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901b9b403bd447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roduct Dashboard" sheetId="1" r:id="Ra5a160d9ccfb4bd0"/>
    <x:sheet xmlns:r="http://schemas.openxmlformats.org/officeDocument/2006/relationships" name="Product Roadmap" sheetId="2" r:id="R267861b15b7c48fd"/>
    <x:sheet xmlns:r="http://schemas.openxmlformats.org/officeDocument/2006/relationships" name="Backlog" sheetId="3" r:id="Rb1be088daf274c38"/>
    <x:sheet xmlns:r="http://schemas.openxmlformats.org/officeDocument/2006/relationships" name="Listes" sheetId="4" r:id="R5c7122d627e544b6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6">
    <x:numFmt numFmtId="200" formatCode="dd/mm/yyyy"/>
    <x:numFmt numFmtId="201" formatCode="#,##0 &quot;€&quot;"/>
    <x:numFmt numFmtId="202" formatCode="0.0"/>
    <x:numFmt numFmtId="203" formatCode="0%"/>
    <x:numFmt numFmtId="204" formatCode="0"/>
    <x:numFmt numFmtId="205" formatCode=";;;"/>
  </x:numFmts>
  <x:fonts count="11">
    <x:font>
      <x:sz val="11"/>
      <x:name val="Carlito"/>
    </x:font>
    <x:font>
      <x:b/>
      <x:sz val="11"/>
      <x:color rgb="FFFFFFFF"/>
      <x:name val="Carlito"/>
    </x:font>
    <x:font>
      <x:b/>
      <x:sz val="20"/>
      <x:color rgb="FFFFFFFF"/>
      <x:name val="Carlito"/>
    </x:font>
    <x:font>
      <x:i/>
      <x:sz val="10"/>
      <x:color rgb="FF142B45"/>
      <x:name val="Carlito"/>
    </x:font>
    <x:font>
      <x:b/>
      <x:sz val="11"/>
      <x:color rgb="FF26354D"/>
      <x:name val="Carlito"/>
    </x:font>
    <x:font>
      <x:sz val="10"/>
      <x:color rgb="FF26354D"/>
      <x:name val="Carlito"/>
    </x:font>
    <x:font>
      <x:b/>
      <x:sz val="22"/>
      <x:color rgb="FFFFFFFF"/>
      <x:name val="Carlito"/>
    </x:font>
    <x:font>
      <x:i/>
      <x:sz val="11"/>
      <x:color rgb="FF142B45"/>
      <x:name val="Carlito"/>
    </x:font>
    <x:font>
      <x:sz val="11"/>
      <x:color rgb="FFFFFFFF"/>
      <x:name val="Carlito"/>
    </x:font>
    <x:font>
      <x:b/>
      <x:sz val="12"/>
      <x:color rgb="FFFFFFFF"/>
      <x:name val="Carlito"/>
    </x:font>
    <x:font>
      <x:sz val="9"/>
      <x:color rgb="FF26354D"/>
      <x:name val="Carlito"/>
    </x:font>
  </x:fonts>
  <x:fills count="11">
    <x:fill>
      <x:patternFill patternType="none"/>
    </x:fill>
    <x:fill>
      <x:patternFill patternType="gray125"/>
    </x:fill>
    <x:fill>
      <x:patternFill patternType="solid">
        <x:fgColor rgb="FF142B45"/>
      </x:patternFill>
    </x:fill>
    <x:fill>
      <x:patternFill patternType="solid">
        <x:fgColor rgb="FFEAF0FA"/>
      </x:patternFill>
    </x:fill>
    <x:fill>
      <x:patternFill patternType="solid">
        <x:fgColor rgb="FF2F6BFF"/>
      </x:patternFill>
    </x:fill>
    <x:fill>
      <x:patternFill patternType="solid">
        <x:fgColor rgb="FFFFFFFF"/>
      </x:patternFill>
    </x:fill>
    <x:fill>
      <x:patternFill patternType="solid">
        <x:fgColor rgb="FF2B4C73"/>
      </x:patternFill>
    </x:fill>
    <x:fill>
      <x:patternFill patternType="solid">
        <x:fgColor rgb="FF1FA774"/>
      </x:patternFill>
    </x:fill>
    <x:fill>
      <x:patternFill patternType="solid">
        <x:fgColor rgb="FFF29B38"/>
      </x:patternFill>
    </x:fill>
    <x:fill>
      <x:patternFill patternType="solid">
        <x:fgColor rgb="FF7A5AF8"/>
      </x:patternFill>
    </x:fill>
    <x:fill>
      <x:patternFill patternType="solid">
        <x:fgColor rgb="FF13A6C7"/>
      </x:patternFill>
    </x:fill>
  </x:fills>
  <x:borders count="2">
    <x:border/>
    <x:border/>
  </x:borders>
  <x:cellStyleXfs count="1">
    <x:xf numFmtId="0" fontId="0" fillId="0" borderId="0"/>
  </x:cellStyleXfs>
  <x:cellXfs count="157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0" xfId="0" applyNumberFormat="1" applyFont="1" applyFill="1" applyBorder="1" applyAlignment="1">
      <x:alignment horizontal="center" vertic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3" fillId="3" borderId="0" xfId="0" applyNumberFormat="1" applyFont="1" applyFill="1" applyBorder="1"/>
    <x:xf numFmtId="0" fontId="3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3" fillId="3" borderId="1" xfId="0" applyNumberFormat="1" applyFont="1" applyFill="1" applyBorder="1"/>
    <x:xf numFmtId="0" fontId="3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1" fillId="4" borderId="0" xfId="0" applyNumberFormat="1" applyFont="1" applyFill="1" applyBorder="1"/>
    <x:xf numFmtId="0" fontId="1" fillId="4" borderId="0" xfId="0" applyNumberFormat="1" applyFont="1" applyFill="1" applyBorder="1" applyAlignment="1">
      <x:alignment horizontal="center"/>
    </x:xf>
    <x:xf numFmtId="0" fontId="1" fillId="4" borderId="0" xfId="0" applyNumberFormat="1" applyFont="1" applyFill="1" applyBorder="1" applyAlignment="1">
      <x:alignment horizontal="center" vertical="center"/>
    </x:xf>
    <x:xf numFmtId="0" fontId="0" fillId="4" borderId="1" xfId="0" applyNumberFormat="1" applyFont="1" applyFill="1" applyBorder="1"/>
    <x:xf numFmtId="0" fontId="1" fillId="4" borderId="1" xfId="0" applyNumberFormat="1" applyFont="1" applyFill="1" applyBorder="1"/>
    <x:xf numFmtId="0" fontId="1" fillId="4" borderId="1" xfId="0" applyNumberFormat="1" applyFont="1" applyFill="1" applyBorder="1" applyAlignment="1">
      <x:alignment horizontal="center"/>
    </x:xf>
    <x:xf numFmtId="0" fontId="1" fillId="4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4" fillId="5" borderId="0" xfId="0" applyNumberFormat="1" applyFont="1" applyFill="1" applyBorder="1" applyAlignment="1">
      <x:alignment vertical="center" wrapText="1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wrapText="1"/>
    </x:xf>
    <x:xf numFmtId="0" fontId="4" fillId="5" borderId="1" xfId="0" applyNumberFormat="1" applyFont="1" applyFill="1" applyBorder="1" applyAlignment="1">
      <x:alignment vertical="center" wrapText="1"/>
    </x:xf>
    <x:xf numFmtId="200" fontId="4" fillId="5" borderId="0" xfId="0" applyNumberFormat="1" applyFont="1" applyFill="1" applyBorder="1" applyAlignment="1">
      <x:alignment vertical="center" wrapText="1"/>
    </x:xf>
    <x:xf numFmtId="200" fontId="4" fillId="5" borderId="1" xfId="0" applyNumberFormat="1" applyFont="1" applyFill="1" applyBorder="1" applyAlignment="1">
      <x:alignment vertical="center" wrapText="1"/>
    </x:xf>
    <x:xf numFmtId="201" fontId="4" fillId="5" borderId="0" xfId="0" applyNumberFormat="1" applyFont="1" applyFill="1" applyBorder="1" applyAlignment="1">
      <x:alignment vertical="center" wrapText="1"/>
    </x:xf>
    <x:xf numFmtId="201" fontId="4" fillId="5" borderId="1" xfId="0" applyNumberFormat="1" applyFont="1" applyFill="1" applyBorder="1" applyAlignment="1">
      <x:alignment vertical="center" wrapText="1"/>
    </x:xf>
    <x:xf numFmtId="0" fontId="0" fillId="6" borderId="0" xfId="0" applyNumberFormat="1" applyFont="1" applyFill="1" applyBorder="1"/>
    <x:xf numFmtId="0" fontId="1" fillId="6" borderId="0" xfId="0" applyNumberFormat="1" applyFont="1" applyFill="1" applyBorder="1"/>
    <x:xf numFmtId="0" fontId="1" fillId="6" borderId="0" xfId="0" applyNumberFormat="1" applyFont="1" applyFill="1" applyBorder="1" applyAlignment="1">
      <x:alignment wrapText="1"/>
    </x:xf>
    <x:xf numFmtId="0" fontId="1" fillId="6" borderId="0" xfId="0" applyNumberFormat="1" applyFont="1" applyFill="1" applyBorder="1" applyAlignment="1">
      <x:alignment horizontal="center" wrapText="1"/>
    </x:xf>
    <x:xf numFmtId="0" fontId="1" fillId="6" borderId="0" xfId="0" applyNumberFormat="1" applyFont="1" applyFill="1" applyBorder="1" applyAlignment="1">
      <x:alignment horizontal="center" vertical="center" wrapText="1"/>
    </x:xf>
    <x:xf numFmtId="0" fontId="0" fillId="6" borderId="1" xfId="0" applyNumberFormat="1" applyFont="1" applyFill="1" applyBorder="1"/>
    <x:xf numFmtId="0" fontId="1" fillId="6" borderId="1" xfId="0" applyNumberFormat="1" applyFont="1" applyFill="1" applyBorder="1"/>
    <x:xf numFmtId="0" fontId="1" fillId="6" borderId="1" xfId="0" applyNumberFormat="1" applyFont="1" applyFill="1" applyBorder="1" applyAlignment="1">
      <x:alignment wrapText="1"/>
    </x:xf>
    <x:xf numFmtId="0" fontId="1" fillId="6" borderId="1" xfId="0" applyNumberFormat="1" applyFont="1" applyFill="1" applyBorder="1" applyAlignment="1">
      <x:alignment horizontal="center" wrapText="1"/>
    </x:xf>
    <x:xf numFmtId="0" fontId="1" fillId="6" borderId="1" xfId="0" applyNumberFormat="1" applyFont="1" applyFill="1" applyBorder="1" applyAlignment="1">
      <x:alignment horizontal="center" vertical="center" wrapText="1"/>
    </x:xf>
    <x:xf numFmtId="0" fontId="5" fillId="0" borderId="0" xfId="0" applyNumberFormat="1" applyFont="1" applyFill="1" applyBorder="1"/>
    <x:xf numFmtId="0" fontId="5" fillId="0" borderId="0" xfId="0" applyNumberFormat="1" applyFont="1" applyFill="1" applyBorder="1" applyAlignment="1">
      <x:alignment wrapText="1"/>
    </x:xf>
    <x:xf numFmtId="0" fontId="5" fillId="0" borderId="0" xfId="0" applyNumberFormat="1" applyFont="1" applyFill="1" applyBorder="1" applyAlignment="1">
      <x:alignment vertical="center" wrapText="1"/>
    </x:xf>
    <x:xf numFmtId="0" fontId="5" fillId="0" borderId="1" xfId="0" applyNumberFormat="1" applyFont="1" applyFill="1" applyBorder="1"/>
    <x:xf numFmtId="0" fontId="5" fillId="0" borderId="1" xfId="0" applyNumberFormat="1" applyFont="1" applyFill="1" applyBorder="1" applyAlignment="1">
      <x:alignment wrapText="1"/>
    </x:xf>
    <x:xf numFmtId="0" fontId="5" fillId="0" borderId="1" xfId="0" applyNumberFormat="1" applyFont="1" applyFill="1" applyBorder="1" applyAlignment="1">
      <x:alignment vertical="center" wrapText="1"/>
    </x:xf>
    <x:xf numFmtId="200" fontId="5" fillId="0" borderId="0" xfId="0" applyNumberFormat="1" applyFont="1" applyFill="1" applyBorder="1" applyAlignment="1">
      <x:alignment vertical="center" wrapText="1"/>
    </x:xf>
    <x:xf numFmtId="200" fontId="5" fillId="0" borderId="1" xfId="0" applyNumberFormat="1" applyFont="1" applyFill="1" applyBorder="1" applyAlignment="1">
      <x:alignment vertical="center" wrapText="1"/>
    </x:xf>
    <x:xf numFmtId="202" fontId="5" fillId="0" borderId="0" xfId="0" applyNumberFormat="1" applyFont="1" applyFill="1" applyBorder="1" applyAlignment="1">
      <x:alignment vertical="center" wrapText="1"/>
    </x:xf>
    <x:xf numFmtId="202" fontId="5" fillId="0" borderId="1" xfId="0" applyNumberFormat="1" applyFont="1" applyFill="1" applyBorder="1" applyAlignment="1">
      <x:alignment vertical="center" wrapText="1"/>
    </x:xf>
    <x:xf numFmtId="203" fontId="5" fillId="0" borderId="0" xfId="0" applyNumberFormat="1" applyFont="1" applyFill="1" applyBorder="1" applyAlignment="1">
      <x:alignment vertical="center" wrapText="1"/>
    </x:xf>
    <x:xf numFmtId="203" fontId="5" fillId="0" borderId="1" xfId="0" applyNumberFormat="1" applyFont="1" applyFill="1" applyBorder="1" applyAlignment="1">
      <x:alignment vertical="center" wrapText="1"/>
    </x:xf>
    <x:xf numFmtId="0" fontId="1" fillId="4" borderId="0" xfId="0" applyNumberFormat="1" applyFont="1" applyFill="1" applyBorder="1" applyAlignment="1">
      <x:alignment wrapText="1"/>
    </x:xf>
    <x:xf numFmtId="0" fontId="1" fillId="4" borderId="0" xfId="0" applyNumberFormat="1" applyFont="1" applyFill="1" applyBorder="1" applyAlignment="1">
      <x:alignment horizontal="center" wrapText="1"/>
    </x:xf>
    <x:xf numFmtId="0" fontId="1" fillId="4" borderId="0" xfId="0" applyNumberFormat="1" applyFont="1" applyFill="1" applyBorder="1" applyAlignment="1">
      <x:alignment horizontal="center" vertical="center" wrapText="1"/>
    </x:xf>
    <x:xf numFmtId="0" fontId="1" fillId="4" borderId="1" xfId="0" applyNumberFormat="1" applyFont="1" applyFill="1" applyBorder="1" applyAlignment="1">
      <x:alignment wrapText="1"/>
    </x:xf>
    <x:xf numFmtId="0" fontId="1" fillId="4" borderId="1" xfId="0" applyNumberFormat="1" applyFont="1" applyFill="1" applyBorder="1" applyAlignment="1">
      <x:alignment horizontal="center" wrapText="1"/>
    </x:xf>
    <x:xf numFmtId="0" fontId="1" fillId="4" borderId="1" xfId="0" applyNumberFormat="1" applyFont="1" applyFill="1" applyBorder="1" applyAlignment="1">
      <x:alignment horizontal="center" vertical="center"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0" xfId="0" applyNumberFormat="1" applyFont="1" applyFill="1" applyBorder="1" applyAlignment="1">
      <x:alignment horizontal="center" vertic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 applyAlignment="1">
      <x:alignment horizontal="center" vertical="center"/>
    </x:xf>
    <x:xf numFmtId="0" fontId="7" fillId="3" borderId="0" xfId="0" applyNumberFormat="1" applyFont="1" applyFill="1" applyBorder="1"/>
    <x:xf numFmtId="0" fontId="7" fillId="3" borderId="0" xfId="0" applyNumberFormat="1" applyFont="1" applyFill="1" applyBorder="1" applyAlignment="1">
      <x:alignment horizontal="center"/>
    </x:xf>
    <x:xf numFmtId="0" fontId="7" fillId="3" borderId="1" xfId="0" applyNumberFormat="1" applyFont="1" applyFill="1" applyBorder="1"/>
    <x:xf numFmtId="0" fontId="7" fillId="3" borderId="1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/>
    <x:xf numFmtId="0" fontId="8" fillId="4" borderId="0" xfId="0" applyNumberFormat="1" applyFont="1" applyFill="1" applyBorder="1" applyAlignment="1">
      <x:alignment horizontal="center"/>
    </x:xf>
    <x:xf numFmtId="0" fontId="8" fillId="4" borderId="0" xfId="0" applyNumberFormat="1" applyFont="1" applyFill="1" applyBorder="1" applyAlignment="1">
      <x:alignment horizontal="center" vertical="center"/>
    </x:xf>
    <x:xf numFmtId="0" fontId="8" fillId="4" borderId="1" xfId="0" applyNumberFormat="1" applyFont="1" applyFill="1" applyBorder="1"/>
    <x:xf numFmtId="0" fontId="8" fillId="4" borderId="1" xfId="0" applyNumberFormat="1" applyFont="1" applyFill="1" applyBorder="1" applyAlignment="1">
      <x:alignment horizontal="center"/>
    </x:xf>
    <x:xf numFmtId="0" fontId="8" fillId="4" borderId="1" xfId="0" applyNumberFormat="1" applyFont="1" applyFill="1" applyBorder="1" applyAlignment="1">
      <x:alignment horizontal="center" vertical="center"/>
    </x:xf>
    <x:xf numFmtId="0" fontId="6" fillId="4" borderId="0" xfId="0" applyNumberFormat="1" applyFont="1" applyFill="1" applyBorder="1" applyAlignment="1">
      <x:alignment horizontal="center" vertical="center"/>
    </x:xf>
    <x:xf numFmtId="0" fontId="6" fillId="4" borderId="1" xfId="0" applyNumberFormat="1" applyFont="1" applyFill="1" applyBorder="1" applyAlignment="1">
      <x:alignment horizontal="center" vertical="center"/>
    </x:xf>
    <x:xf numFmtId="204" fontId="6" fillId="4" borderId="0" xfId="0" applyNumberFormat="1" applyFont="1" applyFill="1" applyBorder="1" applyAlignment="1">
      <x:alignment horizontal="center" vertical="center"/>
    </x:xf>
    <x:xf numFmtId="204" fontId="6" fillId="4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8" fillId="7" borderId="0" xfId="0" applyNumberFormat="1" applyFont="1" applyFill="1" applyBorder="1"/>
    <x:xf numFmtId="0" fontId="8" fillId="7" borderId="0" xfId="0" applyNumberFormat="1" applyFont="1" applyFill="1" applyBorder="1" applyAlignment="1">
      <x:alignment horizontal="center"/>
    </x:xf>
    <x:xf numFmtId="0" fontId="8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8" fillId="7" borderId="1" xfId="0" applyNumberFormat="1" applyFont="1" applyFill="1" applyBorder="1"/>
    <x:xf numFmtId="0" fontId="8" fillId="7" borderId="1" xfId="0" applyNumberFormat="1" applyFont="1" applyFill="1" applyBorder="1" applyAlignment="1">
      <x:alignment horizontal="center"/>
    </x:xf>
    <x:xf numFmtId="0" fontId="8" fillId="7" borderId="1" xfId="0" applyNumberFormat="1" applyFont="1" applyFill="1" applyBorder="1" applyAlignment="1">
      <x:alignment horizontal="center" vertic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6" fillId="7" borderId="1" xfId="0" applyNumberFormat="1" applyFont="1" applyFill="1" applyBorder="1" applyAlignment="1">
      <x:alignment horizontal="center" vertical="center"/>
    </x:xf>
    <x:xf numFmtId="204" fontId="6" fillId="7" borderId="0" xfId="0" applyNumberFormat="1" applyFont="1" applyFill="1" applyBorder="1" applyAlignment="1">
      <x:alignment horizontal="center" vertical="center"/>
    </x:xf>
    <x:xf numFmtId="204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8" fillId="8" borderId="0" xfId="0" applyNumberFormat="1" applyFont="1" applyFill="1" applyBorder="1"/>
    <x:xf numFmtId="0" fontId="8" fillId="8" borderId="0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8" fillId="8" borderId="1" xfId="0" applyNumberFormat="1" applyFont="1" applyFill="1" applyBorder="1"/>
    <x:xf numFmtId="0" fontId="8" fillId="8" borderId="1" xfId="0" applyNumberFormat="1" applyFont="1" applyFill="1" applyBorder="1" applyAlignment="1">
      <x:alignment horizontal="center"/>
    </x:xf>
    <x:xf numFmtId="0" fontId="8" fillId="8" borderId="1" xfId="0" applyNumberFormat="1" applyFont="1" applyFill="1" applyBorder="1" applyAlignment="1">
      <x:alignment horizontal="center" vertical="center"/>
    </x:xf>
    <x:xf numFmtId="0" fontId="6" fillId="8" borderId="0" xfId="0" applyNumberFormat="1" applyFont="1" applyFill="1" applyBorder="1" applyAlignment="1">
      <x:alignment horizontal="center" vertical="center"/>
    </x:xf>
    <x:xf numFmtId="0" fontId="6" fillId="8" borderId="1" xfId="0" applyNumberFormat="1" applyFont="1" applyFill="1" applyBorder="1" applyAlignment="1">
      <x:alignment horizontal="center" vertical="center"/>
    </x:xf>
    <x:xf numFmtId="204" fontId="6" fillId="8" borderId="0" xfId="0" applyNumberFormat="1" applyFont="1" applyFill="1" applyBorder="1" applyAlignment="1">
      <x:alignment horizontal="center" vertical="center"/>
    </x:xf>
    <x:xf numFmtId="204" fontId="6" fillId="8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8" fillId="9" borderId="0" xfId="0" applyNumberFormat="1" applyFont="1" applyFill="1" applyBorder="1"/>
    <x:xf numFmtId="0" fontId="8" fillId="9" borderId="0" xfId="0" applyNumberFormat="1" applyFont="1" applyFill="1" applyBorder="1" applyAlignment="1">
      <x:alignment horizontal="center"/>
    </x:xf>
    <x:xf numFmtId="0" fontId="8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8" fillId="9" borderId="1" xfId="0" applyNumberFormat="1" applyFont="1" applyFill="1" applyBorder="1"/>
    <x:xf numFmtId="0" fontId="8" fillId="9" borderId="1" xfId="0" applyNumberFormat="1" applyFont="1" applyFill="1" applyBorder="1" applyAlignment="1">
      <x:alignment horizontal="center"/>
    </x:xf>
    <x:xf numFmtId="0" fontId="8" fillId="9" borderId="1" xfId="0" applyNumberFormat="1" applyFont="1" applyFill="1" applyBorder="1" applyAlignment="1">
      <x:alignment horizontal="center" vertical="center"/>
    </x:xf>
    <x:xf numFmtId="0" fontId="6" fillId="9" borderId="0" xfId="0" applyNumberFormat="1" applyFont="1" applyFill="1" applyBorder="1" applyAlignment="1">
      <x:alignment horizontal="center" vertical="center"/>
    </x:xf>
    <x:xf numFmtId="0" fontId="6" fillId="9" borderId="1" xfId="0" applyNumberFormat="1" applyFont="1" applyFill="1" applyBorder="1" applyAlignment="1">
      <x:alignment horizontal="center" vertical="center"/>
    </x:xf>
    <x:xf numFmtId="203" fontId="6" fillId="9" borderId="0" xfId="0" applyNumberFormat="1" applyFont="1" applyFill="1" applyBorder="1" applyAlignment="1">
      <x:alignment horizontal="center" vertical="center"/>
    </x:xf>
    <x:xf numFmtId="203" fontId="6" fillId="9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8" fillId="10" borderId="0" xfId="0" applyNumberFormat="1" applyFont="1" applyFill="1" applyBorder="1"/>
    <x:xf numFmtId="0" fontId="8" fillId="10" borderId="0" xfId="0" applyNumberFormat="1" applyFont="1" applyFill="1" applyBorder="1" applyAlignment="1">
      <x:alignment horizontal="center"/>
    </x:xf>
    <x:xf numFmtId="0" fontId="8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8" fillId="10" borderId="1" xfId="0" applyNumberFormat="1" applyFont="1" applyFill="1" applyBorder="1"/>
    <x:xf numFmtId="0" fontId="8" fillId="10" borderId="1" xfId="0" applyNumberFormat="1" applyFont="1" applyFill="1" applyBorder="1" applyAlignment="1">
      <x:alignment horizontal="center"/>
    </x:xf>
    <x:xf numFmtId="0" fontId="8" fillId="10" borderId="1" xfId="0" applyNumberFormat="1" applyFont="1" applyFill="1" applyBorder="1" applyAlignment="1">
      <x:alignment horizontal="center" vertical="center"/>
    </x:xf>
    <x:xf numFmtId="0" fontId="6" fillId="10" borderId="0" xfId="0" applyNumberFormat="1" applyFont="1" applyFill="1" applyBorder="1" applyAlignment="1">
      <x:alignment horizontal="center" vertical="center"/>
    </x:xf>
    <x:xf numFmtId="0" fontId="6" fillId="10" borderId="1" xfId="0" applyNumberFormat="1" applyFont="1" applyFill="1" applyBorder="1" applyAlignment="1">
      <x:alignment horizontal="center" vertical="center"/>
    </x:xf>
    <x:xf numFmtId="202" fontId="6" fillId="10" borderId="0" xfId="0" applyNumberFormat="1" applyFont="1" applyFill="1" applyBorder="1" applyAlignment="1">
      <x:alignment horizontal="center" vertical="center"/>
    </x:xf>
    <x:xf numFmtId="202" fontId="6" fillId="10" borderId="1" xfId="0" applyNumberFormat="1" applyFont="1" applyFill="1" applyBorder="1" applyAlignment="1">
      <x:alignment horizontal="center" vertical="center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center"/>
    </x:xf>
    <x:xf numFmtId="0" fontId="9" fillId="2" borderId="1" xfId="0" applyNumberFormat="1" applyFont="1" applyFill="1" applyBorder="1"/>
    <x:xf numFmtId="0" fontId="9" fillId="2" borderId="1" xfId="0" applyNumberFormat="1" applyFont="1" applyFill="1" applyBorder="1" applyAlignment="1">
      <x:alignment horizontal="center"/>
    </x:xf>
    <x:xf numFmtId="0" fontId="5" fillId="0" borderId="0" xfId="0" applyNumberFormat="1" applyFont="1" applyFill="1" applyBorder="1" applyAlignment="1">
      <x:alignment vertical="center"/>
    </x:xf>
    <x:xf numFmtId="0" fontId="5" fillId="0" borderId="1" xfId="0" applyNumberFormat="1" applyFont="1" applyFill="1" applyBorder="1" applyAlignment="1">
      <x:alignment vertical="center"/>
    </x:xf>
    <x:xf numFmtId="203" fontId="5" fillId="0" borderId="0" xfId="0" applyNumberFormat="1" applyFont="1" applyFill="1" applyBorder="1" applyAlignment="1">
      <x:alignment vertical="center"/>
    </x:xf>
    <x:xf numFmtId="203" fontId="5" fillId="0" borderId="1" xfId="0" applyNumberFormat="1" applyFont="1" applyFill="1" applyBorder="1" applyAlignment="1">
      <x:alignment vertical="center"/>
    </x:xf>
    <x:xf numFmtId="202" fontId="5" fillId="0" borderId="0" xfId="0" applyNumberFormat="1" applyFont="1" applyFill="1" applyBorder="1" applyAlignment="1">
      <x:alignment vertical="center"/>
    </x:xf>
    <x:xf numFmtId="202" fontId="5" fillId="0" borderId="1" xfId="0" applyNumberFormat="1" applyFont="1" applyFill="1" applyBorder="1" applyAlignment="1">
      <x:alignment vertical="center"/>
    </x:xf>
    <x:xf numFmtId="0" fontId="1" fillId="6" borderId="0" xfId="0" applyNumberFormat="1" applyFont="1" applyFill="1" applyBorder="1" applyAlignment="1">
      <x:alignment horizontal="center"/>
    </x:xf>
    <x:xf numFmtId="0" fontId="1" fillId="6" borderId="1" xfId="0" applyNumberFormat="1" applyFont="1" applyFill="1" applyBorder="1" applyAlignment="1">
      <x:alignment horizontal="center"/>
    </x:xf>
    <x:xf numFmtId="0" fontId="10" fillId="0" borderId="0" xfId="0" applyNumberFormat="1" applyFont="1" applyFill="1" applyBorder="1"/>
    <x:xf numFmtId="0" fontId="10" fillId="0" borderId="0" xfId="0" applyNumberFormat="1" applyFont="1" applyFill="1" applyBorder="1" applyAlignment="1">
      <x:alignment wrapText="1"/>
    </x:xf>
    <x:xf numFmtId="0" fontId="10" fillId="0" borderId="0" xfId="0" applyNumberFormat="1" applyFont="1" applyFill="1" applyBorder="1" applyAlignment="1">
      <x:alignment vertical="center" wrapText="1"/>
    </x:xf>
    <x:xf numFmtId="0" fontId="10" fillId="0" borderId="1" xfId="0" applyNumberFormat="1" applyFont="1" applyFill="1" applyBorder="1"/>
    <x:xf numFmtId="0" fontId="10" fillId="0" borderId="1" xfId="0" applyNumberFormat="1" applyFont="1" applyFill="1" applyBorder="1" applyAlignment="1">
      <x:alignment wrapText="1"/>
    </x:xf>
    <x:xf numFmtId="0" fontId="10" fillId="0" borderId="1" xfId="0" applyNumberFormat="1" applyFont="1" applyFill="1" applyBorder="1" applyAlignment="1">
      <x:alignment vertical="center" wrapText="1"/>
    </x:xf>
    <x:xf numFmtId="200" fontId="10" fillId="0" borderId="0" xfId="0" applyNumberFormat="1" applyFont="1" applyFill="1" applyBorder="1" applyAlignment="1">
      <x:alignment vertical="center" wrapText="1"/>
    </x:xf>
    <x:xf numFmtId="200" fontId="10" fillId="0" borderId="1" xfId="0" applyNumberFormat="1" applyFont="1" applyFill="1" applyBorder="1" applyAlignment="1">
      <x:alignment vertical="center" wrapText="1"/>
    </x:xf>
    <x:xf numFmtId="205" fontId="10" fillId="0" borderId="0" xfId="0" applyNumberFormat="1" applyFont="1" applyFill="1" applyBorder="1" applyAlignment="1">
      <x:alignment vertical="center" wrapText="1"/>
    </x:xf>
  </x:cellXfs>
  <x:cellStyles count="1">
    <x:cellStyle name="Normal" xfId="0"/>
  </x:cellStyles>
  <x:dxfs count="13"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1D55B8"/>
      </x:font>
      <x:fill>
        <x:patternFill patternType="solid">
          <x:bgColor rgb="FFE5EEFF"/>
        </x:patternFill>
      </x:fill>
    </x:dxf>
    <x:dxf>
      <x:font>
        <x:b/>
        <x:color rgb="FF7A5AF8"/>
      </x:font>
      <x:fill>
        <x:patternFill patternType="solid">
          <x:bgColor rgb="FFEEE8FF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ont>
        <x:b/>
        <x:color rgb="FF0E7654"/>
      </x:font>
      <x:fill>
        <x:patternFill patternType="solid">
          <x:bgColor rgb="FFDDF4EA"/>
        </x:patternFill>
      </x:fill>
    </x:dxf>
    <x:dxf>
      <x:font>
        <x:b/>
        <x:color rgb="FFB02E3B"/>
      </x:font>
      <x:fill>
        <x:patternFill patternType="solid">
          <x:bgColor rgb="FFFBE1E4"/>
        </x:patternFill>
      </x:fill>
    </x:dxf>
    <x:dxf>
      <x:fill>
        <x:patternFill patternType="solid">
          <x:bgColor rgb="FF1FA774"/>
        </x:patternFill>
      </x:fill>
    </x:dxf>
    <x:dxf>
      <x:fill>
        <x:patternFill patternType="solid">
          <x:bgColor rgb="FF2F6BFF"/>
        </x:patternFill>
      </x:fill>
    </x:dxf>
    <x:dxf>
      <x:fill>
        <x:patternFill patternType="solid">
          <x:bgColor rgb="FF7A5AF8"/>
        </x:patternFill>
      </x:fill>
    </x:dxf>
    <x:dxf>
      <x:fill>
        <x:patternFill patternType="solid">
          <x:bgColor rgb="FFF29B38"/>
        </x:patternFill>
      </x:fill>
    </x:dxf>
    <x:dxf>
      <x:fill>
        <x:patternFill patternType="solid">
          <x:bgColor rgb="FFE45B64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4563e30c8ca4d6d" /><Relationship Type="http://schemas.openxmlformats.org/officeDocument/2006/relationships/theme" Target="/xl/theme/theme1.xml" Id="R2c9ac76d3b044f77" /><Relationship Type="http://schemas.openxmlformats.org/officeDocument/2006/relationships/sharedStrings" Target="/xl/sharedStrings.xml" Id="R5300981aa2794df5" /><Relationship Type="http://schemas.openxmlformats.org/officeDocument/2006/relationships/worksheet" Target="/xl/worksheets/sheet1.xml" Id="Ra5a160d9ccfb4bd0" /><Relationship Type="http://schemas.openxmlformats.org/officeDocument/2006/relationships/worksheet" Target="/xl/worksheets/sheet2.xml" Id="R267861b15b7c48fd" /><Relationship Type="http://schemas.openxmlformats.org/officeDocument/2006/relationships/worksheet" Target="/xl/worksheets/sheet3.xml" Id="Rb1be088daf274c38" /><Relationship Type="http://schemas.openxmlformats.org/officeDocument/2006/relationships/worksheet" Target="/xl/worksheets/sheet4.xml" Id="R5c7122d627e544b6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8f8ea5276c924b7a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Répartition des initiatives</a:t>
            </a:r>
          </a:p>
        </c:rich>
      </c:tx>
      <c:overlay val="0"/>
    </c:title>
    <c:autoTitleDeleted val="0"/>
    <c:plotArea>
      <c:layout/>
      <c:pieChart>
        <c:ser>
          <c:idx val="0"/>
          <c:order val="0"/>
          <c:tx>
            <c:v>Nombre</c:v>
          </c:tx>
          <c:cat>
            <c:strRef>
              <c:f>'Product Dashboard'!$P$3:$P$6</c:f>
              <c:strCache>
                <c:ptCount val="0"/>
              </c:strCache>
            </c:strRef>
          </c:cat>
          <c:val>
            <c:numRef>
              <c:f>'Product Dashboard'!$Q$3:$Q$6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</c:pieChart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9</xdr:col>
      <xdr:colOff>0</xdr:colOff>
      <xdr:row>9</xdr:row>
      <xdr:rowOff>0</xdr:rowOff>
    </xdr:from>
    <xdr:to>
      <xdr:col>14</xdr:col>
      <xdr:colOff>0</xdr:colOff>
      <xdr:row>17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8f8ea5276c924b7a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830c68e1ee7c4dcd" /></Relationships>
</file>

<file path=xl/worksheets/sheet1.xml><?xml version="1.0" encoding="utf-8"?>
<x:worksheet xmlns:x="http://schemas.openxmlformats.org/spreadsheetml/2006/main">
  <x:sheetFormatPr defaultRowHeight="15"/>
  <x:cols>
    <x:col min="1" max="1" width="30" hidden="0" customWidth="1"/>
    <x:col min="2" max="2" width="16" hidden="0" customWidth="1"/>
    <x:col min="3" max="3" width="18" hidden="0" customWidth="1"/>
    <x:col min="4" max="4" width="12" hidden="0" customWidth="1"/>
    <x:col min="5" max="5" width="12" hidden="0" customWidth="1"/>
    <x:col min="6" max="6" width="12" hidden="0" customWidth="1"/>
    <x:col min="7" max="7" width="9" hidden="0" customWidth="1"/>
    <x:col min="8" max="8" width="9" hidden="0" customWidth="1"/>
    <x:col min="9" max="9" width="9" hidden="0" customWidth="1"/>
    <x:col min="10" max="10" width="9" hidden="0" customWidth="1"/>
    <x:col min="11" max="11" width="9" hidden="0" customWidth="1"/>
    <x:col min="12" max="12" width="9" hidden="0" customWidth="1"/>
    <x:col min="13" max="13" width="9" hidden="0" customWidth="1"/>
    <x:col min="14" max="14" width="9" hidden="0" customWidth="1"/>
  </x:cols>
  <x:sheetData>
    <x:row r="1">
      <x:c r="A1" s="70" t="str">
        <x:v>PRODUCT ROADMAP DASHBOARD</x:v>
      </x:c>
      <x:c r="B1" s="70"/>
      <x:c r="C1" s="70"/>
      <x:c r="D1" s="70"/>
      <x:c r="E1" s="70"/>
      <x:c r="F1" s="70"/>
      <x:c r="G1" s="70"/>
      <x:c r="H1" s="70"/>
      <x:c r="I1" s="70"/>
      <x:c r="J1" s="70"/>
      <x:c r="K1" s="70"/>
      <x:c r="L1" s="70"/>
      <x:c r="M1" s="70"/>
      <x:c r="N1" s="70"/>
    </x:row>
    <x:row r="2">
      <x:c r="A2" s="70"/>
      <x:c r="B2" s="70"/>
      <x:c r="C2" s="70"/>
      <x:c r="D2" s="70"/>
      <x:c r="E2" s="70"/>
      <x:c r="F2" s="70"/>
      <x:c r="G2" s="70"/>
      <x:c r="H2" s="70"/>
      <x:c r="I2" s="70"/>
      <x:c r="J2" s="70"/>
      <x:c r="K2" s="70"/>
      <x:c r="L2" s="70"/>
      <x:c r="M2" s="70"/>
      <x:c r="N2" s="70"/>
      <x:c r="P2" t="str">
        <x:v>Statut</x:v>
      </x:c>
      <x:c r="Q2" t="str">
        <x:v>Nombre</x:v>
      </x:c>
    </x:row>
    <x:row r="3">
      <x:c r="A3" s="75" t="str">
        <x:v>Vue produit : progression, releases, priorités, impact, effort et trajectoire des fonctionnalités.</x:v>
      </x:c>
      <x:c r="B3" s="75"/>
      <x:c r="C3" s="75"/>
      <x:c r="D3" s="75"/>
      <x:c r="E3" s="75"/>
      <x:c r="F3" s="75"/>
      <x:c r="G3" s="75"/>
      <x:c r="H3" s="75"/>
      <x:c r="I3" s="75"/>
      <x:c r="J3" s="75"/>
      <x:c r="K3" s="75"/>
      <x:c r="L3" s="75"/>
      <x:c r="M3" s="75"/>
      <x:c r="N3" s="75"/>
      <x:c r="P3" t="str">
        <x:v>Livré</x:v>
      </x:c>
      <x:c r="Q3" t="n">
        <x:f>COUNTIF('Product Roadmap'!$I$10:$I$100,P3)</x:f>
        <x:v>1</x:v>
      </x:c>
    </x:row>
    <x:row r="4">
      <x:c r="P4" t="str">
        <x:v>En cours</x:v>
      </x:c>
      <x:c r="Q4" t="n">
        <x:f>COUNTIF('Product Roadmap'!$I$10:$I$100,P4)</x:f>
        <x:v>4</x:v>
      </x:c>
    </x:row>
    <x:row r="5">
      <x:c r="A5" s="80" t="str">
        <x:v>INITIATIVES ACTIVES</x:v>
      </x:c>
      <x:c r="B5" s="80"/>
      <x:c r="C5" s="80"/>
      <x:c r="D5" s="91" t="str">
        <x:v>INITIATIVES LIVRÉES</x:v>
      </x:c>
      <x:c r="E5" s="91"/>
      <x:c r="F5" s="91"/>
      <x:c r="G5" s="103" t="str">
        <x:v>RELEASES EN COURS</x:v>
      </x:c>
      <x:c r="H5" s="103"/>
      <x:c r="I5" s="103"/>
      <x:c r="J5" s="115" t="str">
        <x:v>AVANCEMENT MOYEN</x:v>
      </x:c>
      <x:c r="K5" s="115"/>
      <x:c r="L5" s="115"/>
      <x:c r="M5" s="127" t="str">
        <x:v>SCORE RICE MOYEN</x:v>
      </x:c>
      <x:c r="N5" s="127"/>
      <x:c r="P5" t="str">
        <x:v>Planifié</x:v>
      </x:c>
      <x:c r="Q5" t="n">
        <x:f>COUNTIF('Product Roadmap'!$I$10:$I$100,P5)</x:f>
        <x:v>4</x:v>
      </x:c>
    </x:row>
    <x:row r="6">
      <x:c r="A6" s="86" t="n">
        <x:f>COUNTIFS('Product Roadmap'!$B$10:$B$100,"&lt;&gt;",'Product Roadmap'!$I$10:$I$100,"&lt;&gt;Livré")</x:f>
        <x:v>11</x:v>
      </x:c>
      <x:c r="B6" s="86"/>
      <x:c r="C6" s="86"/>
      <x:c r="D6" s="98" t="n">
        <x:f>COUNTIF('Product Roadmap'!$I$10:$I$100,"Livré")</x:f>
        <x:v>1</x:v>
      </x:c>
      <x:c r="E6" s="98"/>
      <x:c r="F6" s="98"/>
      <x:c r="G6" s="110" t="n">
        <x:f>COUNTIFS('Product Roadmap'!$H$10:$H$100,"&lt;&gt;Backlog",'Product Roadmap'!$B$10:$B$100,"&lt;&gt;")</x:f>
        <x:v>12</x:v>
      </x:c>
      <x:c r="H6" s="110"/>
      <x:c r="I6" s="110"/>
      <x:c r="J6" s="122" t="n">
        <x:f>IFERROR(AVERAGE('Product Roadmap'!$N$10:$N$100),0)</x:f>
        <x:v>0.325</x:v>
      </x:c>
      <x:c r="K6" s="122"/>
      <x:c r="L6" s="122"/>
      <x:c r="M6" s="134" t="n">
        <x:f>IFERROR(AVERAGE('Product Roadmap'!$M$10:$M$100),0)</x:f>
        <x:v>12.200892857142856</x:v>
      </x:c>
      <x:c r="N6" s="134"/>
      <x:c r="P6" t="str">
        <x:v>À étudier</x:v>
      </x:c>
      <x:c r="Q6" t="n">
        <x:f>COUNTIF('Product Roadmap'!$I$10:$I$100,P6)</x:f>
        <x:v>1</x:v>
      </x:c>
    </x:row>
    <x:row r="7">
      <x:c r="A7" s="86"/>
      <x:c r="B7" s="86"/>
      <x:c r="C7" s="86"/>
      <x:c r="D7" s="98"/>
      <x:c r="E7" s="98"/>
      <x:c r="F7" s="98"/>
      <x:c r="G7" s="110"/>
      <x:c r="H7" s="110"/>
      <x:c r="I7" s="110"/>
      <x:c r="J7" s="122"/>
      <x:c r="K7" s="122"/>
      <x:c r="L7" s="122"/>
      <x:c r="M7" s="134"/>
      <x:c r="N7" s="134"/>
    </x:row>
    <x:row r="8">
      <x:c r="A8" s="86"/>
      <x:c r="B8" s="86"/>
      <x:c r="C8" s="86"/>
      <x:c r="D8" s="98"/>
      <x:c r="E8" s="98"/>
      <x:c r="F8" s="98"/>
      <x:c r="G8" s="110"/>
      <x:c r="H8" s="110"/>
      <x:c r="I8" s="110"/>
      <x:c r="J8" s="122"/>
      <x:c r="K8" s="122"/>
      <x:c r="L8" s="122"/>
      <x:c r="M8" s="134"/>
      <x:c r="N8" s="134"/>
    </x:row>
    <x:row r="10">
      <x:c r="A10" s="137" t="str">
        <x:v>PERFORMANCE PAR RELEASE</x:v>
      </x:c>
      <x:c r="B10" s="137"/>
      <x:c r="C10" s="137"/>
      <x:c r="D10" s="137"/>
      <x:c r="E10" s="137"/>
      <x:c r="F10" s="137"/>
      <x:c r="G10" s="137"/>
      <x:c r="H10" s="137"/>
    </x:row>
    <x:row r="11" ht="36" customHeight="1">
      <x:c r="A11" s="43" t="str">
        <x:v>Release</x:v>
      </x:c>
      <x:c r="B11" s="43" t="str">
        <x:v>Initiatives</x:v>
      </x:c>
      <x:c r="C11" s="43" t="str">
        <x:v>Livrées</x:v>
      </x:c>
      <x:c r="D11" s="43" t="str">
        <x:v>En cours</x:v>
      </x:c>
      <x:c r="E11" s="43" t="str">
        <x:v>Avancement</x:v>
      </x:c>
      <x:c r="F11" s="43" t="str">
        <x:v>Impact moyen</x:v>
      </x:c>
      <x:c r="G11" s="43" t="str">
        <x:v>Effort moyen</x:v>
      </x:c>
      <x:c r="H11" s="43" t="str">
        <x:v>Signal</x:v>
      </x:c>
    </x:row>
    <x:row r="12">
      <x:c r="A12" s="140" t="str">
        <x:v>R1</x:v>
      </x:c>
      <x:c r="B12" s="140" t="n">
        <x:f>COUNTIF('Product Roadmap'!$H$10:$H$100,A12)</x:f>
        <x:v>2</x:v>
      </x:c>
      <x:c r="C12" s="140" t="n">
        <x:f>COUNTIFS('Product Roadmap'!$H$10:$H$100,A12,'Product Roadmap'!$I$10:$I$100,"Livré")</x:f>
        <x:v>1</x:v>
      </x:c>
      <x:c r="D12" s="140" t="n">
        <x:f>COUNTIFS('Product Roadmap'!$H$10:$H$100,A12,'Product Roadmap'!$I$10:$I$100,"En cours")</x:f>
        <x:v>0</x:v>
      </x:c>
      <x:c r="E12" s="142" t="n">
        <x:f>IFERROR(SUMIF('Product Roadmap'!$H$10:$H$100,A12,'Product Roadmap'!$N$10:$N$100)/B12,0)</x:f>
        <x:v>0.925</x:v>
      </x:c>
      <x:c r="F12" s="144" t="n">
        <x:f>IFERROR(SUMIF('Product Roadmap'!$H$10:$H$100,A12,'Product Roadmap'!$K$10:$K$100)/B12,0)</x:f>
        <x:v>9.5</x:v>
      </x:c>
      <x:c r="G12" s="144" t="n">
        <x:f>IFERROR(SUMIF('Product Roadmap'!$H$10:$H$100,A12,'Product Roadmap'!$L$10:$L$100)/B12,0)</x:f>
        <x:v>5.5</x:v>
      </x:c>
      <x:c r="H12" s="140" t="str">
        <x:f>IF(E12&gt;=0.75,"Solide",IF(E12&gt;=0.4,"En progression","À surveiller"))</x:f>
        <x:v>Solide</x:v>
      </x:c>
    </x:row>
    <x:row r="13">
      <x:c r="A13" s="140" t="str">
        <x:v>R2</x:v>
      </x:c>
      <x:c r="B13" s="140" t="n">
        <x:f>COUNTIF('Product Roadmap'!$H$10:$H$100,A13)</x:f>
        <x:v>4</x:v>
      </x:c>
      <x:c r="C13" s="140" t="n">
        <x:f>COUNTIFS('Product Roadmap'!$H$10:$H$100,A13,'Product Roadmap'!$I$10:$I$100,"Livré")</x:f>
        <x:v>0</x:v>
      </x:c>
      <x:c r="D13" s="140" t="n">
        <x:f>COUNTIFS('Product Roadmap'!$H$10:$H$100,A13,'Product Roadmap'!$I$10:$I$100,"En cours")</x:f>
        <x:v>3</x:v>
      </x:c>
      <x:c r="E13" s="142" t="n">
        <x:f>IFERROR(SUMIF('Product Roadmap'!$H$10:$H$100,A13,'Product Roadmap'!$N$10:$N$100)/B13,0)</x:f>
        <x:v>0.42500000000000004</x:v>
      </x:c>
      <x:c r="F13" s="144" t="n">
        <x:f>IFERROR(SUMIF('Product Roadmap'!$H$10:$H$100,A13,'Product Roadmap'!$K$10:$K$100)/B13,0)</x:f>
        <x:v>8.5</x:v>
      </x:c>
      <x:c r="G13" s="144" t="n">
        <x:f>IFERROR(SUMIF('Product Roadmap'!$H$10:$H$100,A13,'Product Roadmap'!$L$10:$L$100)/B13,0)</x:f>
        <x:v>5.75</x:v>
      </x:c>
      <x:c r="H13" s="140" t="str">
        <x:f>IF(E13&gt;=0.75,"Solide",IF(E13&gt;=0.4,"En progression","À surveiller"))</x:f>
        <x:v>En progression</x:v>
      </x:c>
    </x:row>
    <x:row r="14">
      <x:c r="A14" s="140" t="str">
        <x:v>R3</x:v>
      </x:c>
      <x:c r="B14" s="140" t="n">
        <x:f>COUNTIF('Product Roadmap'!$H$10:$H$100,A14)</x:f>
        <x:v>3</x:v>
      </x:c>
      <x:c r="C14" s="140" t="n">
        <x:f>COUNTIFS('Product Roadmap'!$H$10:$H$100,A14,'Product Roadmap'!$I$10:$I$100,"Livré")</x:f>
        <x:v>0</x:v>
      </x:c>
      <x:c r="D14" s="140" t="n">
        <x:f>COUNTIFS('Product Roadmap'!$H$10:$H$100,A14,'Product Roadmap'!$I$10:$I$100,"En cours")</x:f>
        <x:v>0</x:v>
      </x:c>
      <x:c r="E14" s="142" t="n">
        <x:f>IFERROR(SUMIF('Product Roadmap'!$H$10:$H$100,A14,'Product Roadmap'!$N$10:$N$100)/B14,0)</x:f>
        <x:v>0</x:v>
      </x:c>
      <x:c r="F14" s="144" t="n">
        <x:f>IFERROR(SUMIF('Product Roadmap'!$H$10:$H$100,A14,'Product Roadmap'!$K$10:$K$100)/B14,0)</x:f>
        <x:v>9</x:v>
      </x:c>
      <x:c r="G14" s="144" t="n">
        <x:f>IFERROR(SUMIF('Product Roadmap'!$H$10:$H$100,A14,'Product Roadmap'!$L$10:$L$100)/B14,0)</x:f>
        <x:v>7.333333333333333</x:v>
      </x:c>
      <x:c r="H14" s="140" t="str">
        <x:f>IF(E14&gt;=0.75,"Solide",IF(E14&gt;=0.4,"En progression","À surveiller"))</x:f>
        <x:v>À surveiller</x:v>
      </x:c>
    </x:row>
    <x:row r="15">
      <x:c r="A15" s="140" t="str">
        <x:v>R4</x:v>
      </x:c>
      <x:c r="B15" s="140" t="n">
        <x:f>COUNTIF('Product Roadmap'!$H$10:$H$100,A15)</x:f>
        <x:v>3</x:v>
      </x:c>
      <x:c r="C15" s="140" t="n">
        <x:f>COUNTIFS('Product Roadmap'!$H$10:$H$100,A15,'Product Roadmap'!$I$10:$I$100,"Livré")</x:f>
        <x:v>0</x:v>
      </x:c>
      <x:c r="D15" s="140" t="n">
        <x:f>COUNTIFS('Product Roadmap'!$H$10:$H$100,A15,'Product Roadmap'!$I$10:$I$100,"En cours")</x:f>
        <x:v>1</x:v>
      </x:c>
      <x:c r="E15" s="142" t="n">
        <x:f>IFERROR(SUMIF('Product Roadmap'!$H$10:$H$100,A15,'Product Roadmap'!$N$10:$N$100)/B15,0)</x:f>
        <x:v>0.11666666666666665</x:v>
      </x:c>
      <x:c r="F15" s="144" t="n">
        <x:f>IFERROR(SUMIF('Product Roadmap'!$H$10:$H$100,A15,'Product Roadmap'!$K$10:$K$100)/B15,0)</x:f>
        <x:v>8.333333333333334</x:v>
      </x:c>
      <x:c r="G15" s="144" t="n">
        <x:f>IFERROR(SUMIF('Product Roadmap'!$H$10:$H$100,A15,'Product Roadmap'!$L$10:$L$100)/B15,0)</x:f>
        <x:v>7</x:v>
      </x:c>
      <x:c r="H15" s="140" t="str">
        <x:f>IF(E15&gt;=0.75,"Solide",IF(E15&gt;=0.4,"En progression","À surveiller"))</x:f>
        <x:v>À surveiller</x:v>
      </x:c>
    </x:row>
    <x:row r="18" ht="2" customHeight="1">
      <x:c r="G18" t="n">
        <x:v>46204</x:v>
      </x:c>
      <x:c r="H18" t="n">
        <x:v>46235</x:v>
      </x:c>
      <x:c r="I18" t="n">
        <x:v>46266</x:v>
      </x:c>
      <x:c r="J18" t="n">
        <x:v>46296</x:v>
      </x:c>
      <x:c r="K18" t="n">
        <x:v>46327</x:v>
      </x:c>
      <x:c r="L18" t="n">
        <x:v>46357</x:v>
      </x:c>
      <x:c r="M18" t="n">
        <x:v>46388</x:v>
      </x:c>
      <x:c r="N18" t="n">
        <x:v>46419</x:v>
      </x:c>
    </x:row>
    <x:row r="19">
      <x:c r="A19" s="137" t="str">
        <x:v>ROADMAP PRODUIT CONSOLIDÉE</x:v>
      </x:c>
      <x:c r="B19" s="137"/>
      <x:c r="C19" s="137"/>
      <x:c r="D19" s="137"/>
      <x:c r="E19" s="137"/>
      <x:c r="F19" s="137"/>
      <x:c r="G19" s="137"/>
      <x:c r="H19" s="137"/>
      <x:c r="I19" s="137"/>
      <x:c r="J19" s="137"/>
      <x:c r="K19" s="137"/>
      <x:c r="L19" s="137"/>
      <x:c r="M19" s="137"/>
      <x:c r="N19" s="137"/>
    </x:row>
    <x:row r="20" ht="36" customHeight="1">
      <x:c r="A20" s="43" t="str">
        <x:v>Initiative</x:v>
      </x:c>
      <x:c r="B20" s="43" t="str">
        <x:v>Thème</x:v>
      </x:c>
      <x:c r="C20" s="43" t="str">
        <x:v>Owner</x:v>
      </x:c>
      <x:c r="D20" s="43" t="str">
        <x:v>Début</x:v>
      </x:c>
      <x:c r="E20" s="43" t="str">
        <x:v>Fin</x:v>
      </x:c>
      <x:c r="F20" s="43" t="str">
        <x:v>Statut</x:v>
      </x:c>
      <x:c r="G20" s="146" t="str">
        <x:v>Juil.</x:v>
      </x:c>
      <x:c r="H20" s="146" t="str">
        <x:v>Août</x:v>
      </x:c>
      <x:c r="I20" s="146" t="str">
        <x:v>Sept.</x:v>
      </x:c>
      <x:c r="J20" s="146" t="str">
        <x:v>Oct.</x:v>
      </x:c>
      <x:c r="K20" s="146" t="str">
        <x:v>Nov.</x:v>
      </x:c>
      <x:c r="L20" s="146" t="str">
        <x:v>Déc.</x:v>
      </x:c>
      <x:c r="M20" s="146" t="str">
        <x:v>Janv.</x:v>
      </x:c>
      <x:c r="N20" s="146" t="str">
        <x:v>Févr.</x:v>
      </x:c>
    </x:row>
    <x:row r="21" ht="31" customHeight="1">
      <x:c r="A21" s="150" t="str">
        <x:f>'Product Roadmap'!B10</x:f>
        <x:v>Onboarding guidé par rôle</x:v>
      </x:c>
      <x:c r="B21" s="150" t="str">
        <x:f>'Product Roadmap'!D10</x:f>
        <x:v>Activation</x:v>
      </x:c>
      <x:c r="C21" s="150" t="str">
        <x:f>'Product Roadmap'!E10</x:f>
        <x:v>Product Growth</x:v>
      </x:c>
      <x:c r="D21" s="154" t="n">
        <x:f>'Product Roadmap'!F10</x:f>
        <x:v>46204</x:v>
      </x:c>
      <x:c r="E21" s="154" t="n">
        <x:f>'Product Roadmap'!G10</x:f>
        <x:v>46249</x:v>
      </x:c>
      <x:c r="F21" s="150" t="str">
        <x:f>'Product Roadmap'!I10</x:f>
        <x:v>Livré</x:v>
      </x:c>
      <x:c r="G21" s="156" t="n">
        <x:f>IF(AND(G$18&lt;=$E21,EOMONTH(G$18,0)&gt;=$D21),1,"")</x:f>
        <x:v>1</x:v>
      </x:c>
      <x:c r="H21" s="156" t="n">
        <x:f>IF(AND(H$18&lt;=$E21,EOMONTH(H$18,0)&gt;=$D21),1,"")</x:f>
        <x:v>1</x:v>
      </x:c>
      <x:c r="I21" s="156" t="str">
        <x:f>IF(AND(I$18&lt;=$E21,EOMONTH(I$18,0)&gt;=$D21),1,"")</x:f>
      </x:c>
      <x:c r="J21" s="156" t="str">
        <x:f>IF(AND(J$18&lt;=$E21,EOMONTH(J$18,0)&gt;=$D21),1,"")</x:f>
      </x:c>
      <x:c r="K21" s="156" t="str">
        <x:f>IF(AND(K$18&lt;=$E21,EOMONTH(K$18,0)&gt;=$D21),1,"")</x:f>
      </x:c>
      <x:c r="L21" s="156" t="str">
        <x:f>IF(AND(L$18&lt;=$E21,EOMONTH(L$18,0)&gt;=$D21),1,"")</x:f>
      </x:c>
      <x:c r="M21" s="156" t="str">
        <x:f>IF(AND(M$18&lt;=$E21,EOMONTH(M$18,0)&gt;=$D21),1,"")</x:f>
      </x:c>
      <x:c r="N21" s="156" t="str">
        <x:f>IF(AND(N$18&lt;=$E21,EOMONTH(N$18,0)&gt;=$D21),1,"")</x:f>
      </x:c>
    </x:row>
    <x:row r="22" ht="31" customHeight="1">
      <x:c r="A22" s="150" t="str">
        <x:f>'Product Roadmap'!B11</x:f>
        <x:v>Tableau de bord exécutif</x:v>
      </x:c>
      <x:c r="B22" s="150" t="str">
        <x:f>'Product Roadmap'!D11</x:f>
        <x:v>Expérience client</x:v>
      </x:c>
      <x:c r="C22" s="150" t="str">
        <x:f>'Product Roadmap'!E11</x:f>
        <x:v>Core Product</x:v>
      </x:c>
      <x:c r="D22" s="154" t="n">
        <x:f>'Product Roadmap'!F11</x:f>
        <x:v>46218</x:v>
      </x:c>
      <x:c r="E22" s="154" t="n">
        <x:f>'Product Roadmap'!G11</x:f>
        <x:v>46295</x:v>
      </x:c>
      <x:c r="F22" s="150" t="str">
        <x:f>'Product Roadmap'!I11</x:f>
        <x:v>En test</x:v>
      </x:c>
      <x:c r="G22" s="156" t="n">
        <x:f>IF(AND(G$18&lt;=$E22,EOMONTH(G$18,0)&gt;=$D22),1,"")</x:f>
        <x:v>1</x:v>
      </x:c>
      <x:c r="H22" s="156" t="n">
        <x:f>IF(AND(H$18&lt;=$E22,EOMONTH(H$18,0)&gt;=$D22),1,"")</x:f>
        <x:v>1</x:v>
      </x:c>
      <x:c r="I22" s="156" t="n">
        <x:f>IF(AND(I$18&lt;=$E22,EOMONTH(I$18,0)&gt;=$D22),1,"")</x:f>
        <x:v>1</x:v>
      </x:c>
      <x:c r="J22" s="156" t="str">
        <x:f>IF(AND(J$18&lt;=$E22,EOMONTH(J$18,0)&gt;=$D22),1,"")</x:f>
      </x:c>
      <x:c r="K22" s="156" t="str">
        <x:f>IF(AND(K$18&lt;=$E22,EOMONTH(K$18,0)&gt;=$D22),1,"")</x:f>
      </x:c>
      <x:c r="L22" s="156" t="str">
        <x:f>IF(AND(L$18&lt;=$E22,EOMONTH(L$18,0)&gt;=$D22),1,"")</x:f>
      </x:c>
      <x:c r="M22" s="156" t="str">
        <x:f>IF(AND(M$18&lt;=$E22,EOMONTH(M$18,0)&gt;=$D22),1,"")</x:f>
      </x:c>
      <x:c r="N22" s="156" t="str">
        <x:f>IF(AND(N$18&lt;=$E22,EOMONTH(N$18,0)&gt;=$D22),1,"")</x:f>
      </x:c>
    </x:row>
    <x:row r="23" ht="31" customHeight="1">
      <x:c r="A23" s="150" t="str">
        <x:f>'Product Roadmap'!B12</x:f>
        <x:v>Facturation par abonnement</x:v>
      </x:c>
      <x:c r="B23" s="150" t="str">
        <x:f>'Product Roadmap'!D12</x:f>
        <x:v>Monétisation</x:v>
      </x:c>
      <x:c r="C23" s="150" t="str">
        <x:f>'Product Roadmap'!E12</x:f>
        <x:v>Billing Squad</x:v>
      </x:c>
      <x:c r="D23" s="154" t="n">
        <x:f>'Product Roadmap'!F12</x:f>
        <x:v>46235</x:v>
      </x:c>
      <x:c r="E23" s="154" t="n">
        <x:f>'Product Roadmap'!G12</x:f>
        <x:v>46310</x:v>
      </x:c>
      <x:c r="F23" s="150" t="str">
        <x:f>'Product Roadmap'!I12</x:f>
        <x:v>En cours</x:v>
      </x:c>
      <x:c r="G23" s="156" t="str">
        <x:f>IF(AND(G$18&lt;=$E23,EOMONTH(G$18,0)&gt;=$D23),1,"")</x:f>
      </x:c>
      <x:c r="H23" s="156" t="n">
        <x:f>IF(AND(H$18&lt;=$E23,EOMONTH(H$18,0)&gt;=$D23),1,"")</x:f>
        <x:v>1</x:v>
      </x:c>
      <x:c r="I23" s="156" t="n">
        <x:f>IF(AND(I$18&lt;=$E23,EOMONTH(I$18,0)&gt;=$D23),1,"")</x:f>
        <x:v>1</x:v>
      </x:c>
      <x:c r="J23" s="156" t="n">
        <x:f>IF(AND(J$18&lt;=$E23,EOMONTH(J$18,0)&gt;=$D23),1,"")</x:f>
        <x:v>1</x:v>
      </x:c>
      <x:c r="K23" s="156" t="str">
        <x:f>IF(AND(K$18&lt;=$E23,EOMONTH(K$18,0)&gt;=$D23),1,"")</x:f>
      </x:c>
      <x:c r="L23" s="156" t="str">
        <x:f>IF(AND(L$18&lt;=$E23,EOMONTH(L$18,0)&gt;=$D23),1,"")</x:f>
      </x:c>
      <x:c r="M23" s="156" t="str">
        <x:f>IF(AND(M$18&lt;=$E23,EOMONTH(M$18,0)&gt;=$D23),1,"")</x:f>
      </x:c>
      <x:c r="N23" s="156" t="str">
        <x:f>IF(AND(N$18&lt;=$E23,EOMONTH(N$18,0)&gt;=$D23),1,"")</x:f>
      </x:c>
    </x:row>
    <x:row r="24" ht="31" customHeight="1">
      <x:c r="A24" s="150" t="str">
        <x:f>'Product Roadmap'!B13</x:f>
        <x:v>Bibliothèque de modèles</x:v>
      </x:c>
      <x:c r="B24" s="150" t="str">
        <x:f>'Product Roadmap'!D13</x:f>
        <x:v>Acquisition</x:v>
      </x:c>
      <x:c r="C24" s="150" t="str">
        <x:f>'Product Roadmap'!E13</x:f>
        <x:v>Growth Squad</x:v>
      </x:c>
      <x:c r="D24" s="154" t="n">
        <x:f>'Product Roadmap'!F13</x:f>
        <x:v>46249</x:v>
      </x:c>
      <x:c r="E24" s="154" t="n">
        <x:f>'Product Roadmap'!G13</x:f>
        <x:v>46326</x:v>
      </x:c>
      <x:c r="F24" s="150" t="str">
        <x:f>'Product Roadmap'!I13</x:f>
        <x:v>En cours</x:v>
      </x:c>
      <x:c r="G24" s="156" t="str">
        <x:f>IF(AND(G$18&lt;=$E24,EOMONTH(G$18,0)&gt;=$D24),1,"")</x:f>
      </x:c>
      <x:c r="H24" s="156" t="n">
        <x:f>IF(AND(H$18&lt;=$E24,EOMONTH(H$18,0)&gt;=$D24),1,"")</x:f>
        <x:v>1</x:v>
      </x:c>
      <x:c r="I24" s="156" t="n">
        <x:f>IF(AND(I$18&lt;=$E24,EOMONTH(I$18,0)&gt;=$D24),1,"")</x:f>
        <x:v>1</x:v>
      </x:c>
      <x:c r="J24" s="156" t="n">
        <x:f>IF(AND(J$18&lt;=$E24,EOMONTH(J$18,0)&gt;=$D24),1,"")</x:f>
        <x:v>1</x:v>
      </x:c>
      <x:c r="K24" s="156" t="str">
        <x:f>IF(AND(K$18&lt;=$E24,EOMONTH(K$18,0)&gt;=$D24),1,"")</x:f>
      </x:c>
      <x:c r="L24" s="156" t="str">
        <x:f>IF(AND(L$18&lt;=$E24,EOMONTH(L$18,0)&gt;=$D24),1,"")</x:f>
      </x:c>
      <x:c r="M24" s="156" t="str">
        <x:f>IF(AND(M$18&lt;=$E24,EOMONTH(M$18,0)&gt;=$D24),1,"")</x:f>
      </x:c>
      <x:c r="N24" s="156" t="str">
        <x:f>IF(AND(N$18&lt;=$E24,EOMONTH(N$18,0)&gt;=$D24),1,"")</x:f>
      </x:c>
    </x:row>
    <x:row r="25" ht="31" customHeight="1">
      <x:c r="A25" s="150" t="str">
        <x:f>'Product Roadmap'!B14</x:f>
        <x:v>API publique v2</x:v>
      </x:c>
      <x:c r="B25" s="150" t="str">
        <x:f>'Product Roadmap'!D14</x:f>
        <x:v>Plateforme</x:v>
      </x:c>
      <x:c r="C25" s="150" t="str">
        <x:f>'Product Roadmap'!E14</x:f>
        <x:v>Platform Team</x:v>
      </x:c>
      <x:c r="D25" s="154" t="n">
        <x:f>'Product Roadmap'!F14</x:f>
        <x:v>46266</x:v>
      </x:c>
      <x:c r="E25" s="154" t="n">
        <x:f>'Product Roadmap'!G14</x:f>
        <x:v>46371</x:v>
      </x:c>
      <x:c r="F25" s="150" t="str">
        <x:f>'Product Roadmap'!I14</x:f>
        <x:v>Planifié</x:v>
      </x:c>
      <x:c r="G25" s="156" t="str">
        <x:f>IF(AND(G$18&lt;=$E25,EOMONTH(G$18,0)&gt;=$D25),1,"")</x:f>
      </x:c>
      <x:c r="H25" s="156" t="str">
        <x:f>IF(AND(H$18&lt;=$E25,EOMONTH(H$18,0)&gt;=$D25),1,"")</x:f>
      </x:c>
      <x:c r="I25" s="156" t="n">
        <x:f>IF(AND(I$18&lt;=$E25,EOMONTH(I$18,0)&gt;=$D25),1,"")</x:f>
        <x:v>1</x:v>
      </x:c>
      <x:c r="J25" s="156" t="n">
        <x:f>IF(AND(J$18&lt;=$E25,EOMONTH(J$18,0)&gt;=$D25),1,"")</x:f>
        <x:v>1</x:v>
      </x:c>
      <x:c r="K25" s="156" t="n">
        <x:f>IF(AND(K$18&lt;=$E25,EOMONTH(K$18,0)&gt;=$D25),1,"")</x:f>
        <x:v>1</x:v>
      </x:c>
      <x:c r="L25" s="156" t="n">
        <x:f>IF(AND(L$18&lt;=$E25,EOMONTH(L$18,0)&gt;=$D25),1,"")</x:f>
        <x:v>1</x:v>
      </x:c>
      <x:c r="M25" s="156" t="str">
        <x:f>IF(AND(M$18&lt;=$E25,EOMONTH(M$18,0)&gt;=$D25),1,"")</x:f>
      </x:c>
      <x:c r="N25" s="156" t="str">
        <x:f>IF(AND(N$18&lt;=$E25,EOMONTH(N$18,0)&gt;=$D25),1,"")</x:f>
      </x:c>
    </x:row>
    <x:row r="26" ht="31" customHeight="1">
      <x:c r="A26" s="150" t="str">
        <x:f>'Product Roadmap'!B15</x:f>
        <x:v>Alertes intelligentes</x:v>
      </x:c>
      <x:c r="B26" s="150" t="str">
        <x:f>'Product Roadmap'!D15</x:f>
        <x:v>Data</x:v>
      </x:c>
      <x:c r="C26" s="150" t="str">
        <x:f>'Product Roadmap'!E15</x:f>
        <x:v>AI Squad</x:v>
      </x:c>
      <x:c r="D26" s="154" t="n">
        <x:f>'Product Roadmap'!F15</x:f>
        <x:v>46296</x:v>
      </x:c>
      <x:c r="E26" s="154" t="n">
        <x:f>'Product Roadmap'!G15</x:f>
        <x:v>46418</x:v>
      </x:c>
      <x:c r="F26" s="150" t="str">
        <x:f>'Product Roadmap'!I15</x:f>
        <x:v>Planifié</x:v>
      </x:c>
      <x:c r="G26" s="156" t="str">
        <x:f>IF(AND(G$18&lt;=$E26,EOMONTH(G$18,0)&gt;=$D26),1,"")</x:f>
      </x:c>
      <x:c r="H26" s="156" t="str">
        <x:f>IF(AND(H$18&lt;=$E26,EOMONTH(H$18,0)&gt;=$D26),1,"")</x:f>
      </x:c>
      <x:c r="I26" s="156" t="str">
        <x:f>IF(AND(I$18&lt;=$E26,EOMONTH(I$18,0)&gt;=$D26),1,"")</x:f>
      </x:c>
      <x:c r="J26" s="156" t="n">
        <x:f>IF(AND(J$18&lt;=$E26,EOMONTH(J$18,0)&gt;=$D26),1,"")</x:f>
        <x:v>1</x:v>
      </x:c>
      <x:c r="K26" s="156" t="n">
        <x:f>IF(AND(K$18&lt;=$E26,EOMONTH(K$18,0)&gt;=$D26),1,"")</x:f>
        <x:v>1</x:v>
      </x:c>
      <x:c r="L26" s="156" t="n">
        <x:f>IF(AND(L$18&lt;=$E26,EOMONTH(L$18,0)&gt;=$D26),1,"")</x:f>
        <x:v>1</x:v>
      </x:c>
      <x:c r="M26" s="156" t="n">
        <x:f>IF(AND(M$18&lt;=$E26,EOMONTH(M$18,0)&gt;=$D26),1,"")</x:f>
        <x:v>1</x:v>
      </x:c>
      <x:c r="N26" s="156" t="str">
        <x:f>IF(AND(N$18&lt;=$E26,EOMONTH(N$18,0)&gt;=$D26),1,"")</x:f>
      </x:c>
    </x:row>
    <x:row r="27" ht="31" customHeight="1">
      <x:c r="A27" s="150" t="str">
        <x:f>'Product Roadmap'!B16</x:f>
        <x:v>Application mobile</x:v>
      </x:c>
      <x:c r="B27" s="150" t="str">
        <x:f>'Product Roadmap'!D16</x:f>
        <x:v>Rétention</x:v>
      </x:c>
      <x:c r="C27" s="150" t="str">
        <x:f>'Product Roadmap'!E16</x:f>
        <x:v>Mobile Squad</x:v>
      </x:c>
      <x:c r="D27" s="154" t="n">
        <x:f>'Product Roadmap'!F16</x:f>
        <x:v>46327</x:v>
      </x:c>
      <x:c r="E27" s="154" t="n">
        <x:f>'Product Roadmap'!G16</x:f>
        <x:v>46477</x:v>
      </x:c>
      <x:c r="F27" s="150" t="str">
        <x:f>'Product Roadmap'!I16</x:f>
        <x:v>À étudier</x:v>
      </x:c>
      <x:c r="G27" s="156" t="str">
        <x:f>IF(AND(G$18&lt;=$E27,EOMONTH(G$18,0)&gt;=$D27),1,"")</x:f>
      </x:c>
      <x:c r="H27" s="156" t="str">
        <x:f>IF(AND(H$18&lt;=$E27,EOMONTH(H$18,0)&gt;=$D27),1,"")</x:f>
      </x:c>
      <x:c r="I27" s="156" t="str">
        <x:f>IF(AND(I$18&lt;=$E27,EOMONTH(I$18,0)&gt;=$D27),1,"")</x:f>
      </x:c>
      <x:c r="J27" s="156" t="str">
        <x:f>IF(AND(J$18&lt;=$E27,EOMONTH(J$18,0)&gt;=$D27),1,"")</x:f>
      </x:c>
      <x:c r="K27" s="156" t="n">
        <x:f>IF(AND(K$18&lt;=$E27,EOMONTH(K$18,0)&gt;=$D27),1,"")</x:f>
        <x:v>1</x:v>
      </x:c>
      <x:c r="L27" s="156" t="n">
        <x:f>IF(AND(L$18&lt;=$E27,EOMONTH(L$18,0)&gt;=$D27),1,"")</x:f>
        <x:v>1</x:v>
      </x:c>
      <x:c r="M27" s="156" t="n">
        <x:f>IF(AND(M$18&lt;=$E27,EOMONTH(M$18,0)&gt;=$D27),1,"")</x:f>
        <x:v>1</x:v>
      </x:c>
      <x:c r="N27" s="156" t="n">
        <x:f>IF(AND(N$18&lt;=$E27,EOMONTH(N$18,0)&gt;=$D27),1,"")</x:f>
        <x:v>1</x:v>
      </x:c>
    </x:row>
    <x:row r="28" ht="31" customHeight="1">
      <x:c r="A28" s="150" t="str">
        <x:f>'Product Roadmap'!B17</x:f>
        <x:v>SSO et gestion avancée des accès</x:v>
      </x:c>
      <x:c r="B28" s="150" t="str">
        <x:f>'Product Roadmap'!D17</x:f>
        <x:v>Sécurité</x:v>
      </x:c>
      <x:c r="C28" s="150" t="str">
        <x:f>'Product Roadmap'!E17</x:f>
        <x:v>Security Team</x:v>
      </x:c>
      <x:c r="D28" s="154" t="n">
        <x:f>'Product Roadmap'!F17</x:f>
        <x:v>46310</x:v>
      </x:c>
      <x:c r="E28" s="154" t="n">
        <x:f>'Product Roadmap'!G17</x:f>
        <x:v>46402</x:v>
      </x:c>
      <x:c r="F28" s="150" t="str">
        <x:f>'Product Roadmap'!I17</x:f>
        <x:v>Planifié</x:v>
      </x:c>
      <x:c r="G28" s="156" t="str">
        <x:f>IF(AND(G$18&lt;=$E28,EOMONTH(G$18,0)&gt;=$D28),1,"")</x:f>
      </x:c>
      <x:c r="H28" s="156" t="str">
        <x:f>IF(AND(H$18&lt;=$E28,EOMONTH(H$18,0)&gt;=$D28),1,"")</x:f>
      </x:c>
      <x:c r="I28" s="156" t="str">
        <x:f>IF(AND(I$18&lt;=$E28,EOMONTH(I$18,0)&gt;=$D28),1,"")</x:f>
      </x:c>
      <x:c r="J28" s="156" t="n">
        <x:f>IF(AND(J$18&lt;=$E28,EOMONTH(J$18,0)&gt;=$D28),1,"")</x:f>
        <x:v>1</x:v>
      </x:c>
      <x:c r="K28" s="156" t="n">
        <x:f>IF(AND(K$18&lt;=$E28,EOMONTH(K$18,0)&gt;=$D28),1,"")</x:f>
        <x:v>1</x:v>
      </x:c>
      <x:c r="L28" s="156" t="n">
        <x:f>IF(AND(L$18&lt;=$E28,EOMONTH(L$18,0)&gt;=$D28),1,"")</x:f>
        <x:v>1</x:v>
      </x:c>
      <x:c r="M28" s="156" t="n">
        <x:f>IF(AND(M$18&lt;=$E28,EOMONTH(M$18,0)&gt;=$D28),1,"")</x:f>
        <x:v>1</x:v>
      </x:c>
      <x:c r="N28" s="156" t="str">
        <x:f>IF(AND(N$18&lt;=$E28,EOMONTH(N$18,0)&gt;=$D28),1,"")</x:f>
      </x:c>
    </x:row>
    <x:row r="29" ht="31" customHeight="1">
      <x:c r="A29" s="150" t="str">
        <x:f>'Product Roadmap'!B18</x:f>
        <x:v>Optimisation des performances</x:v>
      </x:c>
      <x:c r="B29" s="150" t="str">
        <x:f>'Product Roadmap'!D18</x:f>
        <x:v>Performance</x:v>
      </x:c>
      <x:c r="C29" s="150" t="str">
        <x:f>'Product Roadmap'!E18</x:f>
        <x:v>Platform Team</x:v>
      </x:c>
      <x:c r="D29" s="154" t="n">
        <x:f>'Product Roadmap'!F18</x:f>
        <x:v>46280</x:v>
      </x:c>
      <x:c r="E29" s="154" t="n">
        <x:f>'Product Roadmap'!G18</x:f>
        <x:v>46356</x:v>
      </x:c>
      <x:c r="F29" s="150" t="str">
        <x:f>'Product Roadmap'!I18</x:f>
        <x:v>En cours</x:v>
      </x:c>
      <x:c r="G29" s="156" t="str">
        <x:f>IF(AND(G$18&lt;=$E29,EOMONTH(G$18,0)&gt;=$D29),1,"")</x:f>
      </x:c>
      <x:c r="H29" s="156" t="str">
        <x:f>IF(AND(H$18&lt;=$E29,EOMONTH(H$18,0)&gt;=$D29),1,"")</x:f>
      </x:c>
      <x:c r="I29" s="156" t="n">
        <x:f>IF(AND(I$18&lt;=$E29,EOMONTH(I$18,0)&gt;=$D29),1,"")</x:f>
        <x:v>1</x:v>
      </x:c>
      <x:c r="J29" s="156" t="n">
        <x:f>IF(AND(J$18&lt;=$E29,EOMONTH(J$18,0)&gt;=$D29),1,"")</x:f>
        <x:v>1</x:v>
      </x:c>
      <x:c r="K29" s="156" t="n">
        <x:f>IF(AND(K$18&lt;=$E29,EOMONTH(K$18,0)&gt;=$D29),1,"")</x:f>
        <x:v>1</x:v>
      </x:c>
      <x:c r="L29" s="156" t="str">
        <x:f>IF(AND(L$18&lt;=$E29,EOMONTH(L$18,0)&gt;=$D29),1,"")</x:f>
      </x:c>
      <x:c r="M29" s="156" t="str">
        <x:f>IF(AND(M$18&lt;=$E29,EOMONTH(M$18,0)&gt;=$D29),1,"")</x:f>
      </x:c>
      <x:c r="N29" s="156" t="str">
        <x:f>IF(AND(N$18&lt;=$E29,EOMONTH(N$18,0)&gt;=$D29),1,"")</x:f>
      </x:c>
    </x:row>
    <x:row r="30" ht="31" customHeight="1">
      <x:c r="A30" s="150" t="str">
        <x:f>'Product Roadmap'!B19</x:f>
        <x:v>Centre d’aide contextuel</x:v>
      </x:c>
      <x:c r="B30" s="150" t="str">
        <x:f>'Product Roadmap'!D19</x:f>
        <x:v>Expérience client</x:v>
      </x:c>
      <x:c r="C30" s="150" t="str">
        <x:f>'Product Roadmap'!E19</x:f>
        <x:v>Customer Success</x:v>
      </x:c>
      <x:c r="D30" s="154" t="n">
        <x:f>'Product Roadmap'!F19</x:f>
        <x:v>46388</x:v>
      </x:c>
      <x:c r="E30" s="154" t="n">
        <x:f>'Product Roadmap'!G19</x:f>
        <x:v>46461</x:v>
      </x:c>
      <x:c r="F30" s="150" t="str">
        <x:f>'Product Roadmap'!I19</x:f>
        <x:v>Planifié</x:v>
      </x:c>
      <x:c r="G30" s="156" t="str">
        <x:f>IF(AND(G$18&lt;=$E30,EOMONTH(G$18,0)&gt;=$D30),1,"")</x:f>
      </x:c>
      <x:c r="H30" s="156" t="str">
        <x:f>IF(AND(H$18&lt;=$E30,EOMONTH(H$18,0)&gt;=$D30),1,"")</x:f>
      </x:c>
      <x:c r="I30" s="156" t="str">
        <x:f>IF(AND(I$18&lt;=$E30,EOMONTH(I$18,0)&gt;=$D30),1,"")</x:f>
      </x:c>
      <x:c r="J30" s="156" t="str">
        <x:f>IF(AND(J$18&lt;=$E30,EOMONTH(J$18,0)&gt;=$D30),1,"")</x:f>
      </x:c>
      <x:c r="K30" s="156" t="str">
        <x:f>IF(AND(K$18&lt;=$E30,EOMONTH(K$18,0)&gt;=$D30),1,"")</x:f>
      </x:c>
      <x:c r="L30" s="156" t="str">
        <x:f>IF(AND(L$18&lt;=$E30,EOMONTH(L$18,0)&gt;=$D30),1,"")</x:f>
      </x:c>
      <x:c r="M30" s="156" t="n">
        <x:f>IF(AND(M$18&lt;=$E30,EOMONTH(M$18,0)&gt;=$D30),1,"")</x:f>
        <x:v>1</x:v>
      </x:c>
      <x:c r="N30" s="156" t="n">
        <x:f>IF(AND(N$18&lt;=$E30,EOMONTH(N$18,0)&gt;=$D30),1,"")</x:f>
        <x:v>1</x:v>
      </x:c>
    </x:row>
    <x:row r="31" ht="31" customHeight="1">
      <x:c r="A31" s="150" t="str">
        <x:f>'Product Roadmap'!B20</x:f>
        <x:v>Moteur de recommandation</x:v>
      </x:c>
      <x:c r="B31" s="150" t="str">
        <x:f>'Product Roadmap'!D20</x:f>
        <x:v>Rétention</x:v>
      </x:c>
      <x:c r="C31" s="150" t="str">
        <x:f>'Product Roadmap'!E20</x:f>
        <x:v>AI Squad</x:v>
      </x:c>
      <x:c r="D31" s="154" t="n">
        <x:f>'Product Roadmap'!F20</x:f>
        <x:v>46419</x:v>
      </x:c>
      <x:c r="E31" s="154" t="n">
        <x:f>'Product Roadmap'!G20</x:f>
        <x:v>46538</x:v>
      </x:c>
      <x:c r="F31" s="150" t="str">
        <x:f>'Product Roadmap'!I20</x:f>
        <x:v>Idée</x:v>
      </x:c>
      <x:c r="G31" s="156" t="str">
        <x:f>IF(AND(G$18&lt;=$E31,EOMONTH(G$18,0)&gt;=$D31),1,"")</x:f>
      </x:c>
      <x:c r="H31" s="156" t="str">
        <x:f>IF(AND(H$18&lt;=$E31,EOMONTH(H$18,0)&gt;=$D31),1,"")</x:f>
      </x:c>
      <x:c r="I31" s="156" t="str">
        <x:f>IF(AND(I$18&lt;=$E31,EOMONTH(I$18,0)&gt;=$D31),1,"")</x:f>
      </x:c>
      <x:c r="J31" s="156" t="str">
        <x:f>IF(AND(J$18&lt;=$E31,EOMONTH(J$18,0)&gt;=$D31),1,"")</x:f>
      </x:c>
      <x:c r="K31" s="156" t="str">
        <x:f>IF(AND(K$18&lt;=$E31,EOMONTH(K$18,0)&gt;=$D31),1,"")</x:f>
      </x:c>
      <x:c r="L31" s="156" t="str">
        <x:f>IF(AND(L$18&lt;=$E31,EOMONTH(L$18,0)&gt;=$D31),1,"")</x:f>
      </x:c>
      <x:c r="M31" s="156" t="str">
        <x:f>IF(AND(M$18&lt;=$E31,EOMONTH(M$18,0)&gt;=$D31),1,"")</x:f>
      </x:c>
      <x:c r="N31" s="156" t="n">
        <x:f>IF(AND(N$18&lt;=$E31,EOMONTH(N$18,0)&gt;=$D31),1,"")</x:f>
        <x:v>1</x:v>
      </x:c>
    </x:row>
    <x:row r="32" ht="31" customHeight="1">
      <x:c r="A32" s="150" t="str">
        <x:f>'Product Roadmap'!B21</x:f>
        <x:v>Conformité ISO 27001</x:v>
      </x:c>
      <x:c r="B32" s="150" t="str">
        <x:f>'Product Roadmap'!D21</x:f>
        <x:v>Sécurité</x:v>
      </x:c>
      <x:c r="C32" s="150" t="str">
        <x:f>'Product Roadmap'!E21</x:f>
        <x:v>Security Team</x:v>
      </x:c>
      <x:c r="D32" s="154" t="n">
        <x:f>'Product Roadmap'!F21</x:f>
        <x:v>46204</x:v>
      </x:c>
      <x:c r="E32" s="154" t="n">
        <x:f>'Product Roadmap'!G21</x:f>
        <x:v>46568</x:v>
      </x:c>
      <x:c r="F32" s="150" t="str">
        <x:f>'Product Roadmap'!I21</x:f>
        <x:v>En cours</x:v>
      </x:c>
      <x:c r="G32" s="156" t="n">
        <x:f>IF(AND(G$18&lt;=$E32,EOMONTH(G$18,0)&gt;=$D32),1,"")</x:f>
        <x:v>1</x:v>
      </x:c>
      <x:c r="H32" s="156" t="n">
        <x:f>IF(AND(H$18&lt;=$E32,EOMONTH(H$18,0)&gt;=$D32),1,"")</x:f>
        <x:v>1</x:v>
      </x:c>
      <x:c r="I32" s="156" t="n">
        <x:f>IF(AND(I$18&lt;=$E32,EOMONTH(I$18,0)&gt;=$D32),1,"")</x:f>
        <x:v>1</x:v>
      </x:c>
      <x:c r="J32" s="156" t="n">
        <x:f>IF(AND(J$18&lt;=$E32,EOMONTH(J$18,0)&gt;=$D32),1,"")</x:f>
        <x:v>1</x:v>
      </x:c>
      <x:c r="K32" s="156" t="n">
        <x:f>IF(AND(K$18&lt;=$E32,EOMONTH(K$18,0)&gt;=$D32),1,"")</x:f>
        <x:v>1</x:v>
      </x:c>
      <x:c r="L32" s="156" t="n">
        <x:f>IF(AND(L$18&lt;=$E32,EOMONTH(L$18,0)&gt;=$D32),1,"")</x:f>
        <x:v>1</x:v>
      </x:c>
      <x:c r="M32" s="156" t="n">
        <x:f>IF(AND(M$18&lt;=$E32,EOMONTH(M$18,0)&gt;=$D32),1,"")</x:f>
        <x:v>1</x:v>
      </x:c>
      <x:c r="N32" s="156" t="n">
        <x:f>IF(AND(N$18&lt;=$E32,EOMONTH(N$18,0)&gt;=$D32),1,"")</x:f>
        <x:v>1</x:v>
      </x:c>
    </x:row>
  </x:sheetData>
  <x:mergeCells>
    <x:mergeCell ref="A1:N2"/>
    <x:mergeCell ref="A3:N3"/>
    <x:mergeCell ref="A5:C5"/>
    <x:mergeCell ref="A6:C8"/>
    <x:mergeCell ref="D5:F5"/>
    <x:mergeCell ref="D6:F8"/>
    <x:mergeCell ref="G5:I5"/>
    <x:mergeCell ref="G6:I8"/>
    <x:mergeCell ref="J5:L5"/>
    <x:mergeCell ref="J6:L8"/>
    <x:mergeCell ref="M5:N5"/>
    <x:mergeCell ref="M6:N8"/>
    <x:mergeCell ref="A10:H10"/>
    <x:mergeCell ref="A19:N19"/>
  </x:mergeCells>
  <x:conditionalFormatting sqref="E12:E15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{21643462-C2B5-2A69-0E41-0BAF7984DDB4}</x14:id>
        </x:ext>
      </x:extLst>
    </x:cfRule>
  </x:conditionalFormatting>
  <x:conditionalFormatting sqref="H12:H15">
    <x:cfRule type="expression" dxfId="6" priority="2">
      <x:formula>$H12="Solide"</x:formula>
    </x:cfRule>
    <x:cfRule type="expression" dxfId="7" priority="3">
      <x:formula>$H12="À surveiller"</x:formula>
    </x:cfRule>
  </x:conditionalFormatting>
  <x:conditionalFormatting sqref="G21:N32">
    <x:cfRule type="expression" dxfId="8" priority="4">
      <x:formula>AND(G21=1,$F21="Livré")</x:formula>
    </x:cfRule>
    <x:cfRule type="expression" dxfId="9" priority="5">
      <x:formula>AND(G21=1,$F21="En cours")</x:formula>
    </x:cfRule>
    <x:cfRule type="expression" dxfId="10" priority="6">
      <x:formula>AND(G21=1,$F21="En test")</x:formula>
    </x:cfRule>
    <x:cfRule type="expression" dxfId="11" priority="7">
      <x:formula>AND(G21=1,$F21="Planifié")</x:formula>
    </x:cfRule>
    <x:cfRule type="expression" dxfId="12" priority="8">
      <x:formula>AND(G21=1,$F21="Bloqué")</x:formula>
    </x:cfRule>
  </x:conditionalFormatting>
  <x:pageMargins left="0.7" right="0.7" top="0.75" bottom="0.75" header="0.3" footer="0.3"/>
  <x:drawing xmlns:r="http://schemas.openxmlformats.org/officeDocument/2006/relationships" r:id="R830c68e1ee7c4dcd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21643462-C2B5-2A69-0E41-0BAF7984DDB4}">
            <x14:dataBar gradient="1">
              <x14:cfvo type="min"/>
              <x14:cfvo type="max"/>
              <x14:fillColor rgb="FF2F6BFF"/>
            </x14:dataBar>
          </x14:cfRule>
          <xm:sqref>E12:E15</xm:sqref>
        </x14:conditionalFormatting>
      </x14:conditionalFormattings>
    </x:ext>
  </x:extLst>
</x:worksheet>
</file>

<file path=xl/worksheets/sheet2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30" hidden="0" customWidth="1"/>
    <x:col min="3" max="3" width="14" hidden="0" customWidth="1"/>
    <x:col min="4" max="4" width="14" hidden="0" customWidth="1"/>
    <x:col min="5" max="5" width="18" hidden="0" customWidth="1"/>
    <x:col min="6" max="6" width="12" hidden="0" customWidth="1"/>
    <x:col min="7" max="7" width="12" hidden="0" customWidth="1"/>
    <x:col min="8" max="8" width="11" hidden="0" customWidth="1"/>
    <x:col min="9" max="9" width="11" hidden="0" customWidth="1"/>
    <x:col min="10" max="10" width="11" hidden="0" customWidth="1"/>
    <x:col min="11" max="11" width="10" hidden="0" customWidth="1"/>
    <x:col min="12" max="12" width="10" hidden="0" customWidth="1"/>
    <x:col min="13" max="13" width="12" hidden="0" customWidth="1"/>
    <x:col min="14" max="14" width="12" hidden="0" customWidth="1"/>
    <x:col min="15" max="15" width="11" hidden="0" customWidth="1"/>
    <x:col min="16" max="16" width="18" hidden="0" customWidth="1"/>
    <x:col min="17" max="17" width="28" hidden="0" customWidth="1"/>
    <x:col min="18" max="18" width="28" hidden="0" customWidth="1"/>
  </x:cols>
  <x:sheetData>
    <x:row r="1">
      <x:c r="A1" s="10" t="str">
        <x:v>PRODUCT ROADMAP TEMPLATE — STRATÉGIE, RELEASES &amp; LIVRAISONS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  <x:c r="O1" s="10"/>
      <x:c r="P1" s="10"/>
      <x:c r="Q1" s="10"/>
      <x:c r="R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  <x:c r="O2" s="10"/>
      <x:c r="P2" s="10"/>
      <x:c r="Q2" s="10"/>
      <x:c r="R2" s="10"/>
    </x:row>
    <x:row r="3">
      <x:c r="A3" s="16" t="str">
        <x:v>Planifiez les fonctionnalités, priorisez les initiatives et visualisez les releases dans une roadmap produit automatisée.</x:v>
      </x:c>
      <x:c r="B3" s="16"/>
      <x:c r="C3" s="16"/>
      <x:c r="D3" s="16"/>
      <x:c r="E3" s="16"/>
      <x:c r="F3" s="16"/>
      <x:c r="G3" s="16"/>
      <x:c r="H3" s="16"/>
      <x:c r="I3" s="16"/>
      <x:c r="J3" s="16"/>
      <x:c r="K3" s="16"/>
      <x:c r="L3" s="16"/>
      <x:c r="M3" s="16"/>
      <x:c r="N3" s="16"/>
      <x:c r="O3" s="16"/>
      <x:c r="P3" s="16"/>
      <x:c r="Q3" s="16"/>
      <x:c r="R3" s="16"/>
    </x:row>
    <x:row r="5" ht="36" customHeight="1">
      <x:c r="A5" s="23" t="str">
        <x:v>Produit</x:v>
      </x:c>
      <x:c r="B5" s="23" t="str">
        <x:v>Product Manager</x:v>
      </x:c>
      <x:c r="C5" s="23" t="str">
        <x:v>Vision</x:v>
      </x:c>
      <x:c r="D5" s="23" t="str">
        <x:v>Début</x:v>
      </x:c>
      <x:c r="E5" s="23" t="str">
        <x:v>Fin</x:v>
      </x:c>
      <x:c r="F5" s="23" t="str">
        <x:v>Budget</x:v>
      </x:c>
      <x:c r="G5" s="23" t="str">
        <x:v>Marché cible</x:v>
      </x:c>
      <x:c r="H5" s="23" t="str">
        <x:v>Objectif annuel</x:v>
      </x:c>
    </x:row>
    <x:row r="6" ht="36" customHeight="1">
      <x:c r="A6" s="31" t="str">
        <x:v>Plateforme SaaS B2B</x:v>
      </x:c>
      <x:c r="B6" s="31" t="str">
        <x:v>Product Manager</x:v>
      </x:c>
      <x:c r="C6" s="31" t="str">
        <x:v>Simplifier le pilotage des opérations pour les PME grâce à une expérience unifiée et orientée données.</x:v>
      </x:c>
      <x:c r="D6" s="36" t="n">
        <x:v>46204</x:v>
      </x:c>
      <x:c r="E6" s="36" t="n">
        <x:v>46568</x:v>
      </x:c>
      <x:c r="F6" s="38" t="n">
        <x:v>480000</x:v>
      </x:c>
      <x:c r="G6" s="31" t="str">
        <x:v>PME et ETI</x:v>
      </x:c>
      <x:c r="H6" s="31" t="str">
        <x:v>Accroître l’adoption, la rétention et le revenu récurrent.</x:v>
      </x:c>
    </x:row>
    <x:row r="9" ht="40" customHeight="1">
      <x:c r="A9" s="44" t="str">
        <x:v>ID</x:v>
      </x:c>
      <x:c r="B9" s="44" t="str">
        <x:v>Initiative / fonctionnalité</x:v>
      </x:c>
      <x:c r="C9" s="44" t="str">
        <x:v>Type</x:v>
      </x:c>
      <x:c r="D9" s="44" t="str">
        <x:v>Thème</x:v>
      </x:c>
      <x:c r="E9" s="44" t="str">
        <x:v>Owner</x:v>
      </x:c>
      <x:c r="F9" s="44" t="str">
        <x:v>Début</x:v>
      </x:c>
      <x:c r="G9" s="44" t="str">
        <x:v>Fin</x:v>
      </x:c>
      <x:c r="H9" s="44" t="str">
        <x:v>Release</x:v>
      </x:c>
      <x:c r="I9" s="44" t="str">
        <x:v>Statut</x:v>
      </x:c>
      <x:c r="J9" s="44" t="str">
        <x:v>Priorité</x:v>
      </x:c>
      <x:c r="K9" s="44" t="str">
        <x:v>Impact</x:v>
      </x:c>
      <x:c r="L9" s="44" t="str">
        <x:v>Effort</x:v>
      </x:c>
      <x:c r="M9" s="44" t="str">
        <x:v>Score RICE</x:v>
      </x:c>
      <x:c r="N9" s="44" t="str">
        <x:v>Avancement</x:v>
      </x:c>
      <x:c r="O9" s="44" t="str">
        <x:v>Confiance</x:v>
      </x:c>
      <x:c r="P9" s="44" t="str">
        <x:v>KPI cible</x:v>
      </x:c>
      <x:c r="Q9" s="44" t="str">
        <x:v>Résultat attendu</x:v>
      </x:c>
      <x:c r="R9" s="44" t="str">
        <x:v>Commentaire</x:v>
      </x:c>
    </x:row>
    <x:row r="10" ht="36" customHeight="1">
      <x:c r="A10" s="52" t="n">
        <x:v>1</x:v>
      </x:c>
      <x:c r="B10" s="52" t="str">
        <x:v>Onboarding guidé par rôle</x:v>
      </x:c>
      <x:c r="C10" s="52" t="str">
        <x:v>Feature</x:v>
      </x:c>
      <x:c r="D10" s="52" t="str">
        <x:v>Activation</x:v>
      </x:c>
      <x:c r="E10" s="52" t="str">
        <x:v>Product Growth</x:v>
      </x:c>
      <x:c r="F10" s="56" t="n">
        <x:v>46204</x:v>
      </x:c>
      <x:c r="G10" s="56" t="n">
        <x:v>46249</x:v>
      </x:c>
      <x:c r="H10" s="52" t="str">
        <x:v>R1</x:v>
      </x:c>
      <x:c r="I10" s="52" t="str">
        <x:v>Livré</x:v>
      </x:c>
      <x:c r="J10" s="52" t="str">
        <x:v>Critique</x:v>
      </x:c>
      <x:c r="K10" s="52" t="n">
        <x:v>9</x:v>
      </x:c>
      <x:c r="L10" s="52" t="n">
        <x:v>4</x:v>
      </x:c>
      <x:c r="M10" s="58" t="n">
        <x:f>IFERROR(K10*IF(O10="Élevée",1,IF(O10="Moyenne",0.7,0.4))/L10*10,0)</x:f>
        <x:v>22.5</x:v>
      </x:c>
      <x:c r="N10" s="60" t="n">
        <x:v>1</x:v>
      </x:c>
      <x:c r="O10" s="52" t="str">
        <x:v>Élevée</x:v>
      </x:c>
      <x:c r="P10" s="52" t="str">
        <x:v>Activation à J7</x:v>
      </x:c>
      <x:c r="Q10" s="52" t="str">
        <x:v>+18 % d’activation</x:v>
      </x:c>
      <x:c r="R10" s="52" t="str">
        <x:v>Déployé à 100 %</x:v>
      </x:c>
    </x:row>
    <x:row r="11" ht="36" customHeight="1">
      <x:c r="A11" s="52" t="n">
        <x:v>2</x:v>
      </x:c>
      <x:c r="B11" s="52" t="str">
        <x:v>Tableau de bord exécutif</x:v>
      </x:c>
      <x:c r="C11" s="52" t="str">
        <x:v>Epic</x:v>
      </x:c>
      <x:c r="D11" s="52" t="str">
        <x:v>Expérience client</x:v>
      </x:c>
      <x:c r="E11" s="52" t="str">
        <x:v>Core Product</x:v>
      </x:c>
      <x:c r="F11" s="56" t="n">
        <x:v>46218</x:v>
      </x:c>
      <x:c r="G11" s="56" t="n">
        <x:v>46295</x:v>
      </x:c>
      <x:c r="H11" s="52" t="str">
        <x:v>R1</x:v>
      </x:c>
      <x:c r="I11" s="52" t="str">
        <x:v>En test</x:v>
      </x:c>
      <x:c r="J11" s="52" t="str">
        <x:v>Élevée</x:v>
      </x:c>
      <x:c r="K11" s="52" t="n">
        <x:v>10</x:v>
      </x:c>
      <x:c r="L11" s="52" t="n">
        <x:v>7</x:v>
      </x:c>
      <x:c r="M11" s="58" t="n">
        <x:f>IFERROR(K11*IF(O11="Élevée",1,IF(O11="Moyenne",0.7,0.4))/L11*10,0)</x:f>
        <x:v>14.285714285714286</x:v>
      </x:c>
      <x:c r="N11" s="60" t="n">
        <x:v>0.85</x:v>
      </x:c>
      <x:c r="O11" s="52" t="str">
        <x:v>Élevée</x:v>
      </x:c>
      <x:c r="P11" s="52" t="str">
        <x:v>Usage hebdomadaire</x:v>
      </x:c>
      <x:c r="Q11" s="52" t="str">
        <x:v>+25 % d’usage régulier</x:v>
      </x:c>
      <x:c r="R11" s="52" t="str">
        <x:v>Tests clients en cours</x:v>
      </x:c>
    </x:row>
    <x:row r="12" ht="36" customHeight="1">
      <x:c r="A12" s="52" t="n">
        <x:v>3</x:v>
      </x:c>
      <x:c r="B12" s="52" t="str">
        <x:v>Facturation par abonnement</x:v>
      </x:c>
      <x:c r="C12" s="52" t="str">
        <x:v>Feature</x:v>
      </x:c>
      <x:c r="D12" s="52" t="str">
        <x:v>Monétisation</x:v>
      </x:c>
      <x:c r="E12" s="52" t="str">
        <x:v>Billing Squad</x:v>
      </x:c>
      <x:c r="F12" s="56" t="n">
        <x:v>46235</x:v>
      </x:c>
      <x:c r="G12" s="56" t="n">
        <x:v>46310</x:v>
      </x:c>
      <x:c r="H12" s="52" t="str">
        <x:v>R2</x:v>
      </x:c>
      <x:c r="I12" s="52" t="str">
        <x:v>En cours</x:v>
      </x:c>
      <x:c r="J12" s="52" t="str">
        <x:v>Critique</x:v>
      </x:c>
      <x:c r="K12" s="52" t="n">
        <x:v>10</x:v>
      </x:c>
      <x:c r="L12" s="52" t="n">
        <x:v>6</x:v>
      </x:c>
      <x:c r="M12" s="58" t="n">
        <x:f>IFERROR(K12*IF(O12="Élevée",1,IF(O12="Moyenne",0.7,0.4))/L12*10,0)</x:f>
        <x:v>11.666666666666668</x:v>
      </x:c>
      <x:c r="N12" s="60" t="n">
        <x:v>0.62</x:v>
      </x:c>
      <x:c r="O12" s="52" t="str">
        <x:v>Moyenne</x:v>
      </x:c>
      <x:c r="P12" s="52" t="str">
        <x:v>MRR</x:v>
      </x:c>
      <x:c r="Q12" s="52" t="str">
        <x:v>+90 k€ de MRR annuel</x:v>
      </x:c>
      <x:c r="R12" s="52" t="str">
        <x:v>Connexion PSP à finaliser</x:v>
      </x:c>
    </x:row>
    <x:row r="13" ht="36" customHeight="1">
      <x:c r="A13" s="52" t="n">
        <x:v>4</x:v>
      </x:c>
      <x:c r="B13" s="52" t="str">
        <x:v>Bibliothèque de modèles</x:v>
      </x:c>
      <x:c r="C13" s="52" t="str">
        <x:v>Feature</x:v>
      </x:c>
      <x:c r="D13" s="52" t="str">
        <x:v>Acquisition</x:v>
      </x:c>
      <x:c r="E13" s="52" t="str">
        <x:v>Growth Squad</x:v>
      </x:c>
      <x:c r="F13" s="56" t="n">
        <x:v>46249</x:v>
      </x:c>
      <x:c r="G13" s="56" t="n">
        <x:v>46326</x:v>
      </x:c>
      <x:c r="H13" s="52" t="str">
        <x:v>R2</x:v>
      </x:c>
      <x:c r="I13" s="52" t="str">
        <x:v>En cours</x:v>
      </x:c>
      <x:c r="J13" s="52" t="str">
        <x:v>Élevée</x:v>
      </x:c>
      <x:c r="K13" s="52" t="n">
        <x:v>8</x:v>
      </x:c>
      <x:c r="L13" s="52" t="n">
        <x:v>5</x:v>
      </x:c>
      <x:c r="M13" s="58" t="n">
        <x:f>IFERROR(K13*IF(O13="Élevée",1,IF(O13="Moyenne",0.7,0.4))/L13*10,0)</x:f>
        <x:v>16</x:v>
      </x:c>
      <x:c r="N13" s="60" t="n">
        <x:v>0.48</x:v>
      </x:c>
      <x:c r="O13" s="52" t="str">
        <x:v>Élevée</x:v>
      </x:c>
      <x:c r="P13" s="52" t="str">
        <x:v>Leads organiques</x:v>
      </x:c>
      <x:c r="Q13" s="52" t="str">
        <x:v>+30 % de leads</x:v>
      </x:c>
      <x:c r="R13" s="52" t="str">
        <x:v>Contenus en production</x:v>
      </x:c>
    </x:row>
    <x:row r="14" ht="36" customHeight="1">
      <x:c r="A14" s="52" t="n">
        <x:v>5</x:v>
      </x:c>
      <x:c r="B14" s="52" t="str">
        <x:v>API publique v2</x:v>
      </x:c>
      <x:c r="C14" s="52" t="str">
        <x:v>Epic</x:v>
      </x:c>
      <x:c r="D14" s="52" t="str">
        <x:v>Plateforme</x:v>
      </x:c>
      <x:c r="E14" s="52" t="str">
        <x:v>Platform Team</x:v>
      </x:c>
      <x:c r="F14" s="56" t="n">
        <x:v>46266</x:v>
      </x:c>
      <x:c r="G14" s="56" t="n">
        <x:v>46371</x:v>
      </x:c>
      <x:c r="H14" s="52" t="str">
        <x:v>R2</x:v>
      </x:c>
      <x:c r="I14" s="52" t="str">
        <x:v>Planifié</x:v>
      </x:c>
      <x:c r="J14" s="52" t="str">
        <x:v>Critique</x:v>
      </x:c>
      <x:c r="K14" s="52" t="n">
        <x:v>9</x:v>
      </x:c>
      <x:c r="L14" s="52" t="n">
        <x:v>8</x:v>
      </x:c>
      <x:c r="M14" s="58" t="n">
        <x:f>IFERROR(K14*IF(O14="Élevée",1,IF(O14="Moyenne",0.7,0.4))/L14*10,0)</x:f>
        <x:v>7.875</x:v>
      </x:c>
      <x:c r="N14" s="60" t="n">
        <x:v>0.05</x:v>
      </x:c>
      <x:c r="O14" s="52" t="str">
        <x:v>Moyenne</x:v>
      </x:c>
      <x:c r="P14" s="52" t="str">
        <x:v>Intégrations actives</x:v>
      </x:c>
      <x:c r="Q14" s="52" t="str">
        <x:v>20 nouvelles intégrations</x:v>
      </x:c>
      <x:c r="R14" s="52" t="str">
        <x:v>Spécifications validées</x:v>
      </x:c>
    </x:row>
    <x:row r="15" ht="36" customHeight="1">
      <x:c r="A15" s="52" t="n">
        <x:v>6</x:v>
      </x:c>
      <x:c r="B15" s="52" t="str">
        <x:v>Alertes intelligentes</x:v>
      </x:c>
      <x:c r="C15" s="52" t="str">
        <x:v>Feature</x:v>
      </x:c>
      <x:c r="D15" s="52" t="str">
        <x:v>Data</x:v>
      </x:c>
      <x:c r="E15" s="52" t="str">
        <x:v>AI Squad</x:v>
      </x:c>
      <x:c r="F15" s="56" t="n">
        <x:v>46296</x:v>
      </x:c>
      <x:c r="G15" s="56" t="n">
        <x:v>46418</x:v>
      </x:c>
      <x:c r="H15" s="52" t="str">
        <x:v>R3</x:v>
      </x:c>
      <x:c r="I15" s="52" t="str">
        <x:v>Planifié</x:v>
      </x:c>
      <x:c r="J15" s="52" t="str">
        <x:v>Élevée</x:v>
      </x:c>
      <x:c r="K15" s="52" t="n">
        <x:v>9</x:v>
      </x:c>
      <x:c r="L15" s="52" t="n">
        <x:v>7</x:v>
      </x:c>
      <x:c r="M15" s="58" t="n">
        <x:f>IFERROR(K15*IF(O15="Élevée",1,IF(O15="Moyenne",0.7,0.4))/L15*10,0)</x:f>
        <x:v>9</x:v>
      </x:c>
      <x:c r="N15" s="60" t="n">
        <x:v>0</x:v>
      </x:c>
      <x:c r="O15" s="52" t="str">
        <x:v>Moyenne</x:v>
      </x:c>
      <x:c r="P15" s="52" t="str">
        <x:v>Alertes pertinentes</x:v>
      </x:c>
      <x:c r="Q15" s="52" t="str">
        <x:v>Taux d’utilité &gt; 70 %</x:v>
      </x:c>
      <x:c r="R15" s="52" t="str">
        <x:v>Prototype à lancer</x:v>
      </x:c>
    </x:row>
    <x:row r="16" ht="36" customHeight="1">
      <x:c r="A16" s="52" t="n">
        <x:v>7</x:v>
      </x:c>
      <x:c r="B16" s="52" t="str">
        <x:v>Application mobile</x:v>
      </x:c>
      <x:c r="C16" s="52" t="str">
        <x:v>Epic</x:v>
      </x:c>
      <x:c r="D16" s="52" t="str">
        <x:v>Rétention</x:v>
      </x:c>
      <x:c r="E16" s="52" t="str">
        <x:v>Mobile Squad</x:v>
      </x:c>
      <x:c r="F16" s="56" t="n">
        <x:v>46327</x:v>
      </x:c>
      <x:c r="G16" s="56" t="n">
        <x:v>46477</x:v>
      </x:c>
      <x:c r="H16" s="52" t="str">
        <x:v>R3</x:v>
      </x:c>
      <x:c r="I16" s="52" t="str">
        <x:v>À étudier</x:v>
      </x:c>
      <x:c r="J16" s="52" t="str">
        <x:v>Élevée</x:v>
      </x:c>
      <x:c r="K16" s="52" t="n">
        <x:v>8</x:v>
      </x:c>
      <x:c r="L16" s="52" t="n">
        <x:v>9</x:v>
      </x:c>
      <x:c r="M16" s="58" t="n">
        <x:f>IFERROR(K16*IF(O16="Élevée",1,IF(O16="Moyenne",0.7,0.4))/L16*10,0)</x:f>
        <x:v>3.555555555555556</x:v>
      </x:c>
      <x:c r="N16" s="60" t="n">
        <x:v>0</x:v>
      </x:c>
      <x:c r="O16" s="52" t="str">
        <x:v>Faible</x:v>
      </x:c>
      <x:c r="P16" s="52" t="str">
        <x:v>Utilisateurs mobiles</x:v>
      </x:c>
      <x:c r="Q16" s="52" t="str">
        <x:v>15 % d’usage mobile</x:v>
      </x:c>
      <x:c r="R16" s="52" t="str">
        <x:v>Étude d’opportunité</x:v>
      </x:c>
    </x:row>
    <x:row r="17" ht="36" customHeight="1">
      <x:c r="A17" s="52" t="n">
        <x:v>8</x:v>
      </x:c>
      <x:c r="B17" s="52" t="str">
        <x:v>SSO et gestion avancée des accès</x:v>
      </x:c>
      <x:c r="C17" s="52" t="str">
        <x:v>Feature</x:v>
      </x:c>
      <x:c r="D17" s="52" t="str">
        <x:v>Sécurité</x:v>
      </x:c>
      <x:c r="E17" s="52" t="str">
        <x:v>Security Team</x:v>
      </x:c>
      <x:c r="F17" s="56" t="n">
        <x:v>46310</x:v>
      </x:c>
      <x:c r="G17" s="56" t="n">
        <x:v>46402</x:v>
      </x:c>
      <x:c r="H17" s="52" t="str">
        <x:v>R3</x:v>
      </x:c>
      <x:c r="I17" s="52" t="str">
        <x:v>Planifié</x:v>
      </x:c>
      <x:c r="J17" s="52" t="str">
        <x:v>Critique</x:v>
      </x:c>
      <x:c r="K17" s="52" t="n">
        <x:v>10</x:v>
      </x:c>
      <x:c r="L17" s="52" t="n">
        <x:v>6</x:v>
      </x:c>
      <x:c r="M17" s="58" t="n">
        <x:f>IFERROR(K17*IF(O17="Élevée",1,IF(O17="Moyenne",0.7,0.4))/L17*10,0)</x:f>
        <x:v>16.666666666666668</x:v>
      </x:c>
      <x:c r="N17" s="60" t="n">
        <x:v>0</x:v>
      </x:c>
      <x:c r="O17" s="52" t="str">
        <x:v>Élevée</x:v>
      </x:c>
      <x:c r="P17" s="52" t="str">
        <x:v>Comptes Enterprise</x:v>
      </x:c>
      <x:c r="Q17" s="52" t="str">
        <x:v>+12 comptes stratégiques</x:v>
      </x:c>
      <x:c r="R17" s="52" t="str">
        <x:v>Pré-requis grands comptes</x:v>
      </x:c>
    </x:row>
    <x:row r="18" ht="36" customHeight="1">
      <x:c r="A18" s="52" t="n">
        <x:v>9</x:v>
      </x:c>
      <x:c r="B18" s="52" t="str">
        <x:v>Optimisation des performances</x:v>
      </x:c>
      <x:c r="C18" s="52" t="str">
        <x:v>Amélioration</x:v>
      </x:c>
      <x:c r="D18" s="52" t="str">
        <x:v>Performance</x:v>
      </x:c>
      <x:c r="E18" s="52" t="str">
        <x:v>Platform Team</x:v>
      </x:c>
      <x:c r="F18" s="56" t="n">
        <x:v>46280</x:v>
      </x:c>
      <x:c r="G18" s="56" t="n">
        <x:v>46356</x:v>
      </x:c>
      <x:c r="H18" s="52" t="str">
        <x:v>R2</x:v>
      </x:c>
      <x:c r="I18" s="52" t="str">
        <x:v>En cours</x:v>
      </x:c>
      <x:c r="J18" s="52" t="str">
        <x:v>Élevée</x:v>
      </x:c>
      <x:c r="K18" s="52" t="n">
        <x:v>7</x:v>
      </x:c>
      <x:c r="L18" s="52" t="n">
        <x:v>4</x:v>
      </x:c>
      <x:c r="M18" s="58" t="n">
        <x:f>IFERROR(K18*IF(O18="Élevée",1,IF(O18="Moyenne",0.7,0.4))/L18*10,0)</x:f>
        <x:v>17.5</x:v>
      </x:c>
      <x:c r="N18" s="60" t="n">
        <x:v>0.55</x:v>
      </x:c>
      <x:c r="O18" s="52" t="str">
        <x:v>Élevée</x:v>
      </x:c>
      <x:c r="P18" s="52" t="str">
        <x:v>Temps de chargement</x:v>
      </x:c>
      <x:c r="Q18" s="52" t="str">
        <x:v>&lt; 1,5 seconde</x:v>
      </x:c>
      <x:c r="R18" s="52" t="str">
        <x:v>Refonte cache applicatif</x:v>
      </x:c>
    </x:row>
    <x:row r="19" ht="36" customHeight="1">
      <x:c r="A19" s="52" t="n">
        <x:v>10</x:v>
      </x:c>
      <x:c r="B19" s="52" t="str">
        <x:v>Centre d’aide contextuel</x:v>
      </x:c>
      <x:c r="C19" s="52" t="str">
        <x:v>Feature</x:v>
      </x:c>
      <x:c r="D19" s="52" t="str">
        <x:v>Expérience client</x:v>
      </x:c>
      <x:c r="E19" s="52" t="str">
        <x:v>Customer Success</x:v>
      </x:c>
      <x:c r="F19" s="56" t="n">
        <x:v>46388</x:v>
      </x:c>
      <x:c r="G19" s="56" t="n">
        <x:v>46461</x:v>
      </x:c>
      <x:c r="H19" s="52" t="str">
        <x:v>R4</x:v>
      </x:c>
      <x:c r="I19" s="52" t="str">
        <x:v>Planifié</x:v>
      </x:c>
      <x:c r="J19" s="52" t="str">
        <x:v>Normale</x:v>
      </x:c>
      <x:c r="K19" s="52" t="n">
        <x:v>7</x:v>
      </x:c>
      <x:c r="L19" s="52" t="n">
        <x:v>4</x:v>
      </x:c>
      <x:c r="M19" s="58" t="n">
        <x:f>IFERROR(K19*IF(O19="Élevée",1,IF(O19="Moyenne",0.7,0.4))/L19*10,0)</x:f>
        <x:v>12.249999999999998</x:v>
      </x:c>
      <x:c r="N19" s="60" t="n">
        <x:v>0</x:v>
      </x:c>
      <x:c r="O19" s="52" t="str">
        <x:v>Moyenne</x:v>
      </x:c>
      <x:c r="P19" s="52" t="str">
        <x:v>Tickets support</x:v>
      </x:c>
      <x:c r="Q19" s="52" t="str">
        <x:v>-20 % de tickets</x:v>
      </x:c>
      <x:c r="R19" s="52" t="str">
        <x:v>Contenus à structurer</x:v>
      </x:c>
    </x:row>
    <x:row r="20" ht="36" customHeight="1">
      <x:c r="A20" s="52" t="n">
        <x:v>11</x:v>
      </x:c>
      <x:c r="B20" s="52" t="str">
        <x:v>Moteur de recommandation</x:v>
      </x:c>
      <x:c r="C20" s="52" t="str">
        <x:v>Feature</x:v>
      </x:c>
      <x:c r="D20" s="52" t="str">
        <x:v>Rétention</x:v>
      </x:c>
      <x:c r="E20" s="52" t="str">
        <x:v>AI Squad</x:v>
      </x:c>
      <x:c r="F20" s="56" t="n">
        <x:v>46419</x:v>
      </x:c>
      <x:c r="G20" s="56" t="n">
        <x:v>46538</x:v>
      </x:c>
      <x:c r="H20" s="52" t="str">
        <x:v>R4</x:v>
      </x:c>
      <x:c r="I20" s="52" t="str">
        <x:v>Idée</x:v>
      </x:c>
      <x:c r="J20" s="52" t="str">
        <x:v>Normale</x:v>
      </x:c>
      <x:c r="K20" s="52" t="n">
        <x:v>8</x:v>
      </x:c>
      <x:c r="L20" s="52" t="n">
        <x:v>8</x:v>
      </x:c>
      <x:c r="M20" s="58" t="n">
        <x:f>IFERROR(K20*IF(O20="Élevée",1,IF(O20="Moyenne",0.7,0.4))/L20*10,0)</x:f>
        <x:v>4</x:v>
      </x:c>
      <x:c r="N20" s="60" t="n">
        <x:v>0</x:v>
      </x:c>
      <x:c r="O20" s="52" t="str">
        <x:v>Faible</x:v>
      </x:c>
      <x:c r="P20" s="52" t="str">
        <x:v>Adoption fonctionnalités</x:v>
      </x:c>
      <x:c r="Q20" s="52" t="str">
        <x:v>+15 % d’adoption</x:v>
      </x:c>
      <x:c r="R20" s="52" t="str">
        <x:v>Données à qualifier</x:v>
      </x:c>
    </x:row>
    <x:row r="21" ht="36" customHeight="1">
      <x:c r="A21" s="52" t="n">
        <x:v>12</x:v>
      </x:c>
      <x:c r="B21" s="52" t="str">
        <x:v>Conformité ISO 27001</x:v>
      </x:c>
      <x:c r="C21" s="52" t="str">
        <x:v>Conformité</x:v>
      </x:c>
      <x:c r="D21" s="52" t="str">
        <x:v>Sécurité</x:v>
      </x:c>
      <x:c r="E21" s="52" t="str">
        <x:v>Security Team</x:v>
      </x:c>
      <x:c r="F21" s="56" t="n">
        <x:v>46204</x:v>
      </x:c>
      <x:c r="G21" s="56" t="n">
        <x:v>46568</x:v>
      </x:c>
      <x:c r="H21" s="52" t="str">
        <x:v>R4</x:v>
      </x:c>
      <x:c r="I21" s="52" t="str">
        <x:v>En cours</x:v>
      </x:c>
      <x:c r="J21" s="52" t="str">
        <x:v>Critique</x:v>
      </x:c>
      <x:c r="K21" s="52" t="n">
        <x:v>10</x:v>
      </x:c>
      <x:c r="L21" s="52" t="n">
        <x:v>9</x:v>
      </x:c>
      <x:c r="M21" s="58" t="n">
        <x:f>IFERROR(K21*IF(O21="Élevée",1,IF(O21="Moyenne",0.7,0.4))/L21*10,0)</x:f>
        <x:v>11.11111111111111</x:v>
      </x:c>
      <x:c r="N21" s="60" t="n">
        <x:v>0.35</x:v>
      </x:c>
      <x:c r="O21" s="52" t="str">
        <x:v>Élevée</x:v>
      </x:c>
      <x:c r="P21" s="52" t="str">
        <x:v>Audit de certification</x:v>
      </x:c>
      <x:c r="Q21" s="52" t="str">
        <x:v>Certification obtenue</x:v>
      </x:c>
      <x:c r="R21" s="52" t="str">
        <x:v>Plan d’action en cours</x:v>
      </x:c>
    </x:row>
  </x:sheetData>
  <x:mergeCells>
    <x:mergeCell ref="A1:R2"/>
    <x:mergeCell ref="A3:R3"/>
  </x:mergeCells>
  <x:conditionalFormatting sqref="N10:N100">
    <x:cfRule type="dataBar" priority="1">
      <x:dataBar>
        <x:cfvo type="min"/>
        <x:cfvo type="max"/>
        <x:color rgb="FF2F6BFF"/>
      </x:dataBar>
      <x:extLst>
        <x:ext xmlns:x14="http://schemas.microsoft.com/office/spreadsheetml/2009/9/main" uri="{B025F937-C7B1-47D3-B67F-A62EFF666E3E}">
          <x14:id>{AD93FD50-BAC3-4B83-92B4-77E6AE0E647B}</x14:id>
        </x:ext>
      </x:extLst>
    </x:cfRule>
  </x:conditionalFormatting>
  <x:conditionalFormatting sqref="M10:M100">
    <x:cfRule type="colorScale" priority="2">
      <x:colorScale>
        <x:cfvo type="min"/>
        <x:cfvo type="percentile" val="50"/>
        <x:cfvo type="max"/>
        <x:color rgb="FFFBE1E4"/>
        <x:color rgb="FFFFF1D8"/>
        <x:color rgb="FFDDF4EA"/>
      </x:colorScale>
    </x:cfRule>
  </x:conditionalFormatting>
  <x:conditionalFormatting sqref="I10:I100">
    <x:cfRule type="expression" dxfId="0" priority="3">
      <x:formula>$I10="Livré"</x:formula>
    </x:cfRule>
    <x:cfRule type="expression" dxfId="1" priority="4">
      <x:formula>$I10="En cours"</x:formula>
    </x:cfRule>
    <x:cfRule type="expression" dxfId="2" priority="5">
      <x:formula>$I10="En test"</x:formula>
    </x:cfRule>
    <x:cfRule type="expression" dxfId="3" priority="6">
      <x:formula>$I10="Bloqué"</x:formula>
    </x:cfRule>
  </x:conditionalFormatting>
  <x:conditionalFormatting sqref="J10:J100">
    <x:cfRule type="expression" dxfId="4" priority="7">
      <x:formula>$J10="Critique"</x:formula>
    </x:cfRule>
  </x:conditionalFormatting>
  <x:dataValidations count="6">
    <x:dataValidation type="list" sqref="C10:C100">
      <x:formula1>"Feature,Epic,Amélioration,Dette technique,Expérience,Intégration,Conformité"</x:formula1>
    </x:dataValidation>
    <x:dataValidation type="list" sqref="D10:D100">
      <x:formula1>"Acquisition,Activation,Rétention,Monétisation,Expérience client,Plateforme,Data,Sécurité,Performance"</x:formula1>
    </x:dataValidation>
    <x:dataValidation type="list" sqref="H10:H100">
      <x:formula1>"R1,R2,R3,R4,Backlog"</x:formula1>
    </x:dataValidation>
    <x:dataValidation type="list" sqref="I10:I100">
      <x:formula1>"Idée,À étudier,Planifié,En cours,En test,Livré,Bloqué,Abandonné"</x:formula1>
    </x:dataValidation>
    <x:dataValidation type="list" sqref="J10:J100">
      <x:formula1>"Critique,Élevée,Normale,Faible"</x:formula1>
    </x:dataValidation>
    <x:dataValidation type="list" sqref="O10:O100">
      <x:formula1>"Faible,Moyenne,Élevée"</x:formula1>
    </x:dataValidation>
  </x:dataValidations>
  <x:pageMargins left="0.7" right="0.7" top="0.75" bottom="0.75" header="0.3" footer="0.3"/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1" id="{AD93FD50-BAC3-4B83-92B4-77E6AE0E647B}">
            <x14:dataBar gradient="1">
              <x14:cfvo type="min"/>
              <x14:cfvo type="max"/>
              <x14:fillColor rgb="FF2F6BFF"/>
            </x14:dataBar>
          </x14:cfRule>
          <xm:sqref>N10:N100</xm:sqref>
        </x14:conditionalFormatting>
      </x14:conditionalFormattings>
    </x:ext>
  </x:extLst>
</x:worksheet>
</file>

<file path=xl/worksheets/sheet3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30" hidden="0" customWidth="1"/>
    <x:col min="3" max="3" width="20" hidden="0" customWidth="1"/>
    <x:col min="4" max="4" width="15" hidden="0" customWidth="1"/>
    <x:col min="5" max="5" width="15" hidden="0" customWidth="1"/>
    <x:col min="6" max="6" width="10" hidden="0" customWidth="1"/>
    <x:col min="7" max="7" width="10" hidden="0" customWidth="1"/>
    <x:col min="8" max="8" width="11" hidden="0" customWidth="1"/>
    <x:col min="9" max="9" width="10" hidden="0" customWidth="1"/>
    <x:col min="10" max="10" width="10" hidden="0" customWidth="1"/>
    <x:col min="11" max="11" width="12" hidden="0" customWidth="1"/>
    <x:col min="12" max="12" width="12" hidden="0" customWidth="1"/>
    <x:col min="13" max="13" width="12" hidden="0" customWidth="1"/>
    <x:col min="14" max="14" width="28" hidden="0" customWidth="1"/>
  </x:cols>
  <x:sheetData>
    <x:row r="1">
      <x:c r="A1" s="10" t="str">
        <x:v>PRODUCT BACKLOG — PRIORISATION DES OPPORTUNITÉS</x:v>
      </x:c>
      <x:c r="B1" s="10"/>
      <x:c r="C1" s="10"/>
      <x:c r="D1" s="10"/>
      <x:c r="E1" s="10"/>
      <x:c r="F1" s="10"/>
      <x:c r="G1" s="10"/>
      <x:c r="H1" s="10"/>
      <x:c r="I1" s="10"/>
      <x:c r="J1" s="10"/>
      <x:c r="K1" s="10"/>
      <x:c r="L1" s="10"/>
      <x:c r="M1" s="10"/>
      <x:c r="N1" s="10"/>
    </x:row>
    <x:row r="2">
      <x:c r="A2" s="10"/>
      <x:c r="B2" s="10"/>
      <x:c r="C2" s="10"/>
      <x:c r="D2" s="10"/>
      <x:c r="E2" s="10"/>
      <x:c r="F2" s="10"/>
      <x:c r="G2" s="10"/>
      <x:c r="H2" s="10"/>
      <x:c r="I2" s="10"/>
      <x:c r="J2" s="10"/>
      <x:c r="K2" s="10"/>
      <x:c r="L2" s="10"/>
      <x:c r="M2" s="10"/>
      <x:c r="N2" s="10"/>
    </x:row>
    <x:row r="4" ht="38" customHeight="1">
      <x:c r="A4" s="64" t="str">
        <x:v>ID</x:v>
      </x:c>
      <x:c r="B4" s="64" t="str">
        <x:v>Idée / demande</x:v>
      </x:c>
      <x:c r="C4" s="64" t="str">
        <x:v>Source</x:v>
      </x:c>
      <x:c r="D4" s="64" t="str">
        <x:v>Segment</x:v>
      </x:c>
      <x:c r="E4" s="64" t="str">
        <x:v>Thème</x:v>
      </x:c>
      <x:c r="F4" s="64" t="str">
        <x:v>Reach</x:v>
      </x:c>
      <x:c r="G4" s="64" t="str">
        <x:v>Impact</x:v>
      </x:c>
      <x:c r="H4" s="64" t="str">
        <x:v>Confiance</x:v>
      </x:c>
      <x:c r="I4" s="64" t="str">
        <x:v>Effort</x:v>
      </x:c>
      <x:c r="J4" s="64" t="str">
        <x:v>Score RICE</x:v>
      </x:c>
      <x:c r="K4" s="64" t="str">
        <x:v>Priorité</x:v>
      </x:c>
      <x:c r="L4" s="64" t="str">
        <x:v>Décision</x:v>
      </x:c>
      <x:c r="M4" s="64" t="str">
        <x:v>Release cible</x:v>
      </x:c>
      <x:c r="N4" s="64" t="str">
        <x:v>Notes</x:v>
      </x:c>
    </x:row>
    <x:row r="5" ht="35" customHeight="1">
      <x:c r="A5" s="52" t="n">
        <x:v>1</x:v>
      </x:c>
      <x:c r="B5" s="52" t="str">
        <x:v>Export PowerPoint automatique</x:v>
      </x:c>
      <x:c r="C5" s="52" t="str">
        <x:v>Clients Enterprise</x:v>
      </x:c>
      <x:c r="D5" s="52" t="str">
        <x:v>Enterprise</x:v>
      </x:c>
      <x:c r="E5" s="52" t="str">
        <x:v>Expérience client</x:v>
      </x:c>
      <x:c r="F5" s="52" t="n">
        <x:v>800</x:v>
      </x:c>
      <x:c r="G5" s="52" t="n">
        <x:v>8</x:v>
      </x:c>
      <x:c r="H5" s="52" t="str">
        <x:v>Élevée</x:v>
      </x:c>
      <x:c r="I5" s="52" t="n">
        <x:v>5</x:v>
      </x:c>
      <x:c r="J5" s="58" t="n">
        <x:f>IFERROR(F5*G5*IF(H5="Élevée",1,IF(H5="Moyenne",0.7,0.4))/I5,0)</x:f>
        <x:v>1280</x:v>
      </x:c>
      <x:c r="K5" s="52" t="str">
        <x:v>Élevée</x:v>
      </x:c>
      <x:c r="L5" s="52" t="str">
        <x:v>Planifier</x:v>
      </x:c>
      <x:c r="M5" s="52" t="str">
        <x:v>R3</x:v>
      </x:c>
      <x:c r="N5" s="52" t="str">
        <x:v>Demande récurrente</x:v>
      </x:c>
    </x:row>
    <x:row r="6" ht="35" customHeight="1">
      <x:c r="A6" s="52" t="n">
        <x:v>2</x:v>
      </x:c>
      <x:c r="B6" s="52" t="str">
        <x:v>Assistant IA de configuration</x:v>
      </x:c>
      <x:c r="C6" s="52" t="str">
        <x:v>Support</x:v>
      </x:c>
      <x:c r="D6" s="52" t="str">
        <x:v>PME</x:v>
      </x:c>
      <x:c r="E6" s="52" t="str">
        <x:v>Activation</x:v>
      </x:c>
      <x:c r="F6" s="52" t="n">
        <x:v>1500</x:v>
      </x:c>
      <x:c r="G6" s="52" t="n">
        <x:v>9</x:v>
      </x:c>
      <x:c r="H6" s="52" t="str">
        <x:v>Moyenne</x:v>
      </x:c>
      <x:c r="I6" s="52" t="n">
        <x:v>8</x:v>
      </x:c>
      <x:c r="J6" s="58" t="n">
        <x:f>IFERROR(F6*G6*IF(H6="Élevée",1,IF(H6="Moyenne",0.7,0.4))/I6,0)</x:f>
        <x:v>1181.25</x:v>
      </x:c>
      <x:c r="K6" s="52" t="str">
        <x:v>Critique</x:v>
      </x:c>
      <x:c r="L6" s="52" t="str">
        <x:v>Explorer</x:v>
      </x:c>
      <x:c r="M6" s="52" t="str">
        <x:v>R4</x:v>
      </x:c>
      <x:c r="N6" s="52" t="str">
        <x:v>Réduire le temps de prise en main</x:v>
      </x:c>
    </x:row>
    <x:row r="7" ht="35" customHeight="1">
      <x:c r="A7" s="52" t="n">
        <x:v>3</x:v>
      </x:c>
      <x:c r="B7" s="52" t="str">
        <x:v>Mode hors connexion</x:v>
      </x:c>
      <x:c r="C7" s="52" t="str">
        <x:v>Utilisateurs mobiles</x:v>
      </x:c>
      <x:c r="D7" s="52" t="str">
        <x:v>Terrain</x:v>
      </x:c>
      <x:c r="E7" s="52" t="str">
        <x:v>Rétention</x:v>
      </x:c>
      <x:c r="F7" s="52" t="n">
        <x:v>500</x:v>
      </x:c>
      <x:c r="G7" s="52" t="n">
        <x:v>7</x:v>
      </x:c>
      <x:c r="H7" s="52" t="str">
        <x:v>Faible</x:v>
      </x:c>
      <x:c r="I7" s="52" t="n">
        <x:v>9</x:v>
      </x:c>
      <x:c r="J7" s="58" t="n">
        <x:f>IFERROR(F7*G7*IF(H7="Élevée",1,IF(H7="Moyenne",0.7,0.4))/I7,0)</x:f>
        <x:v>155.55555555555554</x:v>
      </x:c>
      <x:c r="K7" s="52" t="str">
        <x:v>Normale</x:v>
      </x:c>
      <x:c r="L7" s="52" t="str">
        <x:v>Étudier</x:v>
      </x:c>
      <x:c r="M7" s="52" t="str">
        <x:v>Backlog</x:v>
      </x:c>
      <x:c r="N7" s="52" t="str">
        <x:v>Besoin industrie</x:v>
      </x:c>
    </x:row>
    <x:row r="8" ht="35" customHeight="1">
      <x:c r="A8" s="52" t="n">
        <x:v>4</x:v>
      </x:c>
      <x:c r="B8" s="52" t="str">
        <x:v>Connecteur SAP</x:v>
      </x:c>
      <x:c r="C8" s="52" t="str">
        <x:v>Partenaires</x:v>
      </x:c>
      <x:c r="D8" s="52" t="str">
        <x:v>Enterprise</x:v>
      </x:c>
      <x:c r="E8" s="52" t="str">
        <x:v>Plateforme</x:v>
      </x:c>
      <x:c r="F8" s="52" t="n">
        <x:v>300</x:v>
      </x:c>
      <x:c r="G8" s="52" t="n">
        <x:v>10</x:v>
      </x:c>
      <x:c r="H8" s="52" t="str">
        <x:v>Élevée</x:v>
      </x:c>
      <x:c r="I8" s="52" t="n">
        <x:v>8</x:v>
      </x:c>
      <x:c r="J8" s="58" t="n">
        <x:f>IFERROR(F8*G8*IF(H8="Élevée",1,IF(H8="Moyenne",0.7,0.4))/I8,0)</x:f>
        <x:v>375</x:v>
      </x:c>
      <x:c r="K8" s="52" t="str">
        <x:v>Critique</x:v>
      </x:c>
      <x:c r="L8" s="52" t="str">
        <x:v>Planifier</x:v>
      </x:c>
      <x:c r="M8" s="52" t="str">
        <x:v>R4</x:v>
      </x:c>
      <x:c r="N8" s="52" t="str">
        <x:v>Opportunités commerciales</x:v>
      </x:c>
    </x:row>
    <x:row r="9" ht="35" customHeight="1">
      <x:c r="A9" s="52" t="n">
        <x:v>5</x:v>
      </x:c>
      <x:c r="B9" s="52" t="str">
        <x:v>Personnalisation avancée du branding</x:v>
      </x:c>
      <x:c r="C9" s="52" t="str">
        <x:v>Marketing</x:v>
      </x:c>
      <x:c r="D9" s="52" t="str">
        <x:v>ETI</x:v>
      </x:c>
      <x:c r="E9" s="52" t="str">
        <x:v>Monétisation</x:v>
      </x:c>
      <x:c r="F9" s="52" t="n">
        <x:v>700</x:v>
      </x:c>
      <x:c r="G9" s="52" t="n">
        <x:v>7</x:v>
      </x:c>
      <x:c r="H9" s="52" t="str">
        <x:v>Élevée</x:v>
      </x:c>
      <x:c r="I9" s="52" t="n">
        <x:v>4</x:v>
      </x:c>
      <x:c r="J9" s="58" t="n">
        <x:f>IFERROR(F9*G9*IF(H9="Élevée",1,IF(H9="Moyenne",0.7,0.4))/I9,0)</x:f>
        <x:v>1225</x:v>
      </x:c>
      <x:c r="K9" s="52" t="str">
        <x:v>Élevée</x:v>
      </x:c>
      <x:c r="L9" s="52" t="str">
        <x:v>Planifier</x:v>
      </x:c>
      <x:c r="M9" s="52" t="str">
        <x:v>R3</x:v>
      </x:c>
      <x:c r="N9" s="52" t="str">
        <x:v>Option premium</x:v>
      </x:c>
    </x:row>
    <x:row r="10" ht="35" customHeight="1">
      <x:c r="A10" s="52" t="n">
        <x:v>6</x:v>
      </x:c>
      <x:c r="B10" s="52" t="str">
        <x:v>Workflow d’approbation</x:v>
      </x:c>
      <x:c r="C10" s="52" t="str">
        <x:v>Finance</x:v>
      </x:c>
      <x:c r="D10" s="52" t="str">
        <x:v>Enterprise</x:v>
      </x:c>
      <x:c r="E10" s="52" t="str">
        <x:v>Sécurité</x:v>
      </x:c>
      <x:c r="F10" s="52" t="n">
        <x:v>900</x:v>
      </x:c>
      <x:c r="G10" s="52" t="n">
        <x:v>8</x:v>
      </x:c>
      <x:c r="H10" s="52" t="str">
        <x:v>Moyenne</x:v>
      </x:c>
      <x:c r="I10" s="52" t="n">
        <x:v>6</x:v>
      </x:c>
      <x:c r="J10" s="58" t="n">
        <x:f>IFERROR(F10*G10*IF(H10="Élevée",1,IF(H10="Moyenne",0.7,0.4))/I10,0)</x:f>
        <x:v>840</x:v>
      </x:c>
      <x:c r="K10" s="52" t="str">
        <x:v>Élevée</x:v>
      </x:c>
      <x:c r="L10" s="52" t="str">
        <x:v>Explorer</x:v>
      </x:c>
      <x:c r="M10" s="52" t="str">
        <x:v>R4</x:v>
      </x:c>
      <x:c r="N10" s="52" t="str">
        <x:v>Conformité interne</x:v>
      </x:c>
    </x:row>
    <x:row r="11" ht="35" customHeight="1">
      <x:c r="A11" s="52" t="n">
        <x:v>7</x:v>
      </x:c>
      <x:c r="B11" s="52" t="str">
        <x:v>Marketplace d’extensions</x:v>
      </x:c>
      <x:c r="C11" s="52" t="str">
        <x:v>Partenaires</x:v>
      </x:c>
      <x:c r="D11" s="52" t="str">
        <x:v>Tous</x:v>
      </x:c>
      <x:c r="E11" s="52" t="str">
        <x:v>Plateforme</x:v>
      </x:c>
      <x:c r="F11" s="52" t="n">
        <x:v>2000</x:v>
      </x:c>
      <x:c r="G11" s="52" t="n">
        <x:v>9</x:v>
      </x:c>
      <x:c r="H11" s="52" t="str">
        <x:v>Faible</x:v>
      </x:c>
      <x:c r="I11" s="52" t="n">
        <x:v>10</x:v>
      </x:c>
      <x:c r="J11" s="58" t="n">
        <x:f>IFERROR(F11*G11*IF(H11="Élevée",1,IF(H11="Moyenne",0.7,0.4))/I11,0)</x:f>
        <x:v>720</x:v>
      </x:c>
      <x:c r="K11" s="52" t="str">
        <x:v>Normale</x:v>
      </x:c>
      <x:c r="L11" s="52" t="str">
        <x:v>Étudier</x:v>
      </x:c>
      <x:c r="M11" s="52" t="str">
        <x:v>Backlog</x:v>
      </x:c>
      <x:c r="N11" s="52" t="str">
        <x:v>Écosystème long terme</x:v>
      </x:c>
    </x:row>
    <x:row r="12" ht="35" customHeight="1">
      <x:c r="A12" s="52" t="n">
        <x:v>8</x:v>
      </x:c>
      <x:c r="B12" s="52" t="str">
        <x:v>Rapports prédictifs</x:v>
      </x:c>
      <x:c r="C12" s="52" t="str">
        <x:v>Direction</x:v>
      </x:c>
      <x:c r="D12" s="52" t="str">
        <x:v>Enterprise</x:v>
      </x:c>
      <x:c r="E12" s="52" t="str">
        <x:v>Data</x:v>
      </x:c>
      <x:c r="F12" s="52" t="n">
        <x:v>600</x:v>
      </x:c>
      <x:c r="G12" s="52" t="n">
        <x:v>10</x:v>
      </x:c>
      <x:c r="H12" s="52" t="str">
        <x:v>Moyenne</x:v>
      </x:c>
      <x:c r="I12" s="52" t="n">
        <x:v>9</x:v>
      </x:c>
      <x:c r="J12" s="58" t="n">
        <x:f>IFERROR(F12*G12*IF(H12="Élevée",1,IF(H12="Moyenne",0.7,0.4))/I12,0)</x:f>
        <x:v>466.6666666666667</x:v>
      </x:c>
      <x:c r="K12" s="52" t="str">
        <x:v>Critique</x:v>
      </x:c>
      <x:c r="L12" s="52" t="str">
        <x:v>Explorer</x:v>
      </x:c>
      <x:c r="M12" s="52" t="str">
        <x:v>R4</x:v>
      </x:c>
      <x:c r="N12" s="52" t="str">
        <x:v>Différenciation forte</x:v>
      </x:c>
    </x:row>
  </x:sheetData>
  <x:mergeCells>
    <x:mergeCell ref="A1:N2"/>
  </x:mergeCells>
  <x:conditionalFormatting sqref="J5:J100">
    <x:cfRule type="colorScale" priority="1">
      <x:colorScale>
        <x:cfvo type="min"/>
        <x:cfvo type="percentile" val="50"/>
        <x:cfvo type="max"/>
        <x:color rgb="FFFBE1E4"/>
        <x:color rgb="FFFFF1D8"/>
        <x:color rgb="FFDDF4EA"/>
      </x:colorScale>
    </x:cfRule>
  </x:conditionalFormatting>
  <x:conditionalFormatting sqref="K5:K100">
    <x:cfRule type="expression" dxfId="5" priority="2">
      <x:formula>$K5="Critique"</x:formula>
    </x:cfRule>
  </x:conditionalFormatting>
  <x:dataValidations count="3">
    <x:dataValidation type="list" sqref="H5:H100">
      <x:formula1>"Faible,Moyenne,Élevée"</x:formula1>
    </x:dataValidation>
    <x:dataValidation type="list" sqref="K5:K100">
      <x:formula1>"Critique,Élevée,Normale,Faible"</x:formula1>
    </x:dataValidation>
    <x:dataValidation type="list" sqref="M5:M100">
      <x:formula1>"R1,R2,R3,R4,Backlog"</x:formula1>
    </x:dataValidation>
  </x:dataValidation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8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</x:cols>
  <x:sheetData>
    <x:row r="1">
      <x:c r="A1" s="4" t="str">
        <x:v>Statut</x:v>
      </x:c>
      <x:c r="B1" s="4" t="str">
        <x:v>Priorité</x:v>
      </x:c>
      <x:c r="C1" s="4" t="str">
        <x:v>Type</x:v>
      </x:c>
      <x:c r="D1" s="4" t="str">
        <x:v>Thème</x:v>
      </x:c>
      <x:c r="E1" s="4" t="str">
        <x:v>Confiance</x:v>
      </x:c>
      <x:c r="F1" s="4" t="str">
        <x:v>Release</x:v>
      </x:c>
    </x:row>
    <x:row r="2">
      <x:c r="A2" t="str">
        <x:v>Idée</x:v>
      </x:c>
      <x:c r="B2" t="str">
        <x:v>Critique</x:v>
      </x:c>
      <x:c r="C2" t="str">
        <x:v>Feature</x:v>
      </x:c>
      <x:c r="D2" t="str">
        <x:v>Acquisition</x:v>
      </x:c>
      <x:c r="E2" t="str">
        <x:v>Faible</x:v>
      </x:c>
      <x:c r="F2" t="str">
        <x:v>R1</x:v>
      </x:c>
    </x:row>
    <x:row r="3">
      <x:c r="A3" t="str">
        <x:v>À étudier</x:v>
      </x:c>
      <x:c r="B3" t="str">
        <x:v>Élevée</x:v>
      </x:c>
      <x:c r="C3" t="str">
        <x:v>Epic</x:v>
      </x:c>
      <x:c r="D3" t="str">
        <x:v>Activation</x:v>
      </x:c>
      <x:c r="E3" t="str">
        <x:v>Moyenne</x:v>
      </x:c>
      <x:c r="F3" t="str">
        <x:v>R2</x:v>
      </x:c>
    </x:row>
    <x:row r="4">
      <x:c r="A4" t="str">
        <x:v>Planifié</x:v>
      </x:c>
      <x:c r="B4" t="str">
        <x:v>Normale</x:v>
      </x:c>
      <x:c r="C4" t="str">
        <x:v>Amélioration</x:v>
      </x:c>
      <x:c r="D4" t="str">
        <x:v>Rétention</x:v>
      </x:c>
      <x:c r="E4" t="str">
        <x:v>Élevée</x:v>
      </x:c>
      <x:c r="F4" t="str">
        <x:v>R3</x:v>
      </x:c>
    </x:row>
    <x:row r="5">
      <x:c r="A5" t="str">
        <x:v>En cours</x:v>
      </x:c>
      <x:c r="B5" t="str">
        <x:v>Faible</x:v>
      </x:c>
      <x:c r="C5" t="str">
        <x:v>Dette technique</x:v>
      </x:c>
      <x:c r="D5" t="str">
        <x:v>Monétisation</x:v>
      </x:c>
      <x:c r="E5" t="str"/>
      <x:c r="F5" t="str">
        <x:v>R4</x:v>
      </x:c>
    </x:row>
    <x:row r="6">
      <x:c r="A6" t="str">
        <x:v>En test</x:v>
      </x:c>
      <x:c r="B6" t="str"/>
      <x:c r="C6" t="str">
        <x:v>Expérience</x:v>
      </x:c>
      <x:c r="D6" t="str">
        <x:v>Expérience client</x:v>
      </x:c>
      <x:c r="E6" t="str"/>
      <x:c r="F6" t="str">
        <x:v>Backlog</x:v>
      </x:c>
    </x:row>
    <x:row r="7">
      <x:c r="A7" t="str">
        <x:v>Livré</x:v>
      </x:c>
      <x:c r="B7" t="str"/>
      <x:c r="C7" t="str">
        <x:v>Intégration</x:v>
      </x:c>
      <x:c r="D7" t="str">
        <x:v>Plateforme</x:v>
      </x:c>
      <x:c r="E7" t="str"/>
      <x:c r="F7" t="str"/>
    </x:row>
    <x:row r="8">
      <x:c r="A8" t="str">
        <x:v>Bloqué</x:v>
      </x:c>
      <x:c r="B8" t="str"/>
      <x:c r="C8" t="str">
        <x:v>Conformité</x:v>
      </x:c>
      <x:c r="D8" t="str">
        <x:v>Data</x:v>
      </x:c>
      <x:c r="E8" t="str"/>
      <x:c r="F8" t="str"/>
    </x:row>
    <x:row r="9">
      <x:c r="A9" t="str">
        <x:v>Abandonné</x:v>
      </x:c>
      <x:c r="B9" t="str"/>
      <x:c r="C9" t="str"/>
      <x:c r="D9" t="str">
        <x:v>Sécurité</x:v>
      </x:c>
      <x:c r="E9" t="str"/>
      <x:c r="F9" t="str"/>
    </x:row>
    <x:row r="10">
      <x:c r="A10" t="str"/>
      <x:c r="B10" t="str"/>
      <x:c r="C10" t="str"/>
      <x:c r="D10" t="str">
        <x:v>Performance</x:v>
      </x:c>
      <x:c r="E10" t="str"/>
      <x:c r="F10" t="str"/>
    </x:row>
  </x:sheetData>
  <x:pageMargins left="0.7" right="0.7" top="0.75" bottom="0.75" header="0.3" footer="0.3"/>
</x:worksheet>
</file>