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a97088fb27470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ilan financier" sheetId="1" r:id="Raac794ce28d14e0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;[Red](#,##0);-"/>
    <x:numFmt numFmtId="201" formatCode="0.0%;[Red](0.0%);-"/>
    <x:numFmt numFmtId="202" formatCode="@"/>
  </x:numFmts>
  <x:fonts count="14">
    <x:font>
      <x:sz val="11"/>
      <x:name val="Carlito"/>
    </x:font>
    <x:font>
      <x:sz val="10"/>
      <x:color rgb="FF000000"/>
      <x:name val="Aptos"/>
    </x:font>
    <x:font>
      <x:b/>
      <x:sz val="18"/>
      <x:color rgb="FFFFFFFF"/>
      <x:name val="Aptos"/>
    </x:font>
    <x:font>
      <x:b/>
      <x:sz val="10"/>
      <x:color rgb="FFFFFFFF"/>
      <x:name val="Aptos"/>
    </x:font>
    <x:font>
      <x:b/>
      <x:sz val="10"/>
      <x:color rgb="FF0000FF"/>
      <x:name val="Aptos"/>
    </x:font>
    <x:font>
      <x:b/>
      <x:sz val="12"/>
      <x:color rgb="FFFFFFFF"/>
      <x:name val="Aptos"/>
    </x:font>
    <x:font>
      <x:b/>
      <x:sz val="10"/>
      <x:color rgb="FF17365D"/>
      <x:name val="Aptos"/>
    </x:font>
    <x:font>
      <x:sz val="10"/>
      <x:color rgb="FF0000FF"/>
      <x:name val="Aptos"/>
    </x:font>
    <x:font>
      <x:b/>
      <x:sz val="10"/>
      <x:color rgb="FFC00000"/>
      <x:name val="Aptos"/>
    </x:font>
    <x:font>
      <x:b/>
      <x:sz val="10"/>
      <x:color rgb="FFBF9000"/>
      <x:name val="Aptos"/>
    </x:font>
    <x:font>
      <x:b/>
      <x:sz val="11"/>
      <x:color rgb="FF000000"/>
      <x:name val="Aptos"/>
    </x:font>
    <x:font>
      <x:b/>
      <x:sz val="10"/>
      <x:color rgb="FF000000"/>
      <x:name val="Aptos"/>
    </x:font>
    <x:font>
      <x:b/>
      <x:sz val="11"/>
      <x:color rgb="FF595959"/>
      <x:name val="Aptos"/>
    </x:font>
    <x:font>
      <x:i/>
      <x:sz val="9"/>
      <x:color rgb="FF595959"/>
      <x:name val="Aptos"/>
    </x:font>
  </x:fonts>
  <x:fills count="19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595959"/>
      </x:patternFill>
    </x:fill>
    <x:fill>
      <x:patternFill patternType="solid">
        <x:fgColor rgb="FFFFF2CC"/>
      </x:patternFill>
    </x:fill>
    <x:fill>
      <x:patternFill patternType="solid">
        <x:fgColor rgb="FF1F4E78"/>
      </x:patternFill>
    </x:fill>
    <x:fill>
      <x:patternFill patternType="solid">
        <x:fgColor rgb="FF0F6B6D"/>
      </x:patternFill>
    </x:fill>
    <x:fill>
      <x:patternFill patternType="solid">
        <x:fgColor rgb="FFD9EAF7"/>
      </x:patternFill>
    </x:fill>
    <x:fill>
      <x:patternFill patternType="solid">
        <x:fgColor rgb="FFDDEBF7"/>
      </x:patternFill>
    </x:fill>
    <x:fill>
      <x:patternFill patternType="solid">
        <x:fgColor rgb="FF7030A0"/>
      </x:patternFill>
    </x:fill>
    <x:fill>
      <x:patternFill patternType="solid">
        <x:fgColor rgb="FFE4DFEC"/>
      </x:patternFill>
    </x:fill>
    <x:fill>
      <x:patternFill patternType="solid">
        <x:fgColor rgb="FFC65911"/>
      </x:patternFill>
    </x:fill>
    <x:fill>
      <x:patternFill patternType="solid">
        <x:fgColor rgb="FFFCE4D6"/>
      </x:patternFill>
    </x:fill>
    <x:fill>
      <x:patternFill patternType="solid">
        <x:fgColor rgb="FF548235"/>
      </x:patternFill>
    </x:fill>
    <x:fill>
      <x:patternFill patternType="solid">
        <x:fgColor rgb="FFE2F0D9"/>
      </x:patternFill>
    </x:fill>
    <x:fill>
      <x:patternFill patternType="solid">
        <x:fgColor rgb="FFF4CCCC"/>
      </x:patternFill>
    </x:fill>
    <x:fill>
      <x:patternFill patternType="solid">
        <x:fgColor rgb="FFF8FBFE"/>
      </x:patternFill>
    </x:fill>
    <x:fill>
      <x:patternFill patternType="solid">
        <x:fgColor rgb="FFBF9000"/>
      </x:patternFill>
    </x:fill>
    <x:fill>
      <x:patternFill patternType="solid">
        <x:fgColor rgb="FFE7E6E6"/>
      </x:patternFill>
    </x:fill>
  </x:fills>
  <x:borders count="18">
    <x:border/>
    <x:border/>
    <x:border>
      <x:left style="hair">
        <x:color rgb="FFB7B7B7"/>
      </x:left>
      <x:top style="hair">
        <x:color rgb="FFB7B7B7"/>
      </x:top>
    </x:border>
    <x:border>
      <x:top style="hair">
        <x:color rgb="FFB7B7B7"/>
      </x:top>
    </x:border>
    <x:border>
      <x:right style="hair">
        <x:color rgb="FFB7B7B7"/>
      </x:right>
      <x:top style="hair">
        <x:color rgb="FFB7B7B7"/>
      </x:top>
    </x:border>
    <x:border>
      <x:left style="hair">
        <x:color rgb="FFB7B7B7"/>
      </x:left>
    </x:border>
    <x:border>
      <x:right style="hair">
        <x:color rgb="FFB7B7B7"/>
      </x:right>
    </x:border>
    <x:border>
      <x:left style="hair">
        <x:color rgb="FFB7B7B7"/>
      </x:left>
      <x:bottom style="hair">
        <x:color rgb="FFB7B7B7"/>
      </x:bottom>
    </x:border>
    <x:border>
      <x:bottom style="hair">
        <x:color rgb="FFB7B7B7"/>
      </x:bottom>
    </x:border>
    <x:border>
      <x:right style="hair">
        <x:color rgb="FFB7B7B7"/>
      </x:right>
      <x:bottom style="hair">
        <x:color rgb="FFB7B7B7"/>
      </x:bottom>
    </x:border>
    <x:border>
      <x:left style="hair">
        <x:color rgb="FFB7B7B7"/>
      </x:left>
      <x:top style="hair">
        <x:color rgb="FFB7B7B7"/>
      </x:top>
    </x:border>
    <x:border>
      <x:top style="hair">
        <x:color rgb="FFB7B7B7"/>
      </x:top>
    </x:border>
    <x:border>
      <x:right style="hair">
        <x:color rgb="FFB7B7B7"/>
      </x:right>
      <x:top style="hair">
        <x:color rgb="FFB7B7B7"/>
      </x:top>
    </x:border>
    <x:border>
      <x:left style="hair">
        <x:color rgb="FFB7B7B7"/>
      </x:left>
    </x:border>
    <x:border>
      <x:right style="hair">
        <x:color rgb="FFB7B7B7"/>
      </x:right>
    </x:border>
    <x:border>
      <x:left style="hair">
        <x:color rgb="FFB7B7B7"/>
      </x:left>
      <x:bottom style="hair">
        <x:color rgb="FFB7B7B7"/>
      </x:bottom>
    </x:border>
    <x:border>
      <x:bottom style="hair">
        <x:color rgb="FFB7B7B7"/>
      </x:bottom>
    </x:border>
    <x:border>
      <x:right style="hair">
        <x:color rgb="FFB7B7B7"/>
      </x:right>
      <x:bottom style="hair">
        <x:color rgb="FFB7B7B7"/>
      </x:bottom>
    </x:border>
  </x:borders>
  <x:cellStyleXfs count="1">
    <x:xf numFmtId="0" fontId="0" fillId="0" borderId="0"/>
  </x:cellStyleXfs>
  <x:cellXfs count="407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vertical="center"/>
    </x:xf>
    <x:xf numFmtId="0" fontId="1" fillId="0" borderId="1" xfId="0" applyNumberFormat="1" applyFont="1" applyFill="1" applyBorder="1" applyAlignment="1">
      <x:alignment vertical="center"/>
    </x:xf>
    <x:xf numFmtId="0" fontId="1" fillId="0" borderId="0" xfId="0" applyNumberFormat="1" applyFont="1" applyFill="1" applyBorder="1" applyAlignment="1">
      <x:alignment vertical="center" wrapText="1"/>
    </x:xf>
    <x:xf numFmtId="0" fontId="1" fillId="0" borderId="1" xfId="0" applyNumberFormat="1" applyFont="1" applyFill="1" applyBorder="1" applyAlignment="1">
      <x:alignment vertical="center" wrapText="1"/>
    </x:xf>
    <x:xf numFmtId="0" fontId="1" fillId="2" borderId="0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1" fillId="3" borderId="0" xfId="0" applyNumberFormat="1" applyFont="1" applyFill="1" applyBorder="1" applyAlignment="1">
      <x:alignment vertical="center" wrapText="1"/>
    </x:xf>
    <x:xf numFmtId="0" fontId="3" fillId="3" borderId="0" xfId="0" applyNumberFormat="1" applyFont="1" applyFill="1" applyBorder="1" applyAlignment="1">
      <x:alignment vertical="center" wrapText="1"/>
    </x:xf>
    <x:xf numFmtId="0" fontId="1" fillId="3" borderId="1" xfId="0" applyNumberFormat="1" applyFont="1" applyFill="1" applyBorder="1" applyAlignment="1">
      <x:alignment vertical="center" wrapText="1"/>
    </x:xf>
    <x:xf numFmtId="0" fontId="3" fillId="3" borderId="1" xfId="0" applyNumberFormat="1" applyFont="1" applyFill="1" applyBorder="1" applyAlignment="1">
      <x:alignment vertical="center" wrapText="1"/>
    </x:xf>
    <x:xf numFmtId="0" fontId="1" fillId="4" borderId="0" xfId="0" applyNumberFormat="1" applyFont="1" applyFill="1" applyBorder="1" applyAlignment="1">
      <x:alignment vertical="center" wrapText="1"/>
    </x:xf>
    <x:xf numFmtId="0" fontId="4" fillId="4" borderId="0" xfId="0" applyNumberFormat="1" applyFont="1" applyFill="1" applyBorder="1" applyAlignment="1">
      <x:alignment vertical="center" wrapText="1"/>
    </x:xf>
    <x:xf numFmtId="0" fontId="1" fillId="4" borderId="1" xfId="0" applyNumberFormat="1" applyFont="1" applyFill="1" applyBorder="1" applyAlignment="1">
      <x:alignment vertical="center" wrapText="1"/>
    </x:xf>
    <x:xf numFmtId="0" fontId="4" fillId="4" borderId="1" xfId="0" applyNumberFormat="1" applyFont="1" applyFill="1" applyBorder="1" applyAlignment="1">
      <x:alignment vertical="center" wrapText="1"/>
    </x:xf>
    <x:xf numFmtId="0" fontId="1" fillId="5" borderId="0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vertical="center" wrapText="1"/>
    </x:xf>
    <x:xf numFmtId="0" fontId="5" fillId="5" borderId="1" xfId="0" applyNumberFormat="1" applyFont="1" applyFill="1" applyBorder="1" applyAlignment="1">
      <x:alignment vertical="center"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0" fontId="1" fillId="6" borderId="0" xfId="0" applyNumberFormat="1" applyFont="1" applyFill="1" applyBorder="1" applyAlignment="1">
      <x:alignment vertical="center" wrapText="1"/>
    </x:xf>
    <x:xf numFmtId="0" fontId="5" fillId="6" borderId="0" xfId="0" applyNumberFormat="1" applyFont="1" applyFill="1" applyBorder="1" applyAlignment="1">
      <x:alignment vertical="center" wrapText="1"/>
    </x:xf>
    <x:xf numFmtId="0" fontId="5" fillId="6" borderId="0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vertical="center" wrapText="1"/>
    </x:xf>
    <x:xf numFmtId="0" fontId="5" fillId="6" borderId="1" xfId="0" applyNumberFormat="1" applyFont="1" applyFill="1" applyBorder="1" applyAlignment="1">
      <x:alignment vertical="center" wrapText="1"/>
    </x:xf>
    <x:xf numFmtId="0" fontId="5" fillId="6" borderId="1" xfId="0" applyNumberFormat="1" applyFont="1" applyFill="1" applyBorder="1" applyAlignment="1">
      <x:alignment horizontal="center" vertical="center" wrapText="1"/>
    </x:xf>
    <x:xf numFmtId="0" fontId="1" fillId="7" borderId="0" xfId="0" applyNumberFormat="1" applyFont="1" applyFill="1" applyBorder="1" applyAlignment="1">
      <x:alignment vertical="center" wrapText="1"/>
    </x:xf>
    <x:xf numFmtId="0" fontId="6" fillId="7" borderId="0" xfId="0" applyNumberFormat="1" applyFont="1" applyFill="1" applyBorder="1" applyAlignment="1">
      <x:alignment vertical="center" wrapText="1"/>
    </x:xf>
    <x:xf numFmtId="0" fontId="6" fillId="7" borderId="0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 applyAlignment="1">
      <x:alignment vertical="center" wrapText="1"/>
    </x:xf>
    <x:xf numFmtId="0" fontId="6" fillId="7" borderId="1" xfId="0" applyNumberFormat="1" applyFont="1" applyFill="1" applyBorder="1" applyAlignment="1">
      <x:alignment vertical="center" wrapText="1"/>
    </x:xf>
    <x:xf numFmtId="0" fontId="6" fillId="7" borderId="1" xfId="0" applyNumberFormat="1" applyFont="1" applyFill="1" applyBorder="1" applyAlignment="1">
      <x:alignment horizontal="center" vertical="center" wrapText="1"/>
    </x:xf>
    <x:xf numFmtId="0" fontId="1" fillId="8" borderId="0" xfId="0" applyNumberFormat="1" applyFont="1" applyFill="1" applyBorder="1" applyAlignment="1">
      <x:alignment vertical="center" wrapText="1"/>
    </x:xf>
    <x:xf numFmtId="0" fontId="6" fillId="8" borderId="0" xfId="0" applyNumberFormat="1" applyFont="1" applyFill="1" applyBorder="1" applyAlignment="1">
      <x:alignment vertical="center" wrapText="1"/>
    </x:xf>
    <x:xf numFmtId="0" fontId="6" fillId="8" borderId="0" xfId="0" applyNumberFormat="1" applyFont="1" applyFill="1" applyBorder="1" applyAlignment="1">
      <x:alignment horizontal="center" vertical="center" wrapText="1"/>
    </x:xf>
    <x:xf numFmtId="0" fontId="1" fillId="8" borderId="1" xfId="0" applyNumberFormat="1" applyFont="1" applyFill="1" applyBorder="1" applyAlignment="1">
      <x:alignment vertical="center" wrapText="1"/>
    </x:xf>
    <x:xf numFmtId="0" fontId="6" fillId="8" borderId="1" xfId="0" applyNumberFormat="1" applyFont="1" applyFill="1" applyBorder="1" applyAlignment="1">
      <x:alignment vertical="center" wrapText="1"/>
    </x:xf>
    <x:xf numFmtId="0" fontId="6" fillId="8" borderId="1" xfId="0" applyNumberFormat="1" applyFont="1" applyFill="1" applyBorder="1" applyAlignment="1">
      <x:alignment horizontal="center" vertical="center" wrapText="1"/>
    </x:xf>
    <x:xf numFmtId="0" fontId="1" fillId="9" borderId="0" xfId="0" applyNumberFormat="1" applyFont="1" applyFill="1" applyBorder="1" applyAlignment="1">
      <x:alignment vertical="center" wrapText="1"/>
    </x:xf>
    <x:xf numFmtId="0" fontId="3" fillId="9" borderId="0" xfId="0" applyNumberFormat="1" applyFont="1" applyFill="1" applyBorder="1" applyAlignment="1">
      <x:alignment vertical="center" wrapText="1"/>
    </x:xf>
    <x:xf numFmtId="0" fontId="1" fillId="9" borderId="1" xfId="0" applyNumberFormat="1" applyFont="1" applyFill="1" applyBorder="1" applyAlignment="1">
      <x:alignment vertical="center" wrapText="1"/>
    </x:xf>
    <x:xf numFmtId="0" fontId="3" fillId="9" borderId="1" xfId="0" applyNumberFormat="1" applyFont="1" applyFill="1" applyBorder="1" applyAlignment="1">
      <x:alignment vertical="center" wrapText="1"/>
    </x:xf>
    <x:xf numFmtId="0" fontId="7" fillId="4" borderId="0" xfId="0" applyNumberFormat="1" applyFont="1" applyFill="1" applyBorder="1" applyAlignment="1">
      <x:alignment vertical="center" wrapText="1"/>
    </x:xf>
    <x:xf numFmtId="0" fontId="7" fillId="4" borderId="1" xfId="0" applyNumberFormat="1" applyFont="1" applyFill="1" applyBorder="1" applyAlignment="1">
      <x:alignment vertical="center" wrapText="1"/>
    </x:xf>
    <x:xf numFmtId="0" fontId="1" fillId="10" borderId="0" xfId="0" applyNumberFormat="1" applyFont="1" applyFill="1" applyBorder="1" applyAlignment="1">
      <x:alignment vertical="center" wrapText="1"/>
    </x:xf>
    <x:xf numFmtId="0" fontId="6" fillId="10" borderId="0" xfId="0" applyNumberFormat="1" applyFont="1" applyFill="1" applyBorder="1" applyAlignment="1">
      <x:alignment vertical="center" wrapText="1"/>
    </x:xf>
    <x:xf numFmtId="0" fontId="1" fillId="10" borderId="1" xfId="0" applyNumberFormat="1" applyFont="1" applyFill="1" applyBorder="1" applyAlignment="1">
      <x:alignment vertical="center" wrapText="1"/>
    </x:xf>
    <x:xf numFmtId="0" fontId="6" fillId="10" borderId="1" xfId="0" applyNumberFormat="1" applyFont="1" applyFill="1" applyBorder="1" applyAlignment="1">
      <x:alignment vertical="center" wrapText="1"/>
    </x:xf>
    <x:xf numFmtId="0" fontId="1" fillId="11" borderId="0" xfId="0" applyNumberFormat="1" applyFont="1" applyFill="1" applyBorder="1" applyAlignment="1">
      <x:alignment vertical="center" wrapText="1"/>
    </x:xf>
    <x:xf numFmtId="0" fontId="3" fillId="11" borderId="0" xfId="0" applyNumberFormat="1" applyFont="1" applyFill="1" applyBorder="1" applyAlignment="1">
      <x:alignment vertical="center" wrapText="1"/>
    </x:xf>
    <x:xf numFmtId="0" fontId="1" fillId="11" borderId="1" xfId="0" applyNumberFormat="1" applyFont="1" applyFill="1" applyBorder="1" applyAlignment="1">
      <x:alignment vertical="center" wrapText="1"/>
    </x:xf>
    <x:xf numFmtId="0" fontId="3" fillId="11" borderId="1" xfId="0" applyNumberFormat="1" applyFont="1" applyFill="1" applyBorder="1" applyAlignment="1">
      <x:alignment vertical="center" wrapText="1"/>
    </x:xf>
    <x:xf numFmtId="0" fontId="1" fillId="12" borderId="0" xfId="0" applyNumberFormat="1" applyFont="1" applyFill="1" applyBorder="1" applyAlignment="1">
      <x:alignment vertical="center" wrapText="1"/>
    </x:xf>
    <x:xf numFmtId="0" fontId="6" fillId="12" borderId="0" xfId="0" applyNumberFormat="1" applyFont="1" applyFill="1" applyBorder="1" applyAlignment="1">
      <x:alignment vertical="center" wrapText="1"/>
    </x:xf>
    <x:xf numFmtId="0" fontId="1" fillId="12" borderId="1" xfId="0" applyNumberFormat="1" applyFont="1" applyFill="1" applyBorder="1" applyAlignment="1">
      <x:alignment vertical="center" wrapText="1"/>
    </x:xf>
    <x:xf numFmtId="0" fontId="6" fillId="12" borderId="1" xfId="0" applyNumberFormat="1" applyFont="1" applyFill="1" applyBorder="1" applyAlignment="1">
      <x:alignment vertical="center" wrapText="1"/>
    </x:xf>
    <x:xf numFmtId="0" fontId="1" fillId="13" borderId="0" xfId="0" applyNumberFormat="1" applyFont="1" applyFill="1" applyBorder="1" applyAlignment="1">
      <x:alignment vertical="center" wrapText="1"/>
    </x:xf>
    <x:xf numFmtId="0" fontId="3" fillId="13" borderId="0" xfId="0" applyNumberFormat="1" applyFont="1" applyFill="1" applyBorder="1" applyAlignment="1">
      <x:alignment vertical="center" wrapText="1"/>
    </x:xf>
    <x:xf numFmtId="0" fontId="1" fillId="13" borderId="1" xfId="0" applyNumberFormat="1" applyFont="1" applyFill="1" applyBorder="1" applyAlignment="1">
      <x:alignment vertical="center" wrapText="1"/>
    </x:xf>
    <x:xf numFmtId="0" fontId="3" fillId="13" borderId="1" xfId="0" applyNumberFormat="1" applyFont="1" applyFill="1" applyBorder="1" applyAlignment="1">
      <x:alignment vertical="center" wrapText="1"/>
    </x:xf>
    <x:xf numFmtId="0" fontId="1" fillId="14" borderId="0" xfId="0" applyNumberFormat="1" applyFont="1" applyFill="1" applyBorder="1" applyAlignment="1">
      <x:alignment vertical="center" wrapText="1"/>
    </x:xf>
    <x:xf numFmtId="0" fontId="6" fillId="14" borderId="0" xfId="0" applyNumberFormat="1" applyFont="1" applyFill="1" applyBorder="1" applyAlignment="1">
      <x:alignment vertical="center" wrapText="1"/>
    </x:xf>
    <x:xf numFmtId="0" fontId="1" fillId="14" borderId="1" xfId="0" applyNumberFormat="1" applyFont="1" applyFill="1" applyBorder="1" applyAlignment="1">
      <x:alignment vertical="center" wrapText="1"/>
    </x:xf>
    <x:xf numFmtId="0" fontId="6" fillId="14" borderId="1" xfId="0" applyNumberFormat="1" applyFont="1" applyFill="1" applyBorder="1" applyAlignment="1">
      <x:alignment vertical="center" wrapText="1"/>
    </x:xf>
    <x:xf numFmtId="0" fontId="3" fillId="2" borderId="0" xfId="0" applyNumberFormat="1" applyFont="1" applyFill="1" applyBorder="1" applyAlignment="1">
      <x:alignment vertical="center" wrapText="1"/>
    </x:xf>
    <x:xf numFmtId="0" fontId="3" fillId="2" borderId="1" xfId="0" applyNumberFormat="1" applyFont="1" applyFill="1" applyBorder="1" applyAlignment="1">
      <x:alignment vertical="center" wrapText="1"/>
    </x:xf>
    <x:xf numFmtId="0" fontId="1" fillId="15" borderId="0" xfId="0" applyNumberFormat="1" applyFont="1" applyFill="1" applyBorder="1" applyAlignment="1">
      <x:alignment vertical="center" wrapText="1"/>
    </x:xf>
    <x:xf numFmtId="0" fontId="8" fillId="15" borderId="0" xfId="0" applyNumberFormat="1" applyFont="1" applyFill="1" applyBorder="1" applyAlignment="1">
      <x:alignment vertical="center" wrapText="1"/>
    </x:xf>
    <x:xf numFmtId="0" fontId="1" fillId="15" borderId="1" xfId="0" applyNumberFormat="1" applyFont="1" applyFill="1" applyBorder="1" applyAlignment="1">
      <x:alignment vertical="center" wrapText="1"/>
    </x:xf>
    <x:xf numFmtId="0" fontId="8" fillId="15" borderId="1" xfId="0" applyNumberFormat="1" applyFont="1" applyFill="1" applyBorder="1" applyAlignment="1">
      <x:alignment vertical="center" wrapText="1"/>
    </x:xf>
    <x:xf numFmtId="0" fontId="9" fillId="4" borderId="0" xfId="0" applyNumberFormat="1" applyFont="1" applyFill="1" applyBorder="1" applyAlignment="1">
      <x:alignment vertical="center" wrapText="1"/>
    </x:xf>
    <x:xf numFmtId="0" fontId="9" fillId="4" borderId="1" xfId="0" applyNumberFormat="1" applyFont="1" applyFill="1" applyBorder="1" applyAlignment="1">
      <x:alignment vertical="center" wrapText="1"/>
    </x:xf>
    <x:xf numFmtId="0" fontId="5" fillId="3" borderId="0" xfId="0" applyNumberFormat="1" applyFont="1" applyFill="1" applyBorder="1" applyAlignment="1">
      <x:alignment vertical="center" wrapText="1"/>
    </x:xf>
    <x:xf numFmtId="0" fontId="5" fillId="3" borderId="0" xfId="0" applyNumberFormat="1" applyFont="1" applyFill="1" applyBorder="1" applyAlignment="1">
      <x:alignment horizontal="center" vertical="center" wrapText="1"/>
    </x:xf>
    <x:xf numFmtId="0" fontId="5" fillId="3" borderId="1" xfId="0" applyNumberFormat="1" applyFont="1" applyFill="1" applyBorder="1" applyAlignment="1">
      <x:alignment vertical="center" wrapText="1"/>
    </x:xf>
    <x:xf numFmtId="0" fontId="5" fillId="3" borderId="1" xfId="0" applyNumberFormat="1" applyFont="1" applyFill="1" applyBorder="1" applyAlignment="1">
      <x:alignment horizontal="center" vertical="center" wrapText="1"/>
    </x:xf>
    <x:xf numFmtId="0" fontId="10" fillId="10" borderId="0" xfId="0" applyNumberFormat="1" applyFont="1" applyFill="1" applyBorder="1" applyAlignment="1">
      <x:alignment vertical="center" wrapText="1"/>
    </x:xf>
    <x:xf numFmtId="0" fontId="10" fillId="10" borderId="0" xfId="0" applyNumberFormat="1" applyFont="1" applyFill="1" applyBorder="1" applyAlignment="1">
      <x:alignment horizontal="right" vertical="center" wrapText="1"/>
    </x:xf>
    <x:xf numFmtId="0" fontId="10" fillId="10" borderId="1" xfId="0" applyNumberFormat="1" applyFont="1" applyFill="1" applyBorder="1" applyAlignment="1">
      <x:alignment vertical="center" wrapText="1"/>
    </x:xf>
    <x:xf numFmtId="0" fontId="10" fillId="10" borderId="1" xfId="0" applyNumberFormat="1" applyFont="1" applyFill="1" applyBorder="1" applyAlignment="1">
      <x:alignment horizontal="right" vertical="center" wrapText="1"/>
    </x:xf>
    <x:xf numFmtId="0" fontId="10" fillId="12" borderId="0" xfId="0" applyNumberFormat="1" applyFont="1" applyFill="1" applyBorder="1" applyAlignment="1">
      <x:alignment vertical="center" wrapText="1"/>
    </x:xf>
    <x:xf numFmtId="0" fontId="10" fillId="12" borderId="0" xfId="0" applyNumberFormat="1" applyFont="1" applyFill="1" applyBorder="1" applyAlignment="1">
      <x:alignment horizontal="right" vertical="center" wrapText="1"/>
    </x:xf>
    <x:xf numFmtId="0" fontId="10" fillId="12" borderId="1" xfId="0" applyNumberFormat="1" applyFont="1" applyFill="1" applyBorder="1" applyAlignment="1">
      <x:alignment vertical="center" wrapText="1"/>
    </x:xf>
    <x:xf numFmtId="0" fontId="10" fillId="12" borderId="1" xfId="0" applyNumberFormat="1" applyFont="1" applyFill="1" applyBorder="1" applyAlignment="1">
      <x:alignment horizontal="right" vertical="center" wrapText="1"/>
    </x:xf>
    <x:xf numFmtId="0" fontId="10" fillId="14" borderId="0" xfId="0" applyNumberFormat="1" applyFont="1" applyFill="1" applyBorder="1" applyAlignment="1">
      <x:alignment vertical="center" wrapText="1"/>
    </x:xf>
    <x:xf numFmtId="0" fontId="10" fillId="14" borderId="0" xfId="0" applyNumberFormat="1" applyFont="1" applyFill="1" applyBorder="1" applyAlignment="1">
      <x:alignment horizontal="right" vertical="center" wrapText="1"/>
    </x:xf>
    <x:xf numFmtId="0" fontId="10" fillId="14" borderId="1" xfId="0" applyNumberFormat="1" applyFont="1" applyFill="1" applyBorder="1" applyAlignment="1">
      <x:alignment vertical="center" wrapText="1"/>
    </x:xf>
    <x:xf numFmtId="0" fontId="10" fillId="14" borderId="1" xfId="0" applyNumberFormat="1" applyFont="1" applyFill="1" applyBorder="1" applyAlignment="1">
      <x:alignment horizontal="right" vertical="center" wrapText="1"/>
    </x:xf>
    <x:xf numFmtId="0" fontId="3" fillId="5" borderId="0" xfId="0" applyNumberFormat="1" applyFont="1" applyFill="1" applyBorder="1" applyAlignment="1">
      <x:alignment vertic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3" fillId="5" borderId="1" xfId="0" applyNumberFormat="1" applyFont="1" applyFill="1" applyBorder="1" applyAlignment="1">
      <x:alignment vertic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11" fillId="7" borderId="0" xfId="0" applyNumberFormat="1" applyFont="1" applyFill="1" applyBorder="1" applyAlignment="1">
      <x:alignment vertical="center" wrapText="1"/>
    </x:xf>
    <x:xf numFmtId="0" fontId="11" fillId="7" borderId="1" xfId="0" applyNumberFormat="1" applyFont="1" applyFill="1" applyBorder="1" applyAlignment="1">
      <x:alignment vertical="center" wrapText="1"/>
    </x:xf>
    <x:xf numFmtId="0" fontId="1" fillId="16" borderId="0" xfId="0" applyNumberFormat="1" applyFont="1" applyFill="1" applyBorder="1" applyAlignment="1">
      <x:alignment vertical="center" wrapText="1"/>
    </x:xf>
    <x:xf numFmtId="0" fontId="1" fillId="16" borderId="1" xfId="0" applyNumberFormat="1" applyFont="1" applyFill="1" applyBorder="1" applyAlignment="1">
      <x:alignment vertical="center" wrapText="1"/>
    </x:xf>
    <x:xf numFmtId="0" fontId="11" fillId="16" borderId="0" xfId="0" applyNumberFormat="1" applyFont="1" applyFill="1" applyBorder="1" applyAlignment="1">
      <x:alignment vertical="center" wrapText="1"/>
    </x:xf>
    <x:xf numFmtId="0" fontId="11" fillId="16" borderId="1" xfId="0" applyNumberFormat="1" applyFont="1" applyFill="1" applyBorder="1" applyAlignment="1">
      <x:alignment vertical="center" wrapText="1"/>
    </x:xf>
    <x:xf numFmtId="0" fontId="6" fillId="16" borderId="0" xfId="0" applyNumberFormat="1" applyFont="1" applyFill="1" applyBorder="1" applyAlignment="1">
      <x:alignment vertical="center" wrapText="1"/>
    </x:xf>
    <x:xf numFmtId="0" fontId="6" fillId="16" borderId="1" xfId="0" applyNumberFormat="1" applyFont="1" applyFill="1" applyBorder="1" applyAlignment="1">
      <x:alignment vertic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1" fillId="17" borderId="0" xfId="0" applyNumberFormat="1" applyFont="1" applyFill="1" applyBorder="1" applyAlignment="1">
      <x:alignment vertical="center" wrapText="1"/>
    </x:xf>
    <x:xf numFmtId="0" fontId="3" fillId="17" borderId="0" xfId="0" applyNumberFormat="1" applyFont="1" applyFill="1" applyBorder="1" applyAlignment="1">
      <x:alignment vertical="center" wrapText="1"/>
    </x:xf>
    <x:xf numFmtId="0" fontId="3" fillId="17" borderId="0" xfId="0" applyNumberFormat="1" applyFont="1" applyFill="1" applyBorder="1" applyAlignment="1">
      <x:alignment horizontal="center" vertical="center" wrapText="1"/>
    </x:xf>
    <x:xf numFmtId="0" fontId="1" fillId="17" borderId="1" xfId="0" applyNumberFormat="1" applyFont="1" applyFill="1" applyBorder="1" applyAlignment="1">
      <x:alignment vertical="center" wrapText="1"/>
    </x:xf>
    <x:xf numFmtId="0" fontId="3" fillId="17" borderId="1" xfId="0" applyNumberFormat="1" applyFont="1" applyFill="1" applyBorder="1" applyAlignment="1">
      <x:alignment vertical="center" wrapText="1"/>
    </x:xf>
    <x:xf numFmtId="0" fontId="3" fillId="17" borderId="1" xfId="0" applyNumberFormat="1" applyFont="1" applyFill="1" applyBorder="1" applyAlignment="1">
      <x:alignment horizontal="center" vertical="center" wrapText="1"/>
    </x:xf>
    <x:xf numFmtId="0" fontId="12" fillId="4" borderId="0" xfId="0" applyNumberFormat="1" applyFont="1" applyFill="1" applyBorder="1" applyAlignment="1">
      <x:alignment vertical="center" wrapText="1"/>
    </x:xf>
    <x:xf numFmtId="0" fontId="12" fillId="4" borderId="0" xfId="0" applyNumberFormat="1" applyFont="1" applyFill="1" applyBorder="1" applyAlignment="1">
      <x:alignment horizontal="left" vertical="center" wrapText="1"/>
    </x:xf>
    <x:xf numFmtId="0" fontId="12" fillId="4" borderId="0" xfId="0" applyNumberFormat="1" applyFont="1" applyFill="1" applyBorder="1" applyAlignment="1">
      <x:alignment horizontal="left" vertical="top" wrapText="1"/>
    </x:xf>
    <x:xf numFmtId="0" fontId="12" fillId="4" borderId="1" xfId="0" applyNumberFormat="1" applyFont="1" applyFill="1" applyBorder="1" applyAlignment="1">
      <x:alignment vertical="center" wrapText="1"/>
    </x:xf>
    <x:xf numFmtId="0" fontId="12" fillId="4" borderId="1" xfId="0" applyNumberFormat="1" applyFont="1" applyFill="1" applyBorder="1" applyAlignment="1">
      <x:alignment horizontal="left" vertical="center" wrapText="1"/>
    </x:xf>
    <x:xf numFmtId="0" fontId="12" fillId="4" borderId="1" xfId="0" applyNumberFormat="1" applyFont="1" applyFill="1" applyBorder="1" applyAlignment="1">
      <x:alignment horizontal="left" vertical="top" wrapText="1"/>
    </x:xf>
    <x:xf numFmtId="200" fontId="3" fillId="9" borderId="0" xfId="0" applyNumberFormat="1" applyFont="1" applyFill="1" applyBorder="1" applyAlignment="1">
      <x:alignment vertical="center" wrapText="1"/>
    </x:xf>
    <x:xf numFmtId="200" fontId="7" fillId="4" borderId="0" xfId="0" applyNumberFormat="1" applyFont="1" applyFill="1" applyBorder="1" applyAlignment="1">
      <x:alignment vertical="center" wrapText="1"/>
    </x:xf>
    <x:xf numFmtId="200" fontId="1" fillId="0" borderId="0" xfId="0" applyNumberFormat="1" applyFont="1" applyFill="1" applyBorder="1" applyAlignment="1">
      <x:alignment vertical="center" wrapText="1"/>
    </x:xf>
    <x:xf numFmtId="200" fontId="6" fillId="10" borderId="0" xfId="0" applyNumberFormat="1" applyFont="1" applyFill="1" applyBorder="1" applyAlignment="1">
      <x:alignment vertical="center" wrapText="1"/>
    </x:xf>
    <x:xf numFmtId="200" fontId="3" fillId="11" borderId="0" xfId="0" applyNumberFormat="1" applyFont="1" applyFill="1" applyBorder="1" applyAlignment="1">
      <x:alignment vertical="center" wrapText="1"/>
    </x:xf>
    <x:xf numFmtId="200" fontId="6" fillId="12" borderId="0" xfId="0" applyNumberFormat="1" applyFont="1" applyFill="1" applyBorder="1" applyAlignment="1">
      <x:alignment vertical="center" wrapText="1"/>
    </x:xf>
    <x:xf numFmtId="200" fontId="3" fillId="13" borderId="0" xfId="0" applyNumberFormat="1" applyFont="1" applyFill="1" applyBorder="1" applyAlignment="1">
      <x:alignment vertical="center" wrapText="1"/>
    </x:xf>
    <x:xf numFmtId="200" fontId="6" fillId="14" borderId="0" xfId="0" applyNumberFormat="1" applyFont="1" applyFill="1" applyBorder="1" applyAlignment="1">
      <x:alignment vertical="center" wrapText="1"/>
    </x:xf>
    <x:xf numFmtId="200" fontId="3" fillId="2" borderId="0" xfId="0" applyNumberFormat="1" applyFont="1" applyFill="1" applyBorder="1" applyAlignment="1">
      <x:alignment vertical="center" wrapText="1"/>
    </x:xf>
    <x:xf numFmtId="200" fontId="3" fillId="9" borderId="1" xfId="0" applyNumberFormat="1" applyFont="1" applyFill="1" applyBorder="1" applyAlignment="1">
      <x:alignment vertical="center" wrapText="1"/>
    </x:xf>
    <x:xf numFmtId="200" fontId="7" fillId="4" borderId="1" xfId="0" applyNumberFormat="1" applyFont="1" applyFill="1" applyBorder="1" applyAlignment="1">
      <x:alignment vertical="center" wrapText="1"/>
    </x:xf>
    <x:xf numFmtId="200" fontId="1" fillId="0" borderId="1" xfId="0" applyNumberFormat="1" applyFont="1" applyFill="1" applyBorder="1" applyAlignment="1">
      <x:alignment vertical="center" wrapText="1"/>
    </x:xf>
    <x:xf numFmtId="200" fontId="6" fillId="10" borderId="1" xfId="0" applyNumberFormat="1" applyFont="1" applyFill="1" applyBorder="1" applyAlignment="1">
      <x:alignment vertical="center" wrapText="1"/>
    </x:xf>
    <x:xf numFmtId="200" fontId="3" fillId="11" borderId="1" xfId="0" applyNumberFormat="1" applyFont="1" applyFill="1" applyBorder="1" applyAlignment="1">
      <x:alignment vertical="center" wrapText="1"/>
    </x:xf>
    <x:xf numFmtId="200" fontId="6" fillId="12" borderId="1" xfId="0" applyNumberFormat="1" applyFont="1" applyFill="1" applyBorder="1" applyAlignment="1">
      <x:alignment vertical="center" wrapText="1"/>
    </x:xf>
    <x:xf numFmtId="200" fontId="3" fillId="13" borderId="1" xfId="0" applyNumberFormat="1" applyFont="1" applyFill="1" applyBorder="1" applyAlignment="1">
      <x:alignment vertical="center" wrapText="1"/>
    </x:xf>
    <x:xf numFmtId="200" fontId="6" fillId="14" borderId="1" xfId="0" applyNumberFormat="1" applyFont="1" applyFill="1" applyBorder="1" applyAlignment="1">
      <x:alignment vertical="center" wrapText="1"/>
    </x:xf>
    <x:xf numFmtId="200" fontId="3" fillId="2" borderId="1" xfId="0" applyNumberFormat="1" applyFont="1" applyFill="1" applyBorder="1" applyAlignment="1">
      <x:alignment vertical="center" wrapText="1"/>
    </x:xf>
    <x:xf numFmtId="200" fontId="8" fillId="15" borderId="0" xfId="0" applyNumberFormat="1" applyFont="1" applyFill="1" applyBorder="1" applyAlignment="1">
      <x:alignment vertical="center" wrapText="1"/>
    </x:xf>
    <x:xf numFmtId="200" fontId="9" fillId="4" borderId="0" xfId="0" applyNumberFormat="1" applyFont="1" applyFill="1" applyBorder="1" applyAlignment="1">
      <x:alignment vertical="center" wrapText="1"/>
    </x:xf>
    <x:xf numFmtId="200" fontId="8" fillId="15" borderId="1" xfId="0" applyNumberFormat="1" applyFont="1" applyFill="1" applyBorder="1" applyAlignment="1">
      <x:alignment vertical="center" wrapText="1"/>
    </x:xf>
    <x:xf numFmtId="200" fontId="9" fillId="4" borderId="1" xfId="0" applyNumberFormat="1" applyFont="1" applyFill="1" applyBorder="1" applyAlignment="1">
      <x:alignment vertical="center" wrapText="1"/>
    </x:xf>
    <x:xf numFmtId="200" fontId="10" fillId="10" borderId="0" xfId="0" applyNumberFormat="1" applyFont="1" applyFill="1" applyBorder="1" applyAlignment="1">
      <x:alignment horizontal="right" vertical="center" wrapText="1"/>
    </x:xf>
    <x:xf numFmtId="200" fontId="10" fillId="12" borderId="0" xfId="0" applyNumberFormat="1" applyFont="1" applyFill="1" applyBorder="1" applyAlignment="1">
      <x:alignment horizontal="right" vertical="center" wrapText="1"/>
    </x:xf>
    <x:xf numFmtId="200" fontId="10" fillId="14" borderId="0" xfId="0" applyNumberFormat="1" applyFont="1" applyFill="1" applyBorder="1" applyAlignment="1">
      <x:alignment horizontal="right" vertical="center" wrapText="1"/>
    </x:xf>
    <x:xf numFmtId="200" fontId="10" fillId="10" borderId="1" xfId="0" applyNumberFormat="1" applyFont="1" applyFill="1" applyBorder="1" applyAlignment="1">
      <x:alignment horizontal="right" vertical="center" wrapText="1"/>
    </x:xf>
    <x:xf numFmtId="200" fontId="10" fillId="12" borderId="1" xfId="0" applyNumberFormat="1" applyFont="1" applyFill="1" applyBorder="1" applyAlignment="1">
      <x:alignment horizontal="right" vertical="center" wrapText="1"/>
    </x:xf>
    <x:xf numFmtId="200" fontId="10" fillId="14" borderId="1" xfId="0" applyNumberFormat="1" applyFont="1" applyFill="1" applyBorder="1" applyAlignment="1">
      <x:alignment horizontal="right" vertical="center" wrapText="1"/>
    </x:xf>
    <x:xf numFmtId="201" fontId="3" fillId="9" borderId="0" xfId="0" applyNumberFormat="1" applyFont="1" applyFill="1" applyBorder="1" applyAlignment="1">
      <x:alignment vertical="center" wrapText="1"/>
    </x:xf>
    <x:xf numFmtId="201" fontId="1" fillId="0" borderId="0" xfId="0" applyNumberFormat="1" applyFont="1" applyFill="1" applyBorder="1" applyAlignment="1">
      <x:alignment vertical="center" wrapText="1"/>
    </x:xf>
    <x:xf numFmtId="201" fontId="6" fillId="10" borderId="0" xfId="0" applyNumberFormat="1" applyFont="1" applyFill="1" applyBorder="1" applyAlignment="1">
      <x:alignment vertical="center" wrapText="1"/>
    </x:xf>
    <x:xf numFmtId="201" fontId="3" fillId="11" borderId="0" xfId="0" applyNumberFormat="1" applyFont="1" applyFill="1" applyBorder="1" applyAlignment="1">
      <x:alignment vertical="center" wrapText="1"/>
    </x:xf>
    <x:xf numFmtId="201" fontId="6" fillId="12" borderId="0" xfId="0" applyNumberFormat="1" applyFont="1" applyFill="1" applyBorder="1" applyAlignment="1">
      <x:alignment vertical="center" wrapText="1"/>
    </x:xf>
    <x:xf numFmtId="201" fontId="3" fillId="13" borderId="0" xfId="0" applyNumberFormat="1" applyFont="1" applyFill="1" applyBorder="1" applyAlignment="1">
      <x:alignment vertical="center" wrapText="1"/>
    </x:xf>
    <x:xf numFmtId="201" fontId="6" fillId="14" borderId="0" xfId="0" applyNumberFormat="1" applyFont="1" applyFill="1" applyBorder="1" applyAlignment="1">
      <x:alignment vertical="center" wrapText="1"/>
    </x:xf>
    <x:xf numFmtId="201" fontId="3" fillId="2" borderId="0" xfId="0" applyNumberFormat="1" applyFont="1" applyFill="1" applyBorder="1" applyAlignment="1">
      <x:alignment vertical="center" wrapText="1"/>
    </x:xf>
    <x:xf numFmtId="201" fontId="8" fillId="15" borderId="0" xfId="0" applyNumberFormat="1" applyFont="1" applyFill="1" applyBorder="1" applyAlignment="1">
      <x:alignment vertical="center" wrapText="1"/>
    </x:xf>
    <x:xf numFmtId="201" fontId="3" fillId="9" borderId="1" xfId="0" applyNumberFormat="1" applyFont="1" applyFill="1" applyBorder="1" applyAlignment="1">
      <x:alignment vertical="center" wrapText="1"/>
    </x:xf>
    <x:xf numFmtId="201" fontId="1" fillId="0" borderId="1" xfId="0" applyNumberFormat="1" applyFont="1" applyFill="1" applyBorder="1" applyAlignment="1">
      <x:alignment vertical="center" wrapText="1"/>
    </x:xf>
    <x:xf numFmtId="201" fontId="6" fillId="10" borderId="1" xfId="0" applyNumberFormat="1" applyFont="1" applyFill="1" applyBorder="1" applyAlignment="1">
      <x:alignment vertical="center" wrapText="1"/>
    </x:xf>
    <x:xf numFmtId="201" fontId="3" fillId="11" borderId="1" xfId="0" applyNumberFormat="1" applyFont="1" applyFill="1" applyBorder="1" applyAlignment="1">
      <x:alignment vertical="center" wrapText="1"/>
    </x:xf>
    <x:xf numFmtId="201" fontId="6" fillId="12" borderId="1" xfId="0" applyNumberFormat="1" applyFont="1" applyFill="1" applyBorder="1" applyAlignment="1">
      <x:alignment vertical="center" wrapText="1"/>
    </x:xf>
    <x:xf numFmtId="201" fontId="3" fillId="13" borderId="1" xfId="0" applyNumberFormat="1" applyFont="1" applyFill="1" applyBorder="1" applyAlignment="1">
      <x:alignment vertical="center" wrapText="1"/>
    </x:xf>
    <x:xf numFmtId="201" fontId="6" fillId="14" borderId="1" xfId="0" applyNumberFormat="1" applyFont="1" applyFill="1" applyBorder="1" applyAlignment="1">
      <x:alignment vertical="center" wrapText="1"/>
    </x:xf>
    <x:xf numFmtId="201" fontId="3" fillId="2" borderId="1" xfId="0" applyNumberFormat="1" applyFont="1" applyFill="1" applyBorder="1" applyAlignment="1">
      <x:alignment vertical="center" wrapText="1"/>
    </x:xf>
    <x:xf numFmtId="201" fontId="8" fillId="15" borderId="1" xfId="0" applyNumberFormat="1" applyFont="1" applyFill="1" applyBorder="1" applyAlignment="1">
      <x:alignment vertical="center" wrapText="1"/>
    </x:xf>
    <x:xf numFmtId="201" fontId="11" fillId="7" borderId="0" xfId="0" applyNumberFormat="1" applyFont="1" applyFill="1" applyBorder="1" applyAlignment="1">
      <x:alignment vertical="center" wrapText="1"/>
    </x:xf>
    <x:xf numFmtId="201" fontId="11" fillId="16" borderId="0" xfId="0" applyNumberFormat="1" applyFont="1" applyFill="1" applyBorder="1" applyAlignment="1">
      <x:alignment vertical="center" wrapText="1"/>
    </x:xf>
    <x:xf numFmtId="201" fontId="11" fillId="7" borderId="1" xfId="0" applyNumberFormat="1" applyFont="1" applyFill="1" applyBorder="1" applyAlignment="1">
      <x:alignment vertical="center" wrapText="1"/>
    </x:xf>
    <x:xf numFmtId="201" fontId="11" fillId="16" borderId="1" xfId="0" applyNumberFormat="1" applyFont="1" applyFill="1" applyBorder="1" applyAlignment="1">
      <x:alignment vertical="center" wrapText="1"/>
    </x:xf>
    <x:xf numFmtId="202" fontId="3" fillId="9" borderId="0" xfId="0" applyNumberFormat="1" applyFont="1" applyFill="1" applyBorder="1" applyAlignment="1">
      <x:alignment vertical="center" wrapText="1"/>
    </x:xf>
    <x:xf numFmtId="202" fontId="1" fillId="0" borderId="0" xfId="0" applyNumberFormat="1" applyFont="1" applyFill="1" applyBorder="1" applyAlignment="1">
      <x:alignment vertical="center" wrapText="1"/>
    </x:xf>
    <x:xf numFmtId="202" fontId="6" fillId="10" borderId="0" xfId="0" applyNumberFormat="1" applyFont="1" applyFill="1" applyBorder="1" applyAlignment="1">
      <x:alignment vertical="center" wrapText="1"/>
    </x:xf>
    <x:xf numFmtId="202" fontId="3" fillId="11" borderId="0" xfId="0" applyNumberFormat="1" applyFont="1" applyFill="1" applyBorder="1" applyAlignment="1">
      <x:alignment vertical="center" wrapText="1"/>
    </x:xf>
    <x:xf numFmtId="202" fontId="6" fillId="12" borderId="0" xfId="0" applyNumberFormat="1" applyFont="1" applyFill="1" applyBorder="1" applyAlignment="1">
      <x:alignment vertical="center" wrapText="1"/>
    </x:xf>
    <x:xf numFmtId="202" fontId="3" fillId="13" borderId="0" xfId="0" applyNumberFormat="1" applyFont="1" applyFill="1" applyBorder="1" applyAlignment="1">
      <x:alignment vertical="center" wrapText="1"/>
    </x:xf>
    <x:xf numFmtId="202" fontId="6" fillId="14" borderId="0" xfId="0" applyNumberFormat="1" applyFont="1" applyFill="1" applyBorder="1" applyAlignment="1">
      <x:alignment vertical="center" wrapText="1"/>
    </x:xf>
    <x:xf numFmtId="202" fontId="3" fillId="2" borderId="0" xfId="0" applyNumberFormat="1" applyFont="1" applyFill="1" applyBorder="1" applyAlignment="1">
      <x:alignment vertical="center" wrapText="1"/>
    </x:xf>
    <x:xf numFmtId="202" fontId="8" fillId="15" borderId="0" xfId="0" applyNumberFormat="1" applyFont="1" applyFill="1" applyBorder="1" applyAlignment="1">
      <x:alignment vertical="center" wrapText="1"/>
    </x:xf>
    <x:xf numFmtId="202" fontId="9" fillId="4" borderId="0" xfId="0" applyNumberFormat="1" applyFont="1" applyFill="1" applyBorder="1" applyAlignment="1">
      <x:alignment vertical="center" wrapText="1"/>
    </x:xf>
    <x:xf numFmtId="202" fontId="3" fillId="9" borderId="1" xfId="0" applyNumberFormat="1" applyFont="1" applyFill="1" applyBorder="1" applyAlignment="1">
      <x:alignment vertical="center" wrapText="1"/>
    </x:xf>
    <x:xf numFmtId="202" fontId="1" fillId="0" borderId="1" xfId="0" applyNumberFormat="1" applyFont="1" applyFill="1" applyBorder="1" applyAlignment="1">
      <x:alignment vertical="center" wrapText="1"/>
    </x:xf>
    <x:xf numFmtId="202" fontId="6" fillId="10" borderId="1" xfId="0" applyNumberFormat="1" applyFont="1" applyFill="1" applyBorder="1" applyAlignment="1">
      <x:alignment vertical="center" wrapText="1"/>
    </x:xf>
    <x:xf numFmtId="202" fontId="3" fillId="11" borderId="1" xfId="0" applyNumberFormat="1" applyFont="1" applyFill="1" applyBorder="1" applyAlignment="1">
      <x:alignment vertical="center" wrapText="1"/>
    </x:xf>
    <x:xf numFmtId="202" fontId="6" fillId="12" borderId="1" xfId="0" applyNumberFormat="1" applyFont="1" applyFill="1" applyBorder="1" applyAlignment="1">
      <x:alignment vertical="center" wrapText="1"/>
    </x:xf>
    <x:xf numFmtId="202" fontId="3" fillId="13" borderId="1" xfId="0" applyNumberFormat="1" applyFont="1" applyFill="1" applyBorder="1" applyAlignment="1">
      <x:alignment vertical="center" wrapText="1"/>
    </x:xf>
    <x:xf numFmtId="202" fontId="6" fillId="14" borderId="1" xfId="0" applyNumberFormat="1" applyFont="1" applyFill="1" applyBorder="1" applyAlignment="1">
      <x:alignment vertical="center" wrapText="1"/>
    </x:xf>
    <x:xf numFmtId="202" fontId="3" fillId="2" borderId="1" xfId="0" applyNumberFormat="1" applyFont="1" applyFill="1" applyBorder="1" applyAlignment="1">
      <x:alignment vertical="center" wrapText="1"/>
    </x:xf>
    <x:xf numFmtId="202" fontId="8" fillId="15" borderId="1" xfId="0" applyNumberFormat="1" applyFont="1" applyFill="1" applyBorder="1" applyAlignment="1">
      <x:alignment vertical="center" wrapText="1"/>
    </x:xf>
    <x:xf numFmtId="202" fontId="9" fillId="4" borderId="1" xfId="0" applyNumberFormat="1" applyFont="1" applyFill="1" applyBorder="1" applyAlignment="1">
      <x:alignment vertical="center" wrapText="1"/>
    </x:xf>
    <x:xf numFmtId="0" fontId="6" fillId="7" borderId="2" xfId="0" applyNumberFormat="1" applyFont="1" applyFill="1" applyBorder="1" applyAlignment="1">
      <x:alignment horizontal="center" vertical="center" wrapText="1"/>
    </x:xf>
    <x:xf numFmtId="0" fontId="6" fillId="7" borderId="3" xfId="0" applyNumberFormat="1" applyFont="1" applyFill="1" applyBorder="1" applyAlignment="1">
      <x:alignment horizontal="center" vertical="center" wrapText="1"/>
    </x:xf>
    <x:xf numFmtId="0" fontId="6" fillId="7" borderId="4" xfId="0" applyNumberFormat="1" applyFont="1" applyFill="1" applyBorder="1" applyAlignment="1">
      <x:alignment horizontal="center" vertical="center" wrapText="1"/>
    </x:xf>
    <x:xf numFmtId="0" fontId="3" fillId="9" borderId="5" xfId="0" applyNumberFormat="1" applyFont="1" applyFill="1" applyBorder="1" applyAlignment="1">
      <x:alignment vertical="center" wrapText="1"/>
    </x:xf>
    <x:xf numFmtId="200" fontId="3" fillId="9" borderId="6" xfId="0" applyNumberFormat="1" applyFont="1" applyFill="1" applyBorder="1" applyAlignment="1">
      <x:alignment vertical="center" wrapText="1"/>
    </x:xf>
    <x:xf numFmtId="0" fontId="1" fillId="0" borderId="5" xfId="0" applyNumberFormat="1" applyFont="1" applyFill="1" applyBorder="1" applyAlignment="1">
      <x:alignment vertical="center" wrapText="1"/>
    </x:xf>
    <x:xf numFmtId="200" fontId="1" fillId="0" borderId="6" xfId="0" applyNumberFormat="1" applyFont="1" applyFill="1" applyBorder="1" applyAlignment="1">
      <x:alignment vertical="center" wrapText="1"/>
    </x:xf>
    <x:xf numFmtId="0" fontId="6" fillId="10" borderId="5" xfId="0" applyNumberFormat="1" applyFont="1" applyFill="1" applyBorder="1" applyAlignment="1">
      <x:alignment vertical="center" wrapText="1"/>
    </x:xf>
    <x:xf numFmtId="200" fontId="6" fillId="10" borderId="6" xfId="0" applyNumberFormat="1" applyFont="1" applyFill="1" applyBorder="1" applyAlignment="1">
      <x:alignment vertical="center" wrapText="1"/>
    </x:xf>
    <x:xf numFmtId="0" fontId="3" fillId="11" borderId="5" xfId="0" applyNumberFormat="1" applyFont="1" applyFill="1" applyBorder="1" applyAlignment="1">
      <x:alignment vertical="center" wrapText="1"/>
    </x:xf>
    <x:xf numFmtId="200" fontId="3" fillId="11" borderId="6" xfId="0" applyNumberFormat="1" applyFont="1" applyFill="1" applyBorder="1" applyAlignment="1">
      <x:alignment vertical="center" wrapText="1"/>
    </x:xf>
    <x:xf numFmtId="0" fontId="6" fillId="12" borderId="5" xfId="0" applyNumberFormat="1" applyFont="1" applyFill="1" applyBorder="1" applyAlignment="1">
      <x:alignment vertical="center" wrapText="1"/>
    </x:xf>
    <x:xf numFmtId="200" fontId="6" fillId="12" borderId="6" xfId="0" applyNumberFormat="1" applyFont="1" applyFill="1" applyBorder="1" applyAlignment="1">
      <x:alignment vertical="center" wrapText="1"/>
    </x:xf>
    <x:xf numFmtId="0" fontId="3" fillId="13" borderId="5" xfId="0" applyNumberFormat="1" applyFont="1" applyFill="1" applyBorder="1" applyAlignment="1">
      <x:alignment vertical="center" wrapText="1"/>
    </x:xf>
    <x:xf numFmtId="200" fontId="3" fillId="13" borderId="6" xfId="0" applyNumberFormat="1" applyFont="1" applyFill="1" applyBorder="1" applyAlignment="1">
      <x:alignment vertical="center" wrapText="1"/>
    </x:xf>
    <x:xf numFmtId="0" fontId="6" fillId="14" borderId="5" xfId="0" applyNumberFormat="1" applyFont="1" applyFill="1" applyBorder="1" applyAlignment="1">
      <x:alignment vertical="center" wrapText="1"/>
    </x:xf>
    <x:xf numFmtId="200" fontId="6" fillId="14" borderId="6" xfId="0" applyNumberFormat="1" applyFont="1" applyFill="1" applyBorder="1" applyAlignment="1">
      <x:alignment vertical="center" wrapText="1"/>
    </x:xf>
    <x:xf numFmtId="0" fontId="3" fillId="2" borderId="5" xfId="0" applyNumberFormat="1" applyFont="1" applyFill="1" applyBorder="1" applyAlignment="1">
      <x:alignment vertical="center" wrapText="1"/>
    </x:xf>
    <x:xf numFmtId="200" fontId="3" fillId="2" borderId="6" xfId="0" applyNumberFormat="1" applyFont="1" applyFill="1" applyBorder="1" applyAlignment="1">
      <x:alignment vertical="center" wrapText="1"/>
    </x:xf>
    <x:xf numFmtId="0" fontId="1" fillId="0" borderId="7" xfId="0" applyNumberFormat="1" applyFont="1" applyFill="1" applyBorder="1" applyAlignment="1">
      <x:alignment vertical="center" wrapText="1"/>
    </x:xf>
    <x:xf numFmtId="0" fontId="1" fillId="0" borderId="8" xfId="0" applyNumberFormat="1" applyFont="1" applyFill="1" applyBorder="1" applyAlignment="1">
      <x:alignment vertical="center" wrapText="1"/>
    </x:xf>
    <x:xf numFmtId="200" fontId="1" fillId="0" borderId="8" xfId="0" applyNumberFormat="1" applyFont="1" applyFill="1" applyBorder="1" applyAlignment="1">
      <x:alignment vertical="center" wrapText="1"/>
    </x:xf>
    <x:xf numFmtId="200" fontId="1" fillId="0" borderId="9" xfId="0" applyNumberFormat="1" applyFont="1" applyFill="1" applyBorder="1" applyAlignment="1">
      <x:alignment vertical="center" wrapText="1"/>
    </x:xf>
    <x:xf numFmtId="0" fontId="6" fillId="7" borderId="10" xfId="0" applyNumberFormat="1" applyFont="1" applyFill="1" applyBorder="1" applyAlignment="1">
      <x:alignment horizontal="center" vertical="center" wrapText="1"/>
    </x:xf>
    <x:xf numFmtId="0" fontId="6" fillId="7" borderId="11" xfId="0" applyNumberFormat="1" applyFont="1" applyFill="1" applyBorder="1" applyAlignment="1">
      <x:alignment horizontal="center" vertical="center" wrapText="1"/>
    </x:xf>
    <x:xf numFmtId="0" fontId="6" fillId="7" borderId="12" xfId="0" applyNumberFormat="1" applyFont="1" applyFill="1" applyBorder="1" applyAlignment="1">
      <x:alignment horizontal="center" vertical="center" wrapText="1"/>
    </x:xf>
    <x:xf numFmtId="0" fontId="3" fillId="9" borderId="13" xfId="0" applyNumberFormat="1" applyFont="1" applyFill="1" applyBorder="1" applyAlignment="1">
      <x:alignment vertical="center" wrapText="1"/>
    </x:xf>
    <x:xf numFmtId="200" fontId="3" fillId="9" borderId="14" xfId="0" applyNumberFormat="1" applyFont="1" applyFill="1" applyBorder="1" applyAlignment="1">
      <x:alignment vertical="center" wrapText="1"/>
    </x:xf>
    <x:xf numFmtId="0" fontId="1" fillId="0" borderId="13" xfId="0" applyNumberFormat="1" applyFont="1" applyFill="1" applyBorder="1" applyAlignment="1">
      <x:alignment vertical="center" wrapText="1"/>
    </x:xf>
    <x:xf numFmtId="200" fontId="1" fillId="0" borderId="14" xfId="0" applyNumberFormat="1" applyFont="1" applyFill="1" applyBorder="1" applyAlignment="1">
      <x:alignment vertical="center" wrapText="1"/>
    </x:xf>
    <x:xf numFmtId="0" fontId="6" fillId="10" borderId="13" xfId="0" applyNumberFormat="1" applyFont="1" applyFill="1" applyBorder="1" applyAlignment="1">
      <x:alignment vertical="center" wrapText="1"/>
    </x:xf>
    <x:xf numFmtId="200" fontId="6" fillId="10" borderId="14" xfId="0" applyNumberFormat="1" applyFont="1" applyFill="1" applyBorder="1" applyAlignment="1">
      <x:alignment vertical="center" wrapText="1"/>
    </x:xf>
    <x:xf numFmtId="0" fontId="3" fillId="11" borderId="13" xfId="0" applyNumberFormat="1" applyFont="1" applyFill="1" applyBorder="1" applyAlignment="1">
      <x:alignment vertical="center" wrapText="1"/>
    </x:xf>
    <x:xf numFmtId="200" fontId="3" fillId="11" borderId="14" xfId="0" applyNumberFormat="1" applyFont="1" applyFill="1" applyBorder="1" applyAlignment="1">
      <x:alignment vertical="center" wrapText="1"/>
    </x:xf>
    <x:xf numFmtId="0" fontId="6" fillId="12" borderId="13" xfId="0" applyNumberFormat="1" applyFont="1" applyFill="1" applyBorder="1" applyAlignment="1">
      <x:alignment vertical="center" wrapText="1"/>
    </x:xf>
    <x:xf numFmtId="200" fontId="6" fillId="12" borderId="14" xfId="0" applyNumberFormat="1" applyFont="1" applyFill="1" applyBorder="1" applyAlignment="1">
      <x:alignment vertical="center" wrapText="1"/>
    </x:xf>
    <x:xf numFmtId="0" fontId="3" fillId="13" borderId="13" xfId="0" applyNumberFormat="1" applyFont="1" applyFill="1" applyBorder="1" applyAlignment="1">
      <x:alignment vertical="center" wrapText="1"/>
    </x:xf>
    <x:xf numFmtId="200" fontId="3" fillId="13" borderId="14" xfId="0" applyNumberFormat="1" applyFont="1" applyFill="1" applyBorder="1" applyAlignment="1">
      <x:alignment vertical="center" wrapText="1"/>
    </x:xf>
    <x:xf numFmtId="0" fontId="6" fillId="14" borderId="13" xfId="0" applyNumberFormat="1" applyFont="1" applyFill="1" applyBorder="1" applyAlignment="1">
      <x:alignment vertical="center" wrapText="1"/>
    </x:xf>
    <x:xf numFmtId="200" fontId="6" fillId="14" borderId="14" xfId="0" applyNumberFormat="1" applyFont="1" applyFill="1" applyBorder="1" applyAlignment="1">
      <x:alignment vertical="center" wrapText="1"/>
    </x:xf>
    <x:xf numFmtId="0" fontId="3" fillId="2" borderId="13" xfId="0" applyNumberFormat="1" applyFont="1" applyFill="1" applyBorder="1" applyAlignment="1">
      <x:alignment vertical="center" wrapText="1"/>
    </x:xf>
    <x:xf numFmtId="200" fontId="3" fillId="2" borderId="14" xfId="0" applyNumberFormat="1" applyFont="1" applyFill="1" applyBorder="1" applyAlignment="1">
      <x:alignment vertical="center" wrapText="1"/>
    </x:xf>
    <x:xf numFmtId="0" fontId="1" fillId="0" borderId="15" xfId="0" applyNumberFormat="1" applyFont="1" applyFill="1" applyBorder="1" applyAlignment="1">
      <x:alignment vertical="center" wrapText="1"/>
    </x:xf>
    <x:xf numFmtId="0" fontId="1" fillId="0" borderId="16" xfId="0" applyNumberFormat="1" applyFont="1" applyFill="1" applyBorder="1" applyAlignment="1">
      <x:alignment vertical="center" wrapText="1"/>
    </x:xf>
    <x:xf numFmtId="200" fontId="1" fillId="0" borderId="16" xfId="0" applyNumberFormat="1" applyFont="1" applyFill="1" applyBorder="1" applyAlignment="1">
      <x:alignment vertical="center" wrapText="1"/>
    </x:xf>
    <x:xf numFmtId="200" fontId="1" fillId="0" borderId="17" xfId="0" applyNumberFormat="1" applyFont="1" applyFill="1" applyBorder="1" applyAlignment="1">
      <x:alignment vertical="center" wrapText="1"/>
    </x:xf>
    <x:xf numFmtId="0" fontId="6" fillId="8" borderId="2" xfId="0" applyNumberFormat="1" applyFont="1" applyFill="1" applyBorder="1" applyAlignment="1">
      <x:alignment horizontal="center" vertical="center" wrapText="1"/>
    </x:xf>
    <x:xf numFmtId="0" fontId="6" fillId="8" borderId="3" xfId="0" applyNumberFormat="1" applyFont="1" applyFill="1" applyBorder="1" applyAlignment="1">
      <x:alignment horizontal="center" vertical="center" wrapText="1"/>
    </x:xf>
    <x:xf numFmtId="0" fontId="6" fillId="8" borderId="4" xfId="0" applyNumberFormat="1" applyFont="1" applyFill="1" applyBorder="1" applyAlignment="1">
      <x:alignment horizontal="center" vertical="center" wrapText="1"/>
    </x:xf>
    <x:xf numFmtId="202" fontId="3" fillId="9" borderId="6" xfId="0" applyNumberFormat="1" applyFont="1" applyFill="1" applyBorder="1" applyAlignment="1">
      <x:alignment vertical="center" wrapText="1"/>
    </x:xf>
    <x:xf numFmtId="202" fontId="1" fillId="0" borderId="6" xfId="0" applyNumberFormat="1" applyFont="1" applyFill="1" applyBorder="1" applyAlignment="1">
      <x:alignment vertical="center" wrapText="1"/>
    </x:xf>
    <x:xf numFmtId="202" fontId="6" fillId="10" borderId="6" xfId="0" applyNumberFormat="1" applyFont="1" applyFill="1" applyBorder="1" applyAlignment="1">
      <x:alignment vertical="center" wrapText="1"/>
    </x:xf>
    <x:xf numFmtId="202" fontId="3" fillId="11" borderId="6" xfId="0" applyNumberFormat="1" applyFont="1" applyFill="1" applyBorder="1" applyAlignment="1">
      <x:alignment vertical="center" wrapText="1"/>
    </x:xf>
    <x:xf numFmtId="202" fontId="6" fillId="12" borderId="6" xfId="0" applyNumberFormat="1" applyFont="1" applyFill="1" applyBorder="1" applyAlignment="1">
      <x:alignment vertical="center" wrapText="1"/>
    </x:xf>
    <x:xf numFmtId="202" fontId="3" fillId="13" borderId="6" xfId="0" applyNumberFormat="1" applyFont="1" applyFill="1" applyBorder="1" applyAlignment="1">
      <x:alignment vertical="center" wrapText="1"/>
    </x:xf>
    <x:xf numFmtId="202" fontId="6" fillId="14" borderId="6" xfId="0" applyNumberFormat="1" applyFont="1" applyFill="1" applyBorder="1" applyAlignment="1">
      <x:alignment vertical="center" wrapText="1"/>
    </x:xf>
    <x:xf numFmtId="202" fontId="3" fillId="2" borderId="6" xfId="0" applyNumberFormat="1" applyFont="1" applyFill="1" applyBorder="1" applyAlignment="1">
      <x:alignment vertical="center" wrapText="1"/>
    </x:xf>
    <x:xf numFmtId="0" fontId="8" fillId="15" borderId="5" xfId="0" applyNumberFormat="1" applyFont="1" applyFill="1" applyBorder="1" applyAlignment="1">
      <x:alignment vertical="center" wrapText="1"/>
    </x:xf>
    <x:xf numFmtId="202" fontId="8" fillId="15" borderId="6" xfId="0" applyNumberFormat="1" applyFont="1" applyFill="1" applyBorder="1" applyAlignment="1">
      <x:alignment vertical="center" wrapText="1"/>
    </x:xf>
    <x:xf numFmtId="0" fontId="9" fillId="4" borderId="5" xfId="0" applyNumberFormat="1" applyFont="1" applyFill="1" applyBorder="1" applyAlignment="1">
      <x:alignment vertical="center" wrapText="1"/>
    </x:xf>
    <x:xf numFmtId="202" fontId="9" fillId="4" borderId="6" xfId="0" applyNumberFormat="1" applyFont="1" applyFill="1" applyBorder="1" applyAlignment="1">
      <x:alignment vertical="center" wrapText="1"/>
    </x:xf>
    <x:xf numFmtId="202" fontId="1" fillId="0" borderId="9" xfId="0" applyNumberFormat="1" applyFont="1" applyFill="1" applyBorder="1" applyAlignment="1">
      <x:alignment vertical="center" wrapText="1"/>
    </x:xf>
    <x:xf numFmtId="0" fontId="6" fillId="8" borderId="10" xfId="0" applyNumberFormat="1" applyFont="1" applyFill="1" applyBorder="1" applyAlignment="1">
      <x:alignment horizontal="center" vertical="center" wrapText="1"/>
    </x:xf>
    <x:xf numFmtId="0" fontId="6" fillId="8" borderId="11" xfId="0" applyNumberFormat="1" applyFont="1" applyFill="1" applyBorder="1" applyAlignment="1">
      <x:alignment horizontal="center" vertical="center" wrapText="1"/>
    </x:xf>
    <x:xf numFmtId="0" fontId="6" fillId="8" borderId="12" xfId="0" applyNumberFormat="1" applyFont="1" applyFill="1" applyBorder="1" applyAlignment="1">
      <x:alignment horizontal="center" vertical="center" wrapText="1"/>
    </x:xf>
    <x:xf numFmtId="202" fontId="3" fillId="9" borderId="14" xfId="0" applyNumberFormat="1" applyFont="1" applyFill="1" applyBorder="1" applyAlignment="1">
      <x:alignment vertical="center" wrapText="1"/>
    </x:xf>
    <x:xf numFmtId="202" fontId="1" fillId="0" borderId="14" xfId="0" applyNumberFormat="1" applyFont="1" applyFill="1" applyBorder="1" applyAlignment="1">
      <x:alignment vertical="center" wrapText="1"/>
    </x:xf>
    <x:xf numFmtId="202" fontId="6" fillId="10" borderId="14" xfId="0" applyNumberFormat="1" applyFont="1" applyFill="1" applyBorder="1" applyAlignment="1">
      <x:alignment vertical="center" wrapText="1"/>
    </x:xf>
    <x:xf numFmtId="202" fontId="3" fillId="11" borderId="14" xfId="0" applyNumberFormat="1" applyFont="1" applyFill="1" applyBorder="1" applyAlignment="1">
      <x:alignment vertical="center" wrapText="1"/>
    </x:xf>
    <x:xf numFmtId="202" fontId="6" fillId="12" borderId="14" xfId="0" applyNumberFormat="1" applyFont="1" applyFill="1" applyBorder="1" applyAlignment="1">
      <x:alignment vertical="center" wrapText="1"/>
    </x:xf>
    <x:xf numFmtId="202" fontId="3" fillId="13" borderId="14" xfId="0" applyNumberFormat="1" applyFont="1" applyFill="1" applyBorder="1" applyAlignment="1">
      <x:alignment vertical="center" wrapText="1"/>
    </x:xf>
    <x:xf numFmtId="202" fontId="6" fillId="14" borderId="14" xfId="0" applyNumberFormat="1" applyFont="1" applyFill="1" applyBorder="1" applyAlignment="1">
      <x:alignment vertical="center" wrapText="1"/>
    </x:xf>
    <x:xf numFmtId="202" fontId="3" fillId="2" borderId="14" xfId="0" applyNumberFormat="1" applyFont="1" applyFill="1" applyBorder="1" applyAlignment="1">
      <x:alignment vertical="center" wrapText="1"/>
    </x:xf>
    <x:xf numFmtId="0" fontId="8" fillId="15" borderId="13" xfId="0" applyNumberFormat="1" applyFont="1" applyFill="1" applyBorder="1" applyAlignment="1">
      <x:alignment vertical="center" wrapText="1"/>
    </x:xf>
    <x:xf numFmtId="202" fontId="8" fillId="15" borderId="14" xfId="0" applyNumberFormat="1" applyFont="1" applyFill="1" applyBorder="1" applyAlignment="1">
      <x:alignment vertical="center" wrapText="1"/>
    </x:xf>
    <x:xf numFmtId="0" fontId="9" fillId="4" borderId="13" xfId="0" applyNumberFormat="1" applyFont="1" applyFill="1" applyBorder="1" applyAlignment="1">
      <x:alignment vertical="center" wrapText="1"/>
    </x:xf>
    <x:xf numFmtId="202" fontId="9" fillId="4" borderId="14" xfId="0" applyNumberFormat="1" applyFont="1" applyFill="1" applyBorder="1" applyAlignment="1">
      <x:alignment vertical="center" wrapText="1"/>
    </x:xf>
    <x:xf numFmtId="202" fontId="1" fillId="0" borderId="17" xfId="0" applyNumberFormat="1" applyFont="1" applyFill="1" applyBorder="1" applyAlignment="1">
      <x:alignment vertical="center" wrapText="1"/>
    </x:xf>
    <x:xf numFmtId="0" fontId="3" fillId="5" borderId="2" xfId="0" applyNumberFormat="1" applyFont="1" applyFill="1" applyBorder="1" applyAlignment="1">
      <x:alignment horizontal="center" vertical="center" wrapText="1"/>
    </x:xf>
    <x:xf numFmtId="0" fontId="3" fillId="5" borderId="3" xfId="0" applyNumberFormat="1" applyFont="1" applyFill="1" applyBorder="1" applyAlignment="1">
      <x:alignment horizontal="center" vertical="center" wrapText="1"/>
    </x:xf>
    <x:xf numFmtId="0" fontId="3" fillId="5" borderId="4" xfId="0" applyNumberFormat="1" applyFont="1" applyFill="1" applyBorder="1" applyAlignment="1">
      <x:alignment horizontal="center" vertical="center" wrapText="1"/>
    </x:xf>
    <x:xf numFmtId="0" fontId="1" fillId="7" borderId="5" xfId="0" applyNumberFormat="1" applyFont="1" applyFill="1" applyBorder="1" applyAlignment="1">
      <x:alignment vertical="center" wrapText="1"/>
    </x:xf>
    <x:xf numFmtId="0" fontId="6" fillId="7" borderId="6" xfId="0" applyNumberFormat="1" applyFont="1" applyFill="1" applyBorder="1" applyAlignment="1">
      <x:alignment vertical="center" wrapText="1"/>
    </x:xf>
    <x:xf numFmtId="0" fontId="1" fillId="16" borderId="5" xfId="0" applyNumberFormat="1" applyFont="1" applyFill="1" applyBorder="1" applyAlignment="1">
      <x:alignment vertical="center" wrapText="1"/>
    </x:xf>
    <x:xf numFmtId="0" fontId="6" fillId="16" borderId="6" xfId="0" applyNumberFormat="1" applyFont="1" applyFill="1" applyBorder="1" applyAlignment="1">
      <x:alignment vertical="center" wrapText="1"/>
    </x:xf>
    <x:xf numFmtId="0" fontId="1" fillId="7" borderId="7" xfId="0" applyNumberFormat="1" applyFont="1" applyFill="1" applyBorder="1" applyAlignment="1">
      <x:alignment vertical="center" wrapText="1"/>
    </x:xf>
    <x:xf numFmtId="0" fontId="1" fillId="7" borderId="8" xfId="0" applyNumberFormat="1" applyFont="1" applyFill="1" applyBorder="1" applyAlignment="1">
      <x:alignment vertical="center" wrapText="1"/>
    </x:xf>
    <x:xf numFmtId="201" fontId="11" fillId="7" borderId="8" xfId="0" applyNumberFormat="1" applyFont="1" applyFill="1" applyBorder="1" applyAlignment="1">
      <x:alignment vertical="center" wrapText="1"/>
    </x:xf>
    <x:xf numFmtId="0" fontId="6" fillId="7" borderId="8" xfId="0" applyNumberFormat="1" applyFont="1" applyFill="1" applyBorder="1" applyAlignment="1">
      <x:alignment vertical="center" wrapText="1"/>
    </x:xf>
    <x:xf numFmtId="0" fontId="6" fillId="7" borderId="9" xfId="0" applyNumberFormat="1" applyFont="1" applyFill="1" applyBorder="1" applyAlignment="1">
      <x:alignment vertical="center" wrapText="1"/>
    </x:xf>
    <x:xf numFmtId="0" fontId="3" fillId="5" borderId="10" xfId="0" applyNumberFormat="1" applyFont="1" applyFill="1" applyBorder="1" applyAlignment="1">
      <x:alignment horizontal="center" vertical="center" wrapText="1"/>
    </x:xf>
    <x:xf numFmtId="0" fontId="3" fillId="5" borderId="11" xfId="0" applyNumberFormat="1" applyFont="1" applyFill="1" applyBorder="1" applyAlignment="1">
      <x:alignment horizontal="center" vertical="center" wrapText="1"/>
    </x:xf>
    <x:xf numFmtId="0" fontId="3" fillId="5" borderId="12" xfId="0" applyNumberFormat="1" applyFont="1" applyFill="1" applyBorder="1" applyAlignment="1">
      <x:alignment horizontal="center" vertical="center" wrapText="1"/>
    </x:xf>
    <x:xf numFmtId="0" fontId="1" fillId="7" borderId="13" xfId="0" applyNumberFormat="1" applyFont="1" applyFill="1" applyBorder="1" applyAlignment="1">
      <x:alignment vertical="center" wrapText="1"/>
    </x:xf>
    <x:xf numFmtId="0" fontId="6" fillId="7" borderId="14" xfId="0" applyNumberFormat="1" applyFont="1" applyFill="1" applyBorder="1" applyAlignment="1">
      <x:alignment vertical="center" wrapText="1"/>
    </x:xf>
    <x:xf numFmtId="0" fontId="1" fillId="16" borderId="13" xfId="0" applyNumberFormat="1" applyFont="1" applyFill="1" applyBorder="1" applyAlignment="1">
      <x:alignment vertical="center" wrapText="1"/>
    </x:xf>
    <x:xf numFmtId="0" fontId="6" fillId="16" borderId="14" xfId="0" applyNumberFormat="1" applyFont="1" applyFill="1" applyBorder="1" applyAlignment="1">
      <x:alignment vertical="center" wrapText="1"/>
    </x:xf>
    <x:xf numFmtId="0" fontId="1" fillId="7" borderId="15" xfId="0" applyNumberFormat="1" applyFont="1" applyFill="1" applyBorder="1" applyAlignment="1">
      <x:alignment vertical="center" wrapText="1"/>
    </x:xf>
    <x:xf numFmtId="0" fontId="1" fillId="7" borderId="16" xfId="0" applyNumberFormat="1" applyFont="1" applyFill="1" applyBorder="1" applyAlignment="1">
      <x:alignment vertical="center" wrapText="1"/>
    </x:xf>
    <x:xf numFmtId="201" fontId="11" fillId="7" borderId="16" xfId="0" applyNumberFormat="1" applyFont="1" applyFill="1" applyBorder="1" applyAlignment="1">
      <x:alignment vertical="center" wrapText="1"/>
    </x:xf>
    <x:xf numFmtId="0" fontId="6" fillId="7" borderId="16" xfId="0" applyNumberFormat="1" applyFont="1" applyFill="1" applyBorder="1" applyAlignment="1">
      <x:alignment vertical="center" wrapText="1"/>
    </x:xf>
    <x:xf numFmtId="0" fontId="6" fillId="7" borderId="17" xfId="0" applyNumberFormat="1" applyFont="1" applyFill="1" applyBorder="1" applyAlignment="1">
      <x:alignment vertical="center" wrapText="1"/>
    </x:xf>
    <x:xf numFmtId="0" fontId="3" fillId="9" borderId="5" xfId="0" applyNumberFormat="1" applyFont="1" applyFill="1" applyBorder="1" applyAlignment="1">
      <x:alignment horizontal="center" vertical="center" wrapText="1"/>
    </x:xf>
    <x:xf numFmtId="0" fontId="1" fillId="0" borderId="5" xfId="0" applyNumberFormat="1" applyFont="1" applyFill="1" applyBorder="1" applyAlignment="1">
      <x:alignment horizontal="center" vertical="center" wrapText="1"/>
    </x:xf>
    <x:xf numFmtId="0" fontId="6" fillId="10" borderId="5" xfId="0" applyNumberFormat="1" applyFont="1" applyFill="1" applyBorder="1" applyAlignment="1">
      <x:alignment horizontal="center" vertical="center" wrapText="1"/>
    </x:xf>
    <x:xf numFmtId="0" fontId="3" fillId="11" borderId="5" xfId="0" applyNumberFormat="1" applyFont="1" applyFill="1" applyBorder="1" applyAlignment="1">
      <x:alignment horizontal="center" vertical="center" wrapText="1"/>
    </x:xf>
    <x:xf numFmtId="0" fontId="6" fillId="12" borderId="5" xfId="0" applyNumberFormat="1" applyFont="1" applyFill="1" applyBorder="1" applyAlignment="1">
      <x:alignment horizontal="center" vertical="center" wrapText="1"/>
    </x:xf>
    <x:xf numFmtId="0" fontId="3" fillId="13" borderId="5" xfId="0" applyNumberFormat="1" applyFont="1" applyFill="1" applyBorder="1" applyAlignment="1">
      <x:alignment horizontal="center" vertical="center" wrapText="1"/>
    </x:xf>
    <x:xf numFmtId="0" fontId="6" fillId="14" borderId="5" xfId="0" applyNumberFormat="1" applyFont="1" applyFill="1" applyBorder="1" applyAlignment="1">
      <x:alignment horizontal="center" vertical="center" wrapText="1"/>
    </x:xf>
    <x:xf numFmtId="0" fontId="3" fillId="2" borderId="5" xfId="0" applyNumberFormat="1" applyFont="1" applyFill="1" applyBorder="1" applyAlignment="1">
      <x:alignment horizontal="center" vertical="center" wrapText="1"/>
    </x:xf>
    <x:xf numFmtId="0" fontId="1" fillId="0" borderId="7" xfId="0" applyNumberFormat="1" applyFont="1" applyFill="1" applyBorder="1" applyAlignment="1">
      <x:alignment horizontal="center" vertical="center" wrapText="1"/>
    </x:xf>
    <x:xf numFmtId="0" fontId="3" fillId="9" borderId="13" xfId="0" applyNumberFormat="1" applyFont="1" applyFill="1" applyBorder="1" applyAlignment="1">
      <x:alignment horizontal="center" vertical="center" wrapText="1"/>
    </x:xf>
    <x:xf numFmtId="0" fontId="1" fillId="0" borderId="13" xfId="0" applyNumberFormat="1" applyFont="1" applyFill="1" applyBorder="1" applyAlignment="1">
      <x:alignment horizontal="center" vertical="center" wrapText="1"/>
    </x:xf>
    <x:xf numFmtId="0" fontId="6" fillId="10" borderId="13" xfId="0" applyNumberFormat="1" applyFont="1" applyFill="1" applyBorder="1" applyAlignment="1">
      <x:alignment horizontal="center" vertical="center" wrapText="1"/>
    </x:xf>
    <x:xf numFmtId="0" fontId="3" fillId="11" borderId="13" xfId="0" applyNumberFormat="1" applyFont="1" applyFill="1" applyBorder="1" applyAlignment="1">
      <x:alignment horizontal="center" vertical="center" wrapText="1"/>
    </x:xf>
    <x:xf numFmtId="0" fontId="6" fillId="12" borderId="13" xfId="0" applyNumberFormat="1" applyFont="1" applyFill="1" applyBorder="1" applyAlignment="1">
      <x:alignment horizontal="center" vertical="center" wrapText="1"/>
    </x:xf>
    <x:xf numFmtId="0" fontId="3" fillId="13" borderId="13" xfId="0" applyNumberFormat="1" applyFont="1" applyFill="1" applyBorder="1" applyAlignment="1">
      <x:alignment horizontal="center" vertical="center" wrapText="1"/>
    </x:xf>
    <x:xf numFmtId="0" fontId="6" fillId="14" borderId="13" xfId="0" applyNumberFormat="1" applyFont="1" applyFill="1" applyBorder="1" applyAlignment="1">
      <x:alignment horizontal="center" vertical="center" wrapText="1"/>
    </x:xf>
    <x:xf numFmtId="0" fontId="3" fillId="2" borderId="13" xfId="0" applyNumberFormat="1" applyFont="1" applyFill="1" applyBorder="1" applyAlignment="1">
      <x:alignment horizontal="center" vertical="center" wrapText="1"/>
    </x:xf>
    <x:xf numFmtId="0" fontId="1" fillId="0" borderId="15" xfId="0" applyNumberFormat="1" applyFont="1" applyFill="1" applyBorder="1" applyAlignment="1">
      <x:alignment horizontal="center" vertical="center" wrapText="1"/>
    </x:xf>
    <x:xf numFmtId="0" fontId="8" fillId="15" borderId="5" xfId="0" applyNumberFormat="1" applyFont="1" applyFill="1" applyBorder="1" applyAlignment="1">
      <x:alignment horizontal="center" vertical="center" wrapText="1"/>
    </x:xf>
    <x:xf numFmtId="0" fontId="9" fillId="4" borderId="5" xfId="0" applyNumberFormat="1" applyFont="1" applyFill="1" applyBorder="1" applyAlignment="1">
      <x:alignment horizontal="center" vertical="center" wrapText="1"/>
    </x:xf>
    <x:xf numFmtId="0" fontId="8" fillId="15" borderId="13" xfId="0" applyNumberFormat="1" applyFont="1" applyFill="1" applyBorder="1" applyAlignment="1">
      <x:alignment horizontal="center" vertical="center" wrapText="1"/>
    </x:xf>
    <x:xf numFmtId="0" fontId="9" fillId="4" borderId="13" xfId="0" applyNumberFormat="1" applyFont="1" applyFill="1" applyBorder="1" applyAlignment="1">
      <x:alignment horizontal="center" vertical="center" wrapText="1"/>
    </x:xf>
    <x:xf numFmtId="0" fontId="6" fillId="7" borderId="3" xfId="0" applyNumberFormat="1" applyFont="1" applyFill="1" applyBorder="1" applyAlignment="1">
      <x:alignment horizontal="right" vertical="center" wrapText="1"/>
    </x:xf>
    <x:xf numFmtId="0" fontId="6" fillId="7" borderId="4" xfId="0" applyNumberFormat="1" applyFont="1" applyFill="1" applyBorder="1" applyAlignment="1">
      <x:alignment horizontal="right" vertical="center" wrapText="1"/>
    </x:xf>
    <x:xf numFmtId="200" fontId="3" fillId="9" borderId="0" xfId="0" applyNumberFormat="1" applyFont="1" applyFill="1" applyBorder="1" applyAlignment="1">
      <x:alignment horizontal="right" vertical="center" wrapText="1"/>
    </x:xf>
    <x:xf numFmtId="200" fontId="3" fillId="9" borderId="6" xfId="0" applyNumberFormat="1" applyFont="1" applyFill="1" applyBorder="1" applyAlignment="1">
      <x:alignment horizontal="right" vertical="center" wrapText="1"/>
    </x:xf>
    <x:xf numFmtId="200" fontId="7" fillId="4" borderId="0" xfId="0" applyNumberFormat="1" applyFont="1" applyFill="1" applyBorder="1" applyAlignment="1">
      <x:alignment horizontal="right" vertical="center" wrapText="1"/>
    </x:xf>
    <x:xf numFmtId="200" fontId="1" fillId="0" borderId="0" xfId="0" applyNumberFormat="1" applyFont="1" applyFill="1" applyBorder="1" applyAlignment="1">
      <x:alignment horizontal="right" vertical="center" wrapText="1"/>
    </x:xf>
    <x:xf numFmtId="200" fontId="1" fillId="0" borderId="6" xfId="0" applyNumberFormat="1" applyFont="1" applyFill="1" applyBorder="1" applyAlignment="1">
      <x:alignment horizontal="right" vertical="center" wrapText="1"/>
    </x:xf>
    <x:xf numFmtId="200" fontId="6" fillId="10" borderId="0" xfId="0" applyNumberFormat="1" applyFont="1" applyFill="1" applyBorder="1" applyAlignment="1">
      <x:alignment horizontal="right" vertical="center" wrapText="1"/>
    </x:xf>
    <x:xf numFmtId="200" fontId="6" fillId="10" borderId="6" xfId="0" applyNumberFormat="1" applyFont="1" applyFill="1" applyBorder="1" applyAlignment="1">
      <x:alignment horizontal="right" vertical="center" wrapText="1"/>
    </x:xf>
    <x:xf numFmtId="200" fontId="3" fillId="11" borderId="0" xfId="0" applyNumberFormat="1" applyFont="1" applyFill="1" applyBorder="1" applyAlignment="1">
      <x:alignment horizontal="right" vertical="center" wrapText="1"/>
    </x:xf>
    <x:xf numFmtId="200" fontId="3" fillId="11" borderId="6" xfId="0" applyNumberFormat="1" applyFont="1" applyFill="1" applyBorder="1" applyAlignment="1">
      <x:alignment horizontal="right" vertical="center" wrapText="1"/>
    </x:xf>
    <x:xf numFmtId="200" fontId="6" fillId="12" borderId="0" xfId="0" applyNumberFormat="1" applyFont="1" applyFill="1" applyBorder="1" applyAlignment="1">
      <x:alignment horizontal="right" vertical="center" wrapText="1"/>
    </x:xf>
    <x:xf numFmtId="200" fontId="6" fillId="12" borderId="6" xfId="0" applyNumberFormat="1" applyFont="1" applyFill="1" applyBorder="1" applyAlignment="1">
      <x:alignment horizontal="right" vertical="center" wrapText="1"/>
    </x:xf>
    <x:xf numFmtId="200" fontId="3" fillId="13" borderId="0" xfId="0" applyNumberFormat="1" applyFont="1" applyFill="1" applyBorder="1" applyAlignment="1">
      <x:alignment horizontal="right" vertical="center" wrapText="1"/>
    </x:xf>
    <x:xf numFmtId="200" fontId="3" fillId="13" borderId="6" xfId="0" applyNumberFormat="1" applyFont="1" applyFill="1" applyBorder="1" applyAlignment="1">
      <x:alignment horizontal="right" vertical="center" wrapText="1"/>
    </x:xf>
    <x:xf numFmtId="200" fontId="6" fillId="14" borderId="0" xfId="0" applyNumberFormat="1" applyFont="1" applyFill="1" applyBorder="1" applyAlignment="1">
      <x:alignment horizontal="right" vertical="center" wrapText="1"/>
    </x:xf>
    <x:xf numFmtId="200" fontId="6" fillId="14" borderId="6" xfId="0" applyNumberFormat="1" applyFont="1" applyFill="1" applyBorder="1" applyAlignment="1">
      <x:alignment horizontal="right" vertical="center" wrapText="1"/>
    </x:xf>
    <x:xf numFmtId="200" fontId="3" fillId="2" borderId="0" xfId="0" applyNumberFormat="1" applyFont="1" applyFill="1" applyBorder="1" applyAlignment="1">
      <x:alignment horizontal="right" vertical="center" wrapText="1"/>
    </x:xf>
    <x:xf numFmtId="200" fontId="3" fillId="2" borderId="6" xfId="0" applyNumberFormat="1" applyFont="1" applyFill="1" applyBorder="1" applyAlignment="1">
      <x:alignment horizontal="right" vertical="center" wrapText="1"/>
    </x:xf>
    <x:xf numFmtId="200" fontId="1" fillId="0" borderId="8" xfId="0" applyNumberFormat="1" applyFont="1" applyFill="1" applyBorder="1" applyAlignment="1">
      <x:alignment horizontal="right" vertical="center" wrapText="1"/>
    </x:xf>
    <x:xf numFmtId="200" fontId="1" fillId="0" borderId="9" xfId="0" applyNumberFormat="1" applyFont="1" applyFill="1" applyBorder="1" applyAlignment="1">
      <x:alignment horizontal="right" vertical="center" wrapText="1"/>
    </x:xf>
    <x:xf numFmtId="0" fontId="6" fillId="7" borderId="11" xfId="0" applyNumberFormat="1" applyFont="1" applyFill="1" applyBorder="1" applyAlignment="1">
      <x:alignment horizontal="right" vertical="center" wrapText="1"/>
    </x:xf>
    <x:xf numFmtId="0" fontId="6" fillId="7" borderId="12" xfId="0" applyNumberFormat="1" applyFont="1" applyFill="1" applyBorder="1" applyAlignment="1">
      <x:alignment horizontal="right" vertical="center" wrapText="1"/>
    </x:xf>
    <x:xf numFmtId="200" fontId="3" fillId="9" borderId="1" xfId="0" applyNumberFormat="1" applyFont="1" applyFill="1" applyBorder="1" applyAlignment="1">
      <x:alignment horizontal="right" vertical="center" wrapText="1"/>
    </x:xf>
    <x:xf numFmtId="200" fontId="3" fillId="9" borderId="14" xfId="0" applyNumberFormat="1" applyFont="1" applyFill="1" applyBorder="1" applyAlignment="1">
      <x:alignment horizontal="right" vertical="center" wrapText="1"/>
    </x:xf>
    <x:xf numFmtId="200" fontId="7" fillId="4" borderId="1" xfId="0" applyNumberFormat="1" applyFont="1" applyFill="1" applyBorder="1" applyAlignment="1">
      <x:alignment horizontal="right" vertical="center" wrapText="1"/>
    </x:xf>
    <x:xf numFmtId="200" fontId="1" fillId="0" borderId="1" xfId="0" applyNumberFormat="1" applyFont="1" applyFill="1" applyBorder="1" applyAlignment="1">
      <x:alignment horizontal="right" vertical="center" wrapText="1"/>
    </x:xf>
    <x:xf numFmtId="200" fontId="1" fillId="0" borderId="14" xfId="0" applyNumberFormat="1" applyFont="1" applyFill="1" applyBorder="1" applyAlignment="1">
      <x:alignment horizontal="right" vertical="center" wrapText="1"/>
    </x:xf>
    <x:xf numFmtId="200" fontId="6" fillId="10" borderId="1" xfId="0" applyNumberFormat="1" applyFont="1" applyFill="1" applyBorder="1" applyAlignment="1">
      <x:alignment horizontal="right" vertical="center" wrapText="1"/>
    </x:xf>
    <x:xf numFmtId="200" fontId="6" fillId="10" borderId="14" xfId="0" applyNumberFormat="1" applyFont="1" applyFill="1" applyBorder="1" applyAlignment="1">
      <x:alignment horizontal="right" vertical="center" wrapText="1"/>
    </x:xf>
    <x:xf numFmtId="200" fontId="3" fillId="11" borderId="1" xfId="0" applyNumberFormat="1" applyFont="1" applyFill="1" applyBorder="1" applyAlignment="1">
      <x:alignment horizontal="right" vertical="center" wrapText="1"/>
    </x:xf>
    <x:xf numFmtId="200" fontId="3" fillId="11" borderId="14" xfId="0" applyNumberFormat="1" applyFont="1" applyFill="1" applyBorder="1" applyAlignment="1">
      <x:alignment horizontal="right" vertical="center" wrapText="1"/>
    </x:xf>
    <x:xf numFmtId="200" fontId="6" fillId="12" borderId="1" xfId="0" applyNumberFormat="1" applyFont="1" applyFill="1" applyBorder="1" applyAlignment="1">
      <x:alignment horizontal="right" vertical="center" wrapText="1"/>
    </x:xf>
    <x:xf numFmtId="200" fontId="6" fillId="12" borderId="14" xfId="0" applyNumberFormat="1" applyFont="1" applyFill="1" applyBorder="1" applyAlignment="1">
      <x:alignment horizontal="right" vertical="center" wrapText="1"/>
    </x:xf>
    <x:xf numFmtId="200" fontId="3" fillId="13" borderId="1" xfId="0" applyNumberFormat="1" applyFont="1" applyFill="1" applyBorder="1" applyAlignment="1">
      <x:alignment horizontal="right" vertical="center" wrapText="1"/>
    </x:xf>
    <x:xf numFmtId="200" fontId="3" fillId="13" borderId="14" xfId="0" applyNumberFormat="1" applyFont="1" applyFill="1" applyBorder="1" applyAlignment="1">
      <x:alignment horizontal="right" vertical="center" wrapText="1"/>
    </x:xf>
    <x:xf numFmtId="200" fontId="6" fillId="14" borderId="1" xfId="0" applyNumberFormat="1" applyFont="1" applyFill="1" applyBorder="1" applyAlignment="1">
      <x:alignment horizontal="right" vertical="center" wrapText="1"/>
    </x:xf>
    <x:xf numFmtId="200" fontId="6" fillId="14" borderId="14" xfId="0" applyNumberFormat="1" applyFont="1" applyFill="1" applyBorder="1" applyAlignment="1">
      <x:alignment horizontal="right" vertical="center" wrapText="1"/>
    </x:xf>
    <x:xf numFmtId="200" fontId="3" fillId="2" borderId="1" xfId="0" applyNumberFormat="1" applyFont="1" applyFill="1" applyBorder="1" applyAlignment="1">
      <x:alignment horizontal="right" vertical="center" wrapText="1"/>
    </x:xf>
    <x:xf numFmtId="200" fontId="3" fillId="2" borderId="14" xfId="0" applyNumberFormat="1" applyFont="1" applyFill="1" applyBorder="1" applyAlignment="1">
      <x:alignment horizontal="right" vertical="center" wrapText="1"/>
    </x:xf>
    <x:xf numFmtId="200" fontId="1" fillId="0" borderId="16" xfId="0" applyNumberFormat="1" applyFont="1" applyFill="1" applyBorder="1" applyAlignment="1">
      <x:alignment horizontal="right" vertical="center" wrapText="1"/>
    </x:xf>
    <x:xf numFmtId="200" fontId="1" fillId="0" borderId="17" xfId="0" applyNumberFormat="1" applyFont="1" applyFill="1" applyBorder="1" applyAlignment="1">
      <x:alignment horizontal="right" vertical="center" wrapText="1"/>
    </x:xf>
    <x:xf numFmtId="0" fontId="6" fillId="8" borderId="3" xfId="0" applyNumberFormat="1" applyFont="1" applyFill="1" applyBorder="1" applyAlignment="1">
      <x:alignment horizontal="right" vertical="center" wrapText="1"/>
    </x:xf>
    <x:xf numFmtId="201" fontId="3" fillId="9" borderId="0" xfId="0" applyNumberFormat="1" applyFont="1" applyFill="1" applyBorder="1" applyAlignment="1">
      <x:alignment horizontal="right" vertical="center" wrapText="1"/>
    </x:xf>
    <x:xf numFmtId="201" fontId="1" fillId="0" borderId="0" xfId="0" applyNumberFormat="1" applyFont="1" applyFill="1" applyBorder="1" applyAlignment="1">
      <x:alignment horizontal="right" vertical="center" wrapText="1"/>
    </x:xf>
    <x:xf numFmtId="201" fontId="6" fillId="10" borderId="0" xfId="0" applyNumberFormat="1" applyFont="1" applyFill="1" applyBorder="1" applyAlignment="1">
      <x:alignment horizontal="right" vertical="center" wrapText="1"/>
    </x:xf>
    <x:xf numFmtId="201" fontId="3" fillId="11" borderId="0" xfId="0" applyNumberFormat="1" applyFont="1" applyFill="1" applyBorder="1" applyAlignment="1">
      <x:alignment horizontal="right" vertical="center" wrapText="1"/>
    </x:xf>
    <x:xf numFmtId="201" fontId="6" fillId="12" borderId="0" xfId="0" applyNumberFormat="1" applyFont="1" applyFill="1" applyBorder="1" applyAlignment="1">
      <x:alignment horizontal="right" vertical="center" wrapText="1"/>
    </x:xf>
    <x:xf numFmtId="201" fontId="3" fillId="13" borderId="0" xfId="0" applyNumberFormat="1" applyFont="1" applyFill="1" applyBorder="1" applyAlignment="1">
      <x:alignment horizontal="right" vertical="center" wrapText="1"/>
    </x:xf>
    <x:xf numFmtId="201" fontId="6" fillId="14" borderId="0" xfId="0" applyNumberFormat="1" applyFont="1" applyFill="1" applyBorder="1" applyAlignment="1">
      <x:alignment horizontal="right" vertical="center" wrapText="1"/>
    </x:xf>
    <x:xf numFmtId="201" fontId="3" fillId="2" borderId="0" xfId="0" applyNumberFormat="1" applyFont="1" applyFill="1" applyBorder="1" applyAlignment="1">
      <x:alignment horizontal="right" vertical="center" wrapText="1"/>
    </x:xf>
    <x:xf numFmtId="200" fontId="8" fillId="15" borderId="0" xfId="0" applyNumberFormat="1" applyFont="1" applyFill="1" applyBorder="1" applyAlignment="1">
      <x:alignment horizontal="right" vertical="center" wrapText="1"/>
    </x:xf>
    <x:xf numFmtId="201" fontId="8" fillId="15" borderId="0" xfId="0" applyNumberFormat="1" applyFont="1" applyFill="1" applyBorder="1" applyAlignment="1">
      <x:alignment horizontal="right" vertical="center" wrapText="1"/>
    </x:xf>
    <x:xf numFmtId="200" fontId="9" fillId="4" borderId="0" xfId="0" applyNumberFormat="1" applyFont="1" applyFill="1" applyBorder="1" applyAlignment="1">
      <x:alignment horizontal="right" vertical="center" wrapText="1"/>
    </x:xf>
    <x:xf numFmtId="0" fontId="6" fillId="8" borderId="11" xfId="0" applyNumberFormat="1" applyFont="1" applyFill="1" applyBorder="1" applyAlignment="1">
      <x:alignment horizontal="right" vertical="center" wrapText="1"/>
    </x:xf>
    <x:xf numFmtId="201" fontId="3" fillId="9" borderId="1" xfId="0" applyNumberFormat="1" applyFont="1" applyFill="1" applyBorder="1" applyAlignment="1">
      <x:alignment horizontal="right" vertical="center" wrapText="1"/>
    </x:xf>
    <x:xf numFmtId="201" fontId="1" fillId="0" borderId="1" xfId="0" applyNumberFormat="1" applyFont="1" applyFill="1" applyBorder="1" applyAlignment="1">
      <x:alignment horizontal="right" vertical="center" wrapText="1"/>
    </x:xf>
    <x:xf numFmtId="201" fontId="6" fillId="10" borderId="1" xfId="0" applyNumberFormat="1" applyFont="1" applyFill="1" applyBorder="1" applyAlignment="1">
      <x:alignment horizontal="right" vertical="center" wrapText="1"/>
    </x:xf>
    <x:xf numFmtId="201" fontId="3" fillId="11" borderId="1" xfId="0" applyNumberFormat="1" applyFont="1" applyFill="1" applyBorder="1" applyAlignment="1">
      <x:alignment horizontal="right" vertical="center" wrapText="1"/>
    </x:xf>
    <x:xf numFmtId="201" fontId="6" fillId="12" borderId="1" xfId="0" applyNumberFormat="1" applyFont="1" applyFill="1" applyBorder="1" applyAlignment="1">
      <x:alignment horizontal="right" vertical="center" wrapText="1"/>
    </x:xf>
    <x:xf numFmtId="201" fontId="3" fillId="13" borderId="1" xfId="0" applyNumberFormat="1" applyFont="1" applyFill="1" applyBorder="1" applyAlignment="1">
      <x:alignment horizontal="right" vertical="center" wrapText="1"/>
    </x:xf>
    <x:xf numFmtId="201" fontId="6" fillId="14" borderId="1" xfId="0" applyNumberFormat="1" applyFont="1" applyFill="1" applyBorder="1" applyAlignment="1">
      <x:alignment horizontal="right" vertical="center" wrapText="1"/>
    </x:xf>
    <x:xf numFmtId="201" fontId="3" fillId="2" borderId="1" xfId="0" applyNumberFormat="1" applyFont="1" applyFill="1" applyBorder="1" applyAlignment="1">
      <x:alignment horizontal="right" vertical="center" wrapText="1"/>
    </x:xf>
    <x:xf numFmtId="200" fontId="8" fillId="15" borderId="1" xfId="0" applyNumberFormat="1" applyFont="1" applyFill="1" applyBorder="1" applyAlignment="1">
      <x:alignment horizontal="right" vertical="center" wrapText="1"/>
    </x:xf>
    <x:xf numFmtId="201" fontId="8" fillId="15" borderId="1" xfId="0" applyNumberFormat="1" applyFont="1" applyFill="1" applyBorder="1" applyAlignment="1">
      <x:alignment horizontal="right" vertical="center" wrapText="1"/>
    </x:xf>
    <x:xf numFmtId="200" fontId="9" fillId="4" borderId="1" xfId="0" applyNumberFormat="1" applyFont="1" applyFill="1" applyBorder="1" applyAlignment="1">
      <x:alignment horizontal="right" vertical="center" wrapText="1"/>
    </x:xf>
    <x:xf numFmtId="202" fontId="3" fillId="9" borderId="6" xfId="0" applyNumberFormat="1" applyFont="1" applyFill="1" applyBorder="1" applyAlignment="1">
      <x:alignment horizontal="center" vertical="center" wrapText="1"/>
    </x:xf>
    <x:xf numFmtId="202" fontId="1" fillId="0" borderId="6" xfId="0" applyNumberFormat="1" applyFont="1" applyFill="1" applyBorder="1" applyAlignment="1">
      <x:alignment horizontal="center" vertical="center" wrapText="1"/>
    </x:xf>
    <x:xf numFmtId="202" fontId="6" fillId="10" borderId="6" xfId="0" applyNumberFormat="1" applyFont="1" applyFill="1" applyBorder="1" applyAlignment="1">
      <x:alignment horizontal="center" vertical="center" wrapText="1"/>
    </x:xf>
    <x:xf numFmtId="202" fontId="3" fillId="11" borderId="6" xfId="0" applyNumberFormat="1" applyFont="1" applyFill="1" applyBorder="1" applyAlignment="1">
      <x:alignment horizontal="center" vertical="center" wrapText="1"/>
    </x:xf>
    <x:xf numFmtId="202" fontId="6" fillId="12" borderId="6" xfId="0" applyNumberFormat="1" applyFont="1" applyFill="1" applyBorder="1" applyAlignment="1">
      <x:alignment horizontal="center" vertical="center" wrapText="1"/>
    </x:xf>
    <x:xf numFmtId="202" fontId="3" fillId="13" borderId="6" xfId="0" applyNumberFormat="1" applyFont="1" applyFill="1" applyBorder="1" applyAlignment="1">
      <x:alignment horizontal="center" vertical="center" wrapText="1"/>
    </x:xf>
    <x:xf numFmtId="202" fontId="6" fillId="14" borderId="6" xfId="0" applyNumberFormat="1" applyFont="1" applyFill="1" applyBorder="1" applyAlignment="1">
      <x:alignment horizontal="center" vertical="center" wrapText="1"/>
    </x:xf>
    <x:xf numFmtId="202" fontId="3" fillId="2" borderId="6" xfId="0" applyNumberFormat="1" applyFont="1" applyFill="1" applyBorder="1" applyAlignment="1">
      <x:alignment horizontal="center" vertical="center" wrapText="1"/>
    </x:xf>
    <x:xf numFmtId="202" fontId="8" fillId="15" borderId="6" xfId="0" applyNumberFormat="1" applyFont="1" applyFill="1" applyBorder="1" applyAlignment="1">
      <x:alignment horizontal="center" vertical="center" wrapText="1"/>
    </x:xf>
    <x:xf numFmtId="202" fontId="9" fillId="4" borderId="6" xfId="0" applyNumberFormat="1" applyFont="1" applyFill="1" applyBorder="1" applyAlignment="1">
      <x:alignment horizontal="center" vertical="center" wrapText="1"/>
    </x:xf>
    <x:xf numFmtId="202" fontId="1" fillId="0" borderId="9" xfId="0" applyNumberFormat="1" applyFont="1" applyFill="1" applyBorder="1" applyAlignment="1">
      <x:alignment horizontal="center" vertical="center" wrapText="1"/>
    </x:xf>
    <x:xf numFmtId="202" fontId="3" fillId="9" borderId="14" xfId="0" applyNumberFormat="1" applyFont="1" applyFill="1" applyBorder="1" applyAlignment="1">
      <x:alignment horizontal="center" vertical="center" wrapText="1"/>
    </x:xf>
    <x:xf numFmtId="202" fontId="1" fillId="0" borderId="14" xfId="0" applyNumberFormat="1" applyFont="1" applyFill="1" applyBorder="1" applyAlignment="1">
      <x:alignment horizontal="center" vertical="center" wrapText="1"/>
    </x:xf>
    <x:xf numFmtId="202" fontId="6" fillId="10" borderId="14" xfId="0" applyNumberFormat="1" applyFont="1" applyFill="1" applyBorder="1" applyAlignment="1">
      <x:alignment horizontal="center" vertical="center" wrapText="1"/>
    </x:xf>
    <x:xf numFmtId="202" fontId="3" fillId="11" borderId="14" xfId="0" applyNumberFormat="1" applyFont="1" applyFill="1" applyBorder="1" applyAlignment="1">
      <x:alignment horizontal="center" vertical="center" wrapText="1"/>
    </x:xf>
    <x:xf numFmtId="202" fontId="6" fillId="12" borderId="14" xfId="0" applyNumberFormat="1" applyFont="1" applyFill="1" applyBorder="1" applyAlignment="1">
      <x:alignment horizontal="center" vertical="center" wrapText="1"/>
    </x:xf>
    <x:xf numFmtId="202" fontId="3" fillId="13" borderId="14" xfId="0" applyNumberFormat="1" applyFont="1" applyFill="1" applyBorder="1" applyAlignment="1">
      <x:alignment horizontal="center" vertical="center" wrapText="1"/>
    </x:xf>
    <x:xf numFmtId="202" fontId="6" fillId="14" borderId="14" xfId="0" applyNumberFormat="1" applyFont="1" applyFill="1" applyBorder="1" applyAlignment="1">
      <x:alignment horizontal="center" vertical="center" wrapText="1"/>
    </x:xf>
    <x:xf numFmtId="202" fontId="3" fillId="2" borderId="14" xfId="0" applyNumberFormat="1" applyFont="1" applyFill="1" applyBorder="1" applyAlignment="1">
      <x:alignment horizontal="center" vertical="center" wrapText="1"/>
    </x:xf>
    <x:xf numFmtId="202" fontId="8" fillId="15" borderId="14" xfId="0" applyNumberFormat="1" applyFont="1" applyFill="1" applyBorder="1" applyAlignment="1">
      <x:alignment horizontal="center" vertical="center" wrapText="1"/>
    </x:xf>
    <x:xf numFmtId="202" fontId="9" fillId="4" borderId="14" xfId="0" applyNumberFormat="1" applyFont="1" applyFill="1" applyBorder="1" applyAlignment="1">
      <x:alignment horizontal="center" vertical="center" wrapText="1"/>
    </x:xf>
    <x:xf numFmtId="202" fontId="1" fillId="0" borderId="17" xfId="0" applyNumberFormat="1" applyFont="1" applyFill="1" applyBorder="1" applyAlignment="1">
      <x:alignment horizontal="center" vertical="center" wrapText="1"/>
    </x:xf>
    <x:xf numFmtId="0" fontId="1" fillId="18" borderId="0" xfId="0" applyNumberFormat="1" applyFont="1" applyFill="1" applyBorder="1" applyAlignment="1">
      <x:alignment vertical="center" wrapText="1"/>
    </x:xf>
    <x:xf numFmtId="0" fontId="13" fillId="18" borderId="0" xfId="0" applyNumberFormat="1" applyFont="1" applyFill="1" applyBorder="1" applyAlignment="1">
      <x:alignment vertical="center" wrapText="1"/>
    </x:xf>
    <x:xf numFmtId="0" fontId="13" fillId="18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4">
    <x:dxf>
      <x:font>
        <x:b/>
        <x:color rgb="FF006100"/>
      </x:font>
      <x:fill>
        <x:patternFill patternType="solid">
          <x:bgColor rgb="FFC6E0B4"/>
        </x:patternFill>
      </x:fill>
    </x:dxf>
    <x:dxf>
      <x:font>
        <x:b/>
        <x:color rgb="FF9C0006"/>
      </x:font>
      <x:fill>
        <x:patternFill patternType="solid">
          <x:bgColor rgb="FFFFC7CE"/>
        </x:patternFill>
      </x:fill>
    </x:dxf>
    <x:dxf>
      <x:font>
        <x:b/>
        <x:color rgb="FF006100"/>
      </x:font>
      <x:fill>
        <x:patternFill patternType="solid">
          <x:bgColor rgb="FFC6E0B4"/>
        </x:patternFill>
      </x:fill>
    </x:dxf>
    <x:dxf>
      <x:font>
        <x:b/>
        <x:color rgb="FF9C0006"/>
      </x:font>
      <x:fill>
        <x:patternFill patternType="solid">
          <x:bgColor rgb="FFFFC7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eaf3b2c8e464e1a" /><Relationship Type="http://schemas.openxmlformats.org/officeDocument/2006/relationships/theme" Target="/xl/theme/theme1.xml" Id="R0cc2eb2ef4264f34" /><Relationship Type="http://schemas.openxmlformats.org/officeDocument/2006/relationships/sharedStrings" Target="/xl/sharedStrings.xml" Id="R2ba498ff9bd04297" /><Relationship Type="http://schemas.openxmlformats.org/officeDocument/2006/relationships/worksheet" Target="/xl/worksheets/sheet1.xml" Id="Raac794ce28d14e0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13b9f179355437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 l’actif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Montant</c:v>
          </c:tx>
          <c:cat>
            <c:strRef>
              <c:f>'Bilan financier'!$A$56:$A$58</c:f>
              <c:strCache>
                <c:ptCount val="0"/>
              </c:strCache>
            </c:strRef>
          </c:cat>
          <c:val>
            <c:numRef>
              <c:f>'Bilan financier'!$B$56:$B$58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2</xdr:col>
      <xdr:colOff>0</xdr:colOff>
      <xdr:row>54</xdr:row>
      <xdr:rowOff>0</xdr:rowOff>
    </xdr:from>
    <xdr:to>
      <xdr:col>7</xdr:col>
      <xdr:colOff>0</xdr:colOff>
      <xdr:row>62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13b9f179355437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5a715cb468d4848" /></Relationships>
</file>

<file path=xl/worksheets/sheet1.xml><?xml version="1.0" encoding="utf-8"?>
<x:worksheet xmlns:x="http://schemas.openxmlformats.org/spreadsheetml/2006/main">
  <x:sheetFormatPr defaultRowHeight="15"/>
  <x:cols>
    <x:col min="1" max="1" width="4" hidden="0" customWidth="1"/>
    <x:col min="2" max="2" width="28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4" hidden="0" customWidth="1"/>
    <x:col min="9" max="9" width="28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30" customHeight="1">
      <x:c r="A1" s="10" t="str">
        <x:v>BILAN FINANCIER EXHAUSTIF – MODÈLE EXCEL ONE PAGE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</x:row>
    <x:row r="2" ht="30" customHeight="1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</x:row>
    <x:row r="3">
      <x:c r="A3" s="6"/>
      <x:c r="B3" s="6"/>
      <x:c r="C3" s="6"/>
      <x:c r="D3" s="6"/>
      <x:c r="E3" s="6"/>
      <x:c r="F3" s="6"/>
      <x:c r="G3" s="6"/>
      <x:c r="H3" s="6"/>
      <x:c r="I3" s="6"/>
      <x:c r="J3" s="6"/>
      <x:c r="K3" s="6"/>
      <x:c r="L3" s="6"/>
      <x:c r="M3" s="6"/>
      <x:c r="N3" s="6"/>
    </x:row>
    <x:row r="4">
      <x:c r="A4" s="15" t="str">
        <x:v>Entreprise</x:v>
      </x:c>
      <x:c r="B4" s="19" t="str">
        <x:v>Société Exemple SAS</x:v>
      </x:c>
      <x:c r="C4" s="6"/>
      <x:c r="D4" s="6"/>
      <x:c r="E4" s="6"/>
      <x:c r="F4" s="6"/>
      <x:c r="G4" s="6"/>
      <x:c r="H4" s="15" t="str">
        <x:v>Devise</x:v>
      </x:c>
      <x:c r="I4" s="19" t="str">
        <x:v>EUR</x:v>
      </x:c>
      <x:c r="J4" s="6"/>
      <x:c r="K4" s="6"/>
      <x:c r="L4" s="6"/>
      <x:c r="M4" s="6"/>
      <x:c r="N4" s="6"/>
    </x:row>
    <x:row r="5">
      <x:c r="A5" s="15" t="str">
        <x:v>Exercice clos le</x:v>
      </x:c>
      <x:c r="B5" s="19" t="str">
        <x:v>31/12/2026</x:v>
      </x:c>
      <x:c r="C5" s="6"/>
      <x:c r="D5" s="6"/>
      <x:c r="E5" s="6"/>
      <x:c r="F5" s="6"/>
      <x:c r="G5" s="6"/>
      <x:c r="H5" s="15" t="str">
        <x:v>Unité</x:v>
      </x:c>
      <x:c r="I5" s="19" t="str">
        <x:v>Montants en €</x:v>
      </x:c>
      <x:c r="J5" s="6"/>
      <x:c r="K5" s="6"/>
      <x:c r="L5" s="6"/>
      <x:c r="M5" s="6"/>
      <x:c r="N5" s="6"/>
    </x:row>
    <x:row r="6">
      <x:c r="A6" s="6"/>
      <x:c r="B6" s="6"/>
      <x:c r="C6" s="6"/>
      <x:c r="D6" s="6"/>
      <x:c r="E6" s="6"/>
      <x:c r="F6" s="6"/>
      <x:c r="G6" s="6"/>
      <x:c r="H6" s="6"/>
      <x:c r="I6" s="6"/>
      <x:c r="J6" s="6"/>
      <x:c r="K6" s="6"/>
      <x:c r="L6" s="6"/>
      <x:c r="M6" s="6"/>
      <x:c r="N6" s="6"/>
    </x:row>
    <x:row r="7" ht="24" customHeight="1">
      <x:c r="A7" s="24" t="str">
        <x:v>ACTIF – EMPLOIS ET LIQUIDITÉS</x:v>
      </x:c>
      <x:c r="B7" s="24"/>
      <x:c r="C7" s="24"/>
      <x:c r="D7" s="24"/>
      <x:c r="E7" s="24"/>
      <x:c r="F7" s="24"/>
      <x:c r="G7" s="24"/>
      <x:c r="H7" s="30" t="str">
        <x:v>PASSIF – RESSOURCES ET EXIGIBILITÉ</x:v>
      </x:c>
      <x:c r="I7" s="30"/>
      <x:c r="J7" s="30"/>
      <x:c r="K7" s="30"/>
      <x:c r="L7" s="30"/>
      <x:c r="M7" s="30"/>
      <x:c r="N7" s="30"/>
    </x:row>
    <x:row r="8" ht="19" customHeight="1">
      <x:c r="A8" s="192" t="str">
        <x:v>N°</x:v>
      </x:c>
      <x:c r="B8" s="193" t="str">
        <x:v>Poste de l’actif</x:v>
      </x:c>
      <x:c r="C8" s="316" t="str">
        <x:v>Brut</x:v>
      </x:c>
      <x:c r="D8" s="316" t="str">
        <x:v>Amort./Prov.</x:v>
      </x:c>
      <x:c r="E8" s="316" t="str">
        <x:v>Net N</x:v>
      </x:c>
      <x:c r="F8" s="316" t="str">
        <x:v>Net N-1</x:v>
      </x:c>
      <x:c r="G8" s="317" t="str">
        <x:v>Écart</x:v>
      </x:c>
      <x:c r="H8" s="238" t="str">
        <x:v>N°</x:v>
      </x:c>
      <x:c r="I8" s="239" t="str">
        <x:v>Poste du passif</x:v>
      </x:c>
      <x:c r="J8" s="358" t="str">
        <x:v>Montant N</x:v>
      </x:c>
      <x:c r="K8" s="358" t="str">
        <x:v>% total</x:v>
      </x:c>
      <x:c r="L8" s="358" t="str">
        <x:v>Montant N-1</x:v>
      </x:c>
      <x:c r="M8" s="358" t="str">
        <x:v>Écart</x:v>
      </x:c>
      <x:c r="N8" s="240" t="str">
        <x:v>Échéance</x:v>
      </x:c>
    </x:row>
    <x:row r="9" ht="19" customHeight="1">
      <x:c r="A9" s="294" t="str">
        <x:v>ACTIF IMMOBILISÉ</x:v>
      </x:c>
      <x:c r="B9" s="47"/>
      <x:c r="C9" s="318"/>
      <x:c r="D9" s="318"/>
      <x:c r="E9" s="318"/>
      <x:c r="F9" s="318"/>
      <x:c r="G9" s="319"/>
      <x:c r="H9" s="294" t="str">
        <x:v>CAPITAUX PROPRES ET RESSOURCES STABLES</x:v>
      </x:c>
      <x:c r="I9" s="47"/>
      <x:c r="J9" s="318"/>
      <x:c r="K9" s="359"/>
      <x:c r="L9" s="318"/>
      <x:c r="M9" s="318"/>
      <x:c r="N9" s="382"/>
    </x:row>
    <x:row r="10" ht="19" customHeight="1">
      <x:c r="A10" s="295" t="str">
        <x:v>201</x:v>
      </x:c>
      <x:c r="B10" s="6" t="str">
        <x:v>Frais d’établissement</x:v>
      </x:c>
      <x:c r="C10" s="320" t="n">
        <x:v>3000</x:v>
      </x:c>
      <x:c r="D10" s="320" t="n">
        <x:v>1500</x:v>
      </x:c>
      <x:c r="E10" s="321" t="n">
        <x:f>C10-D10</x:f>
        <x:v>1500</x:v>
      </x:c>
      <x:c r="F10" s="320" t="n">
        <x:v>1200</x:v>
      </x:c>
      <x:c r="G10" s="322" t="n">
        <x:f>E10-F10</x:f>
        <x:v>300</x:v>
      </x:c>
      <x:c r="H10" s="295" t="str">
        <x:v>101</x:v>
      </x:c>
      <x:c r="I10" s="6" t="str">
        <x:v>Capital social ou fonds associatifs</x:v>
      </x:c>
      <x:c r="J10" s="320" t="n">
        <x:v>140000</x:v>
      </x:c>
      <x:c r="K10" s="360" t="n">
        <x:f>IF($J$35=0,0,J10/$J$35)</x:f>
        <x:v>0.2916666666666667</x:v>
      </x:c>
      <x:c r="L10" s="320" t="n">
        <x:v>130000</x:v>
      </x:c>
      <x:c r="M10" s="321" t="n">
        <x:f>J10-L10</x:f>
        <x:v>10000</x:v>
      </x:c>
      <x:c r="N10" s="383" t="str">
        <x:v>Permanent</x:v>
      </x:c>
    </x:row>
    <x:row r="11" ht="19" customHeight="1">
      <x:c r="A11" s="295" t="str">
        <x:v>203</x:v>
      </x:c>
      <x:c r="B11" s="6" t="str">
        <x:v>Frais de recherche et développement</x:v>
      </x:c>
      <x:c r="C11" s="320" t="n">
        <x:v>8000</x:v>
      </x:c>
      <x:c r="D11" s="320" t="n">
        <x:v>3000</x:v>
      </x:c>
      <x:c r="E11" s="321" t="n">
        <x:f>C11-D11</x:f>
        <x:v>5000</x:v>
      </x:c>
      <x:c r="F11" s="320" t="n">
        <x:v>4200</x:v>
      </x:c>
      <x:c r="G11" s="322" t="n">
        <x:f>E11-F11</x:f>
        <x:v>800</x:v>
      </x:c>
      <x:c r="H11" s="295" t="str">
        <x:v>104</x:v>
      </x:c>
      <x:c r="I11" s="6" t="str">
        <x:v>Primes d’émission / d’apport</x:v>
      </x:c>
      <x:c r="J11" s="320" t="n">
        <x:v>12000</x:v>
      </x:c>
      <x:c r="K11" s="360" t="n">
        <x:f>IF($J$35=0,0,J11/$J$35)</x:f>
        <x:v>0.025</x:v>
      </x:c>
      <x:c r="L11" s="320" t="n">
        <x:v>10000</x:v>
      </x:c>
      <x:c r="M11" s="321" t="n">
        <x:f>J11-L11</x:f>
        <x:v>2000</x:v>
      </x:c>
      <x:c r="N11" s="383" t="str">
        <x:v>Permanent</x:v>
      </x:c>
    </x:row>
    <x:row r="12" ht="19" customHeight="1">
      <x:c r="A12" s="295" t="str">
        <x:v>205</x:v>
      </x:c>
      <x:c r="B12" s="6" t="str">
        <x:v>Concessions, brevets, logiciels</x:v>
      </x:c>
      <x:c r="C12" s="320" t="n">
        <x:v>18000</x:v>
      </x:c>
      <x:c r="D12" s="320" t="n">
        <x:v>9000</x:v>
      </x:c>
      <x:c r="E12" s="321" t="n">
        <x:f>C12-D12</x:f>
        <x:v>9000</x:v>
      </x:c>
      <x:c r="F12" s="320" t="n">
        <x:v>10000</x:v>
      </x:c>
      <x:c r="G12" s="322" t="n">
        <x:f>E12-F12</x:f>
        <x:v>-1000</x:v>
      </x:c>
      <x:c r="H12" s="295" t="str">
        <x:v>106</x:v>
      </x:c>
      <x:c r="I12" s="6" t="str">
        <x:v>Réserves</x:v>
      </x:c>
      <x:c r="J12" s="320" t="n">
        <x:v>42000</x:v>
      </x:c>
      <x:c r="K12" s="360" t="n">
        <x:f>IF($J$35=0,0,J12/$J$35)</x:f>
        <x:v>0.0875</x:v>
      </x:c>
      <x:c r="L12" s="320" t="n">
        <x:v>35000</x:v>
      </x:c>
      <x:c r="M12" s="321" t="n">
        <x:f>J12-L12</x:f>
        <x:v>7000</x:v>
      </x:c>
      <x:c r="N12" s="383" t="str">
        <x:v>Permanent</x:v>
      </x:c>
    </x:row>
    <x:row r="13" ht="19" customHeight="1">
      <x:c r="A13" s="295" t="str">
        <x:v>207</x:v>
      </x:c>
      <x:c r="B13" s="6" t="str">
        <x:v>Fonds commercial</x:v>
      </x:c>
      <x:c r="C13" s="320" t="n">
        <x:v>25000</x:v>
      </x:c>
      <x:c r="D13" s="320" t="n">
        <x:v>0</x:v>
      </x:c>
      <x:c r="E13" s="321" t="n">
        <x:f>C13-D13</x:f>
        <x:v>25000</x:v>
      </x:c>
      <x:c r="F13" s="320" t="n">
        <x:v>25000</x:v>
      </x:c>
      <x:c r="G13" s="322" t="n">
        <x:f>E13-F13</x:f>
        <x:v>0</x:v>
      </x:c>
      <x:c r="H13" s="295" t="str">
        <x:v>110</x:v>
      </x:c>
      <x:c r="I13" s="6" t="str">
        <x:v>Report à nouveau</x:v>
      </x:c>
      <x:c r="J13" s="320" t="n">
        <x:v>8500</x:v>
      </x:c>
      <x:c r="K13" s="360" t="n">
        <x:f>IF($J$35=0,0,J13/$J$35)</x:f>
        <x:v>0.017708333333333333</x:v>
      </x:c>
      <x:c r="L13" s="320" t="n">
        <x:v>6000</x:v>
      </x:c>
      <x:c r="M13" s="321" t="n">
        <x:f>J13-L13</x:f>
        <x:v>2500</x:v>
      </x:c>
      <x:c r="N13" s="383" t="str">
        <x:v>Permanent</x:v>
      </x:c>
    </x:row>
    <x:row r="14" ht="19" customHeight="1">
      <x:c r="A14" s="295" t="str">
        <x:v>211</x:v>
      </x:c>
      <x:c r="B14" s="6" t="str">
        <x:v>Terrains</x:v>
      </x:c>
      <x:c r="C14" s="320" t="n">
        <x:v>60000</x:v>
      </x:c>
      <x:c r="D14" s="320" t="n">
        <x:v>0</x:v>
      </x:c>
      <x:c r="E14" s="321" t="n">
        <x:f>C14-D14</x:f>
        <x:v>60000</x:v>
      </x:c>
      <x:c r="F14" s="320" t="n">
        <x:v>55000</x:v>
      </x:c>
      <x:c r="G14" s="322" t="n">
        <x:f>E14-F14</x:f>
        <x:v>5000</x:v>
      </x:c>
      <x:c r="H14" s="295" t="str">
        <x:v>120</x:v>
      </x:c>
      <x:c r="I14" s="6" t="str">
        <x:v>Résultat de l’exercice</x:v>
      </x:c>
      <x:c r="J14" s="320" t="n">
        <x:v>26500</x:v>
      </x:c>
      <x:c r="K14" s="360" t="n">
        <x:f>IF($J$35=0,0,J14/$J$35)</x:f>
        <x:v>0.05520833333333333</x:v>
      </x:c>
      <x:c r="L14" s="320" t="n">
        <x:v>22500</x:v>
      </x:c>
      <x:c r="M14" s="321" t="n">
        <x:f>J14-L14</x:f>
        <x:v>4000</x:v>
      </x:c>
      <x:c r="N14" s="383" t="str">
        <x:v>Permanent</x:v>
      </x:c>
    </x:row>
    <x:row r="15" ht="19" customHeight="1">
      <x:c r="A15" s="295" t="str">
        <x:v>213</x:v>
      </x:c>
      <x:c r="B15" s="6" t="str">
        <x:v>Constructions</x:v>
      </x:c>
      <x:c r="C15" s="320" t="n">
        <x:v>180000</x:v>
      </x:c>
      <x:c r="D15" s="320" t="n">
        <x:v>45000</x:v>
      </x:c>
      <x:c r="E15" s="321" t="n">
        <x:f>C15-D15</x:f>
        <x:v>135000</x:v>
      </x:c>
      <x:c r="F15" s="320" t="n">
        <x:v>142000</x:v>
      </x:c>
      <x:c r="G15" s="322" t="n">
        <x:f>E15-F15</x:f>
        <x:v>-7000</x:v>
      </x:c>
      <x:c r="H15" s="295" t="str">
        <x:v>13</x:v>
      </x:c>
      <x:c r="I15" s="6" t="str">
        <x:v>Subventions d’investissement</x:v>
      </x:c>
      <x:c r="J15" s="320" t="n">
        <x:v>16000</x:v>
      </x:c>
      <x:c r="K15" s="360" t="n">
        <x:f>IF($J$35=0,0,J15/$J$35)</x:f>
        <x:v>0.03333333333333333</x:v>
      </x:c>
      <x:c r="L15" s="320" t="n">
        <x:v>18000</x:v>
      </x:c>
      <x:c r="M15" s="321" t="n">
        <x:f>J15-L15</x:f>
        <x:v>-2000</x:v>
      </x:c>
      <x:c r="N15" s="383" t="str">
        <x:v>&gt; 1 an</x:v>
      </x:c>
    </x:row>
    <x:row r="16" ht="19" customHeight="1">
      <x:c r="A16" s="295" t="str">
        <x:v>215</x:v>
      </x:c>
      <x:c r="B16" s="6" t="str">
        <x:v>Installations techniques et matériel</x:v>
      </x:c>
      <x:c r="C16" s="320" t="n">
        <x:v>95000</x:v>
      </x:c>
      <x:c r="D16" s="320" t="n">
        <x:v>38000</x:v>
      </x:c>
      <x:c r="E16" s="321" t="n">
        <x:f>C16-D16</x:f>
        <x:v>57000</x:v>
      </x:c>
      <x:c r="F16" s="320" t="n">
        <x:v>61000</x:v>
      </x:c>
      <x:c r="G16" s="322" t="n">
        <x:f>E16-F16</x:f>
        <x:v>-4000</x:v>
      </x:c>
      <x:c r="H16" s="295" t="str">
        <x:v>14</x:v>
      </x:c>
      <x:c r="I16" s="6" t="str">
        <x:v>Provisions réglementées</x:v>
      </x:c>
      <x:c r="J16" s="320" t="n">
        <x:v>7000</x:v>
      </x:c>
      <x:c r="K16" s="360" t="n">
        <x:f>IF($J$35=0,0,J16/$J$35)</x:f>
        <x:v>0.014583333333333334</x:v>
      </x:c>
      <x:c r="L16" s="320" t="n">
        <x:v>6500</x:v>
      </x:c>
      <x:c r="M16" s="321" t="n">
        <x:f>J16-L16</x:f>
        <x:v>500</x:v>
      </x:c>
      <x:c r="N16" s="383" t="str">
        <x:v>&gt; 1 an</x:v>
      </x:c>
    </x:row>
    <x:row r="17" ht="19" customHeight="1">
      <x:c r="A17" s="295" t="str">
        <x:v>218</x:v>
      </x:c>
      <x:c r="B17" s="6" t="str">
        <x:v>Autres immobilisations corporelles</x:v>
      </x:c>
      <x:c r="C17" s="320" t="n">
        <x:v>42000</x:v>
      </x:c>
      <x:c r="D17" s="320" t="n">
        <x:v>21000</x:v>
      </x:c>
      <x:c r="E17" s="321" t="n">
        <x:f>C17-D17</x:f>
        <x:v>21000</x:v>
      </x:c>
      <x:c r="F17" s="320" t="n">
        <x:v>23000</x:v>
      </x:c>
      <x:c r="G17" s="322" t="n">
        <x:f>E17-F17</x:f>
        <x:v>-2000</x:v>
      </x:c>
      <x:c r="H17" s="295" t="str">
        <x:v>16</x:v>
      </x:c>
      <x:c r="I17" s="6" t="str">
        <x:v>Emprunts et dettes financières &gt; 1 an</x:v>
      </x:c>
      <x:c r="J17" s="320" t="n">
        <x:v>110000</x:v>
      </x:c>
      <x:c r="K17" s="360" t="n">
        <x:f>IF($J$35=0,0,J17/$J$35)</x:f>
        <x:v>0.22916666666666666</x:v>
      </x:c>
      <x:c r="L17" s="320" t="n">
        <x:v>125000</x:v>
      </x:c>
      <x:c r="M17" s="321" t="n">
        <x:f>J17-L17</x:f>
        <x:v>-15000</x:v>
      </x:c>
      <x:c r="N17" s="383" t="str">
        <x:v>&gt; 1 an</x:v>
      </x:c>
    </x:row>
    <x:row r="18" ht="19" customHeight="1">
      <x:c r="A18" s="295" t="str">
        <x:v>26-27</x:v>
      </x:c>
      <x:c r="B18" s="6" t="str">
        <x:v>Immobilisations financières</x:v>
      </x:c>
      <x:c r="C18" s="320" t="n">
        <x:v>32000</x:v>
      </x:c>
      <x:c r="D18" s="320" t="n">
        <x:v>2000</x:v>
      </x:c>
      <x:c r="E18" s="321" t="n">
        <x:f>C18-D18</x:f>
        <x:v>30000</x:v>
      </x:c>
      <x:c r="F18" s="320" t="n">
        <x:v>29500</x:v>
      </x:c>
      <x:c r="G18" s="322" t="n">
        <x:f>E18-F18</x:f>
        <x:v>500</x:v>
      </x:c>
      <x:c r="H18" s="295" t="str">
        <x:v>455</x:v>
      </x:c>
      <x:c r="I18" s="6" t="str">
        <x:v>Comptes courants d’associés bloqués</x:v>
      </x:c>
      <x:c r="J18" s="320" t="n">
        <x:v>22000</x:v>
      </x:c>
      <x:c r="K18" s="360" t="n">
        <x:f>IF($J$35=0,0,J18/$J$35)</x:f>
        <x:v>0.04583333333333333</x:v>
      </x:c>
      <x:c r="L18" s="320" t="n">
        <x:v>18000</x:v>
      </x:c>
      <x:c r="M18" s="321" t="n">
        <x:f>J18-L18</x:f>
        <x:v>4000</x:v>
      </x:c>
      <x:c r="N18" s="383" t="str">
        <x:v>&gt; 1 an</x:v>
      </x:c>
    </x:row>
    <x:row r="19" ht="19" customHeight="1">
      <x:c r="A19" s="296" t="str"/>
      <x:c r="B19" s="53" t="str">
        <x:v>TOTAL ACTIF IMMOBILISÉ</x:v>
      </x:c>
      <x:c r="C19" s="323"/>
      <x:c r="D19" s="323"/>
      <x:c r="E19" s="323"/>
      <x:c r="F19" s="323"/>
      <x:c r="G19" s="324"/>
      <x:c r="H19" s="296" t="str"/>
      <x:c r="I19" s="53" t="str">
        <x:v>TOTAL RESSOURCES STABLES</x:v>
      </x:c>
      <x:c r="J19" s="323"/>
      <x:c r="K19" s="361"/>
      <x:c r="L19" s="323"/>
      <x:c r="M19" s="323"/>
      <x:c r="N19" s="384"/>
    </x:row>
    <x:row r="20" ht="19" customHeight="1">
      <x:c r="A20" s="297" t="str">
        <x:v>ACTIF CIRCULANT D’EXPLOITATION</x:v>
      </x:c>
      <x:c r="B20" s="57"/>
      <x:c r="C20" s="325" t="n">
        <x:f>SUM(C10:C19)</x:f>
        <x:v>463000</x:v>
      </x:c>
      <x:c r="D20" s="325" t="n">
        <x:f>SUM(D10:D19)</x:f>
        <x:v>119500</x:v>
      </x:c>
      <x:c r="E20" s="325" t="n">
        <x:f>SUM(E10:E19)</x:f>
        <x:v>343500</x:v>
      </x:c>
      <x:c r="F20" s="325" t="n">
        <x:f>SUM(F10:F19)</x:f>
        <x:v>350900</x:v>
      </x:c>
      <x:c r="G20" s="326" t="n">
        <x:f>SUM(G10:G19)</x:f>
        <x:v>-7400</x:v>
      </x:c>
      <x:c r="H20" s="297" t="str">
        <x:v>DETTES D’EXPLOITATION ET HORS EXPLOITATION</x:v>
      </x:c>
      <x:c r="I20" s="57"/>
      <x:c r="J20" s="325" t="n">
        <x:f>SUM(J10:J19)</x:f>
        <x:v>384000</x:v>
      </x:c>
      <x:c r="K20" s="362" t="n">
        <x:f>IF($J$35=0,0,J20/$J$35)</x:f>
        <x:v>0.8</x:v>
      </x:c>
      <x:c r="L20" s="325" t="n">
        <x:f>SUM(L10:L19)</x:f>
        <x:v>371000</x:v>
      </x:c>
      <x:c r="M20" s="325" t="n">
        <x:f>SUM(M10:M19)</x:f>
        <x:v>13000</x:v>
      </x:c>
      <x:c r="N20" s="385"/>
    </x:row>
    <x:row r="21" ht="19" customHeight="1">
      <x:c r="A21" s="295" t="str">
        <x:v>31</x:v>
      </x:c>
      <x:c r="B21" s="6" t="str">
        <x:v>Matières premières et approvisionnements</x:v>
      </x:c>
      <x:c r="C21" s="320" t="n">
        <x:v>22000</x:v>
      </x:c>
      <x:c r="D21" s="320" t="n">
        <x:v>1500</x:v>
      </x:c>
      <x:c r="E21" s="321" t="n">
        <x:f>C21-D21</x:f>
        <x:v>20500</x:v>
      </x:c>
      <x:c r="F21" s="320" t="n">
        <x:v>18500</x:v>
      </x:c>
      <x:c r="G21" s="322" t="n">
        <x:f>E21-F21</x:f>
        <x:v>2000</x:v>
      </x:c>
      <x:c r="H21" s="295" t="str">
        <x:v>401</x:v>
      </x:c>
      <x:c r="I21" s="6" t="str">
        <x:v>Dettes fournisseurs</x:v>
      </x:c>
      <x:c r="J21" s="320" t="n">
        <x:v>54000</x:v>
      </x:c>
      <x:c r="K21" s="360" t="n">
        <x:f>IF($J$35=0,0,J21/$J$35)</x:f>
        <x:v>0.1125</x:v>
      </x:c>
      <x:c r="L21" s="320" t="n">
        <x:v>47000</x:v>
      </x:c>
      <x:c r="M21" s="321" t="n">
        <x:f>J21-L21</x:f>
        <x:v>7000</x:v>
      </x:c>
      <x:c r="N21" s="383" t="str">
        <x:v>&lt; 1 an</x:v>
      </x:c>
    </x:row>
    <x:row r="22" ht="19" customHeight="1">
      <x:c r="A22" s="295" t="str">
        <x:v>33-35</x:v>
      </x:c>
      <x:c r="B22" s="6" t="str">
        <x:v>En-cours et produits finis</x:v>
      </x:c>
      <x:c r="C22" s="320" t="n">
        <x:v>17000</x:v>
      </x:c>
      <x:c r="D22" s="320" t="n">
        <x:v>1000</x:v>
      </x:c>
      <x:c r="E22" s="321" t="n">
        <x:f>C22-D22</x:f>
        <x:v>16000</x:v>
      </x:c>
      <x:c r="F22" s="320" t="n">
        <x:v>14000</x:v>
      </x:c>
      <x:c r="G22" s="322" t="n">
        <x:f>E22-F22</x:f>
        <x:v>2000</x:v>
      </x:c>
      <x:c r="H22" s="295" t="str">
        <x:v>408</x:v>
      </x:c>
      <x:c r="I22" s="6" t="str">
        <x:v>Factures non parvenues</x:v>
      </x:c>
      <x:c r="J22" s="320" t="n">
        <x:v>11500</x:v>
      </x:c>
      <x:c r="K22" s="360" t="n">
        <x:f>IF($J$35=0,0,J22/$J$35)</x:f>
        <x:v>0.023958333333333335</x:v>
      </x:c>
      <x:c r="L22" s="320" t="n">
        <x:v>9600</x:v>
      </x:c>
      <x:c r="M22" s="321" t="n">
        <x:f>J22-L22</x:f>
        <x:v>1900</x:v>
      </x:c>
      <x:c r="N22" s="383" t="str">
        <x:v>&lt; 1 an</x:v>
      </x:c>
    </x:row>
    <x:row r="23" ht="19" customHeight="1">
      <x:c r="A23" s="295" t="str">
        <x:v>37</x:v>
      </x:c>
      <x:c r="B23" s="6" t="str">
        <x:v>Marchandises</x:v>
      </x:c>
      <x:c r="C23" s="320" t="n">
        <x:v>26000</x:v>
      </x:c>
      <x:c r="D23" s="320" t="n">
        <x:v>2000</x:v>
      </x:c>
      <x:c r="E23" s="321" t="n">
        <x:f>C23-D23</x:f>
        <x:v>24000</x:v>
      </x:c>
      <x:c r="F23" s="320" t="n">
        <x:v>23000</x:v>
      </x:c>
      <x:c r="G23" s="322" t="n">
        <x:f>E23-F23</x:f>
        <x:v>1000</x:v>
      </x:c>
      <x:c r="H23" s="295" t="str">
        <x:v>419</x:v>
      </x:c>
      <x:c r="I23" s="6" t="str">
        <x:v>Avances et acomptes reçus</x:v>
      </x:c>
      <x:c r="J23" s="320" t="n">
        <x:v>6500</x:v>
      </x:c>
      <x:c r="K23" s="360" t="n">
        <x:f>IF($J$35=0,0,J23/$J$35)</x:f>
        <x:v>0.013541666666666667</x:v>
      </x:c>
      <x:c r="L23" s="320" t="n">
        <x:v>5200</x:v>
      </x:c>
      <x:c r="M23" s="321" t="n">
        <x:f>J23-L23</x:f>
        <x:v>1300</x:v>
      </x:c>
      <x:c r="N23" s="383" t="str">
        <x:v>&lt; 1 an</x:v>
      </x:c>
    </x:row>
    <x:row r="24" ht="19" customHeight="1">
      <x:c r="A24" s="295" t="str">
        <x:v>409</x:v>
      </x:c>
      <x:c r="B24" s="6" t="str">
        <x:v>Avances et acomptes versés</x:v>
      </x:c>
      <x:c r="C24" s="320" t="n">
        <x:v>4000</x:v>
      </x:c>
      <x:c r="D24" s="320" t="n">
        <x:v>0</x:v>
      </x:c>
      <x:c r="E24" s="321" t="n">
        <x:f>C24-D24</x:f>
        <x:v>4000</x:v>
      </x:c>
      <x:c r="F24" s="320" t="n">
        <x:v>2500</x:v>
      </x:c>
      <x:c r="G24" s="322" t="n">
        <x:f>E24-F24</x:f>
        <x:v>1500</x:v>
      </x:c>
      <x:c r="H24" s="295" t="str">
        <x:v>421-43</x:v>
      </x:c>
      <x:c r="I24" s="6" t="str">
        <x:v>Dettes sociales et personnel</x:v>
      </x:c>
      <x:c r="J24" s="320" t="n">
        <x:v>18500</x:v>
      </x:c>
      <x:c r="K24" s="360" t="n">
        <x:f>IF($J$35=0,0,J24/$J$35)</x:f>
        <x:v>0.03854166666666667</x:v>
      </x:c>
      <x:c r="L24" s="320" t="n">
        <x:v>16200</x:v>
      </x:c>
      <x:c r="M24" s="321" t="n">
        <x:f>J24-L24</x:f>
        <x:v>2300</x:v>
      </x:c>
      <x:c r="N24" s="383" t="str">
        <x:v>&lt; 1 an</x:v>
      </x:c>
    </x:row>
    <x:row r="25" ht="19" customHeight="1">
      <x:c r="A25" s="295" t="str">
        <x:v>411</x:v>
      </x:c>
      <x:c r="B25" s="6" t="str">
        <x:v>Créances clients</x:v>
      </x:c>
      <x:c r="C25" s="320" t="n">
        <x:v>74000</x:v>
      </x:c>
      <x:c r="D25" s="320" t="n">
        <x:v>3500</x:v>
      </x:c>
      <x:c r="E25" s="321" t="n">
        <x:f>C25-D25</x:f>
        <x:v>70500</x:v>
      </x:c>
      <x:c r="F25" s="320" t="n">
        <x:v>68000</x:v>
      </x:c>
      <x:c r="G25" s="322" t="n">
        <x:f>E25-F25</x:f>
        <x:v>2500</x:v>
      </x:c>
      <x:c r="H25" s="295" t="str">
        <x:v>44</x:v>
      </x:c>
      <x:c r="I25" s="6" t="str">
        <x:v>Dettes fiscales et TVA</x:v>
      </x:c>
      <x:c r="J25" s="320" t="n">
        <x:v>14500</x:v>
      </x:c>
      <x:c r="K25" s="360" t="n">
        <x:f>IF($J$35=0,0,J25/$J$35)</x:f>
        <x:v>0.030208333333333334</x:v>
      </x:c>
      <x:c r="L25" s="320" t="n">
        <x:v>12700</x:v>
      </x:c>
      <x:c r="M25" s="321" t="n">
        <x:f>J25-L25</x:f>
        <x:v>1800</x:v>
      </x:c>
      <x:c r="N25" s="383" t="str">
        <x:v>&lt; 1 an</x:v>
      </x:c>
    </x:row>
    <x:row r="26" ht="19" customHeight="1">
      <x:c r="A26" s="295" t="str">
        <x:v>418</x:v>
      </x:c>
      <x:c r="B26" s="6" t="str">
        <x:v>Produits à recevoir</x:v>
      </x:c>
      <x:c r="C26" s="320" t="n">
        <x:v>9000</x:v>
      </x:c>
      <x:c r="D26" s="320" t="n">
        <x:v>500</x:v>
      </x:c>
      <x:c r="E26" s="321" t="n">
        <x:f>C26-D26</x:f>
        <x:v>8500</x:v>
      </x:c>
      <x:c r="F26" s="320" t="n">
        <x:v>7200</x:v>
      </x:c>
      <x:c r="G26" s="322" t="n">
        <x:f>E26-F26</x:f>
        <x:v>1300</x:v>
      </x:c>
      <x:c r="H26" s="295" t="str">
        <x:v>46</x:v>
      </x:c>
      <x:c r="I26" s="6" t="str">
        <x:v>Autres dettes</x:v>
      </x:c>
      <x:c r="J26" s="320" t="n">
        <x:v>8000</x:v>
      </x:c>
      <x:c r="K26" s="360" t="n">
        <x:f>IF($J$35=0,0,J26/$J$35)</x:f>
        <x:v>0.016666666666666666</x:v>
      </x:c>
      <x:c r="L26" s="320" t="n">
        <x:v>6500</x:v>
      </x:c>
      <x:c r="M26" s="321" t="n">
        <x:f>J26-L26</x:f>
        <x:v>1500</x:v>
      </x:c>
      <x:c r="N26" s="383" t="str">
        <x:v>&lt; 1 an</x:v>
      </x:c>
    </x:row>
    <x:row r="27" ht="19" customHeight="1">
      <x:c r="A27" s="295" t="str">
        <x:v>445</x:v>
      </x:c>
      <x:c r="B27" s="6" t="str">
        <x:v>Créances fiscales et TVA</x:v>
      </x:c>
      <x:c r="C27" s="320" t="n">
        <x:v>7500</x:v>
      </x:c>
      <x:c r="D27" s="320" t="n">
        <x:v>0</x:v>
      </x:c>
      <x:c r="E27" s="321" t="n">
        <x:f>C27-D27</x:f>
        <x:v>7500</x:v>
      </x:c>
      <x:c r="F27" s="320" t="n">
        <x:v>6200</x:v>
      </x:c>
      <x:c r="G27" s="322" t="n">
        <x:f>E27-F27</x:f>
        <x:v>1300</x:v>
      </x:c>
      <x:c r="H27" s="295" t="str">
        <x:v>487</x:v>
      </x:c>
      <x:c r="I27" s="6" t="str">
        <x:v>Produits constatés d’avance</x:v>
      </x:c>
      <x:c r="J27" s="320" t="n">
        <x:v>9500</x:v>
      </x:c>
      <x:c r="K27" s="360" t="n">
        <x:f>IF($J$35=0,0,J27/$J$35)</x:f>
        <x:v>0.019791666666666666</x:v>
      </x:c>
      <x:c r="L27" s="320" t="n">
        <x:v>7200</x:v>
      </x:c>
      <x:c r="M27" s="321" t="n">
        <x:f>J27-L27</x:f>
        <x:v>2300</x:v>
      </x:c>
      <x:c r="N27" s="383" t="str">
        <x:v>&lt; 1 an</x:v>
      </x:c>
    </x:row>
    <x:row r="28" ht="19" customHeight="1">
      <x:c r="A28" s="295" t="str">
        <x:v>46</x:v>
      </x:c>
      <x:c r="B28" s="6" t="str">
        <x:v>Autres créances</x:v>
      </x:c>
      <x:c r="C28" s="320" t="n">
        <x:v>6000</x:v>
      </x:c>
      <x:c r="D28" s="320" t="n">
        <x:v>500</x:v>
      </x:c>
      <x:c r="E28" s="321" t="n">
        <x:f>C28-D28</x:f>
        <x:v>5500</x:v>
      </x:c>
      <x:c r="F28" s="320" t="n">
        <x:v>4800</x:v>
      </x:c>
      <x:c r="G28" s="322" t="n">
        <x:f>E28-F28</x:f>
        <x:v>700</x:v>
      </x:c>
      <x:c r="H28" s="295" t="str">
        <x:v>16 CT</x:v>
      </x:c>
      <x:c r="I28" s="6" t="str">
        <x:v>Part des emprunts exigible à moins d’un an</x:v>
      </x:c>
      <x:c r="J28" s="320" t="n">
        <x:v>21000</x:v>
      </x:c>
      <x:c r="K28" s="360" t="n">
        <x:f>IF($J$35=0,0,J28/$J$35)</x:f>
        <x:v>0.04375</x:v>
      </x:c>
      <x:c r="L28" s="320" t="n">
        <x:v>19000</x:v>
      </x:c>
      <x:c r="M28" s="321" t="n">
        <x:f>J28-L28</x:f>
        <x:v>2000</x:v>
      </x:c>
      <x:c r="N28" s="383" t="str">
        <x:v>&lt; 1 an</x:v>
      </x:c>
    </x:row>
    <x:row r="29" ht="19" customHeight="1">
      <x:c r="A29" s="295" t="str">
        <x:v>486</x:v>
      </x:c>
      <x:c r="B29" s="6" t="str">
        <x:v>Charges constatées d’avance</x:v>
      </x:c>
      <x:c r="C29" s="320" t="n">
        <x:v>8500</x:v>
      </x:c>
      <x:c r="D29" s="320" t="n">
        <x:v>0</x:v>
      </x:c>
      <x:c r="E29" s="321" t="n">
        <x:f>C29-D29</x:f>
        <x:v>8500</x:v>
      </x:c>
      <x:c r="F29" s="320" t="n">
        <x:v>7100</x:v>
      </x:c>
      <x:c r="G29" s="322" t="n">
        <x:f>E29-F29</x:f>
        <x:v>1400</x:v>
      </x:c>
      <x:c r="H29" s="298" t="str"/>
      <x:c r="I29" s="61" t="str">
        <x:v>TOTAL DETTES À COURT TERME</x:v>
      </x:c>
      <x:c r="J29" s="327"/>
      <x:c r="K29" s="363"/>
      <x:c r="L29" s="327"/>
      <x:c r="M29" s="327"/>
      <x:c r="N29" s="386"/>
    </x:row>
    <x:row r="30" ht="19" customHeight="1">
      <x:c r="A30" s="298" t="str"/>
      <x:c r="B30" s="61" t="str">
        <x:v>TOTAL ACTIF CIRCULANT</x:v>
      </x:c>
      <x:c r="C30" s="327"/>
      <x:c r="D30" s="327"/>
      <x:c r="E30" s="327"/>
      <x:c r="F30" s="327"/>
      <x:c r="G30" s="328"/>
      <x:c r="H30" s="299" t="str">
        <x:v>TRÉSORERIE PASSIVE</x:v>
      </x:c>
      <x:c r="I30" s="65"/>
      <x:c r="J30" s="329" t="n">
        <x:f>SUM(J22:J29)</x:f>
        <x:v>89500</x:v>
      </x:c>
      <x:c r="K30" s="364" t="n">
        <x:f>IF($J$35=0,0,J30/$J$35)</x:f>
        <x:v>0.18645833333333334</x:v>
      </x:c>
      <x:c r="L30" s="329" t="n">
        <x:f>SUM(L22:L29)</x:f>
        <x:v>76400</x:v>
      </x:c>
      <x:c r="M30" s="329" t="n">
        <x:f>SUM(M22:M29)</x:f>
        <x:v>13100</x:v>
      </x:c>
      <x:c r="N30" s="387"/>
    </x:row>
    <x:row r="31" ht="19" customHeight="1">
      <x:c r="A31" s="299" t="str">
        <x:v>TRÉSORERIE ACTIVE</x:v>
      </x:c>
      <x:c r="B31" s="65"/>
      <x:c r="C31" s="329" t="n">
        <x:f>SUM(C22:C30)</x:f>
        <x:v>152000</x:v>
      </x:c>
      <x:c r="D31" s="329" t="n">
        <x:f>SUM(D22:D30)</x:f>
        <x:v>7500</x:v>
      </x:c>
      <x:c r="E31" s="329" t="n">
        <x:f>SUM(E22:E30)</x:f>
        <x:v>144500</x:v>
      </x:c>
      <x:c r="F31" s="329" t="n">
        <x:f>SUM(F22:F30)</x:f>
        <x:v>132800</x:v>
      </x:c>
      <x:c r="G31" s="330" t="n">
        <x:f>SUM(G22:G30)</x:f>
        <x:v>11700</x:v>
      </x:c>
      <x:c r="H31" s="295" t="str">
        <x:v>519</x:v>
      </x:c>
      <x:c r="I31" s="6" t="str">
        <x:v>Concours bancaires courants</x:v>
      </x:c>
      <x:c r="J31" s="320" t="n">
        <x:v>12000</x:v>
      </x:c>
      <x:c r="K31" s="360" t="n">
        <x:f>IF($J$35=0,0,J31/$J$35)</x:f>
        <x:v>0.025</x:v>
      </x:c>
      <x:c r="L31" s="320" t="n">
        <x:v>8000</x:v>
      </x:c>
      <x:c r="M31" s="321" t="n">
        <x:f>J31-L31</x:f>
        <x:v>4000</x:v>
      </x:c>
      <x:c r="N31" s="383" t="str">
        <x:v>Immédiate</x:v>
      </x:c>
    </x:row>
    <x:row r="32" ht="19" customHeight="1">
      <x:c r="A32" s="295" t="str">
        <x:v>50</x:v>
      </x:c>
      <x:c r="B32" s="6" t="str">
        <x:v>Valeurs mobilières de placement</x:v>
      </x:c>
      <x:c r="C32" s="320" t="n">
        <x:v>18000</x:v>
      </x:c>
      <x:c r="D32" s="320" t="n">
        <x:v>0</x:v>
      </x:c>
      <x:c r="E32" s="321" t="n">
        <x:f>C32-D32</x:f>
        <x:v>18000</x:v>
      </x:c>
      <x:c r="F32" s="320" t="n">
        <x:v>12000</x:v>
      </x:c>
      <x:c r="G32" s="322" t="n">
        <x:f>E32-F32</x:f>
        <x:v>6000</x:v>
      </x:c>
      <x:c r="H32" s="295" t="str">
        <x:v>512C</x:v>
      </x:c>
      <x:c r="I32" s="6" t="str">
        <x:v>Découverts bancaires</x:v>
      </x:c>
      <x:c r="J32" s="320" t="n">
        <x:v>6500</x:v>
      </x:c>
      <x:c r="K32" s="360" t="n">
        <x:f>IF($J$35=0,0,J32/$J$35)</x:f>
        <x:v>0.013541666666666667</x:v>
      </x:c>
      <x:c r="L32" s="320" t="n">
        <x:v>4500</x:v>
      </x:c>
      <x:c r="M32" s="321" t="n">
        <x:f>J32-L32</x:f>
        <x:v>2000</x:v>
      </x:c>
      <x:c r="N32" s="383" t="str">
        <x:v>Immédiate</x:v>
      </x:c>
    </x:row>
    <x:row r="33" ht="19" customHeight="1">
      <x:c r="A33" s="295" t="str">
        <x:v>512</x:v>
      </x:c>
      <x:c r="B33" s="6" t="str">
        <x:v>Banques</x:v>
      </x:c>
      <x:c r="C33" s="320" t="n">
        <x:v>36500</x:v>
      </x:c>
      <x:c r="D33" s="320" t="n">
        <x:v>0</x:v>
      </x:c>
      <x:c r="E33" s="321" t="n">
        <x:f>C33-D33</x:f>
        <x:v>36500</x:v>
      </x:c>
      <x:c r="F33" s="320" t="n">
        <x:v>27500</x:v>
      </x:c>
      <x:c r="G33" s="322" t="n">
        <x:f>E33-F33</x:f>
        <x:v>9000</x:v>
      </x:c>
      <x:c r="H33" s="300" t="str"/>
      <x:c r="I33" s="69" t="str">
        <x:v>TOTAL TRÉSORERIE PASSIVE</x:v>
      </x:c>
      <x:c r="J33" s="331"/>
      <x:c r="K33" s="365"/>
      <x:c r="L33" s="331"/>
      <x:c r="M33" s="331"/>
      <x:c r="N33" s="388"/>
    </x:row>
    <x:row r="34" ht="19" customHeight="1">
      <x:c r="A34" s="295" t="str">
        <x:v>53</x:v>
      </x:c>
      <x:c r="B34" s="6" t="str">
        <x:v>Caisse</x:v>
      </x:c>
      <x:c r="C34" s="320" t="n">
        <x:v>2500</x:v>
      </x:c>
      <x:c r="D34" s="320" t="n">
        <x:v>0</x:v>
      </x:c>
      <x:c r="E34" s="321" t="n">
        <x:f>C34-D34</x:f>
        <x:v>2500</x:v>
      </x:c>
      <x:c r="F34" s="320" t="n">
        <x:v>1800</x:v>
      </x:c>
      <x:c r="G34" s="322" t="n">
        <x:f>E34-F34</x:f>
        <x:v>700</x:v>
      </x:c>
      <x:c r="H34" s="301" t="str"/>
      <x:c r="I34" s="72" t="str">
        <x:v>TOTAL GÉNÉRAL PASSIF</x:v>
      </x:c>
      <x:c r="J34" s="333" t="n">
        <x:f>SUM(J32:J33)</x:f>
        <x:v>6500</x:v>
      </x:c>
      <x:c r="K34" s="366" t="n">
        <x:f>IF($J$35=0,0,J34/$J$35)</x:f>
        <x:v>0.013541666666666667</x:v>
      </x:c>
      <x:c r="L34" s="333" t="n">
        <x:f>SUM(L32:L33)</x:f>
        <x:v>4500</x:v>
      </x:c>
      <x:c r="M34" s="333" t="n">
        <x:f>SUM(M32:M33)</x:f>
        <x:v>2000</x:v>
      </x:c>
      <x:c r="N34" s="389"/>
    </x:row>
    <x:row r="35" ht="19" customHeight="1">
      <x:c r="A35" s="300" t="str"/>
      <x:c r="B35" s="69" t="str">
        <x:v>TOTAL TRÉSORERIE ACTIVE</x:v>
      </x:c>
      <x:c r="C35" s="331"/>
      <x:c r="D35" s="331"/>
      <x:c r="E35" s="331"/>
      <x:c r="F35" s="331"/>
      <x:c r="G35" s="332"/>
      <x:c r="H35" s="312" t="str"/>
      <x:c r="I35" s="75" t="str">
        <x:v>ÉCART DE CONTRÔLE ACTIF – PASSIF</x:v>
      </x:c>
      <x:c r="J35" s="367" t="n">
        <x:f>J20+J30+J34</x:f>
        <x:v>480000</x:v>
      </x:c>
      <x:c r="K35" s="368" t="n">
        <x:f>1</x:f>
        <x:v>1</x:v>
      </x:c>
      <x:c r="L35" s="367" t="n">
        <x:f>L20+L30+L34</x:f>
        <x:v>451900</x:v>
      </x:c>
      <x:c r="M35" s="367" t="n">
        <x:f>M20+M30+M34</x:f>
        <x:v>28100</x:v>
      </x:c>
      <x:c r="N35" s="390"/>
    </x:row>
    <x:row r="36" ht="19" customHeight="1">
      <x:c r="A36" s="301" t="str"/>
      <x:c r="B36" s="72" t="str">
        <x:v>TOTAL GÉNÉRAL ACTIF</x:v>
      </x:c>
      <x:c r="C36" s="333" t="n">
        <x:f>SUM(C33:C35)</x:f>
        <x:v>39000</x:v>
      </x:c>
      <x:c r="D36" s="333" t="n">
        <x:f>SUM(D33:D35)</x:f>
        <x:v>0</x:v>
      </x:c>
      <x:c r="E36" s="333" t="n">
        <x:f>SUM(E33:E35)</x:f>
        <x:v>39000</x:v>
      </x:c>
      <x:c r="F36" s="333" t="n">
        <x:f>SUM(F33:F35)</x:f>
        <x:v>29300</x:v>
      </x:c>
      <x:c r="G36" s="334" t="n">
        <x:f>SUM(G33:G35)</x:f>
        <x:v>9700</x:v>
      </x:c>
      <x:c r="H36" s="313" t="str"/>
      <x:c r="I36" s="78" t="str">
        <x:v>STATUT DU BILAN</x:v>
      </x:c>
      <x:c r="J36" s="369" t="n">
        <x:f>E37-J35</x:f>
        <x:v>47000</x:v>
      </x:c>
      <x:c r="K36" s="369"/>
      <x:c r="L36" s="369"/>
      <x:c r="M36" s="369"/>
      <x:c r="N36" s="391"/>
    </x:row>
    <x:row r="37" ht="19" customHeight="1">
      <x:c r="A37" s="302"/>
      <x:c r="B37" s="212"/>
      <x:c r="C37" s="335" t="n">
        <x:f>C20+C31+C36</x:f>
        <x:v>654000</x:v>
      </x:c>
      <x:c r="D37" s="335" t="n">
        <x:f>D20+D31+D36</x:f>
        <x:v>127000</x:v>
      </x:c>
      <x:c r="E37" s="335" t="n">
        <x:f>E20+E31+E36</x:f>
        <x:v>527000</x:v>
      </x:c>
      <x:c r="F37" s="335" t="n">
        <x:f>F20+F31+F36</x:f>
        <x:v>513000</x:v>
      </x:c>
      <x:c r="G37" s="336" t="n">
        <x:f>G20+G31+G36</x:f>
        <x:v>14000</x:v>
      </x:c>
      <x:c r="H37" s="302"/>
      <x:c r="I37" s="212"/>
      <x:c r="J37" s="335" t="str">
        <x:f>IF(ABS(J36)&lt;0.01,"BILAN ÉQUILIBRÉ","ÉCART À CORRIGER")</x:f>
        <x:v>ÉCART À CORRIGER</x:v>
      </x:c>
      <x:c r="K37" s="335"/>
      <x:c r="L37" s="335"/>
      <x:c r="M37" s="335"/>
      <x:c r="N37" s="392"/>
    </x:row>
    <x:row r="38">
      <x:c r="A38" s="6"/>
      <x:c r="B38" s="6"/>
      <x:c r="C38" s="6"/>
      <x:c r="D38" s="6"/>
      <x:c r="E38" s="6"/>
      <x:c r="F38" s="6"/>
      <x:c r="G38" s="6"/>
      <x:c r="H38" s="6"/>
      <x:c r="I38" s="6"/>
      <x:c r="J38" s="6"/>
      <x:c r="K38" s="6"/>
      <x:c r="L38" s="6"/>
      <x:c r="M38" s="6"/>
      <x:c r="N38" s="6"/>
    </x:row>
    <x:row r="39" ht="24" customHeight="1">
      <x:c r="A39" s="81" t="str">
        <x:v>ANALYSE FINANCIÈRE – ÉQUILIBRES ET RATIOS CLÉS</x:v>
      </x:c>
      <x:c r="B39" s="81"/>
      <x:c r="C39" s="81"/>
      <x:c r="D39" s="81"/>
      <x:c r="E39" s="81"/>
      <x:c r="F39" s="81"/>
      <x:c r="G39" s="81"/>
      <x:c r="H39" s="81"/>
      <x:c r="I39" s="81"/>
      <x:c r="J39" s="81"/>
      <x:c r="K39" s="81"/>
      <x:c r="L39" s="81"/>
      <x:c r="M39" s="81"/>
      <x:c r="N39" s="81"/>
    </x:row>
    <x:row r="40">
      <x:c r="A40" s="53" t="str">
        <x:v>Ressources stables</x:v>
      </x:c>
      <x:c r="B40" s="53"/>
      <x:c r="C40" s="144" t="n">
        <x:f>J20</x:f>
        <x:v>384000</x:v>
      </x:c>
      <x:c r="D40" s="144"/>
      <x:c r="E40" s="125" t="str">
        <x:v>Emplois stables</x:v>
      </x:c>
      <x:c r="F40" s="125"/>
      <x:c r="G40" s="144" t="n">
        <x:f>E20</x:f>
        <x:v>343500</x:v>
      </x:c>
      <x:c r="H40" s="144"/>
      <x:c r="I40" s="125" t="str">
        <x:v>FRNG</x:v>
      </x:c>
      <x:c r="J40" s="125"/>
      <x:c r="K40" s="144" t="n">
        <x:f>C40-G40</x:f>
        <x:v>40500</x:v>
      </x:c>
      <x:c r="L40" s="144"/>
      <x:c r="M40" s="144"/>
      <x:c r="N40" s="144"/>
    </x:row>
    <x:row r="41">
      <x:c r="A41" s="6"/>
      <x:c r="B41" s="6"/>
      <x:c r="C41" s="124"/>
      <x:c r="D41" s="124"/>
      <x:c r="E41" s="124"/>
      <x:c r="F41" s="124"/>
      <x:c r="G41" s="124"/>
      <x:c r="H41" s="124"/>
      <x:c r="I41" s="124"/>
      <x:c r="J41" s="124"/>
      <x:c r="K41" s="124"/>
      <x:c r="L41" s="124"/>
      <x:c r="M41" s="124"/>
      <x:c r="N41" s="124"/>
    </x:row>
    <x:row r="42">
      <x:c r="A42" s="61" t="str">
        <x:v>Actif circulant d’exploitation</x:v>
      </x:c>
      <x:c r="B42" s="61"/>
      <x:c r="C42" s="145" t="n">
        <x:f>E31</x:f>
        <x:v>144500</x:v>
      </x:c>
      <x:c r="D42" s="145"/>
      <x:c r="E42" s="127" t="str">
        <x:v>Dettes d’exploitation</x:v>
      </x:c>
      <x:c r="F42" s="127"/>
      <x:c r="G42" s="145" t="n">
        <x:f>J30</x:f>
        <x:v>89500</x:v>
      </x:c>
      <x:c r="H42" s="145"/>
      <x:c r="I42" s="127" t="str">
        <x:v>BFR</x:v>
      </x:c>
      <x:c r="J42" s="127"/>
      <x:c r="K42" s="145" t="n">
        <x:f>C42-G42</x:f>
        <x:v>55000</x:v>
      </x:c>
      <x:c r="L42" s="145"/>
      <x:c r="M42" s="145"/>
      <x:c r="N42" s="145"/>
    </x:row>
    <x:row r="43">
      <x:c r="A43" s="6"/>
      <x:c r="B43" s="6"/>
      <x:c r="C43" s="124"/>
      <x:c r="D43" s="124"/>
      <x:c r="E43" s="124"/>
      <x:c r="F43" s="124"/>
      <x:c r="G43" s="124"/>
      <x:c r="H43" s="124"/>
      <x:c r="I43" s="124"/>
      <x:c r="J43" s="124"/>
      <x:c r="K43" s="124"/>
      <x:c r="L43" s="124"/>
      <x:c r="M43" s="124"/>
      <x:c r="N43" s="124"/>
    </x:row>
    <x:row r="44">
      <x:c r="A44" s="69" t="str">
        <x:v>Trésorerie active</x:v>
      </x:c>
      <x:c r="B44" s="69"/>
      <x:c r="C44" s="146" t="n">
        <x:f>E36</x:f>
        <x:v>39000</x:v>
      </x:c>
      <x:c r="D44" s="146"/>
      <x:c r="E44" s="129" t="str">
        <x:v>Trésorerie passive</x:v>
      </x:c>
      <x:c r="F44" s="129"/>
      <x:c r="G44" s="146" t="n">
        <x:f>J34</x:f>
        <x:v>6500</x:v>
      </x:c>
      <x:c r="H44" s="146"/>
      <x:c r="I44" s="129" t="str">
        <x:v>Trésorerie nette</x:v>
      </x:c>
      <x:c r="J44" s="129"/>
      <x:c r="K44" s="146" t="n">
        <x:f>C44-G44</x:f>
        <x:v>32500</x:v>
      </x:c>
      <x:c r="L44" s="146"/>
      <x:c r="M44" s="146"/>
      <x:c r="N44" s="146"/>
    </x:row>
    <x:row r="45">
      <x:c r="A45" s="6"/>
      <x:c r="B45" s="6"/>
      <x:c r="C45" s="6"/>
      <x:c r="D45" s="6"/>
      <x:c r="E45" s="6"/>
      <x:c r="F45" s="6"/>
      <x:c r="G45" s="6"/>
      <x:c r="H45" s="6"/>
      <x:c r="I45" s="6"/>
      <x:c r="J45" s="6"/>
      <x:c r="K45" s="6"/>
      <x:c r="L45" s="6"/>
      <x:c r="M45" s="6"/>
      <x:c r="N45" s="6"/>
    </x:row>
    <x:row r="46">
      <x:c r="A46" s="6"/>
      <x:c r="B46" s="6"/>
      <x:c r="C46" s="6"/>
      <x:c r="D46" s="6"/>
      <x:c r="E46" s="6"/>
      <x:c r="F46" s="6"/>
      <x:c r="G46" s="6"/>
      <x:c r="H46" s="6"/>
      <x:c r="I46" s="6"/>
      <x:c r="J46" s="6"/>
      <x:c r="K46" s="6"/>
      <x:c r="L46" s="6"/>
      <x:c r="M46" s="6"/>
      <x:c r="N46" s="6"/>
    </x:row>
    <x:row r="47" ht="24" customHeight="1">
      <x:c r="A47" s="270" t="str">
        <x:v>Ratio</x:v>
      </x:c>
      <x:c r="B47" s="271"/>
      <x:c r="C47" s="271"/>
      <x:c r="D47" s="271" t="str">
        <x:v>Formule</x:v>
      </x:c>
      <x:c r="E47" s="271"/>
      <x:c r="F47" s="271"/>
      <x:c r="G47" s="271"/>
      <x:c r="H47" s="271" t="str">
        <x:v>Résultat</x:v>
      </x:c>
      <x:c r="I47" s="271"/>
      <x:c r="J47" s="271"/>
      <x:c r="K47" s="271" t="str">
        <x:v>Lecture</x:v>
      </x:c>
      <x:c r="L47" s="271"/>
      <x:c r="M47" s="271"/>
      <x:c r="N47" s="272"/>
    </x:row>
    <x:row r="48">
      <x:c r="A48" s="273" t="str">
        <x:v>Autonomie financière</x:v>
      </x:c>
      <x:c r="B48" s="34"/>
      <x:c r="C48" s="34"/>
      <x:c r="D48" s="34" t="str">
        <x:v>Capitaux propres / Total bilan</x:v>
      </x:c>
      <x:c r="E48" s="34"/>
      <x:c r="F48" s="34"/>
      <x:c r="G48" s="34"/>
      <x:c r="H48" s="168" t="n">
        <x:f>IF(J35=0,0,(J10+J11+J12+J13+J14)/J35)</x:f>
        <x:v>0.47708333333333336</x:v>
      </x:c>
      <x:c r="I48" s="168"/>
      <x:c r="J48" s="168"/>
      <x:c r="K48" s="35" t="str">
        <x:f>IF(H48&gt;=0.4,"Solide",IF(H48&gt;=0.25,"Correcte","Faible"))</x:f>
        <x:v>Solide</x:v>
      </x:c>
      <x:c r="L48" s="35"/>
      <x:c r="M48" s="35"/>
      <x:c r="N48" s="274"/>
    </x:row>
    <x:row r="49">
      <x:c r="A49" s="275" t="str">
        <x:v>Endettement financier</x:v>
      </x:c>
      <x:c r="B49" s="102"/>
      <x:c r="C49" s="102"/>
      <x:c r="D49" s="102" t="str">
        <x:v>Dettes financières / Capitaux propres</x:v>
      </x:c>
      <x:c r="E49" s="102"/>
      <x:c r="F49" s="102"/>
      <x:c r="G49" s="102"/>
      <x:c r="H49" s="169" t="n">
        <x:f>IF((J10+J11+J12+J13+J14)=0,0,(J18+J19+J29+J32+J33)/(J10+J11+J12+J13+J14))</x:f>
        <x:v>0.12445414847161572</x:v>
      </x:c>
      <x:c r="I49" s="169"/>
      <x:c r="J49" s="169"/>
      <x:c r="K49" s="106" t="str">
        <x:f>IF(H49&lt;=1,"Maîtrisé",IF(H49&lt;=2,"À surveiller","Élevé"))</x:f>
        <x:v>Maîtrisé</x:v>
      </x:c>
      <x:c r="L49" s="106"/>
      <x:c r="M49" s="106"/>
      <x:c r="N49" s="276"/>
    </x:row>
    <x:row r="50">
      <x:c r="A50" s="273" t="str">
        <x:v>Liquidité générale</x:v>
      </x:c>
      <x:c r="B50" s="34"/>
      <x:c r="C50" s="34"/>
      <x:c r="D50" s="34" t="str">
        <x:v>Actif circulant / Dettes CT</x:v>
      </x:c>
      <x:c r="E50" s="34"/>
      <x:c r="F50" s="34"/>
      <x:c r="G50" s="34"/>
      <x:c r="H50" s="168" t="n">
        <x:f>IF(J30=0,0,E31/J30)</x:f>
        <x:v>1.6145251396648044</x:v>
      </x:c>
      <x:c r="I50" s="168"/>
      <x:c r="J50" s="168"/>
      <x:c r="K50" s="35" t="str">
        <x:f>IF(H50&gt;=1.5,"Confortable",IF(H50&gt;=1,"Acceptable","Insuffisante"))</x:f>
        <x:v>Confortable</x:v>
      </x:c>
      <x:c r="L50" s="35"/>
      <x:c r="M50" s="35"/>
      <x:c r="N50" s="274"/>
    </x:row>
    <x:row r="51">
      <x:c r="A51" s="275" t="str">
        <x:v>Liquidité réduite</x:v>
      </x:c>
      <x:c r="B51" s="102"/>
      <x:c r="C51" s="102"/>
      <x:c r="D51" s="102" t="str">
        <x:v>(Créances + trésorerie) / Dettes CT</x:v>
      </x:c>
      <x:c r="E51" s="102"/>
      <x:c r="F51" s="102"/>
      <x:c r="G51" s="102"/>
      <x:c r="H51" s="169" t="n">
        <x:f>IF(J30=0,0,(E26+E27+E28+E29+E30+E36)/J30)</x:f>
        <x:v>0.770949720670391</x:v>
      </x:c>
      <x:c r="I51" s="169"/>
      <x:c r="J51" s="169"/>
      <x:c r="K51" s="106" t="str">
        <x:f>IF(H51&gt;=1,"Satisfaisante",IF(H51&gt;=0.7,"Tendue","Faible"))</x:f>
        <x:v>Tendue</x:v>
      </x:c>
      <x:c r="L51" s="106"/>
      <x:c r="M51" s="106"/>
      <x:c r="N51" s="276"/>
    </x:row>
    <x:row r="52">
      <x:c r="A52" s="277" t="str">
        <x:v>Couverture des immobilisations</x:v>
      </x:c>
      <x:c r="B52" s="278"/>
      <x:c r="C52" s="278"/>
      <x:c r="D52" s="278" t="str">
        <x:v>Ressources stables / Immobilisations</x:v>
      </x:c>
      <x:c r="E52" s="278"/>
      <x:c r="F52" s="278"/>
      <x:c r="G52" s="278"/>
      <x:c r="H52" s="279" t="n">
        <x:f>IF(E20=0,0,J20/E20)</x:f>
        <x:v>1.1179039301310043</x:v>
      </x:c>
      <x:c r="I52" s="279"/>
      <x:c r="J52" s="279"/>
      <x:c r="K52" s="280" t="str">
        <x:f>IF(H52&gt;=1,"Couverture complète","Financement court terme")</x:f>
        <x:v>Couverture complète</x:v>
      </x:c>
      <x:c r="L52" s="280"/>
      <x:c r="M52" s="280"/>
      <x:c r="N52" s="281"/>
    </x:row>
    <x:row r="53">
      <x:c r="A53" s="6"/>
      <x:c r="B53" s="6"/>
      <x:c r="C53" s="6"/>
      <x:c r="D53" s="6"/>
      <x:c r="E53" s="6"/>
      <x:c r="F53" s="6"/>
      <x:c r="G53" s="6"/>
      <x:c r="H53" s="6"/>
      <x:c r="I53" s="6"/>
      <x:c r="J53" s="6"/>
      <x:c r="K53" s="6"/>
      <x:c r="L53" s="6"/>
      <x:c r="M53" s="6"/>
      <x:c r="N53" s="6"/>
    </x:row>
    <x:row r="54" ht="24" customHeight="1">
      <x:c r="A54" s="108" t="str">
        <x:v>STRUCTURE FINANCIÈRE</x:v>
      </x:c>
      <x:c r="B54" s="108"/>
      <x:c r="C54" s="108"/>
      <x:c r="D54" s="108"/>
      <x:c r="E54" s="108"/>
      <x:c r="F54" s="108"/>
      <x:c r="G54" s="108"/>
      <x:c r="H54" s="112" t="str">
        <x:v>INTERPRÉTATION AUTOMATIQUE</x:v>
      </x:c>
      <x:c r="I54" s="112"/>
      <x:c r="J54" s="112"/>
      <x:c r="K54" s="112"/>
      <x:c r="L54" s="112"/>
      <x:c r="M54" s="112"/>
      <x:c r="N54" s="112"/>
    </x:row>
    <x:row r="55">
      <x:c r="A55" s="53" t="str">
        <x:v>Catégorie</x:v>
      </x:c>
      <x:c r="B55" s="53" t="str">
        <x:v>Montant</x:v>
      </x:c>
      <x:c r="C55" s="6"/>
      <x:c r="D55" s="6"/>
      <x:c r="E55" s="6"/>
      <x:c r="F55" s="6"/>
      <x:c r="G55" s="6"/>
      <x:c r="H55" s="118" t="str">
        <x:f>IF(ABS(J36)&gt;=0.01,"Le bilan présente un écart entre actif et passif. Vérifiez les saisies et reclassements.",IF(K40&lt;0,"Les ressources stables ne couvrent pas totalement les emplois stables.",IF(K44&lt;0,"La trésorerie nette est négative : le BFR dépasse la marge financière disponible.","La structure financière est équilibrée : les ressources stables couvrent les immobilisations et la trésorerie nette demeure positive.")))</x:f>
        <x:v>Le bilan présente un écart entre actif et passif. Vérifiez les saisies et reclassements.</x:v>
      </x:c>
      <x:c r="I55" s="118"/>
      <x:c r="J55" s="118"/>
      <x:c r="K55" s="118"/>
      <x:c r="L55" s="118"/>
      <x:c r="M55" s="118"/>
      <x:c r="N55" s="118"/>
    </x:row>
    <x:row r="56">
      <x:c r="A56" s="6" t="str">
        <x:v>Actif immobilisé</x:v>
      </x:c>
      <x:c r="B56" s="124" t="n">
        <x:f>E20</x:f>
        <x:v>343500</x:v>
      </x:c>
      <x:c r="C56" s="6"/>
      <x:c r="D56" s="6"/>
      <x:c r="E56" s="6"/>
      <x:c r="F56" s="6"/>
      <x:c r="G56" s="6"/>
      <x:c r="H56" s="118"/>
      <x:c r="I56" s="118"/>
      <x:c r="J56" s="118"/>
      <x:c r="K56" s="118"/>
      <x:c r="L56" s="118"/>
      <x:c r="M56" s="118"/>
      <x:c r="N56" s="118"/>
    </x:row>
    <x:row r="57">
      <x:c r="A57" s="6" t="str">
        <x:v>Actif circulant</x:v>
      </x:c>
      <x:c r="B57" s="124" t="n">
        <x:f>E31</x:f>
        <x:v>144500</x:v>
      </x:c>
      <x:c r="C57" s="6"/>
      <x:c r="D57" s="6"/>
      <x:c r="E57" s="6"/>
      <x:c r="F57" s="6"/>
      <x:c r="G57" s="6"/>
      <x:c r="H57" s="118"/>
      <x:c r="I57" s="118"/>
      <x:c r="J57" s="118"/>
      <x:c r="K57" s="118"/>
      <x:c r="L57" s="118"/>
      <x:c r="M57" s="118"/>
      <x:c r="N57" s="118"/>
    </x:row>
    <x:row r="58">
      <x:c r="A58" s="6" t="str">
        <x:v>Trésorerie active</x:v>
      </x:c>
      <x:c r="B58" s="124" t="n">
        <x:f>E36</x:f>
        <x:v>39000</x:v>
      </x:c>
      <x:c r="C58" s="6"/>
      <x:c r="D58" s="6"/>
      <x:c r="E58" s="6"/>
      <x:c r="F58" s="6"/>
      <x:c r="G58" s="6"/>
      <x:c r="H58" s="118"/>
      <x:c r="I58" s="118"/>
      <x:c r="J58" s="118"/>
      <x:c r="K58" s="118"/>
      <x:c r="L58" s="118"/>
      <x:c r="M58" s="118"/>
      <x:c r="N58" s="118"/>
    </x:row>
    <x:row r="59">
      <x:c r="A59" s="6"/>
      <x:c r="B59" s="6"/>
      <x:c r="C59" s="6"/>
      <x:c r="D59" s="6"/>
      <x:c r="E59" s="6"/>
      <x:c r="F59" s="6"/>
      <x:c r="G59" s="6"/>
      <x:c r="H59" s="118"/>
      <x:c r="I59" s="118"/>
      <x:c r="J59" s="118"/>
      <x:c r="K59" s="118"/>
      <x:c r="L59" s="118"/>
      <x:c r="M59" s="118"/>
      <x:c r="N59" s="118"/>
    </x:row>
    <x:row r="60">
      <x:c r="A60" s="6"/>
      <x:c r="B60" s="6"/>
      <x:c r="C60" s="6"/>
      <x:c r="D60" s="6"/>
      <x:c r="E60" s="6"/>
      <x:c r="F60" s="6"/>
      <x:c r="G60" s="6"/>
      <x:c r="H60" s="118"/>
      <x:c r="I60" s="118"/>
      <x:c r="J60" s="118"/>
      <x:c r="K60" s="118"/>
      <x:c r="L60" s="118"/>
      <x:c r="M60" s="118"/>
      <x:c r="N60" s="118"/>
    </x:row>
    <x:row r="61">
      <x:c r="A61" s="6"/>
      <x:c r="B61" s="6"/>
      <x:c r="C61" s="6"/>
      <x:c r="D61" s="6"/>
      <x:c r="E61" s="6"/>
      <x:c r="F61" s="6"/>
      <x:c r="G61" s="6"/>
      <x:c r="H61" s="6"/>
      <x:c r="I61" s="6"/>
      <x:c r="J61" s="6"/>
      <x:c r="K61" s="6"/>
      <x:c r="L61" s="6"/>
      <x:c r="M61" s="6"/>
      <x:c r="N61" s="6"/>
    </x:row>
    <x:row r="62">
      <x:c r="A62" s="406" t="str">
        <x:v>Cellules jaunes et texte bleu = données modifiables • Cellules noires = formules automatiques • Les zéros s’affichent sous forme de tiret.</x:v>
      </x:c>
      <x:c r="B62" s="406"/>
      <x:c r="C62" s="406"/>
      <x:c r="D62" s="406"/>
      <x:c r="E62" s="406"/>
      <x:c r="F62" s="406"/>
      <x:c r="G62" s="406"/>
      <x:c r="H62" s="406"/>
      <x:c r="I62" s="406"/>
      <x:c r="J62" s="406"/>
      <x:c r="K62" s="406"/>
      <x:c r="L62" s="406"/>
      <x:c r="M62" s="406"/>
      <x:c r="N62" s="406"/>
    </x:row>
  </x:sheetData>
  <x:mergeCells>
    <x:mergeCell ref="A1:N2"/>
    <x:mergeCell ref="A7:G7"/>
    <x:mergeCell ref="H7:N7"/>
    <x:mergeCell ref="A9:G9"/>
    <x:mergeCell ref="A20:G20"/>
    <x:mergeCell ref="A31:G31"/>
    <x:mergeCell ref="H9:N9"/>
    <x:mergeCell ref="H20:N20"/>
    <x:mergeCell ref="H30:N30"/>
    <x:mergeCell ref="K36:N36"/>
    <x:mergeCell ref="K37:N37"/>
    <x:mergeCell ref="A39:N39"/>
    <x:mergeCell ref="A40:B40"/>
    <x:mergeCell ref="C40:D40"/>
    <x:mergeCell ref="E40:F40"/>
    <x:mergeCell ref="G40:H40"/>
    <x:mergeCell ref="I40:J40"/>
    <x:mergeCell ref="K40:N40"/>
    <x:mergeCell ref="A42:B42"/>
    <x:mergeCell ref="C42:D42"/>
    <x:mergeCell ref="E42:F42"/>
    <x:mergeCell ref="G42:H42"/>
    <x:mergeCell ref="I42:J42"/>
    <x:mergeCell ref="K42:N42"/>
    <x:mergeCell ref="A44:B44"/>
    <x:mergeCell ref="C44:D44"/>
    <x:mergeCell ref="E44:F44"/>
    <x:mergeCell ref="G44:H44"/>
    <x:mergeCell ref="I44:J44"/>
    <x:mergeCell ref="K44:N44"/>
    <x:mergeCell ref="A47:C47"/>
    <x:mergeCell ref="D47:G47"/>
    <x:mergeCell ref="H47:J47"/>
    <x:mergeCell ref="K47:N47"/>
    <x:mergeCell ref="A48:C48"/>
    <x:mergeCell ref="D48:G48"/>
    <x:mergeCell ref="H48:J48"/>
    <x:mergeCell ref="K48:N48"/>
    <x:mergeCell ref="A49:C49"/>
    <x:mergeCell ref="D49:G49"/>
    <x:mergeCell ref="H49:J49"/>
    <x:mergeCell ref="K49:N49"/>
    <x:mergeCell ref="A50:C50"/>
    <x:mergeCell ref="D50:G50"/>
    <x:mergeCell ref="H50:J50"/>
    <x:mergeCell ref="K50:N50"/>
    <x:mergeCell ref="A51:C51"/>
    <x:mergeCell ref="D51:G51"/>
    <x:mergeCell ref="H51:J51"/>
    <x:mergeCell ref="K51:N51"/>
    <x:mergeCell ref="A52:C52"/>
    <x:mergeCell ref="D52:G52"/>
    <x:mergeCell ref="H52:J52"/>
    <x:mergeCell ref="K52:N52"/>
    <x:mergeCell ref="A54:G54"/>
    <x:mergeCell ref="H54:N54"/>
    <x:mergeCell ref="H55:N60"/>
    <x:mergeCell ref="A62:N62"/>
  </x:mergeCells>
  <x:conditionalFormatting sqref="J36:J36">
    <x:cfRule type="expression" dxfId="0" priority="1">
      <x:formula>ABS(J36)&lt;0.01</x:formula>
    </x:cfRule>
    <x:cfRule type="expression" dxfId="1" priority="2">
      <x:formula>ABS(J36)&gt;=0.01</x:formula>
    </x:cfRule>
  </x:conditionalFormatting>
  <x:conditionalFormatting sqref="J37:J37">
    <x:cfRule type="expression" dxfId="2" priority="3">
      <x:formula>J37="BILAN ÉQUILIBRÉ"</x:formula>
    </x:cfRule>
    <x:cfRule type="expression" dxfId="3" priority="4">
      <x:formula>J37="ÉCART À CORRIGER"</x:formula>
    </x:cfRule>
  </x:conditionalFormatting>
  <x:pageMargins left="0.7" right="0.7" top="0.75" bottom="0.75" header="0.3" footer="0.3"/>
  <x:drawing xmlns:r="http://schemas.openxmlformats.org/officeDocument/2006/relationships" r:id="R85a715cb468d4848"/>
</x:worksheet>
</file>