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tables/table1.xml" ContentType="application/vnd.openxmlformats-officedocument.spreadsheetml.tabl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51acf164dc34beb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Analyse risque machine" sheetId="1" r:id="R34329eaaa518476d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200" formatCode="#,##0 €"/>
    <x:numFmt numFmtId="201" formatCode="dd/mm/yyyy"/>
  </x:numFmts>
  <x:fonts count="10">
    <x:font>
      <x:sz val="11"/>
      <x:name val="Carlito"/>
    </x:font>
    <x:font>
      <x:b/>
      <x:sz val="18"/>
      <x:color rgb="FFFFFFFF"/>
      <x:name val="Carlito"/>
    </x:font>
    <x:font>
      <x:b/>
      <x:sz val="11"/>
      <x:color rgb="FFE0F2FE"/>
      <x:name val="Carlito"/>
    </x:font>
    <x:font>
      <x:b/>
      <x:sz val="11"/>
      <x:color rgb="FFFFFFFF"/>
      <x:name val="Carlito"/>
    </x:font>
    <x:font>
      <x:b/>
      <x:sz val="11"/>
      <x:color rgb="FF065F46"/>
      <x:name val="Carlito"/>
    </x:font>
    <x:font>
      <x:b/>
      <x:sz val="13"/>
      <x:color rgb="FF0F172A"/>
      <x:name val="Carlito"/>
    </x:font>
    <x:font>
      <x:sz val="11"/>
      <x:color rgb="FF334155"/>
      <x:name val="Carlito"/>
    </x:font>
    <x:font>
      <x:b/>
      <x:sz val="11"/>
      <x:color rgb="FF1E3A8A"/>
      <x:name val="Carlito"/>
    </x:font>
    <x:font>
      <x:b/>
      <x:sz val="11"/>
      <x:color rgb="FF7C2D12"/>
      <x:name val="Carlito"/>
    </x:font>
    <x:font>
      <x:sz val="9"/>
      <x:name val="Carlito"/>
    </x:font>
  </x:fonts>
  <x:fills count="15">
    <x:fill>
      <x:patternFill patternType="none"/>
    </x:fill>
    <x:fill>
      <x:patternFill patternType="gray125"/>
    </x:fill>
    <x:fill>
      <x:patternFill patternType="solid">
        <x:fgColor rgb="FF0F172A"/>
      </x:patternFill>
    </x:fill>
    <x:fill>
      <x:patternFill patternType="solid">
        <x:fgColor rgb="FF1D4ED8"/>
      </x:patternFill>
    </x:fill>
    <x:fill>
      <x:patternFill patternType="solid">
        <x:fgColor rgb="FF0F766E"/>
      </x:patternFill>
    </x:fill>
    <x:fill>
      <x:patternFill patternType="solid">
        <x:fgColor rgb="FFECFDF5"/>
      </x:patternFill>
    </x:fill>
    <x:fill>
      <x:patternFill patternType="solid">
        <x:fgColor rgb="FFF0FDFA"/>
      </x:patternFill>
    </x:fill>
    <x:fill>
      <x:patternFill patternType="solid">
        <x:fgColor rgb="FFF8FAFC"/>
      </x:patternFill>
    </x:fill>
    <x:fill>
      <x:patternFill patternType="solid">
        <x:fgColor rgb="FF334155"/>
      </x:patternFill>
    </x:fill>
    <x:fill>
      <x:patternFill patternType="solid">
        <x:fgColor rgb="FFDBEAFE"/>
      </x:patternFill>
    </x:fill>
    <x:fill>
      <x:patternFill patternType="solid">
        <x:fgColor rgb="FFEFF6FF"/>
      </x:patternFill>
    </x:fill>
    <x:fill>
      <x:patternFill patternType="solid">
        <x:fgColor rgb="FF7C2D12"/>
      </x:patternFill>
    </x:fill>
    <x:fill>
      <x:patternFill patternType="solid">
        <x:fgColor rgb="FFFFF7ED"/>
      </x:patternFill>
    </x:fill>
    <x:fill>
      <x:patternFill patternType="solid">
        <x:fgColor rgb="FF111827"/>
      </x:patternFill>
    </x:fill>
    <x:fill>
      <x:patternFill patternType="solid">
        <x:fgColor rgb="FF1E3A8A"/>
      </x:patternFill>
    </x:fill>
  </x:fills>
  <x:borders count="11">
    <x:border/>
    <x:border/>
    <x:border>
      <x:right/>
      <x:bottom/>
    </x:border>
    <x:border>
      <x:left/>
      <x:right/>
      <x:bottom/>
    </x:border>
    <x:border>
      <x:left/>
      <x:bottom/>
    </x:border>
    <x:border>
      <x:right/>
      <x:top/>
      <x:bottom/>
    </x:border>
    <x:border>
      <x:left/>
      <x:right/>
      <x:top/>
      <x:bottom/>
    </x:border>
    <x:border>
      <x:left/>
      <x:top/>
      <x:bottom/>
    </x:border>
    <x:border>
      <x:right/>
      <x:top/>
    </x:border>
    <x:border>
      <x:left/>
      <x:right/>
      <x:top/>
    </x:border>
    <x:border>
      <x:left/>
      <x:top/>
    </x:border>
  </x:borders>
  <x:cellStyleXfs count="1">
    <x:xf numFmtId="0" fontId="0" fillId="0" borderId="0"/>
  </x:cellStyleXfs>
  <x:cellXfs count="132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2" fillId="3" borderId="0" xfId="0" applyNumberFormat="1" applyFont="1" applyFill="1" applyBorder="1" applyAlignment="1">
      <x:alignment horizontal="center" vertic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2" fillId="3" borderId="1" xfId="0" applyNumberFormat="1" applyFont="1" applyFill="1" applyBorder="1" applyAlignment="1">
      <x:alignment horizontal="center" vertical="center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horizontal="center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horizontal="center"/>
    </x:xf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0" fillId="5" borderId="1" xfId="0" applyNumberFormat="1" applyFont="1" applyFill="1" applyBorder="1"/>
    <x:xf numFmtId="0" fontId="4" fillId="5" borderId="1" xfId="0" applyNumberFormat="1" applyFont="1" applyFill="1" applyBorder="1"/>
    <x:xf numFmtId="0" fontId="0" fillId="6" borderId="0" xfId="0" applyNumberFormat="1" applyFont="1" applyFill="1" applyBorder="1"/>
    <x:xf numFmtId="0" fontId="5" fillId="6" borderId="0" xfId="0" applyNumberFormat="1" applyFont="1" applyFill="1" applyBorder="1"/>
    <x:xf numFmtId="0" fontId="5" fillId="6" borderId="0" xfId="0" applyNumberFormat="1" applyFont="1" applyFill="1" applyBorder="1" applyAlignment="1">
      <x:alignment horizontal="center"/>
    </x:xf>
    <x:xf numFmtId="0" fontId="0" fillId="6" borderId="1" xfId="0" applyNumberFormat="1" applyFont="1" applyFill="1" applyBorder="1"/>
    <x:xf numFmtId="0" fontId="5" fillId="6" borderId="1" xfId="0" applyNumberFormat="1" applyFont="1" applyFill="1" applyBorder="1"/>
    <x:xf numFmtId="0" fontId="5" fillId="6" borderId="1" xfId="0" applyNumberFormat="1" applyFont="1" applyFill="1" applyBorder="1" applyAlignment="1">
      <x:alignment horizontal="center"/>
    </x:xf>
    <x:xf numFmtId="0" fontId="0" fillId="7" borderId="0" xfId="0" applyNumberFormat="1" applyFont="1" applyFill="1" applyBorder="1"/>
    <x:xf numFmtId="0" fontId="6" fillId="7" borderId="0" xfId="0" applyNumberFormat="1" applyFont="1" applyFill="1" applyBorder="1"/>
    <x:xf numFmtId="0" fontId="6" fillId="7" borderId="0" xfId="0" applyNumberFormat="1" applyFont="1" applyFill="1" applyBorder="1" applyAlignment="1">
      <x:alignment wrapText="1"/>
    </x:xf>
    <x:xf numFmtId="0" fontId="0" fillId="7" borderId="1" xfId="0" applyNumberFormat="1" applyFont="1" applyFill="1" applyBorder="1"/>
    <x:xf numFmtId="0" fontId="6" fillId="7" borderId="1" xfId="0" applyNumberFormat="1" applyFont="1" applyFill="1" applyBorder="1"/>
    <x:xf numFmtId="0" fontId="6" fillId="7" borderId="1" xfId="0" applyNumberFormat="1" applyFont="1" applyFill="1" applyBorder="1" applyAlignment="1">
      <x:alignment wrapText="1"/>
    </x:xf>
    <x:xf numFmtId="0" fontId="0" fillId="8" borderId="0" xfId="0" applyNumberFormat="1" applyFont="1" applyFill="1" applyBorder="1"/>
    <x:xf numFmtId="0" fontId="3" fillId="8" borderId="0" xfId="0" applyNumberFormat="1" applyFont="1" applyFill="1" applyBorder="1"/>
    <x:xf numFmtId="0" fontId="3" fillId="8" borderId="0" xfId="0" applyNumberFormat="1" applyFont="1" applyFill="1" applyBorder="1" applyAlignment="1">
      <x:alignment horizontal="center"/>
    </x:xf>
    <x:xf numFmtId="0" fontId="0" fillId="8" borderId="1" xfId="0" applyNumberFormat="1" applyFont="1" applyFill="1" applyBorder="1"/>
    <x:xf numFmtId="0" fontId="3" fillId="8" borderId="1" xfId="0" applyNumberFormat="1" applyFont="1" applyFill="1" applyBorder="1"/>
    <x:xf numFmtId="0" fontId="3" fillId="8" borderId="1" xfId="0" applyNumberFormat="1" applyFont="1" applyFill="1" applyBorder="1" applyAlignment="1">
      <x:alignment horizontal="center"/>
    </x:xf>
    <x:xf numFmtId="0" fontId="0" fillId="9" borderId="0" xfId="0" applyNumberFormat="1" applyFont="1" applyFill="1" applyBorder="1"/>
    <x:xf numFmtId="0" fontId="7" fillId="9" borderId="0" xfId="0" applyNumberFormat="1" applyFont="1" applyFill="1" applyBorder="1"/>
    <x:xf numFmtId="0" fontId="0" fillId="9" borderId="1" xfId="0" applyNumberFormat="1" applyFont="1" applyFill="1" applyBorder="1"/>
    <x:xf numFmtId="0" fontId="7" fillId="9" borderId="1" xfId="0" applyNumberFormat="1" applyFont="1" applyFill="1" applyBorder="1"/>
    <x:xf numFmtId="0" fontId="0" fillId="10" borderId="0" xfId="0" applyNumberFormat="1" applyFont="1" applyFill="1" applyBorder="1"/>
    <x:xf numFmtId="0" fontId="0" fillId="10" borderId="0" xfId="0" applyNumberFormat="1" applyFont="1" applyFill="1" applyBorder="1" applyAlignment="1">
      <x:alignment wrapText="1"/>
    </x:xf>
    <x:xf numFmtId="0" fontId="0" fillId="10" borderId="0" xfId="0" applyNumberFormat="1" applyFont="1" applyFill="1" applyBorder="1" applyAlignment="1">
      <x:alignment horizontal="center" wrapText="1"/>
    </x:xf>
    <x:xf numFmtId="0" fontId="0" fillId="10" borderId="1" xfId="0" applyNumberFormat="1" applyFont="1" applyFill="1" applyBorder="1"/>
    <x:xf numFmtId="0" fontId="0" fillId="10" borderId="1" xfId="0" applyNumberFormat="1" applyFont="1" applyFill="1" applyBorder="1" applyAlignment="1">
      <x:alignment wrapText="1"/>
    </x:xf>
    <x:xf numFmtId="0" fontId="0" fillId="10" borderId="1" xfId="0" applyNumberFormat="1" applyFont="1" applyFill="1" applyBorder="1" applyAlignment="1">
      <x:alignment horizontal="center" wrapText="1"/>
    </x:xf>
    <x:xf numFmtId="0" fontId="0" fillId="11" borderId="0" xfId="0" applyNumberFormat="1" applyFont="1" applyFill="1" applyBorder="1"/>
    <x:xf numFmtId="0" fontId="3" fillId="11" borderId="0" xfId="0" applyNumberFormat="1" applyFont="1" applyFill="1" applyBorder="1"/>
    <x:xf numFmtId="0" fontId="3" fillId="11" borderId="0" xfId="0" applyNumberFormat="1" applyFont="1" applyFill="1" applyBorder="1" applyAlignment="1">
      <x:alignment horizontal="center"/>
    </x:xf>
    <x:xf numFmtId="0" fontId="0" fillId="11" borderId="1" xfId="0" applyNumberFormat="1" applyFont="1" applyFill="1" applyBorder="1"/>
    <x:xf numFmtId="0" fontId="3" fillId="11" borderId="1" xfId="0" applyNumberFormat="1" applyFont="1" applyFill="1" applyBorder="1"/>
    <x:xf numFmtId="0" fontId="3" fillId="11" borderId="1" xfId="0" applyNumberFormat="1" applyFont="1" applyFill="1" applyBorder="1" applyAlignment="1">
      <x:alignment horizontal="center"/>
    </x:xf>
    <x:xf numFmtId="0" fontId="0" fillId="12" borderId="0" xfId="0" applyNumberFormat="1" applyFont="1" applyFill="1" applyBorder="1"/>
    <x:xf numFmtId="0" fontId="8" fillId="12" borderId="0" xfId="0" applyNumberFormat="1" applyFont="1" applyFill="1" applyBorder="1"/>
    <x:xf numFmtId="0" fontId="8" fillId="12" borderId="0" xfId="0" applyNumberFormat="1" applyFont="1" applyFill="1" applyBorder="1" applyAlignment="1">
      <x:alignment wrapText="1"/>
    </x:xf>
    <x:xf numFmtId="0" fontId="8" fillId="12" borderId="0" xfId="0" applyNumberFormat="1" applyFont="1" applyFill="1" applyBorder="1" applyAlignment="1">
      <x:alignment vertical="center" wrapText="1"/>
    </x:xf>
    <x:xf numFmtId="0" fontId="0" fillId="12" borderId="1" xfId="0" applyNumberFormat="1" applyFont="1" applyFill="1" applyBorder="1"/>
    <x:xf numFmtId="0" fontId="8" fillId="12" borderId="1" xfId="0" applyNumberFormat="1" applyFont="1" applyFill="1" applyBorder="1"/>
    <x:xf numFmtId="0" fontId="8" fillId="12" borderId="1" xfId="0" applyNumberFormat="1" applyFont="1" applyFill="1" applyBorder="1" applyAlignment="1">
      <x:alignment wrapText="1"/>
    </x:xf>
    <x:xf numFmtId="0" fontId="8" fillId="12" borderId="1" xfId="0" applyNumberFormat="1" applyFont="1" applyFill="1" applyBorder="1" applyAlignment="1">
      <x:alignment vertical="center" wrapText="1"/>
    </x:xf>
    <x:xf numFmtId="0" fontId="0" fillId="13" borderId="0" xfId="0" applyNumberFormat="1" applyFont="1" applyFill="1" applyBorder="1"/>
    <x:xf numFmtId="0" fontId="3" fillId="13" borderId="0" xfId="0" applyNumberFormat="1" applyFont="1" applyFill="1" applyBorder="1"/>
    <x:xf numFmtId="0" fontId="3" fillId="13" borderId="0" xfId="0" applyNumberFormat="1" applyFont="1" applyFill="1" applyBorder="1" applyAlignment="1">
      <x:alignment wrapText="1"/>
    </x:xf>
    <x:xf numFmtId="0" fontId="3" fillId="13" borderId="0" xfId="0" applyNumberFormat="1" applyFont="1" applyFill="1" applyBorder="1" applyAlignment="1">
      <x:alignment horizontal="center" wrapText="1"/>
    </x:xf>
    <x:xf numFmtId="0" fontId="3" fillId="13" borderId="0" xfId="0" applyNumberFormat="1" applyFont="1" applyFill="1" applyBorder="1" applyAlignment="1">
      <x:alignment horizontal="center" vertical="center" wrapText="1"/>
    </x:xf>
    <x:xf numFmtId="0" fontId="0" fillId="13" borderId="1" xfId="0" applyNumberFormat="1" applyFont="1" applyFill="1" applyBorder="1"/>
    <x:xf numFmtId="0" fontId="3" fillId="13" borderId="1" xfId="0" applyNumberFormat="1" applyFont="1" applyFill="1" applyBorder="1"/>
    <x:xf numFmtId="0" fontId="3" fillId="13" borderId="1" xfId="0" applyNumberFormat="1" applyFont="1" applyFill="1" applyBorder="1" applyAlignment="1">
      <x:alignment wrapText="1"/>
    </x:xf>
    <x:xf numFmtId="0" fontId="3" fillId="13" borderId="1" xfId="0" applyNumberFormat="1" applyFont="1" applyFill="1" applyBorder="1" applyAlignment="1">
      <x:alignment horizontal="center" wrapText="1"/>
    </x:xf>
    <x:xf numFmtId="0" fontId="3" fillId="13" borderId="1" xfId="0" applyNumberFormat="1" applyFont="1" applyFill="1" applyBorder="1" applyAlignment="1">
      <x:alignment horizontal="center" vertical="center" wrapText="1"/>
    </x:xf>
    <x:xf numFmtId="0" fontId="9" fillId="0" borderId="0" xfId="0" applyNumberFormat="1" applyFont="1" applyFill="1" applyBorder="1"/>
    <x:xf numFmtId="0" fontId="9" fillId="0" borderId="0" xfId="0" applyNumberFormat="1" applyFont="1" applyFill="1" applyBorder="1" applyAlignment="1">
      <x:alignment wrapText="1"/>
    </x:xf>
    <x:xf numFmtId="0" fontId="9" fillId="0" borderId="0" xfId="0" applyNumberFormat="1" applyFont="1" applyFill="1" applyBorder="1" applyAlignment="1">
      <x:alignment vertical="top" wrapText="1"/>
    </x:xf>
    <x:xf numFmtId="0" fontId="9" fillId="0" borderId="1" xfId="0" applyNumberFormat="1" applyFont="1" applyFill="1" applyBorder="1"/>
    <x:xf numFmtId="0" fontId="9" fillId="0" borderId="1" xfId="0" applyNumberFormat="1" applyFont="1" applyFill="1" applyBorder="1" applyAlignment="1">
      <x:alignment wrapText="1"/>
    </x:xf>
    <x:xf numFmtId="0" fontId="9" fillId="0" borderId="1" xfId="0" applyNumberFormat="1" applyFont="1" applyFill="1" applyBorder="1" applyAlignment="1">
      <x:alignment vertical="top" wrapText="1"/>
    </x:xf>
    <x:xf numFmtId="0" fontId="9" fillId="0" borderId="0" xfId="0" applyNumberFormat="1" applyFont="1" applyFill="1" applyBorder="1" applyAlignment="1">
      <x:alignment horizontal="center" vertical="top" wrapText="1"/>
    </x:xf>
    <x:xf numFmtId="0" fontId="9" fillId="0" borderId="1" xfId="0" applyNumberFormat="1" applyFont="1" applyFill="1" applyBorder="1" applyAlignment="1">
      <x:alignment horizontal="center" vertical="top" wrapText="1"/>
    </x:xf>
    <x:xf numFmtId="200" fontId="9" fillId="0" borderId="0" xfId="0" applyNumberFormat="1" applyFont="1" applyFill="1" applyBorder="1" applyAlignment="1">
      <x:alignment vertical="top" wrapText="1"/>
    </x:xf>
    <x:xf numFmtId="200" fontId="9" fillId="0" borderId="1" xfId="0" applyNumberFormat="1" applyFont="1" applyFill="1" applyBorder="1" applyAlignment="1">
      <x:alignment vertical="top" wrapText="1"/>
    </x:xf>
    <x:xf numFmtId="201" fontId="9" fillId="0" borderId="0" xfId="0" applyNumberFormat="1" applyFont="1" applyFill="1" applyBorder="1" applyAlignment="1">
      <x:alignment vertical="top" wrapText="1"/>
    </x:xf>
    <x:xf numFmtId="201" fontId="9" fillId="0" borderId="1" xfId="0" applyNumberFormat="1" applyFont="1" applyFill="1" applyBorder="1" applyAlignment="1">
      <x:alignment vertical="top" wrapText="1"/>
    </x:xf>
    <x:xf numFmtId="0" fontId="0" fillId="14" borderId="0" xfId="0" applyNumberFormat="1" applyFont="1" applyFill="1" applyBorder="1"/>
    <x:xf numFmtId="0" fontId="3" fillId="14" borderId="0" xfId="0" applyNumberFormat="1" applyFont="1" applyFill="1" applyBorder="1"/>
    <x:xf numFmtId="0" fontId="3" fillId="14" borderId="0" xfId="0" applyNumberFormat="1" applyFont="1" applyFill="1" applyBorder="1" applyAlignment="1">
      <x:alignment horizontal="center"/>
    </x:xf>
    <x:xf numFmtId="0" fontId="0" fillId="14" borderId="1" xfId="0" applyNumberFormat="1" applyFont="1" applyFill="1" applyBorder="1"/>
    <x:xf numFmtId="0" fontId="3" fillId="14" borderId="1" xfId="0" applyNumberFormat="1" applyFont="1" applyFill="1" applyBorder="1"/>
    <x:xf numFmtId="0" fontId="3" fillId="14" borderId="1" xfId="0" applyNumberFormat="1" applyFont="1" applyFill="1" applyBorder="1" applyAlignment="1">
      <x:alignment horizontal="center"/>
    </x:xf>
    <x:xf numFmtId="0" fontId="0" fillId="10" borderId="0" xfId="0" applyNumberFormat="1" applyFont="1" applyFill="1" applyBorder="1" applyAlignment="1">
      <x:alignment horizontal="center"/>
    </x:xf>
    <x:xf numFmtId="0" fontId="0" fillId="10" borderId="1" xfId="0" applyNumberFormat="1" applyFont="1" applyFill="1" applyBorder="1" applyAlignment="1">
      <x:alignment horizontal="center"/>
    </x:xf>
    <x:xf numFmtId="0" fontId="1" fillId="2" borderId="2" xfId="0" applyNumberFormat="1" applyFont="1" applyFill="1" applyBorder="1" applyAlignment="1">
      <x:alignment horizontal="center" vertical="center"/>
    </x:xf>
    <x:xf numFmtId="0" fontId="0" fillId="0" borderId="3" xfId="0" applyNumberFormat="1" applyFont="1" applyFill="1" applyBorder="1"/>
    <x:xf numFmtId="0" fontId="0" fillId="0" borderId="4" xfId="0" applyNumberFormat="1" applyFont="1" applyFill="1" applyBorder="1"/>
    <x:xf numFmtId="0" fontId="2" fillId="3" borderId="5" xfId="0" applyNumberFormat="1" applyFont="1" applyFill="1" applyBorder="1" applyAlignment="1">
      <x:alignment horizontal="center" vertical="center"/>
    </x:xf>
    <x:xf numFmtId="0" fontId="0" fillId="0" borderId="6" xfId="0" applyNumberFormat="1" applyFont="1" applyFill="1" applyBorder="1"/>
    <x:xf numFmtId="0" fontId="0" fillId="0" borderId="7" xfId="0" applyNumberFormat="1" applyFont="1" applyFill="1" applyBorder="1"/>
    <x:xf numFmtId="0" fontId="0" fillId="0" borderId="5" xfId="0" applyNumberFormat="1" applyFont="1" applyFill="1" applyBorder="1"/>
    <x:xf numFmtId="0" fontId="3" fillId="4" borderId="5" xfId="0" applyNumberFormat="1" applyFont="1" applyFill="1" applyBorder="1" applyAlignment="1">
      <x:alignment horizontal="center"/>
    </x:xf>
    <x:xf numFmtId="0" fontId="3" fillId="4" borderId="6" xfId="0" applyNumberFormat="1" applyFont="1" applyFill="1" applyBorder="1" applyAlignment="1">
      <x:alignment horizontal="center"/>
    </x:xf>
    <x:xf numFmtId="0" fontId="3" fillId="8" borderId="6" xfId="0" applyNumberFormat="1" applyFont="1" applyFill="1" applyBorder="1" applyAlignment="1">
      <x:alignment horizontal="center"/>
    </x:xf>
    <x:xf numFmtId="0" fontId="3" fillId="11" borderId="6" xfId="0" applyNumberFormat="1" applyFont="1" applyFill="1" applyBorder="1" applyAlignment="1">
      <x:alignment horizontal="center"/>
    </x:xf>
    <x:xf numFmtId="0" fontId="4" fillId="5" borderId="5" xfId="0" applyNumberFormat="1" applyFont="1" applyFill="1" applyBorder="1"/>
    <x:xf numFmtId="0" fontId="5" fillId="6" borderId="6" xfId="0" applyNumberFormat="1" applyFont="1" applyFill="1" applyBorder="1" applyAlignment="1">
      <x:alignment horizontal="center"/>
    </x:xf>
    <x:xf numFmtId="0" fontId="6" fillId="7" borderId="6" xfId="0" applyNumberFormat="1" applyFont="1" applyFill="1" applyBorder="1" applyAlignment="1">
      <x:alignment wrapText="1"/>
    </x:xf>
    <x:xf numFmtId="0" fontId="7" fillId="9" borderId="6" xfId="0" applyNumberFormat="1" applyFont="1" applyFill="1" applyBorder="1"/>
    <x:xf numFmtId="0" fontId="0" fillId="10" borderId="6" xfId="0" applyNumberFormat="1" applyFont="1" applyFill="1" applyBorder="1" applyAlignment="1">
      <x:alignment horizontal="center" wrapText="1"/>
    </x:xf>
    <x:xf numFmtId="0" fontId="8" fillId="12" borderId="6" xfId="0" applyNumberFormat="1" applyFont="1" applyFill="1" applyBorder="1" applyAlignment="1">
      <x:alignment vertical="center" wrapText="1"/>
    </x:xf>
    <x:xf numFmtId="0" fontId="3" fillId="13" borderId="5" xfId="0" applyNumberFormat="1" applyFont="1" applyFill="1" applyBorder="1" applyAlignment="1">
      <x:alignment horizontal="center" vertical="center" wrapText="1"/>
    </x:xf>
    <x:xf numFmtId="0" fontId="3" fillId="13" borderId="6" xfId="0" applyNumberFormat="1" applyFont="1" applyFill="1" applyBorder="1" applyAlignment="1">
      <x:alignment horizontal="center" vertical="center" wrapText="1"/>
    </x:xf>
    <x:xf numFmtId="0" fontId="3" fillId="13" borderId="7" xfId="0" applyNumberFormat="1" applyFont="1" applyFill="1" applyBorder="1" applyAlignment="1">
      <x:alignment horizontal="center" vertical="center" wrapText="1"/>
    </x:xf>
    <x:xf numFmtId="0" fontId="9" fillId="0" borderId="5" xfId="0" applyNumberFormat="1" applyFont="1" applyFill="1" applyBorder="1" applyAlignment="1">
      <x:alignment vertical="top" wrapText="1"/>
    </x:xf>
    <x:xf numFmtId="0" fontId="9" fillId="0" borderId="6" xfId="0" applyNumberFormat="1" applyFont="1" applyFill="1" applyBorder="1" applyAlignment="1">
      <x:alignment vertical="top" wrapText="1"/>
    </x:xf>
    <x:xf numFmtId="0" fontId="9" fillId="0" borderId="6" xfId="0" applyNumberFormat="1" applyFont="1" applyFill="1" applyBorder="1" applyAlignment="1">
      <x:alignment horizontal="center" vertical="top" wrapText="1"/>
    </x:xf>
    <x:xf numFmtId="200" fontId="9" fillId="0" borderId="6" xfId="0" applyNumberFormat="1" applyFont="1" applyFill="1" applyBorder="1" applyAlignment="1">
      <x:alignment vertical="top" wrapText="1"/>
    </x:xf>
    <x:xf numFmtId="201" fontId="9" fillId="0" borderId="6" xfId="0" applyNumberFormat="1" applyFont="1" applyFill="1" applyBorder="1" applyAlignment="1">
      <x:alignment vertical="top" wrapText="1"/>
    </x:xf>
    <x:xf numFmtId="0" fontId="9" fillId="0" borderId="7" xfId="0" applyNumberFormat="1" applyFont="1" applyFill="1" applyBorder="1" applyAlignment="1">
      <x:alignment vertical="top" wrapText="1"/>
    </x:xf>
    <x:xf numFmtId="0" fontId="9" fillId="0" borderId="8" xfId="0" applyNumberFormat="1" applyFont="1" applyFill="1" applyBorder="1" applyAlignment="1">
      <x:alignment vertical="top" wrapText="1"/>
    </x:xf>
    <x:xf numFmtId="0" fontId="9" fillId="0" borderId="9" xfId="0" applyNumberFormat="1" applyFont="1" applyFill="1" applyBorder="1" applyAlignment="1">
      <x:alignment vertical="top" wrapText="1"/>
    </x:xf>
    <x:xf numFmtId="0" fontId="9" fillId="0" borderId="9" xfId="0" applyNumberFormat="1" applyFont="1" applyFill="1" applyBorder="1" applyAlignment="1">
      <x:alignment horizontal="center" vertical="top" wrapText="1"/>
    </x:xf>
    <x:xf numFmtId="200" fontId="9" fillId="0" borderId="9" xfId="0" applyNumberFormat="1" applyFont="1" applyFill="1" applyBorder="1" applyAlignment="1">
      <x:alignment vertical="top" wrapText="1"/>
    </x:xf>
    <x:xf numFmtId="201" fontId="9" fillId="0" borderId="9" xfId="0" applyNumberFormat="1" applyFont="1" applyFill="1" applyBorder="1" applyAlignment="1">
      <x:alignment vertical="top" wrapText="1"/>
    </x:xf>
    <x:xf numFmtId="0" fontId="9" fillId="0" borderId="10" xfId="0" applyNumberFormat="1" applyFont="1" applyFill="1" applyBorder="1" applyAlignment="1">
      <x:alignment vertical="top" wrapText="1"/>
    </x:xf>
  </x:cellXfs>
  <x:cellStyles count="1">
    <x:cellStyle name="Normal" xfId="0"/>
  </x:cellStyles>
  <x:dxfs count="7">
    <x:dxf>
      <x:font>
        <x:b/>
        <x:color rgb="FFFFFFFF"/>
      </x:font>
      <x:fill>
        <x:patternFill patternType="solid">
          <x:bgColor rgb="FF991B1B"/>
        </x:patternFill>
      </x:fill>
    </x:dxf>
    <x:dxf>
      <x:font>
        <x:b/>
        <x:color rgb="FF7C2D12"/>
      </x:font>
      <x:fill>
        <x:patternFill patternType="solid">
          <x:bgColor rgb="FFFB923C"/>
        </x:patternFill>
      </x:fill>
    </x:dxf>
    <x:dxf>
      <x:font>
        <x:b/>
        <x:color rgb="FF713F12"/>
      </x:font>
      <x:fill>
        <x:patternFill patternType="solid">
          <x:bgColor rgb="FFFEF08A"/>
        </x:patternFill>
      </x:fill>
    </x:dxf>
    <x:dxf>
      <x:font>
        <x:b/>
        <x:color rgb="FF166534"/>
      </x:font>
      <x:fill>
        <x:patternFill patternType="solid">
          <x:bgColor rgb="FFBBF7D0"/>
        </x:patternFill>
      </x:fill>
    </x:dxf>
    <x:dxf>
      <x:font>
        <x:b/>
        <x:color rgb="FF991B1B"/>
      </x:font>
      <x:fill>
        <x:patternFill patternType="solid">
          <x:bgColor rgb="FFFEE2E2"/>
        </x:patternFill>
      </x:fill>
    </x:dxf>
    <x:dxf>
      <x:font>
        <x:b/>
        <x:color rgb="FF9A3412"/>
      </x:font>
      <x:fill>
        <x:patternFill patternType="solid">
          <x:bgColor rgb="FFFFEDD5"/>
        </x:patternFill>
      </x:fill>
    </x:dxf>
    <x:dxf>
      <x:font>
        <x:b/>
        <x:color rgb="FF075985"/>
      </x:font>
      <x:fill>
        <x:patternFill patternType="solid">
          <x:bgColor rgb="FFE0F2FE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e35b52d42a584d81" /><Relationship Type="http://schemas.openxmlformats.org/officeDocument/2006/relationships/theme" Target="/xl/theme/theme1.xml" Id="R415637ffcd6e4a89" /><Relationship Type="http://schemas.openxmlformats.org/officeDocument/2006/relationships/sharedStrings" Target="/xl/sharedStrings.xml" Id="Rf84942c3ab5a4e4d" /><Relationship Type="http://schemas.openxmlformats.org/officeDocument/2006/relationships/worksheet" Target="/xl/worksheets/sheet1.xml" Id="R34329eaaa518476d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9ffdfdda3dc541c0" /></Relationships>
</file>

<file path=xl/drawings/charts/chart1.xml><?xml version="1.0" encoding="utf-8"?>
<c:chartSpace xmlns:c="http://schemas.openxmlformats.org/drawingml/2006/chart">
  <c:lang val="en-US"/>
  <c:roundedCorners val="0"/>
  <c:chart>
    <c:plotArea>
      <c:layout/>
      <c:barChart>
        <c:barDir val="col"/>
        <c:grouping val="clustered"/>
        <c:varyColors val="0"/>
        <c:ser>
          <c:idx val="0"/>
          <c:order val="0"/>
          <c:tx>
            <c:v>Nombre</c:v>
          </c:tx>
          <c:cat>
            <c:strRef>
              <c:f>'Analyse risque machine'!$P$5:$P$8</c:f>
              <c:strCache>
                <c:ptCount val="0"/>
              </c:strCache>
            </c:strRef>
          </c:cat>
          <c:val>
            <c:numRef>
              <c:f>'Analyse risque machine'!$Q$5:$Q$8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15</xdr:col>
      <xdr:colOff>0</xdr:colOff>
      <xdr:row>9</xdr:row>
      <xdr:rowOff>0</xdr:rowOff>
    </xdr:from>
    <xdr:to>
      <xdr:col>20</xdr:col>
      <xdr:colOff>0</xdr:colOff>
      <xdr:row>22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9ffdfdda3dc541c0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RiskMachineTable" displayName="RiskMachineTable" ref="A10:N22" headerRowCount="1">
  <x:tableColumns count="14">
    <x:tableColumn id="1" name="Zone"/>
    <x:tableColumn id="2" name="Équipement"/>
    <x:tableColumn id="3" name="Mode de défaillance"/>
    <x:tableColumn id="4" name="Conséquence"/>
    <x:tableColumn id="5" name="Prob."/>
    <x:tableColumn id="6" name="Impact"/>
    <x:tableColumn id="7" name="Détect."/>
    <x:tableColumn id="8" name="Score"/>
    <x:tableColumn id="9" name="Niveau"/>
    <x:tableColumn id="10" name="Coût arrêt €"/>
    <x:tableColumn id="11" name="Action prioritaire"/>
    <x:tableColumn id="12" name="Responsable"/>
    <x:tableColumn id="13" name="Échéance"/>
    <x:tableColumn id="14" name="Statut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51586eaca75a4ee4" /><Relationship Type="http://schemas.openxmlformats.org/officeDocument/2006/relationships/table" Target="/xl/tables/table1.xml" Id="R570e9c56f19246a0" /></Relationships>
</file>

<file path=xl/worksheets/sheet1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23" hidden="0" customWidth="1"/>
    <x:col min="3" max="3" width="24" hidden="0" customWidth="1"/>
    <x:col min="4" max="4" width="22" hidden="0" customWidth="1"/>
    <x:col min="5" max="5" width="8" hidden="0" customWidth="1"/>
    <x:col min="6" max="6" width="8" hidden="0" customWidth="1"/>
    <x:col min="7" max="7" width="8" hidden="0" customWidth="1"/>
    <x:col min="8" max="8" width="9" hidden="0" customWidth="1"/>
    <x:col min="9" max="9" width="12" hidden="0" customWidth="1"/>
    <x:col min="10" max="10" width="13" hidden="0" customWidth="1"/>
    <x:col min="11" max="11" width="28" hidden="0" customWidth="1"/>
    <x:col min="12" max="12" width="14" hidden="0" customWidth="1"/>
    <x:col min="13" max="13" width="12" hidden="0" customWidth="1"/>
    <x:col min="14" max="14" width="12" hidden="0" customWidth="1"/>
    <x:col min="16" max="16" width="14" hidden="0" customWidth="1"/>
    <x:col min="17" max="17" width="14" hidden="0" customWidth="1"/>
  </x:cols>
  <x:sheetData>
    <x:row r="1" ht="34" customHeight="1">
      <x:c r="A1" s="100" t="str">
        <x:v>REGISTRE AUTOMATISÉ D’ANALYSE DES RISQUES MACHINE</x:v>
      </x:c>
      <x:c r="B1" s="101"/>
      <x:c r="C1" s="101"/>
      <x:c r="D1" s="101"/>
      <x:c r="E1" s="101"/>
      <x:c r="F1" s="101"/>
      <x:c r="G1" s="101"/>
      <x:c r="H1" s="101"/>
      <x:c r="I1" s="101"/>
      <x:c r="J1" s="101"/>
      <x:c r="K1" s="101"/>
      <x:c r="L1" s="101"/>
      <x:c r="M1" s="101"/>
      <x:c r="N1" s="102"/>
    </x:row>
    <x:row r="2" ht="24" customHeight="1">
      <x:c r="A2" s="103" t="str">
        <x:v>Exemple one-page : criticité équipement, arrêt de production, PCA, audit maintenance et assurance industrielle</x:v>
      </x:c>
      <x:c r="B2" s="104"/>
      <x:c r="C2" s="104"/>
      <x:c r="D2" s="104"/>
      <x:c r="E2" s="104"/>
      <x:c r="F2" s="104"/>
      <x:c r="G2" s="104"/>
      <x:c r="H2" s="104"/>
      <x:c r="I2" s="104"/>
      <x:c r="J2" s="104"/>
      <x:c r="K2" s="104"/>
      <x:c r="L2" s="104"/>
      <x:c r="M2" s="104"/>
      <x:c r="N2" s="105"/>
    </x:row>
    <x:row r="3">
      <x:c r="A3" s="106"/>
      <x:c r="B3" s="104"/>
      <x:c r="C3" s="104"/>
      <x:c r="D3" s="104"/>
      <x:c r="E3" s="104"/>
      <x:c r="F3" s="104"/>
      <x:c r="G3" s="104"/>
      <x:c r="H3" s="104"/>
      <x:c r="I3" s="104"/>
      <x:c r="J3" s="104"/>
      <x:c r="K3" s="104"/>
      <x:c r="L3" s="104"/>
      <x:c r="M3" s="104"/>
      <x:c r="N3" s="105"/>
    </x:row>
    <x:row r="4">
      <x:c r="A4" s="107" t="str">
        <x:v>KPI</x:v>
      </x:c>
      <x:c r="B4" s="108" t="str">
        <x:v>Valeur</x:v>
      </x:c>
      <x:c r="C4" s="108" t="str">
        <x:v>Lecture</x:v>
      </x:c>
      <x:c r="D4" s="104"/>
      <x:c r="E4" s="109" t="str">
        <x:v>Échelle</x:v>
      </x:c>
      <x:c r="F4" s="109" t="str">
        <x:v>1</x:v>
      </x:c>
      <x:c r="G4" s="109" t="str">
        <x:v>2</x:v>
      </x:c>
      <x:c r="H4" s="109" t="str">
        <x:v>3</x:v>
      </x:c>
      <x:c r="I4" s="109" t="str">
        <x:v>4</x:v>
      </x:c>
      <x:c r="J4" s="109" t="str">
        <x:v>5</x:v>
      </x:c>
      <x:c r="K4" s="104"/>
      <x:c r="L4" s="110" t="str">
        <x:v>Décision automatique</x:v>
      </x:c>
      <x:c r="M4" s="104"/>
      <x:c r="N4" s="105"/>
      <x:c r="P4" s="94" t="str">
        <x:v>Niveau</x:v>
      </x:c>
      <x:c r="Q4" s="94" t="str">
        <x:v>Nombre</x:v>
      </x:c>
    </x:row>
    <x:row r="5">
      <x:c r="A5" s="111" t="str">
        <x:v>Machines critiques</x:v>
      </x:c>
      <x:c r="B5" s="112" t="n">
        <x:f>COUNTIF(I11:I22,"Critique")</x:f>
        <x:v>4</x:v>
      </x:c>
      <x:c r="C5" s="113" t="str">
        <x:v>Équipements à traiter en priorité</x:v>
      </x:c>
      <x:c r="D5" s="104"/>
      <x:c r="E5" s="114" t="str">
        <x:v>Probabilité</x:v>
      </x:c>
      <x:c r="F5" s="115" t="str">
        <x:v>Rare</x:v>
      </x:c>
      <x:c r="G5" s="115" t="str">
        <x:v>Faible</x:v>
      </x:c>
      <x:c r="H5" s="115" t="str">
        <x:v>Possible</x:v>
      </x:c>
      <x:c r="I5" s="115" t="str">
        <x:v>Élevée</x:v>
      </x:c>
      <x:c r="J5" s="115" t="str">
        <x:v>Très élevée</x:v>
      </x:c>
      <x:c r="K5" s="104"/>
      <x:c r="L5" s="116" t="str">
        <x:v>Score = Probabilité × Impact × Détection
≥ 60 : Critique | 30–59 : Élevé | 15–29 : Moyen | &lt; 15 : Faible</x:v>
      </x:c>
      <x:c r="M5" s="104"/>
      <x:c r="N5" s="105"/>
      <x:c r="P5" s="98" t="str">
        <x:v>Critique</x:v>
      </x:c>
      <x:c r="Q5" s="98" t="n">
        <x:f>COUNTIF($I$11:$I$22,P5)</x:f>
        <x:v>4</x:v>
      </x:c>
    </x:row>
    <x:row r="6">
      <x:c r="A6" s="111" t="str">
        <x:v>Risque moyen</x:v>
      </x:c>
      <x:c r="B6" s="112" t="n">
        <x:f>ROUND(AVERAGE(H11:H22),1)</x:f>
        <x:v>44.8</x:v>
      </x:c>
      <x:c r="C6" s="113" t="str">
        <x:v>Score global du parc</x:v>
      </x:c>
      <x:c r="D6" s="104"/>
      <x:c r="E6" s="114" t="str">
        <x:v>Impact</x:v>
      </x:c>
      <x:c r="F6" s="115" t="str">
        <x:v>Mineur</x:v>
      </x:c>
      <x:c r="G6" s="115" t="str">
        <x:v>Faible</x:v>
      </x:c>
      <x:c r="H6" s="115" t="str">
        <x:v>Modéré</x:v>
      </x:c>
      <x:c r="I6" s="115" t="str">
        <x:v>Important</x:v>
      </x:c>
      <x:c r="J6" s="115" t="str">
        <x:v>Arrêt majeur</x:v>
      </x:c>
      <x:c r="K6" s="104"/>
      <x:c r="L6" s="104"/>
      <x:c r="M6" s="104"/>
      <x:c r="N6" s="105"/>
      <x:c r="P6" s="98" t="str">
        <x:v>Élevé</x:v>
      </x:c>
      <x:c r="Q6" s="98" t="n">
        <x:f>COUNTIF($I$11:$I$22,P6)</x:f>
        <x:v>5</x:v>
      </x:c>
    </x:row>
    <x:row r="7">
      <x:c r="A7" s="111" t="str">
        <x:v>Coût arrêt total estimé</x:v>
      </x:c>
      <x:c r="B7" s="112" t="n">
        <x:f>SUM(J11:J22)</x:f>
        <x:v>166700</x:v>
      </x:c>
      <x:c r="C7" s="113" t="str">
        <x:v>Exposition financière</x:v>
      </x:c>
      <x:c r="D7" s="104"/>
      <x:c r="E7" s="114" t="str">
        <x:v>Détection</x:v>
      </x:c>
      <x:c r="F7" s="115" t="str">
        <x:v>Facile</x:v>
      </x:c>
      <x:c r="G7" s="115" t="str">
        <x:v>Bonne</x:v>
      </x:c>
      <x:c r="H7" s="115" t="str">
        <x:v>Moyenne</x:v>
      </x:c>
      <x:c r="I7" s="115" t="str">
        <x:v>Difficile</x:v>
      </x:c>
      <x:c r="J7" s="115" t="str">
        <x:v>Très difficile</x:v>
      </x:c>
      <x:c r="K7" s="104"/>
      <x:c r="L7" s="104"/>
      <x:c r="M7" s="104"/>
      <x:c r="N7" s="105"/>
      <x:c r="P7" s="98" t="str">
        <x:v>Moyen</x:v>
      </x:c>
      <x:c r="Q7" s="98" t="n">
        <x:f>COUNTIF($I$11:$I$22,P7)</x:f>
        <x:v>2</x:v>
      </x:c>
    </x:row>
    <x:row r="8">
      <x:c r="A8" s="111" t="str">
        <x:v>Actions en retard</x:v>
      </x:c>
      <x:c r="B8" s="112" t="n">
        <x:f>COUNTIF(N11:N22,"En retard")</x:f>
        <x:v>0</x:v>
      </x:c>
      <x:c r="C8" s="113" t="str">
        <x:v>Points d’audit à relancer</x:v>
      </x:c>
      <x:c r="D8" s="104"/>
      <x:c r="E8" s="104"/>
      <x:c r="F8" s="104"/>
      <x:c r="G8" s="104"/>
      <x:c r="H8" s="104"/>
      <x:c r="I8" s="104"/>
      <x:c r="J8" s="104"/>
      <x:c r="K8" s="104"/>
      <x:c r="L8" s="104"/>
      <x:c r="M8" s="104"/>
      <x:c r="N8" s="105"/>
      <x:c r="P8" s="98" t="str">
        <x:v>Faible</x:v>
      </x:c>
      <x:c r="Q8" s="98" t="n">
        <x:f>COUNTIF($I$11:$I$22,P8)</x:f>
        <x:v>1</x:v>
      </x:c>
    </x:row>
    <x:row r="9">
      <x:c r="A9" s="106"/>
      <x:c r="B9" s="104"/>
      <x:c r="C9" s="104"/>
      <x:c r="D9" s="104"/>
      <x:c r="E9" s="104"/>
      <x:c r="F9" s="104"/>
      <x:c r="G9" s="104"/>
      <x:c r="H9" s="104"/>
      <x:c r="I9" s="104"/>
      <x:c r="J9" s="104"/>
      <x:c r="K9" s="104"/>
      <x:c r="L9" s="104"/>
      <x:c r="M9" s="104"/>
      <x:c r="N9" s="105"/>
    </x:row>
    <x:row r="10" ht="34" customHeight="1">
      <x:c r="A10" s="117" t="str">
        <x:v>Zone</x:v>
      </x:c>
      <x:c r="B10" s="118" t="str">
        <x:v>Équipement</x:v>
      </x:c>
      <x:c r="C10" s="118" t="str">
        <x:v>Mode de défaillance</x:v>
      </x:c>
      <x:c r="D10" s="118" t="str">
        <x:v>Conséquence</x:v>
      </x:c>
      <x:c r="E10" s="118" t="str">
        <x:v>Prob.</x:v>
      </x:c>
      <x:c r="F10" s="118" t="str">
        <x:v>Impact</x:v>
      </x:c>
      <x:c r="G10" s="118" t="str">
        <x:v>Détect.</x:v>
      </x:c>
      <x:c r="H10" s="118" t="str">
        <x:v>Score</x:v>
      </x:c>
      <x:c r="I10" s="118" t="str">
        <x:v>Niveau</x:v>
      </x:c>
      <x:c r="J10" s="118" t="str">
        <x:v>Coût arrêt €</x:v>
      </x:c>
      <x:c r="K10" s="118" t="str">
        <x:v>Action prioritaire</x:v>
      </x:c>
      <x:c r="L10" s="118" t="str">
        <x:v>Responsable</x:v>
      </x:c>
      <x:c r="M10" s="118" t="str">
        <x:v>Échéance</x:v>
      </x:c>
      <x:c r="N10" s="119" t="str">
        <x:v>Statut</x:v>
      </x:c>
    </x:row>
    <x:row r="11">
      <x:c r="A11" s="120" t="str">
        <x:v>Production A</x:v>
      </x:c>
      <x:c r="B11" s="121" t="str">
        <x:v>Presse hydraulique P-01</x:v>
      </x:c>
      <x:c r="C11" s="121" t="str">
        <x:v>Fuite circuit hydraulique</x:v>
      </x:c>
      <x:c r="D11" s="121" t="str">
        <x:v>Arrêt ligne + rebut</x:v>
      </x:c>
      <x:c r="E11" s="122" t="n">
        <x:v>4</x:v>
      </x:c>
      <x:c r="F11" s="122" t="n">
        <x:v>5</x:v>
      </x:c>
      <x:c r="G11" s="122" t="n">
        <x:v>4</x:v>
      </x:c>
      <x:c r="H11" s="122" t="n">
        <x:f>E11*F11*G11</x:f>
        <x:v>80</x:v>
      </x:c>
      <x:c r="I11" s="121" t="str">
        <x:f>IF(H11&gt;=60,"Critique",IF(H11&gt;=30,"Élevé",IF(H11&gt;=15,"Moyen","Faible")))</x:f>
        <x:v>Critique</x:v>
      </x:c>
      <x:c r="J11" s="123" t="n">
        <x:v>18000</x:v>
      </x:c>
      <x:c r="K11" s="121" t="str">
        <x:v>Contrôle flexibles + kit joints</x:v>
      </x:c>
      <x:c r="L11" s="121" t="str">
        <x:v>Maintenance</x:v>
      </x:c>
      <x:c r="M11" s="124" t="n">
        <x:v>46213</x:v>
      </x:c>
      <x:c r="N11" s="125" t="str">
        <x:f>IF(M11&lt;TODAY(),"En retard",IF(M11&lt;=TODAY()+7,"À 7 jours","Planifié"))</x:f>
        <x:v>Planifié</x:v>
      </x:c>
    </x:row>
    <x:row r="12">
      <x:c r="A12" s="120" t="str">
        <x:v>Production A</x:v>
      </x:c>
      <x:c r="B12" s="121" t="str">
        <x:v>Convoyeur C-12</x:v>
      </x:c>
      <x:c r="C12" s="121" t="str">
        <x:v>Moteur surchauffe</x:v>
      </x:c>
      <x:c r="D12" s="121" t="str">
        <x:v>Blocage flux pièces</x:v>
      </x:c>
      <x:c r="E12" s="122" t="n">
        <x:v>3</x:v>
      </x:c>
      <x:c r="F12" s="122" t="n">
        <x:v>4</x:v>
      </x:c>
      <x:c r="G12" s="122" t="n">
        <x:v>3</x:v>
      </x:c>
      <x:c r="H12" s="122" t="n">
        <x:f>E12*F12*G12</x:f>
        <x:v>36</x:v>
      </x:c>
      <x:c r="I12" s="121" t="str">
        <x:f>IF(H12&gt;=60,"Critique",IF(H12&gt;=30,"Élevé",IF(H12&gt;=15,"Moyen","Faible")))</x:f>
        <x:v>Élevé</x:v>
      </x:c>
      <x:c r="J12" s="123" t="n">
        <x:v>6500</x:v>
      </x:c>
      <x:c r="K12" s="121" t="str">
        <x:v>Thermographie + graissage</x:v>
      </x:c>
      <x:c r="L12" s="121" t="str">
        <x:v>Chef atelier</x:v>
      </x:c>
      <x:c r="M12" s="124" t="n">
        <x:v>46221</x:v>
      </x:c>
      <x:c r="N12" s="125" t="str">
        <x:f>IF(M12&lt;TODAY(),"En retard",IF(M12&lt;=TODAY()+7,"À 7 jours","Planifié"))</x:f>
        <x:v>Planifié</x:v>
      </x:c>
    </x:row>
    <x:row r="13">
      <x:c r="A13" s="120" t="str">
        <x:v>Utilités</x:v>
      </x:c>
      <x:c r="B13" s="121" t="str">
        <x:v>Compresseur Air-02</x:v>
      </x:c>
      <x:c r="C13" s="121" t="str">
        <x:v>Chute pression réseau</x:v>
      </x:c>
      <x:c r="D13" s="121" t="str">
        <x:v>Arrêt pneumatique</x:v>
      </x:c>
      <x:c r="E13" s="122" t="n">
        <x:v>4</x:v>
      </x:c>
      <x:c r="F13" s="122" t="n">
        <x:v>5</x:v>
      </x:c>
      <x:c r="G13" s="122" t="n">
        <x:v>3</x:v>
      </x:c>
      <x:c r="H13" s="122" t="n">
        <x:f>E13*F13*G13</x:f>
        <x:v>60</x:v>
      </x:c>
      <x:c r="I13" s="121" t="str">
        <x:f>IF(H13&gt;=60,"Critique",IF(H13&gt;=30,"Élevé",IF(H13&gt;=15,"Moyen","Faible")))</x:f>
        <x:v>Critique</x:v>
      </x:c>
      <x:c r="J13" s="123" t="n">
        <x:v>22000</x:v>
      </x:c>
      <x:c r="K13" s="121" t="str">
        <x:v>Plan secours + purge condensats</x:v>
      </x:c>
      <x:c r="L13" s="121" t="str">
        <x:v>Maintenance</x:v>
      </x:c>
      <x:c r="M13" s="124" t="n">
        <x:v>46211</x:v>
      </x:c>
      <x:c r="N13" s="125" t="str">
        <x:f>IF(M13&lt;TODAY(),"En retard",IF(M13&lt;=TODAY()+7,"À 7 jours","Planifié"))</x:f>
        <x:v>À 7 jours</x:v>
      </x:c>
    </x:row>
    <x:row r="14">
      <x:c r="A14" s="120" t="str">
        <x:v>Froid industriel</x:v>
      </x:c>
      <x:c r="B14" s="121" t="str">
        <x:v>Groupe froid GF-03</x:v>
      </x:c>
      <x:c r="C14" s="121" t="str">
        <x:v>Perte de froid</x:v>
      </x:c>
      <x:c r="D14" s="121" t="str">
        <x:v>Non-conformité produit</x:v>
      </x:c>
      <x:c r="E14" s="122" t="n">
        <x:v>3</x:v>
      </x:c>
      <x:c r="F14" s="122" t="n">
        <x:v>5</x:v>
      </x:c>
      <x:c r="G14" s="122" t="n">
        <x:v>4</x:v>
      </x:c>
      <x:c r="H14" s="122" t="n">
        <x:f>E14*F14*G14</x:f>
        <x:v>60</x:v>
      </x:c>
      <x:c r="I14" s="121" t="str">
        <x:f>IF(H14&gt;=60,"Critique",IF(H14&gt;=30,"Élevé",IF(H14&gt;=15,"Moyen","Faible")))</x:f>
        <x:v>Critique</x:v>
      </x:c>
      <x:c r="J14" s="123" t="n">
        <x:v>30000</x:v>
      </x:c>
      <x:c r="K14" s="121" t="str">
        <x:v>Contrat astreinte + pièces critiques</x:v>
      </x:c>
      <x:c r="L14" s="121" t="str">
        <x:v>HSE</x:v>
      </x:c>
      <x:c r="M14" s="124" t="n">
        <x:v>46228</x:v>
      </x:c>
      <x:c r="N14" s="125" t="str">
        <x:f>IF(M14&lt;TODAY(),"En retard",IF(M14&lt;=TODAY()+7,"À 7 jours","Planifié"))</x:f>
        <x:v>Planifié</x:v>
      </x:c>
    </x:row>
    <x:row r="15">
      <x:c r="A15" s="120" t="str">
        <x:v>Production B</x:v>
      </x:c>
      <x:c r="B15" s="121" t="str">
        <x:v>Robot palettiseur R-07</x:v>
      </x:c>
      <x:c r="C15" s="121" t="str">
        <x:v>Défaut axe</x:v>
      </x:c>
      <x:c r="D15" s="121" t="str">
        <x:v>Retard expédition</x:v>
      </x:c>
      <x:c r="E15" s="122" t="n">
        <x:v>2</x:v>
      </x:c>
      <x:c r="F15" s="122" t="n">
        <x:v>4</x:v>
      </x:c>
      <x:c r="G15" s="122" t="n">
        <x:v>3</x:v>
      </x:c>
      <x:c r="H15" s="122" t="n">
        <x:f>E15*F15*G15</x:f>
        <x:v>24</x:v>
      </x:c>
      <x:c r="I15" s="121" t="str">
        <x:f>IF(H15&gt;=60,"Critique",IF(H15&gt;=30,"Élevé",IF(H15&gt;=15,"Moyen","Faible")))</x:f>
        <x:v>Moyen</x:v>
      </x:c>
      <x:c r="J15" s="123" t="n">
        <x:v>9000</x:v>
      </x:c>
      <x:c r="K15" s="121" t="str">
        <x:v>Contrôle servomoteurs</x:v>
      </x:c>
      <x:c r="L15" s="121" t="str">
        <x:v>Automaticien</x:v>
      </x:c>
      <x:c r="M15" s="124" t="n">
        <x:v>46236</x:v>
      </x:c>
      <x:c r="N15" s="125" t="str">
        <x:f>IF(M15&lt;TODAY(),"En retard",IF(M15&lt;=TODAY()+7,"À 7 jours","Planifié"))</x:f>
        <x:v>Planifié</x:v>
      </x:c>
    </x:row>
    <x:row r="16">
      <x:c r="A16" s="120" t="str">
        <x:v>Énergie</x:v>
      </x:c>
      <x:c r="B16" s="121" t="str">
        <x:v>Armoire électrique AE-04</x:v>
      </x:c>
      <x:c r="C16" s="121" t="str">
        <x:v>Échauffement borne</x:v>
      </x:c>
      <x:c r="D16" s="121" t="str">
        <x:v>Risque arrêt atelier</x:v>
      </x:c>
      <x:c r="E16" s="122" t="n">
        <x:v>3</x:v>
      </x:c>
      <x:c r="F16" s="122" t="n">
        <x:v>5</x:v>
      </x:c>
      <x:c r="G16" s="122" t="n">
        <x:v>5</x:v>
      </x:c>
      <x:c r="H16" s="122" t="n">
        <x:f>E16*F16*G16</x:f>
        <x:v>75</x:v>
      </x:c>
      <x:c r="I16" s="121" t="str">
        <x:f>IF(H16&gt;=60,"Critique",IF(H16&gt;=30,"Élevé",IF(H16&gt;=15,"Moyen","Faible")))</x:f>
        <x:v>Critique</x:v>
      </x:c>
      <x:c r="J16" s="123" t="n">
        <x:v>25000</x:v>
      </x:c>
      <x:c r="K16" s="121" t="str">
        <x:v>Audit thermographique urgent</x:v>
      </x:c>
      <x:c r="L16" s="121" t="str">
        <x:v>Électricien</x:v>
      </x:c>
      <x:c r="M16" s="124" t="n">
        <x:v>46215</x:v>
      </x:c>
      <x:c r="N16" s="125" t="str">
        <x:f>IF(M16&lt;TODAY(),"En retard",IF(M16&lt;=TODAY()+7,"À 7 jours","Planifié"))</x:f>
        <x:v>Planifié</x:v>
      </x:c>
    </x:row>
    <x:row r="17">
      <x:c r="A17" s="120" t="str">
        <x:v>Production C</x:v>
      </x:c>
      <x:c r="B17" s="121" t="str">
        <x:v>Four tunnel FT-01</x:v>
      </x:c>
      <x:c r="C17" s="121" t="str">
        <x:v>Dérive température</x:v>
      </x:c>
      <x:c r="D17" s="121" t="str">
        <x:v>Qualité instable</x:v>
      </x:c>
      <x:c r="E17" s="122" t="n">
        <x:v>3</x:v>
      </x:c>
      <x:c r="F17" s="122" t="n">
        <x:v>4</x:v>
      </x:c>
      <x:c r="G17" s="122" t="n">
        <x:v>4</x:v>
      </x:c>
      <x:c r="H17" s="122" t="n">
        <x:f>E17*F17*G17</x:f>
        <x:v>48</x:v>
      </x:c>
      <x:c r="I17" s="121" t="str">
        <x:f>IF(H17&gt;=60,"Critique",IF(H17&gt;=30,"Élevé",IF(H17&gt;=15,"Moyen","Faible")))</x:f>
        <x:v>Élevé</x:v>
      </x:c>
      <x:c r="J17" s="123" t="n">
        <x:v>14000</x:v>
      </x:c>
      <x:c r="K17" s="121" t="str">
        <x:v>Étalonnage sondes + alarme</x:v>
      </x:c>
      <x:c r="L17" s="121" t="str">
        <x:v>Qualité</x:v>
      </x:c>
      <x:c r="M17" s="124" t="n">
        <x:v>46233</x:v>
      </x:c>
      <x:c r="N17" s="125" t="str">
        <x:f>IF(M17&lt;TODAY(),"En retard",IF(M17&lt;=TODAY()+7,"À 7 jours","Planifié"))</x:f>
        <x:v>Planifié</x:v>
      </x:c>
    </x:row>
    <x:row r="18">
      <x:c r="A18" s="120" t="str">
        <x:v>Logistique</x:v>
      </x:c>
      <x:c r="B18" s="121" t="str">
        <x:v>Chariot élévateur CE-09</x:v>
      </x:c>
      <x:c r="C18" s="121" t="str">
        <x:v>Batterie faible</x:v>
      </x:c>
      <x:c r="D18" s="121" t="str">
        <x:v>Ralentissement chargement</x:v>
      </x:c>
      <x:c r="E18" s="122" t="n">
        <x:v>2</x:v>
      </x:c>
      <x:c r="F18" s="122" t="n">
        <x:v>3</x:v>
      </x:c>
      <x:c r="G18" s="122" t="n">
        <x:v>2</x:v>
      </x:c>
      <x:c r="H18" s="122" t="n">
        <x:f>E18*F18*G18</x:f>
        <x:v>12</x:v>
      </x:c>
      <x:c r="I18" s="121" t="str">
        <x:f>IF(H18&gt;=60,"Critique",IF(H18&gt;=30,"Élevé",IF(H18&gt;=15,"Moyen","Faible")))</x:f>
        <x:v>Faible</x:v>
      </x:c>
      <x:c r="J18" s="123" t="n">
        <x:v>2500</x:v>
      </x:c>
      <x:c r="K18" s="121" t="str">
        <x:v>Plan recharge + batterie secours</x:v>
      </x:c>
      <x:c r="L18" s="121" t="str">
        <x:v>Logistique</x:v>
      </x:c>
      <x:c r="M18" s="124" t="n">
        <x:v>46239</x:v>
      </x:c>
      <x:c r="N18" s="125" t="str">
        <x:f>IF(M18&lt;TODAY(),"En retard",IF(M18&lt;=TODAY()+7,"À 7 jours","Planifié"))</x:f>
        <x:v>Planifié</x:v>
      </x:c>
    </x:row>
    <x:row r="19">
      <x:c r="A19" s="120" t="str">
        <x:v>Traitement eau</x:v>
      </x:c>
      <x:c r="B19" s="121" t="str">
        <x:v>Pompe eau P-22</x:v>
      </x:c>
      <x:c r="C19" s="121" t="str">
        <x:v>Cavitation</x:v>
      </x:c>
      <x:c r="D19" s="121" t="str">
        <x:v>Arrêt nettoyage process</x:v>
      </x:c>
      <x:c r="E19" s="122" t="n">
        <x:v>3</x:v>
      </x:c>
      <x:c r="F19" s="122" t="n">
        <x:v>4</x:v>
      </x:c>
      <x:c r="G19" s="122" t="n">
        <x:v>3</x:v>
      </x:c>
      <x:c r="H19" s="122" t="n">
        <x:f>E19*F19*G19</x:f>
        <x:v>36</x:v>
      </x:c>
      <x:c r="I19" s="121" t="str">
        <x:f>IF(H19&gt;=60,"Critique",IF(H19&gt;=30,"Élevé",IF(H19&gt;=15,"Moyen","Faible")))</x:f>
        <x:v>Élevé</x:v>
      </x:c>
      <x:c r="J19" s="123" t="n">
        <x:v>7500</x:v>
      </x:c>
      <x:c r="K19" s="121" t="str">
        <x:v>Contrôle aspiration + stock garniture</x:v>
      </x:c>
      <x:c r="L19" s="121" t="str">
        <x:v>Maintenance</x:v>
      </x:c>
      <x:c r="M19" s="124" t="n">
        <x:v>46223</x:v>
      </x:c>
      <x:c r="N19" s="125" t="str">
        <x:f>IF(M19&lt;TODAY(),"En retard",IF(M19&lt;=TODAY()+7,"À 7 jours","Planifié"))</x:f>
        <x:v>Planifié</x:v>
      </x:c>
    </x:row>
    <x:row r="20">
      <x:c r="A20" s="120" t="str">
        <x:v>Sécurité</x:v>
      </x:c>
      <x:c r="B20" s="121" t="str">
        <x:v>Système incendie SI-01</x:v>
      </x:c>
      <x:c r="C20" s="121" t="str">
        <x:v>Défaut capteur</x:v>
      </x:c>
      <x:c r="D20" s="121" t="str">
        <x:v>Non-conformité audit</x:v>
      </x:c>
      <x:c r="E20" s="122" t="n">
        <x:v>2</x:v>
      </x:c>
      <x:c r="F20" s="122" t="n">
        <x:v>5</x:v>
      </x:c>
      <x:c r="G20" s="122" t="n">
        <x:v>4</x:v>
      </x:c>
      <x:c r="H20" s="122" t="n">
        <x:f>E20*F20*G20</x:f>
        <x:v>40</x:v>
      </x:c>
      <x:c r="I20" s="121" t="str">
        <x:f>IF(H20&gt;=60,"Critique",IF(H20&gt;=30,"Élevé",IF(H20&gt;=15,"Moyen","Faible")))</x:f>
        <x:v>Élevé</x:v>
      </x:c>
      <x:c r="J20" s="123" t="n">
        <x:v>12000</x:v>
      </x:c>
      <x:c r="K20" s="121" t="str">
        <x:v>Test périodique + remplacement capteur</x:v>
      </x:c>
      <x:c r="L20" s="121" t="str">
        <x:v>HSE</x:v>
      </x:c>
      <x:c r="M20" s="124" t="n">
        <x:v>46217</x:v>
      </x:c>
      <x:c r="N20" s="125" t="str">
        <x:f>IF(M20&lt;TODAY(),"En retard",IF(M20&lt;=TODAY()+7,"À 7 jours","Planifié"))</x:f>
        <x:v>Planifié</x:v>
      </x:c>
    </x:row>
    <x:row r="21">
      <x:c r="A21" s="120" t="str">
        <x:v>Production A</x:v>
      </x:c>
      <x:c r="B21" s="121" t="str">
        <x:v>Doseuse D-05</x:v>
      </x:c>
      <x:c r="C21" s="121" t="str">
        <x:v>Erreur dosage</x:v>
      </x:c>
      <x:c r="D21" s="121" t="str">
        <x:v>Rebut matière</x:v>
      </x:c>
      <x:c r="E21" s="122" t="n">
        <x:v>3</x:v>
      </x:c>
      <x:c r="F21" s="122" t="n">
        <x:v>3</x:v>
      </x:c>
      <x:c r="G21" s="122" t="n">
        <x:v>3</x:v>
      </x:c>
      <x:c r="H21" s="122" t="n">
        <x:f>E21*F21*G21</x:f>
        <x:v>27</x:v>
      </x:c>
      <x:c r="I21" s="121" t="str">
        <x:f>IF(H21&gt;=60,"Critique",IF(H21&gt;=30,"Élevé",IF(H21&gt;=15,"Moyen","Faible")))</x:f>
        <x:v>Moyen</x:v>
      </x:c>
      <x:c r="J21" s="123" t="n">
        <x:v>4200</x:v>
      </x:c>
      <x:c r="K21" s="121" t="str">
        <x:v>Calibration hebdomadaire</x:v>
      </x:c>
      <x:c r="L21" s="121" t="str">
        <x:v>Qualité</x:v>
      </x:c>
      <x:c r="M21" s="124" t="n">
        <x:v>46235</x:v>
      </x:c>
      <x:c r="N21" s="125" t="str">
        <x:f>IF(M21&lt;TODAY(),"En retard",IF(M21&lt;=TODAY()+7,"À 7 jours","Planifié"))</x:f>
        <x:v>Planifié</x:v>
      </x:c>
    </x:row>
    <x:row r="22">
      <x:c r="A22" s="126" t="str">
        <x:v>Magasin</x:v>
      </x:c>
      <x:c r="B22" s="127" t="str">
        <x:v>Pont roulant PR-02</x:v>
      </x:c>
      <x:c r="C22" s="127" t="str">
        <x:v>Usure câble</x:v>
      </x:c>
      <x:c r="D22" s="127" t="str">
        <x:v>Blocage manutention</x:v>
      </x:c>
      <x:c r="E22" s="128" t="n">
        <x:v>2</x:v>
      </x:c>
      <x:c r="F22" s="128" t="n">
        <x:v>5</x:v>
      </x:c>
      <x:c r="G22" s="128" t="n">
        <x:v>4</x:v>
      </x:c>
      <x:c r="H22" s="128" t="n">
        <x:f>E22*F22*G22</x:f>
        <x:v>40</x:v>
      </x:c>
      <x:c r="I22" s="127" t="str">
        <x:f>IF(H22&gt;=60,"Critique",IF(H22&gt;=30,"Élevé",IF(H22&gt;=15,"Moyen","Faible")))</x:f>
        <x:v>Élevé</x:v>
      </x:c>
      <x:c r="J22" s="129" t="n">
        <x:v>16000</x:v>
      </x:c>
      <x:c r="K22" s="127" t="str">
        <x:v>Inspection câble + plan remplacement</x:v>
      </x:c>
      <x:c r="L22" s="127" t="str">
        <x:v>Maintenance</x:v>
      </x:c>
      <x:c r="M22" s="130" t="n">
        <x:v>46231</x:v>
      </x:c>
      <x:c r="N22" s="131" t="str">
        <x:f>IF(M22&lt;TODAY(),"En retard",IF(M22&lt;=TODAY()+7,"À 7 jours","Planifié"))</x:f>
        <x:v>Planifié</x:v>
      </x:c>
    </x:row>
  </x:sheetData>
  <x:mergeCells>
    <x:mergeCell ref="A1:N1"/>
    <x:mergeCell ref="A2:N2"/>
    <x:mergeCell ref="L4:N4"/>
    <x:mergeCell ref="L5:N7"/>
  </x:mergeCells>
  <x:conditionalFormatting sqref="H11:H22">
    <x:cfRule type="colorScale" priority="1">
      <x:colorScale>
        <x:cfvo type="min"/>
        <x:cfvo type="percentile" val="50"/>
        <x:cfvo type="max"/>
        <x:color rgb="FFDCFCE7"/>
        <x:color rgb="FFFEF3C7"/>
        <x:color rgb="FFFCA5A5"/>
      </x:colorScale>
    </x:cfRule>
  </x:conditionalFormatting>
  <x:conditionalFormatting sqref="I11:I22">
    <x:cfRule type="expression" dxfId="0" priority="2">
      <x:formula>I11="Critique"</x:formula>
    </x:cfRule>
    <x:cfRule type="expression" dxfId="1" priority="3">
      <x:formula>I11="Élevé"</x:formula>
    </x:cfRule>
    <x:cfRule type="expression" dxfId="2" priority="4">
      <x:formula>I11="Moyen"</x:formula>
    </x:cfRule>
    <x:cfRule type="expression" dxfId="3" priority="5">
      <x:formula>I11="Faible"</x:formula>
    </x:cfRule>
  </x:conditionalFormatting>
  <x:conditionalFormatting sqref="N11:N22">
    <x:cfRule type="expression" dxfId="4" priority="6">
      <x:formula>N11="En retard"</x:formula>
    </x:cfRule>
    <x:cfRule type="expression" dxfId="5" priority="7">
      <x:formula>N11="À 7 jours"</x:formula>
    </x:cfRule>
    <x:cfRule type="expression" dxfId="6" priority="8">
      <x:formula>N11="Planifié"</x:formula>
    </x:cfRule>
  </x:conditionalFormatting>
  <x:dataValidations count="2">
    <x:dataValidation type="list" sqref="E11:G22">
      <x:formula1>"1,2,3,4,5"</x:formula1>
    </x:dataValidation>
    <x:dataValidation type="list" sqref="L11:L22">
      <x:formula1>"Maintenance,Chef atelier,HSE,Automaticien,Électricien,Qualité,Logistique"</x:formula1>
    </x:dataValidation>
  </x:dataValidations>
  <x:pageMargins left="0.7" right="0.7" top="0.75" bottom="0.75" header="0.3" footer="0.3"/>
  <x:drawing xmlns:r="http://schemas.openxmlformats.org/officeDocument/2006/relationships" r:id="R51586eaca75a4ee4"/>
  <x:tableParts count="1">
    <x:tablePart xmlns:r="http://schemas.openxmlformats.org/officeDocument/2006/relationships" r:id="R570e9c56f19246a0"/>
  </x:tableParts>
</x:worksheet>
</file>