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ables/table2.xml" ContentType="application/vnd.openxmlformats-officedocument.spreadsheetml.table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e33339f5e448d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70072d43b1e546bf"/>
    <x:sheet xmlns:r="http://schemas.openxmlformats.org/officeDocument/2006/relationships" name="Journal" sheetId="2" r:id="Reeabd100b046417b"/>
    <x:sheet xmlns:r="http://schemas.openxmlformats.org/officeDocument/2006/relationships" name="Budget" sheetId="3" r:id="Rf290d58ff1324536"/>
    <x:sheet xmlns:r="http://schemas.openxmlformats.org/officeDocument/2006/relationships" name="Trésorerie" sheetId="4" r:id="R40f04ca9c28f42f5"/>
    <x:sheet xmlns:r="http://schemas.openxmlformats.org/officeDocument/2006/relationships" name="Compte résultat" sheetId="5" r:id="R9721492dee3b4b47"/>
    <x:sheet xmlns:r="http://schemas.openxmlformats.org/officeDocument/2006/relationships" name="Ratios" sheetId="6" r:id="R73dbad0235804866"/>
    <x:sheet xmlns:r="http://schemas.openxmlformats.org/officeDocument/2006/relationships" name="Balance" sheetId="7" r:id="Rf2742afca11b4922"/>
    <x:sheet xmlns:r="http://schemas.openxmlformats.org/officeDocument/2006/relationships" name="Paramètres" sheetId="8" r:id="Rfe24f58000be48b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;[Red](#,##0);-"/>
    <x:numFmt numFmtId="201" formatCode="0.0%;[Red](0.0%);-"/>
    <x:numFmt numFmtId="202" formatCode="dd/mm/yyyy"/>
    <x:numFmt numFmtId="203" formatCode="@"/>
  </x:numFmts>
  <x:fonts count="14">
    <x:font>
      <x:sz val="11"/>
      <x:name val="Carlito"/>
    </x:font>
    <x:font>
      <x:b/>
      <x:sz val="18"/>
      <x:color rgb="FFFFFFFF"/>
      <x:name val="Carlito"/>
    </x:font>
    <x:font>
      <x:b/>
      <x:sz val="11"/>
      <x:color rgb="FFFFFFFF"/>
      <x:name val="Carlito"/>
    </x:font>
    <x:font>
      <x:b/>
      <x:sz val="11"/>
      <x:color rgb="FF0000FF"/>
      <x:name val="Carlito"/>
    </x:font>
    <x:font>
      <x:sz val="11"/>
      <x:color rgb="FF0000FF"/>
      <x:name val="Carlito"/>
    </x:font>
    <x:font>
      <x:sz val="11"/>
      <x:color rgb="FF000000"/>
      <x:name val="Carlito"/>
    </x:font>
    <x:font>
      <x:sz val="11"/>
      <x:color rgb="FF008000"/>
      <x:name val="Carlito"/>
    </x:font>
    <x:font>
      <x:b/>
      <x:sz val="11"/>
      <x:name val="Carlito"/>
    </x:font>
    <x:font>
      <x:b/>
      <x:sz val="11"/>
      <x:color rgb="FF0B1F33"/>
      <x:name val="Carlito"/>
    </x:font>
    <x:font>
      <x:b/>
      <x:sz val="22"/>
      <x:color rgb="FFFFFFFF"/>
      <x:name val="Carlito"/>
    </x:font>
    <x:font>
      <x:i/>
      <x:sz val="11"/>
      <x:color rgb="FFC8D6E5"/>
      <x:name val="Carlito"/>
    </x:font>
    <x:font>
      <x:b/>
      <x:sz val="19"/>
      <x:color rgb="FF0B1F33"/>
      <x:name val="Carlito"/>
    </x:font>
    <x:font>
      <x:b/>
      <x:sz val="17"/>
      <x:color rgb="FF0B1F33"/>
      <x:name val="Carlito"/>
    </x:font>
    <x:font>
      <x:b/>
      <x:sz val="17"/>
      <x:color rgb="FF008000"/>
      <x:name val="Carlito"/>
    </x:font>
  </x:fonts>
  <x:fills count="16">
    <x:fill>
      <x:patternFill patternType="none"/>
    </x:fill>
    <x:fill>
      <x:patternFill patternType="gray125"/>
    </x:fill>
    <x:fill>
      <x:patternFill patternType="solid">
        <x:fgColor rgb="FF0B1F33"/>
      </x:patternFill>
    </x:fill>
    <x:fill>
      <x:patternFill patternType="solid">
        <x:fgColor rgb="FF2F80ED"/>
      </x:patternFill>
    </x:fill>
    <x:fill>
      <x:patternFill patternType="solid">
        <x:fgColor rgb="FFFFF4CC"/>
      </x:patternFill>
    </x:fill>
    <x:fill>
      <x:patternFill patternType="solid">
        <x:fgColor rgb="FF27AE60"/>
      </x:patternFill>
    </x:fill>
    <x:fill>
      <x:patternFill patternType="solid">
        <x:fgColor rgb="FFEAF6EF"/>
      </x:patternFill>
    </x:fill>
    <x:fill>
      <x:patternFill patternType="solid">
        <x:fgColor rgb="FFE8EEF8"/>
      </x:patternFill>
    </x:fill>
    <x:fill>
      <x:patternFill patternType="solid">
        <x:fgColor rgb="FF20C4D9"/>
      </x:patternFill>
    </x:fill>
    <x:fill>
      <x:patternFill patternType="solid">
        <x:fgColor rgb="FF9B51E0"/>
      </x:patternFill>
    </x:fill>
    <x:fill>
      <x:patternFill patternType="solid">
        <x:fgColor rgb="FFEEF3FA"/>
      </x:patternFill>
    </x:fill>
    <x:fill>
      <x:patternFill patternType="solid">
        <x:fgColor rgb="FFF2994A"/>
      </x:patternFill>
    </x:fill>
    <x:fill>
      <x:patternFill patternType="solid">
        <x:fgColor rgb="FF102A43"/>
      </x:patternFill>
    </x:fill>
    <x:fill>
      <x:patternFill patternType="solid">
        <x:fgColor rgb="FFF6F8FC"/>
      </x:patternFill>
    </x:fill>
    <x:fill>
      <x:patternFill patternType="solid">
        <x:fgColor rgb="FFEDF3F9"/>
      </x:patternFill>
    </x:fill>
    <x:fill>
      <x:patternFill patternType="solid">
        <x:fgColor rgb="FFEB5757"/>
      </x:patternFill>
    </x:fill>
  </x:fills>
  <x:borders count="2">
    <x:border/>
    <x:border/>
  </x:borders>
  <x:cellStyleXfs count="1">
    <x:xf numFmtId="0" fontId="0" fillId="0" borderId="0"/>
  </x:cellStyleXfs>
  <x:cellXfs count="25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200" fontId="3" fillId="4" borderId="0" xfId="0" applyNumberFormat="1" applyFont="1" applyFill="1" applyBorder="1"/>
    <x:xf numFmtId="200" fontId="3" fillId="4" borderId="1" xfId="0" applyNumberFormat="1" applyFont="1" applyFill="1" applyBorder="1"/>
    <x:xf numFmtId="201" fontId="3" fillId="4" borderId="0" xfId="0" applyNumberFormat="1" applyFont="1" applyFill="1" applyBorder="1"/>
    <x:xf numFmtId="201" fontId="3" fillId="4" borderId="1" xfId="0" applyNumberFormat="1" applyFont="1" applyFill="1" applyBorder="1"/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4" fillId="0" borderId="0" xfId="0" applyNumberFormat="1" applyFont="1" applyFill="1" applyBorder="1"/>
    <x:xf numFmtId="0" fontId="4" fillId="0" borderId="0" xfId="0" applyNumberFormat="1" applyFont="1" applyFill="1" applyBorder="1"/>
    <x:xf numFmtId="200" fontId="4" fillId="0" borderId="0" xfId="0" applyNumberFormat="1" applyFont="1" applyFill="1" applyBorder="1"/>
    <x:xf numFmtId="202" fontId="4" fillId="0" borderId="1" xfId="0" applyNumberFormat="1" applyFont="1" applyFill="1" applyBorder="1"/>
    <x:xf numFmtId="0" fontId="4" fillId="0" borderId="1" xfId="0" applyNumberFormat="1" applyFont="1" applyFill="1" applyBorder="1"/>
    <x:xf numFmtId="200" fontId="4" fillId="0" borderId="1" xfId="0" applyNumberFormat="1" applyFont="1" applyFill="1" applyBorder="1"/>
    <x:xf numFmtId="200" fontId="5" fillId="0" borderId="0" xfId="0" applyNumberFormat="1" applyFont="1" applyFill="1" applyBorder="1"/>
    <x:xf numFmtId="201" fontId="5" fillId="0" borderId="0" xfId="0" applyNumberFormat="1" applyFont="1" applyFill="1" applyBorder="1"/>
    <x:xf numFmtId="0" fontId="5" fillId="0" borderId="0" xfId="0" applyNumberFormat="1" applyFont="1" applyFill="1" applyBorder="1"/>
    <x:xf numFmtId="200" fontId="5" fillId="0" borderId="1" xfId="0" applyNumberFormat="1" applyFont="1" applyFill="1" applyBorder="1"/>
    <x:xf numFmtId="201" fontId="5" fillId="0" borderId="1" xfId="0" applyNumberFormat="1" applyFont="1" applyFill="1" applyBorder="1"/>
    <x:xf numFmtId="0" fontId="5" fillId="0" borderId="1" xfId="0" applyNumberFormat="1" applyFont="1" applyFill="1" applyBorder="1"/>
    <x:xf numFmtId="200" fontId="6" fillId="0" borderId="0" xfId="0" applyNumberFormat="1" applyFont="1" applyFill="1" applyBorder="1"/>
    <x:xf numFmtId="200" fontId="6" fillId="0" borderId="1" xfId="0" applyNumberFormat="1" applyFont="1" applyFill="1" applyBorder="1"/>
    <x:xf numFmtId="0" fontId="0" fillId="6" borderId="0" xfId="0" applyNumberFormat="1" applyFont="1" applyFill="1" applyBorder="1"/>
    <x:xf numFmtId="200" fontId="0" fillId="6" borderId="0" xfId="0" applyNumberFormat="1" applyFont="1" applyFill="1" applyBorder="1"/>
    <x:xf numFmtId="0" fontId="7" fillId="6" borderId="0" xfId="0" applyNumberFormat="1" applyFont="1" applyFill="1" applyBorder="1"/>
    <x:xf numFmtId="200" fontId="7" fillId="6" borderId="0" xfId="0" applyNumberFormat="1" applyFont="1" applyFill="1" applyBorder="1"/>
    <x:xf numFmtId="0" fontId="0" fillId="6" borderId="1" xfId="0" applyNumberFormat="1" applyFont="1" applyFill="1" applyBorder="1"/>
    <x:xf numFmtId="200" fontId="0" fillId="6" borderId="1" xfId="0" applyNumberFormat="1" applyFont="1" applyFill="1" applyBorder="1"/>
    <x:xf numFmtId="0" fontId="7" fillId="6" borderId="1" xfId="0" applyNumberFormat="1" applyFont="1" applyFill="1" applyBorder="1"/>
    <x:xf numFmtId="200" fontId="7" fillId="6" borderId="1" xfId="0" applyNumberFormat="1" applyFont="1" applyFill="1" applyBorder="1"/>
    <x:xf numFmtId="0" fontId="2" fillId="7" borderId="0" xfId="0" applyNumberFormat="1" applyFont="1" applyFill="1" applyBorder="1" applyAlignment="1">
      <x:alignment horizontal="center"/>
    </x:xf>
    <x:xf numFmtId="200" fontId="0" fillId="7" borderId="0" xfId="0" applyNumberFormat="1" applyFont="1" applyFill="1" applyBorder="1"/>
    <x:xf numFmtId="200" fontId="6" fillId="7" borderId="0" xfId="0" applyNumberFormat="1" applyFont="1" applyFill="1" applyBorder="1"/>
    <x:xf numFmtId="200" fontId="7" fillId="7" borderId="0" xfId="0" applyNumberFormat="1" applyFont="1" applyFill="1" applyBorder="1"/>
    <x:xf numFmtId="0" fontId="8" fillId="7" borderId="0" xfId="0" applyNumberFormat="1" applyFont="1" applyFill="1" applyBorder="1" applyAlignment="1">
      <x:alignment horizontal="center"/>
    </x:xf>
    <x:xf numFmtId="200" fontId="8" fillId="7" borderId="0" xfId="0" applyNumberFormat="1" applyFont="1" applyFill="1" applyBorder="1"/>
    <x:xf numFmtId="0" fontId="2" fillId="7" borderId="1" xfId="0" applyNumberFormat="1" applyFont="1" applyFill="1" applyBorder="1" applyAlignment="1">
      <x:alignment horizontal="center"/>
    </x:xf>
    <x:xf numFmtId="200" fontId="0" fillId="7" borderId="1" xfId="0" applyNumberFormat="1" applyFont="1" applyFill="1" applyBorder="1"/>
    <x:xf numFmtId="200" fontId="6" fillId="7" borderId="1" xfId="0" applyNumberFormat="1" applyFont="1" applyFill="1" applyBorder="1"/>
    <x:xf numFmtId="200" fontId="7" fillId="7" borderId="1" xfId="0" applyNumberFormat="1" applyFont="1" applyFill="1" applyBorder="1"/>
    <x:xf numFmtId="0" fontId="8" fillId="7" borderId="1" xfId="0" applyNumberFormat="1" applyFont="1" applyFill="1" applyBorder="1" applyAlignment="1">
      <x:alignment horizontal="center"/>
    </x:xf>
    <x:xf numFmtId="200" fontId="8" fillId="7" borderId="1" xfId="0" applyNumberFormat="1" applyFont="1" applyFill="1" applyBorder="1"/>
    <x:xf numFmtId="0" fontId="0" fillId="8" borderId="0" xfId="0" applyNumberFormat="1" applyFont="1" applyFill="1" applyBorder="1"/>
    <x:xf numFmtId="0" fontId="2" fillId="8" borderId="0" xfId="0" applyNumberFormat="1" applyFont="1" applyFill="1" applyBorder="1"/>
    <x:xf numFmtId="0" fontId="2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2" fillId="8" borderId="1" xfId="0" applyNumberFormat="1" applyFont="1" applyFill="1" applyBorder="1"/>
    <x:xf numFmtId="0" fontId="2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2" fillId="9" borderId="1" xfId="0" applyNumberFormat="1" applyFont="1" applyFill="1" applyBorder="1"/>
    <x:xf numFmtId="0" fontId="2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200" fontId="6" fillId="10" borderId="0" xfId="0" applyNumberFormat="1" applyFont="1" applyFill="1" applyBorder="1"/>
    <x:xf numFmtId="200" fontId="4" fillId="10" borderId="0" xfId="0" applyNumberFormat="1" applyFont="1" applyFill="1" applyBorder="1"/>
    <x:xf numFmtId="200" fontId="5" fillId="10" borderId="0" xfId="0" applyNumberFormat="1" applyFont="1" applyFill="1" applyBorder="1"/>
    <x:xf numFmtId="0" fontId="8" fillId="10" borderId="0" xfId="0" applyNumberFormat="1" applyFont="1" applyFill="1" applyBorder="1"/>
    <x:xf numFmtId="200" fontId="8" fillId="10" borderId="0" xfId="0" applyNumberFormat="1" applyFont="1" applyFill="1" applyBorder="1"/>
    <x:xf numFmtId="0" fontId="0" fillId="10" borderId="1" xfId="0" applyNumberFormat="1" applyFont="1" applyFill="1" applyBorder="1"/>
    <x:xf numFmtId="200" fontId="6" fillId="10" borderId="1" xfId="0" applyNumberFormat="1" applyFont="1" applyFill="1" applyBorder="1"/>
    <x:xf numFmtId="200" fontId="4" fillId="10" borderId="1" xfId="0" applyNumberFormat="1" applyFont="1" applyFill="1" applyBorder="1"/>
    <x:xf numFmtId="200" fontId="5" fillId="10" borderId="1" xfId="0" applyNumberFormat="1" applyFont="1" applyFill="1" applyBorder="1"/>
    <x:xf numFmtId="0" fontId="8" fillId="10" borderId="1" xfId="0" applyNumberFormat="1" applyFont="1" applyFill="1" applyBorder="1"/>
    <x:xf numFmtId="200" fontId="8" fillId="10" borderId="1" xfId="0" applyNumberFormat="1" applyFont="1" applyFill="1" applyBorder="1"/>
    <x:xf numFmtId="0" fontId="0" fillId="11" borderId="0" xfId="0" applyNumberFormat="1" applyFont="1" applyFill="1" applyBorder="1"/>
    <x:xf numFmtId="0" fontId="2" fillId="11" borderId="0" xfId="0" applyNumberFormat="1" applyFont="1" applyFill="1" applyBorder="1"/>
    <x:xf numFmtId="0" fontId="2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2" fillId="11" borderId="1" xfId="0" applyNumberFormat="1" applyFont="1" applyFill="1" applyBorder="1"/>
    <x:xf numFmtId="0" fontId="2" fillId="11" borderId="1" xfId="0" applyNumberFormat="1" applyFont="1" applyFill="1" applyBorder="1" applyAlignment="1">
      <x:alignment horizontal="center"/>
    </x:xf>
    <x:xf numFmtId="0" fontId="2" fillId="5" borderId="0" xfId="0" applyNumberFormat="1" applyFont="1" applyFill="1" applyBorder="1" applyAlignment="1">
      <x:alignment horizontal="center"/>
    </x:xf>
    <x:xf numFmtId="0" fontId="2" fillId="5" borderId="1" xfId="0" applyNumberFormat="1" applyFont="1" applyFill="1" applyBorder="1" applyAlignment="1">
      <x:alignment horizontal="center"/>
    </x:xf>
    <x:xf numFmtId="201" fontId="6" fillId="0" borderId="0" xfId="0" applyNumberFormat="1" applyFont="1" applyFill="1" applyBorder="1"/>
    <x:xf numFmtId="0" fontId="6" fillId="0" borderId="0" xfId="0" applyNumberFormat="1" applyFont="1" applyFill="1" applyBorder="1"/>
    <x:xf numFmtId="201" fontId="6" fillId="0" borderId="1" xfId="0" applyNumberFormat="1" applyFont="1" applyFill="1" applyBorder="1"/>
    <x:xf numFmtId="0" fontId="6" fillId="0" borderId="1" xfId="0" applyNumberFormat="1" applyFont="1" applyFill="1" applyBorder="1"/>
    <x:xf numFmtId="201" fontId="4" fillId="0" borderId="0" xfId="0" applyNumberFormat="1" applyFont="1" applyFill="1" applyBorder="1"/>
    <x:xf numFmtId="201" fontId="4" fillId="0" borderId="1" xfId="0" applyNumberFormat="1" applyFont="1" applyFill="1" applyBorder="1"/>
    <x:xf numFmtId="0" fontId="9" fillId="2" borderId="0" xfId="0" applyNumberFormat="1" applyFont="1" applyFill="1" applyBorder="1"/>
    <x:xf numFmtId="0" fontId="9" fillId="2" borderId="0" xfId="0" applyNumberFormat="1" applyFont="1" applyFill="1" applyBorder="1" applyAlignment="1">
      <x:alignment horizontal="center"/>
    </x:xf>
    <x:xf numFmtId="0" fontId="9" fillId="2" borderId="0" xfId="0" applyNumberFormat="1" applyFont="1" applyFill="1" applyBorder="1" applyAlignment="1">
      <x:alignment horizontal="center" vertical="center"/>
    </x:xf>
    <x:xf numFmtId="0" fontId="9" fillId="2" borderId="1" xfId="0" applyNumberFormat="1" applyFont="1" applyFill="1" applyBorder="1"/>
    <x:xf numFmtId="0" fontId="9" fillId="2" borderId="1" xfId="0" applyNumberFormat="1" applyFont="1" applyFill="1" applyBorder="1" applyAlignment="1">
      <x:alignment horizontal="center"/>
    </x:xf>
    <x:xf numFmtId="0" fontId="9" fillId="2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10" fillId="12" borderId="0" xfId="0" applyNumberFormat="1" applyFont="1" applyFill="1" applyBorder="1"/>
    <x:xf numFmtId="0" fontId="10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10" fillId="12" borderId="1" xfId="0" applyNumberFormat="1" applyFont="1" applyFill="1" applyBorder="1"/>
    <x:xf numFmtId="0" fontId="10" fillId="12" borderId="1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11" fillId="13" borderId="0" xfId="0" applyNumberFormat="1" applyFont="1" applyFill="1" applyBorder="1"/>
    <x:xf numFmtId="0" fontId="11" fillId="13" borderId="0" xfId="0" applyNumberFormat="1" applyFont="1" applyFill="1" applyBorder="1" applyAlignment="1">
      <x:alignment horizontal="center"/>
    </x:xf>
    <x:xf numFmtId="0" fontId="11" fillId="13" borderId="0" xfId="0" applyNumberFormat="1" applyFont="1" applyFill="1" applyBorder="1" applyAlignment="1">
      <x:alignment horizontal="center" vertical="center"/>
    </x:xf>
    <x:xf numFmtId="0" fontId="0" fillId="13" borderId="1" xfId="0" applyNumberFormat="1" applyFont="1" applyFill="1" applyBorder="1"/>
    <x:xf numFmtId="0" fontId="11" fillId="13" borderId="1" xfId="0" applyNumberFormat="1" applyFont="1" applyFill="1" applyBorder="1"/>
    <x:xf numFmtId="0" fontId="11" fillId="13" borderId="1" xfId="0" applyNumberFormat="1" applyFont="1" applyFill="1" applyBorder="1" applyAlignment="1">
      <x:alignment horizontal="center"/>
    </x:xf>
    <x:xf numFmtId="0" fontId="11" fillId="13" borderId="1" xfId="0" applyNumberFormat="1" applyFont="1" applyFill="1" applyBorder="1" applyAlignment="1">
      <x:alignment horizontal="center" vertical="center"/>
    </x:xf>
    <x:xf numFmtId="200" fontId="11" fillId="13" borderId="0" xfId="0" applyNumberFormat="1" applyFont="1" applyFill="1" applyBorder="1" applyAlignment="1">
      <x:alignment horizontal="center" vertical="center"/>
    </x:xf>
    <x:xf numFmtId="200" fontId="11" fillId="13" borderId="1" xfId="0" applyNumberFormat="1" applyFont="1" applyFill="1" applyBorder="1" applyAlignment="1">
      <x:alignment horizontal="center" vertical="center"/>
    </x:xf>
    <x:xf numFmtId="0" fontId="2" fillId="11" borderId="0" xfId="0" applyNumberFormat="1" applyFont="1" applyFill="1" applyBorder="1" applyAlignment="1">
      <x:alignment horizontal="center" vertical="center"/>
    </x:xf>
    <x:xf numFmtId="0" fontId="2" fillId="11" borderId="1" xfId="0" applyNumberFormat="1" applyFont="1" applyFill="1" applyBorder="1" applyAlignment="1">
      <x:alignment horizontal="center" vertical="center"/>
    </x:xf>
    <x:xf numFmtId="0" fontId="2" fillId="5" borderId="0" xfId="0" applyNumberFormat="1" applyFont="1" applyFill="1" applyBorder="1" applyAlignment="1">
      <x:alignment horizontal="center" vertical="center"/>
    </x:xf>
    <x:xf numFmtId="0" fontId="2" fillId="5" borderId="1" xfId="0" applyNumberFormat="1" applyFont="1" applyFill="1" applyBorder="1" applyAlignment="1">
      <x:alignment horizontal="center" vertical="center"/>
    </x:xf>
    <x:xf numFmtId="0" fontId="2" fillId="8" borderId="0" xfId="0" applyNumberFormat="1" applyFont="1" applyFill="1" applyBorder="1" applyAlignment="1">
      <x:alignment horizontal="center" vertical="center"/>
    </x:xf>
    <x:xf numFmtId="0" fontId="2" fillId="8" borderId="1" xfId="0" applyNumberFormat="1" applyFont="1" applyFill="1" applyBorder="1" applyAlignment="1">
      <x:alignment horizontal="center" vertical="center"/>
    </x:xf>
    <x:xf numFmtId="0" fontId="2" fillId="9" borderId="0" xfId="0" applyNumberFormat="1" applyFont="1" applyFill="1" applyBorder="1" applyAlignment="1">
      <x:alignment horizontal="center" vertical="center"/>
    </x:xf>
    <x:xf numFmtId="0" fontId="2" fillId="9" borderId="1" xfId="0" applyNumberFormat="1" applyFont="1" applyFill="1" applyBorder="1" applyAlignment="1">
      <x:alignment horizontal="center" vertical="center"/>
    </x:xf>
    <x:xf numFmtId="203" fontId="11" fillId="13" borderId="0" xfId="0" applyNumberFormat="1" applyFont="1" applyFill="1" applyBorder="1" applyAlignment="1">
      <x:alignment horizontal="center" vertical="center"/>
    </x:xf>
    <x:xf numFmtId="203" fontId="11" fillId="13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12" fillId="14" borderId="0" xfId="0" applyNumberFormat="1" applyFont="1" applyFill="1" applyBorder="1"/>
    <x:xf numFmtId="0" fontId="12" fillId="14" borderId="0" xfId="0" applyNumberFormat="1" applyFont="1" applyFill="1" applyBorder="1" applyAlignment="1">
      <x:alignment horizontal="center"/>
    </x:xf>
    <x:xf numFmtId="0" fontId="12" fillId="14" borderId="0" xfId="0" applyNumberFormat="1" applyFont="1" applyFill="1" applyBorder="1" applyAlignment="1">
      <x:alignment horizontal="center" vertical="center"/>
    </x:xf>
    <x:xf numFmtId="0" fontId="0" fillId="14" borderId="1" xfId="0" applyNumberFormat="1" applyFont="1" applyFill="1" applyBorder="1"/>
    <x:xf numFmtId="0" fontId="12" fillId="14" borderId="1" xfId="0" applyNumberFormat="1" applyFont="1" applyFill="1" applyBorder="1"/>
    <x:xf numFmtId="0" fontId="12" fillId="14" borderId="1" xfId="0" applyNumberFormat="1" applyFont="1" applyFill="1" applyBorder="1" applyAlignment="1">
      <x:alignment horizontal="center"/>
    </x:xf>
    <x:xf numFmtId="0" fontId="12" fillId="14" borderId="1" xfId="0" applyNumberFormat="1" applyFont="1" applyFill="1" applyBorder="1" applyAlignment="1">
      <x:alignment horizontal="center" vertical="center"/>
    </x:xf>
    <x:xf numFmtId="200" fontId="12" fillId="14" borderId="0" xfId="0" applyNumberFormat="1" applyFont="1" applyFill="1" applyBorder="1" applyAlignment="1">
      <x:alignment horizontal="center" vertical="center"/>
    </x:xf>
    <x:xf numFmtId="200" fontId="12" fillId="14" borderId="1" xfId="0" applyNumberFormat="1" applyFont="1" applyFill="1" applyBorder="1" applyAlignment="1">
      <x:alignment horizontal="center" vertical="center"/>
    </x:xf>
    <x:xf numFmtId="201" fontId="12" fillId="14" borderId="0" xfId="0" applyNumberFormat="1" applyFont="1" applyFill="1" applyBorder="1" applyAlignment="1">
      <x:alignment horizontal="center" vertical="center"/>
    </x:xf>
    <x:xf numFmtId="201" fontId="12" fillId="14" borderId="1" xfId="0" applyNumberFormat="1" applyFont="1" applyFill="1" applyBorder="1" applyAlignment="1">
      <x:alignment horizontal="center" vertical="center"/>
    </x:xf>
    <x:xf numFmtId="0" fontId="0" fillId="15" borderId="0" xfId="0" applyNumberFormat="1" applyFont="1" applyFill="1" applyBorder="1"/>
    <x:xf numFmtId="0" fontId="2" fillId="15" borderId="0" xfId="0" applyNumberFormat="1" applyFont="1" applyFill="1" applyBorder="1"/>
    <x:xf numFmtId="0" fontId="2" fillId="15" borderId="0" xfId="0" applyNumberFormat="1" applyFont="1" applyFill="1" applyBorder="1" applyAlignment="1">
      <x:alignment horizontal="center"/>
    </x:xf>
    <x:xf numFmtId="0" fontId="0" fillId="15" borderId="1" xfId="0" applyNumberFormat="1" applyFont="1" applyFill="1" applyBorder="1"/>
    <x:xf numFmtId="0" fontId="2" fillId="15" borderId="1" xfId="0" applyNumberFormat="1" applyFont="1" applyFill="1" applyBorder="1"/>
    <x:xf numFmtId="0" fontId="2" fillId="15" borderId="1" xfId="0" applyNumberFormat="1" applyFont="1" applyFill="1" applyBorder="1" applyAlignment="1">
      <x:alignment horizontal="center"/>
    </x:xf>
    <x:xf numFmtId="203" fontId="12" fillId="14" borderId="0" xfId="0" applyNumberFormat="1" applyFont="1" applyFill="1" applyBorder="1" applyAlignment="1">
      <x:alignment horizontal="center" vertical="center"/>
    </x:xf>
    <x:xf numFmtId="203" fontId="12" fillId="14" borderId="1" xfId="0" applyNumberFormat="1" applyFont="1" applyFill="1" applyBorder="1" applyAlignment="1">
      <x:alignment horizontal="center" vertical="center"/>
    </x:xf>
    <x:xf numFmtId="200" fontId="13" fillId="13" borderId="0" xfId="0" applyNumberFormat="1" applyFont="1" applyFill="1" applyBorder="1" applyAlignment="1">
      <x:alignment horizontal="center" vertical="center"/>
    </x:xf>
    <x:xf numFmtId="0" fontId="13" fillId="13" borderId="0" xfId="0" applyNumberFormat="1" applyFont="1" applyFill="1" applyBorder="1" applyAlignment="1">
      <x:alignment horizontal="center" vertical="center"/>
    </x:xf>
    <x:xf numFmtId="203" fontId="13" fillId="13" borderId="0" xfId="0" applyNumberFormat="1" applyFont="1" applyFill="1" applyBorder="1" applyAlignment="1">
      <x:alignment horizontal="center" vertical="center"/>
    </x:xf>
    <x:xf numFmtId="0" fontId="13" fillId="0" borderId="0" xfId="0" applyNumberFormat="1" applyFont="1" applyFill="1" applyBorder="1"/>
    <x:xf numFmtId="0" fontId="13" fillId="5" borderId="0" xfId="0" applyNumberFormat="1" applyFont="1" applyFill="1" applyBorder="1" applyAlignment="1">
      <x:alignment horizontal="center"/>
    </x:xf>
    <x:xf numFmtId="0" fontId="13" fillId="11" borderId="0" xfId="0" applyNumberFormat="1" applyFont="1" applyFill="1" applyBorder="1" applyAlignment="1">
      <x:alignment horizontal="center"/>
    </x:xf>
    <x:xf numFmtId="0" fontId="13" fillId="3" borderId="0" xfId="0" applyNumberFormat="1" applyFont="1" applyFill="1" applyBorder="1" applyAlignment="1">
      <x:alignment horizontal="center"/>
    </x:xf>
    <x:xf numFmtId="0" fontId="13" fillId="9" borderId="0" xfId="0" applyNumberFormat="1" applyFont="1" applyFill="1" applyBorder="1" applyAlignment="1">
      <x:alignment horizontal="center"/>
    </x:xf>
    <x:xf numFmtId="0" fontId="13" fillId="15" borderId="0" xfId="0" applyNumberFormat="1" applyFont="1" applyFill="1" applyBorder="1" applyAlignment="1">
      <x:alignment horizontal="center"/>
    </x:xf>
    <x:xf numFmtId="200" fontId="13" fillId="14" borderId="0" xfId="0" applyNumberFormat="1" applyFont="1" applyFill="1" applyBorder="1" applyAlignment="1">
      <x:alignment horizontal="center" vertical="center"/>
    </x:xf>
    <x:xf numFmtId="0" fontId="13" fillId="14" borderId="0" xfId="0" applyNumberFormat="1" applyFont="1" applyFill="1" applyBorder="1" applyAlignment="1">
      <x:alignment horizontal="center" vertical="center"/>
    </x:xf>
    <x:xf numFmtId="201" fontId="13" fillId="14" borderId="0" xfId="0" applyNumberFormat="1" applyFont="1" applyFill="1" applyBorder="1" applyAlignment="1">
      <x:alignment horizontal="center" vertical="center"/>
    </x:xf>
    <x:xf numFmtId="203" fontId="13" fillId="14" borderId="0" xfId="0" applyNumberFormat="1" applyFont="1" applyFill="1" applyBorder="1" applyAlignment="1">
      <x:alignment horizontal="center" vertical="center"/>
    </x:xf>
    <x:xf numFmtId="200" fontId="13" fillId="13" borderId="1" xfId="0" applyNumberFormat="1" applyFont="1" applyFill="1" applyBorder="1" applyAlignment="1">
      <x:alignment horizontal="center" vertical="center"/>
    </x:xf>
    <x:xf numFmtId="0" fontId="13" fillId="13" borderId="1" xfId="0" applyNumberFormat="1" applyFont="1" applyFill="1" applyBorder="1" applyAlignment="1">
      <x:alignment horizontal="center" vertical="center"/>
    </x:xf>
    <x:xf numFmtId="203" fontId="13" fillId="13" borderId="1" xfId="0" applyNumberFormat="1" applyFont="1" applyFill="1" applyBorder="1" applyAlignment="1">
      <x:alignment horizontal="center" vertical="center"/>
    </x:xf>
    <x:xf numFmtId="0" fontId="13" fillId="0" borderId="1" xfId="0" applyNumberFormat="1" applyFont="1" applyFill="1" applyBorder="1"/>
    <x:xf numFmtId="0" fontId="13" fillId="5" borderId="1" xfId="0" applyNumberFormat="1" applyFont="1" applyFill="1" applyBorder="1" applyAlignment="1">
      <x:alignment horizontal="center"/>
    </x:xf>
    <x:xf numFmtId="0" fontId="13" fillId="11" borderId="1" xfId="0" applyNumberFormat="1" applyFont="1" applyFill="1" applyBorder="1" applyAlignment="1">
      <x:alignment horizontal="center"/>
    </x:xf>
    <x:xf numFmtId="0" fontId="13" fillId="3" borderId="1" xfId="0" applyNumberFormat="1" applyFont="1" applyFill="1" applyBorder="1" applyAlignment="1">
      <x:alignment horizontal="center"/>
    </x:xf>
    <x:xf numFmtId="0" fontId="13" fillId="9" borderId="1" xfId="0" applyNumberFormat="1" applyFont="1" applyFill="1" applyBorder="1" applyAlignment="1">
      <x:alignment horizontal="center"/>
    </x:xf>
    <x:xf numFmtId="0" fontId="13" fillId="15" borderId="1" xfId="0" applyNumberFormat="1" applyFont="1" applyFill="1" applyBorder="1" applyAlignment="1">
      <x:alignment horizontal="center"/>
    </x:xf>
    <x:xf numFmtId="200" fontId="13" fillId="14" borderId="1" xfId="0" applyNumberFormat="1" applyFont="1" applyFill="1" applyBorder="1" applyAlignment="1">
      <x:alignment horizontal="center" vertical="center"/>
    </x:xf>
    <x:xf numFmtId="0" fontId="13" fillId="14" borderId="1" xfId="0" applyNumberFormat="1" applyFont="1" applyFill="1" applyBorder="1" applyAlignment="1">
      <x:alignment horizontal="center" vertical="center"/>
    </x:xf>
    <x:xf numFmtId="201" fontId="13" fillId="14" borderId="1" xfId="0" applyNumberFormat="1" applyFont="1" applyFill="1" applyBorder="1" applyAlignment="1">
      <x:alignment horizontal="center" vertical="center"/>
    </x:xf>
    <x:xf numFmtId="203" fontId="13" fillId="14" borderId="1" xfId="0" applyNumberFormat="1" applyFont="1" applyFill="1" applyBorder="1" applyAlignment="1">
      <x:alignment horizontal="center" vertical="center"/>
    </x:xf>
    <x:xf numFmtId="0" fontId="2" fillId="12" borderId="0" xfId="0" applyNumberFormat="1" applyFont="1" applyFill="1" applyBorder="1"/>
    <x:xf numFmtId="0" fontId="2" fillId="12" borderId="0" xfId="0" applyNumberFormat="1" applyFont="1" applyFill="1" applyBorder="1" applyAlignment="1">
      <x:alignment horizontal="center"/>
    </x:xf>
    <x:xf numFmtId="0" fontId="2" fillId="12" borderId="1" xfId="0" applyNumberFormat="1" applyFont="1" applyFill="1" applyBorder="1"/>
    <x:xf numFmtId="0" fontId="2" fillId="12" borderId="1" xfId="0" applyNumberFormat="1" applyFont="1" applyFill="1" applyBorder="1" applyAlignment="1">
      <x:alignment horizontal="center"/>
    </x:xf>
    <x:xf numFmtId="0" fontId="10" fillId="12" borderId="0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vertical="center"/>
    </x:xf>
    <x:xf numFmtId="0" fontId="13" fillId="0" borderId="0" xfId="0" applyNumberFormat="1" applyFont="1" applyFill="1" applyBorder="1" applyAlignment="1">
      <x:alignment vertical="center"/>
    </x:xf>
    <x:xf numFmtId="0" fontId="13" fillId="5" borderId="0" xfId="0" applyNumberFormat="1" applyFont="1" applyFill="1" applyBorder="1" applyAlignment="1">
      <x:alignment horizontal="center" vertical="center"/>
    </x:xf>
    <x:xf numFmtId="0" fontId="13" fillId="11" borderId="0" xfId="0" applyNumberFormat="1" applyFont="1" applyFill="1" applyBorder="1" applyAlignment="1">
      <x:alignment horizontal="center" vertical="center"/>
    </x:xf>
    <x:xf numFmtId="0" fontId="13" fillId="3" borderId="0" xfId="0" applyNumberFormat="1" applyFont="1" applyFill="1" applyBorder="1" applyAlignment="1">
      <x:alignment horizontal="center" vertical="center"/>
    </x:xf>
    <x:xf numFmtId="0" fontId="13" fillId="9" borderId="0" xfId="0" applyNumberFormat="1" applyFont="1" applyFill="1" applyBorder="1" applyAlignment="1">
      <x:alignment horizontal="center" vertical="center"/>
    </x:xf>
    <x:xf numFmtId="0" fontId="13" fillId="15" borderId="0" xfId="0" applyNumberFormat="1" applyFont="1" applyFill="1" applyBorder="1" applyAlignment="1">
      <x:alignment horizontal="center" vertical="center"/>
    </x:xf>
    <x:xf numFmtId="0" fontId="2" fillId="12" borderId="0" xfId="0" applyNumberFormat="1" applyFont="1" applyFill="1" applyBorder="1" applyAlignment="1">
      <x:alignment horizontal="center" vertical="center"/>
    </x:xf>
    <x:xf numFmtId="200" fontId="6" fillId="0" borderId="0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/>
    </x:xf>
    <x:xf numFmtId="0" fontId="10" fillId="12" borderId="1" xfId="0" applyNumberFormat="1" applyFont="1" applyFill="1" applyBorder="1" applyAlignment="1">
      <x:alignment horizontal="center" vertical="center"/>
    </x:xf>
    <x:xf numFmtId="0" fontId="0" fillId="0" borderId="1" xfId="0" applyNumberFormat="1" applyFont="1" applyFill="1" applyBorder="1" applyAlignment="1">
      <x:alignment vertical="center"/>
    </x:xf>
    <x:xf numFmtId="0" fontId="13" fillId="0" borderId="1" xfId="0" applyNumberFormat="1" applyFont="1" applyFill="1" applyBorder="1" applyAlignment="1">
      <x:alignment vertical="center"/>
    </x:xf>
    <x:xf numFmtId="0" fontId="13" fillId="5" borderId="1" xfId="0" applyNumberFormat="1" applyFont="1" applyFill="1" applyBorder="1" applyAlignment="1">
      <x:alignment horizontal="center" vertical="center"/>
    </x:xf>
    <x:xf numFmtId="0" fontId="13" fillId="11" borderId="1" xfId="0" applyNumberFormat="1" applyFont="1" applyFill="1" applyBorder="1" applyAlignment="1">
      <x:alignment horizontal="center" vertical="center"/>
    </x:xf>
    <x:xf numFmtId="0" fontId="13" fillId="3" borderId="1" xfId="0" applyNumberFormat="1" applyFont="1" applyFill="1" applyBorder="1" applyAlignment="1">
      <x:alignment horizontal="center" vertical="center"/>
    </x:xf>
    <x:xf numFmtId="0" fontId="13" fillId="9" borderId="1" xfId="0" applyNumberFormat="1" applyFont="1" applyFill="1" applyBorder="1" applyAlignment="1">
      <x:alignment horizontal="center" vertical="center"/>
    </x:xf>
    <x:xf numFmtId="0" fontId="13" fillId="15" borderId="1" xfId="0" applyNumberFormat="1" applyFont="1" applyFill="1" applyBorder="1" applyAlignment="1">
      <x:alignment horizontal="center" vertical="center"/>
    </x:xf>
    <x:xf numFmtId="0" fontId="2" fillId="12" borderId="1" xfId="0" applyNumberFormat="1" applyFont="1" applyFill="1" applyBorder="1" applyAlignment="1">
      <x:alignment horizontal="center" vertical="center"/>
    </x:xf>
    <x:xf numFmtId="200" fontId="6" fillId="0" borderId="1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0" fontId="2" fillId="3" borderId="0" xfId="0" applyNumberFormat="1" applyFont="1" applyFill="1" applyBorder="1" applyAlignment="1">
      <x:alignment horizontal="center" vertical="center" wrapText="1"/>
    </x:xf>
    <x:xf numFmtId="202" fontId="4" fillId="0" borderId="0" xfId="0" applyNumberFormat="1" applyFont="1" applyFill="1" applyBorder="1" applyAlignment="1">
      <x:alignment vertical="center"/>
    </x:xf>
    <x:xf numFmtId="0" fontId="4" fillId="0" borderId="0" xfId="0" applyNumberFormat="1" applyFont="1" applyFill="1" applyBorder="1" applyAlignment="1">
      <x:alignment vertical="center"/>
    </x:xf>
    <x:xf numFmtId="200" fontId="4" fillId="0" borderId="0" xfId="0" applyNumberFormat="1" applyFont="1" applyFill="1" applyBorder="1" applyAlignment="1">
      <x:alignment vertical="center"/>
    </x:xf>
    <x:xf numFmtId="200" fontId="5" fillId="0" borderId="0" xfId="0" applyNumberFormat="1" applyFont="1" applyFill="1" applyBorder="1" applyAlignment="1">
      <x:alignment vertical="center"/>
    </x:xf>
    <x:xf numFmtId="201" fontId="5" fillId="0" borderId="0" xfId="0" applyNumberFormat="1" applyFont="1" applyFill="1" applyBorder="1" applyAlignment="1">
      <x:alignment vertical="center"/>
    </x:xf>
    <x:xf numFmtId="0" fontId="5" fillId="0" borderId="0" xfId="0" applyNumberFormat="1" applyFont="1" applyFill="1" applyBorder="1" applyAlignment="1">
      <x:alignment vertical="center"/>
    </x:xf>
    <x:xf numFmtId="0" fontId="2" fillId="3" borderId="1" xfId="0" applyNumberFormat="1" applyFont="1" applyFill="1" applyBorder="1" applyAlignment="1">
      <x:alignment horizontal="center" vertical="center" wrapText="1"/>
    </x:xf>
    <x:xf numFmtId="202" fontId="4" fillId="0" borderId="1" xfId="0" applyNumberFormat="1" applyFont="1" applyFill="1" applyBorder="1" applyAlignment="1">
      <x:alignment vertical="center"/>
    </x:xf>
    <x:xf numFmtId="0" fontId="4" fillId="0" borderId="1" xfId="0" applyNumberFormat="1" applyFont="1" applyFill="1" applyBorder="1" applyAlignment="1">
      <x:alignment vertical="center"/>
    </x:xf>
    <x:xf numFmtId="200" fontId="4" fillId="0" borderId="1" xfId="0" applyNumberFormat="1" applyFont="1" applyFill="1" applyBorder="1" applyAlignment="1">
      <x:alignment vertical="center"/>
    </x:xf>
    <x:xf numFmtId="200" fontId="5" fillId="0" borderId="1" xfId="0" applyNumberFormat="1" applyFont="1" applyFill="1" applyBorder="1" applyAlignment="1">
      <x:alignment vertical="center"/>
    </x:xf>
    <x:xf numFmtId="201" fontId="5" fillId="0" borderId="1" xfId="0" applyNumberFormat="1" applyFont="1" applyFill="1" applyBorder="1" applyAlignment="1">
      <x:alignment vertical="center"/>
    </x:xf>
    <x:xf numFmtId="0" fontId="5" fillId="0" borderId="1" xfId="0" applyNumberFormat="1" applyFont="1" applyFill="1" applyBorder="1" applyAlignment="1">
      <x:alignment vertical="center"/>
    </x:xf>
    <x:xf numFmtId="0" fontId="8" fillId="7" borderId="0" xfId="0" applyNumberFormat="1" applyFont="1" applyFill="1" applyBorder="1" applyAlignment="1">
      <x:alignment horizontal="center" vertical="center"/>
    </x:xf>
    <x:xf numFmtId="200" fontId="8" fillId="7" borderId="0" xfId="0" applyNumberFormat="1" applyFont="1" applyFill="1" applyBorder="1" applyAlignment="1">
      <x:alignment vertical="center"/>
    </x:xf>
    <x:xf numFmtId="0" fontId="7" fillId="6" borderId="0" xfId="0" applyNumberFormat="1" applyFont="1" applyFill="1" applyBorder="1" applyAlignment="1">
      <x:alignment vertical="center"/>
    </x:xf>
    <x:xf numFmtId="200" fontId="7" fillId="6" borderId="0" xfId="0" applyNumberFormat="1" applyFont="1" applyFill="1" applyBorder="1" applyAlignment="1">
      <x:alignment vertical="center"/>
    </x:xf>
    <x:xf numFmtId="0" fontId="8" fillId="7" borderId="1" xfId="0" applyNumberFormat="1" applyFont="1" applyFill="1" applyBorder="1" applyAlignment="1">
      <x:alignment horizontal="center" vertical="center"/>
    </x:xf>
    <x:xf numFmtId="200" fontId="8" fillId="7" borderId="1" xfId="0" applyNumberFormat="1" applyFont="1" applyFill="1" applyBorder="1" applyAlignment="1">
      <x:alignment vertical="center"/>
    </x:xf>
    <x:xf numFmtId="0" fontId="7" fillId="6" borderId="1" xfId="0" applyNumberFormat="1" applyFont="1" applyFill="1" applyBorder="1" applyAlignment="1">
      <x:alignment vertical="center"/>
    </x:xf>
    <x:xf numFmtId="200" fontId="7" fillId="6" borderId="1" xfId="0" applyNumberFormat="1" applyFont="1" applyFill="1" applyBorder="1" applyAlignment="1">
      <x:alignment vertical="center"/>
    </x:xf>
    <x:xf numFmtId="200" fontId="0" fillId="0" borderId="0" xfId="0" applyNumberFormat="1" applyFont="1" applyFill="1" applyBorder="1" applyAlignment="1">
      <x:alignment vertical="center"/>
    </x:xf>
    <x:xf numFmtId="200" fontId="0" fillId="0" borderId="1" xfId="0" applyNumberFormat="1" applyFont="1" applyFill="1" applyBorder="1" applyAlignment="1">
      <x:alignment vertical="center"/>
    </x:xf>
    <x:xf numFmtId="0" fontId="8" fillId="10" borderId="0" xfId="0" applyNumberFormat="1" applyFont="1" applyFill="1" applyBorder="1" applyAlignment="1">
      <x:alignment vertical="center"/>
    </x:xf>
    <x:xf numFmtId="200" fontId="8" fillId="10" borderId="0" xfId="0" applyNumberFormat="1" applyFont="1" applyFill="1" applyBorder="1" applyAlignment="1">
      <x:alignment vertical="center"/>
    </x:xf>
    <x:xf numFmtId="0" fontId="8" fillId="10" borderId="1" xfId="0" applyNumberFormat="1" applyFont="1" applyFill="1" applyBorder="1" applyAlignment="1">
      <x:alignment vertical="center"/>
    </x:xf>
    <x:xf numFmtId="200" fontId="8" fillId="10" borderId="1" xfId="0" applyNumberFormat="1" applyFont="1" applyFill="1" applyBorder="1" applyAlignment="1">
      <x:alignment vertical="center"/>
    </x:xf>
    <x:xf numFmtId="201" fontId="6" fillId="0" borderId="0" xfId="0" applyNumberFormat="1" applyFont="1" applyFill="1" applyBorder="1" applyAlignment="1">
      <x:alignment vertical="center"/>
    </x:xf>
    <x:xf numFmtId="201" fontId="4" fillId="0" borderId="0" xfId="0" applyNumberFormat="1" applyFont="1" applyFill="1" applyBorder="1" applyAlignment="1">
      <x:alignment vertical="center"/>
    </x:xf>
    <x:xf numFmtId="0" fontId="6" fillId="0" borderId="0" xfId="0" applyNumberFormat="1" applyFont="1" applyFill="1" applyBorder="1" applyAlignment="1">
      <x:alignment vertical="center"/>
    </x:xf>
    <x:xf numFmtId="201" fontId="6" fillId="0" borderId="1" xfId="0" applyNumberFormat="1" applyFont="1" applyFill="1" applyBorder="1" applyAlignment="1">
      <x:alignment vertical="center"/>
    </x:xf>
    <x:xf numFmtId="201" fontId="4" fillId="0" borderId="1" xfId="0" applyNumberFormat="1" applyFont="1" applyFill="1" applyBorder="1" applyAlignment="1">
      <x:alignment vertical="center"/>
    </x:xf>
    <x:xf numFmtId="0" fontId="6" fillId="0" borderId="1" xfId="0" applyNumberFormat="1" applyFont="1" applyFill="1" applyBorder="1" applyAlignment="1">
      <x:alignment vertical="center"/>
    </x:xf>
    <x:xf numFmtId="0" fontId="2" fillId="5" borderId="0" xfId="0" applyNumberFormat="1" applyFont="1" applyFill="1" applyBorder="1" applyAlignment="1">
      <x:alignment vertical="center"/>
    </x:xf>
    <x:xf numFmtId="0" fontId="3" fillId="4" borderId="0" xfId="0" applyNumberFormat="1" applyFont="1" applyFill="1" applyBorder="1" applyAlignment="1">
      <x:alignment vertical="center"/>
    </x:xf>
    <x:xf numFmtId="200" fontId="3" fillId="4" borderId="0" xfId="0" applyNumberFormat="1" applyFont="1" applyFill="1" applyBorder="1" applyAlignment="1">
      <x:alignment vertical="center"/>
    </x:xf>
    <x:xf numFmtId="201" fontId="3" fillId="4" borderId="0" xfId="0" applyNumberFormat="1" applyFont="1" applyFill="1" applyBorder="1" applyAlignment="1">
      <x:alignment vertical="center"/>
    </x:xf>
  </x:cellXfs>
  <x:cellStyles count="1">
    <x:cellStyle name="Normal" xfId="0"/>
  </x:cellStyles>
  <x:dxfs count="9">
    <x:dxf>
      <x:font>
        <x:b/>
        <x:color rgb="FF27AE60"/>
      </x:font>
      <x:fill>
        <x:patternFill patternType="solid">
          <x:bgColor rgb="FFDDF4E4"/>
        </x:patternFill>
      </x:fill>
    </x:dxf>
    <x:dxf>
      <x:font>
        <x:b/>
        <x:color rgb="FFF2994A"/>
      </x:font>
      <x:fill>
        <x:patternFill patternType="solid">
          <x:bgColor rgb="FFFFF0D9"/>
        </x:patternFill>
      </x:fill>
    </x:dxf>
    <x:dxf>
      <x:font>
        <x:b/>
        <x:color rgb="FFEB5757"/>
      </x:font>
      <x:fill>
        <x:patternFill patternType="solid">
          <x:bgColor rgb="FFFDE2E2"/>
        </x:patternFill>
      </x:fill>
    </x:dxf>
    <x:dxf>
      <x:font>
        <x:b/>
        <x:color rgb="FF27AE60"/>
      </x:font>
      <x:fill>
        <x:patternFill patternType="solid">
          <x:bgColor rgb="FFDDF4E4"/>
        </x:patternFill>
      </x:fill>
    </x:dxf>
    <x:dxf>
      <x:font>
        <x:b/>
        <x:color rgb="FFF2994A"/>
      </x:font>
      <x:fill>
        <x:patternFill patternType="solid">
          <x:bgColor rgb="FFFFF0D9"/>
        </x:patternFill>
      </x:fill>
    </x:dxf>
    <x:dxf>
      <x:font>
        <x:b/>
        <x:color rgb="FFEB5757"/>
      </x:font>
      <x:fill>
        <x:patternFill patternType="solid">
          <x:bgColor rgb="FFFDE2E2"/>
        </x:patternFill>
      </x:fill>
    </x:dxf>
    <x:dxf>
      <x:font>
        <x:b/>
        <x:color rgb="FF27AE60"/>
      </x:font>
      <x:fill>
        <x:patternFill patternType="solid">
          <x:bgColor rgb="FFDDF4E4"/>
        </x:patternFill>
      </x:fill>
    </x:dxf>
    <x:dxf>
      <x:font>
        <x:b/>
        <x:color rgb="FFF2994A"/>
      </x:font>
      <x:fill>
        <x:patternFill patternType="solid">
          <x:bgColor rgb="FFFFF0D9"/>
        </x:patternFill>
      </x:fill>
    </x:dxf>
    <x:dxf>
      <x:font>
        <x:b/>
        <x:color rgb="FFEB5757"/>
      </x:font>
      <x:fill>
        <x:patternFill patternType="solid">
          <x:bgColor rgb="FFFD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80d4277261b4c30" /><Relationship Type="http://schemas.openxmlformats.org/officeDocument/2006/relationships/theme" Target="/xl/theme/theme1.xml" Id="R83761b7b43f64d20" /><Relationship Type="http://schemas.openxmlformats.org/officeDocument/2006/relationships/sharedStrings" Target="/xl/sharedStrings.xml" Id="Rf9e21986b3e444c0" /><Relationship Type="http://schemas.openxmlformats.org/officeDocument/2006/relationships/worksheet" Target="/xl/worksheets/sheet1.xml" Id="R70072d43b1e546bf" /><Relationship Type="http://schemas.openxmlformats.org/officeDocument/2006/relationships/worksheet" Target="/xl/worksheets/sheet2.xml" Id="Reeabd100b046417b" /><Relationship Type="http://schemas.openxmlformats.org/officeDocument/2006/relationships/worksheet" Target="/xl/worksheets/sheet3.xml" Id="Rf290d58ff1324536" /><Relationship Type="http://schemas.openxmlformats.org/officeDocument/2006/relationships/worksheet" Target="/xl/worksheets/sheet4.xml" Id="R40f04ca9c28f42f5" /><Relationship Type="http://schemas.openxmlformats.org/officeDocument/2006/relationships/worksheet" Target="/xl/worksheets/sheet5.xml" Id="R9721492dee3b4b47" /><Relationship Type="http://schemas.openxmlformats.org/officeDocument/2006/relationships/worksheet" Target="/xl/worksheets/sheet6.xml" Id="R73dbad0235804866" /><Relationship Type="http://schemas.openxmlformats.org/officeDocument/2006/relationships/worksheet" Target="/xl/worksheets/sheet7.xml" Id="Rf2742afca11b4922" /><Relationship Type="http://schemas.openxmlformats.org/officeDocument/2006/relationships/worksheet" Target="/xl/worksheets/sheet8.xml" Id="Rfe24f58000be48b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794c720012f44dc" /><Relationship Type="http://schemas.openxmlformats.org/officeDocument/2006/relationships/chart" Target="/xl/drawings/charts/chart2.xml" Id="Rfb560da6124945f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CA, charges et résultat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'Dashboard'!$A$19:$A$30</c:f>
              <c:strCache>
                <c:ptCount val="0"/>
              </c:strCache>
            </c:strRef>
          </c:cat>
          <c:val>
            <c:numRef>
              <c:f>'Dashboard'!$B$19:$B$30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'Dashboard'!$A$19:$A$30</c:f>
              <c:strCache>
                <c:ptCount val="0"/>
              </c:strCache>
            </c:strRef>
          </c:cat>
          <c:val>
            <c:numRef>
              <c:f>'Dashboard'!$C$19:$C$30</c:f>
              <c:numCache>
                <c:formatCode>#,##0;[Red](#,##0);-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'Dashboard'!$A$19:$A$30</c:f>
              <c:strCache>
                <c:ptCount val="0"/>
              </c:strCache>
            </c:strRef>
          </c:cat>
          <c:val>
            <c:numRef>
              <c:f>'Dashboard'!$D$19:$D$30</c:f>
              <c:numCache>
                <c:formatCode>#,##0;[Red](#,##0);-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Trésorerie mensuelle vs seuil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Solde final</c:v>
          </c:tx>
          <c:cat>
            <c:strRef>
              <c:f>'Dashboard'!$H$19:$H$30</c:f>
              <c:strCache>
                <c:ptCount val="0"/>
              </c:strCache>
            </c:strRef>
          </c:cat>
          <c:val>
            <c:numRef>
              <c:f>'Dashboard'!$I$19:$I$30</c:f>
              <c:numCache>
                <c:formatCode>#,##0;[Red](#,##0);-</c:formatCode>
                <c:ptCount val="0"/>
              </c:numCache>
            </c:numRef>
          </c:val>
        </c:ser>
        <c:ser>
          <c:idx val="1"/>
          <c:order val="1"/>
          <c:tx>
            <c:v>Seuil</c:v>
          </c:tx>
          <c:cat>
            <c:strRef>
              <c:f>'Dashboard'!$H$19:$H$30</c:f>
              <c:strCache>
                <c:ptCount val="0"/>
              </c:strCache>
            </c:strRef>
          </c:cat>
          <c:val>
            <c:numRef>
              <c:f>'Dashboard'!$J$19:$J$30</c:f>
              <c:numCache>
                <c:formatCode>#,##0;[Red](#,##0);-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31</xdr:row>
      <xdr:rowOff>0</xdr:rowOff>
    </xdr:from>
    <xdr:to>
      <xdr:col>7</xdr:col>
      <xdr:colOff>0</xdr:colOff>
      <xdr:row>49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794c720012f44dc"/>
        </a:graphicData>
      </a:graphic>
    </xdr:graphicFrame>
    <xdr:clientData/>
  </xdr:twoCellAnchor>
  <xdr:twoCellAnchor>
    <xdr:from>
      <xdr:col>7</xdr:col>
      <xdr:colOff>0</xdr:colOff>
      <xdr:row>31</xdr:row>
      <xdr:rowOff>0</xdr:rowOff>
    </xdr:from>
    <xdr:to>
      <xdr:col>14</xdr:col>
      <xdr:colOff>0</xdr:colOff>
      <xdr:row>49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b560da6124945f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JournalPremium" displayName="JournalPremium" ref="A4:M16" headerRowCount="1">
  <x:tableColumns count="13">
    <x:tableColumn id="1" name="Date"/>
    <x:tableColumn id="2" name="Pièce"/>
    <x:tableColumn id="3" name="Compte"/>
    <x:tableColumn id="4" name="Libellé"/>
    <x:tableColumn id="5" name="Catégorie"/>
    <x:tableColumn id="6" name="Débit (€)"/>
    <x:tableColumn id="7" name="Crédit (€)"/>
    <x:tableColumn id="8" name="Mois"/>
    <x:tableColumn id="9" name="Flux net (€)"/>
    <x:tableColumn id="10" name="Budget (€)"/>
    <x:tableColumn id="11" name="Écart (€)"/>
    <x:tableColumn id="12" name="Écart (%)"/>
    <x:tableColumn id="13" name="Statut"/>
  </x:tableColumns>
  <x:tableStyleInfo name="TableStyleMedium2" showRowStripes="1"/>
</x:table>
</file>

<file path=xl/tables/table2.xml><?xml version="1.0" encoding="utf-8"?>
<x:table xmlns:x="http://schemas.openxmlformats.org/spreadsheetml/2006/main" id="2" name="BalancePremium" displayName="BalancePremium" ref="A4:F15" headerRowCount="1">
  <x:tableColumns count="6">
    <x:tableColumn id="1" name="Compte"/>
    <x:tableColumn id="2" name="Libellé"/>
    <x:tableColumn id="3" name="Débit (€)"/>
    <x:tableColumn id="4" name="Crédit (€)"/>
    <x:tableColumn id="5" name="Solde (€)"/>
    <x:tableColumn id="6" name="Natu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d0844ff883684d4a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d3d1bb2bf2fb4e73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table" Target="/xl/tables/table2.xml" Id="R7024efb2c5cf4c93" /></Relationships>
</file>

<file path=xl/worksheets/sheet1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4" hidden="0" customWidth="1"/>
    <x:col min="3" max="3" width="14" hidden="0" customWidth="1"/>
    <x:col min="4" max="4" width="16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5" hidden="0" customWidth="1"/>
    <x:col min="14" max="14" width="15" hidden="0" customWidth="1"/>
  </x:cols>
  <x:sheetData>
    <x:row r="1">
      <x:c r="A1" s="112" t="str">
        <x:v>TABLEAU DE BORD COMPTABLE — EXECUTIVE VIEW</x:v>
      </x:c>
      <x:c r="B1" s="112"/>
      <x:c r="C1" s="112"/>
      <x:c r="D1" s="112"/>
      <x:c r="E1" s="112"/>
      <x:c r="F1" s="112"/>
      <x:c r="G1" s="112"/>
      <x:c r="H1" s="112"/>
      <x:c r="I1" s="112"/>
      <x:c r="J1" s="112"/>
      <x:c r="K1" s="112"/>
      <x:c r="L1" s="112"/>
      <x:c r="M1" s="112"/>
      <x:c r="N1" s="112"/>
    </x:row>
    <x:row r="2">
      <x:c r="A2" s="112"/>
      <x:c r="B2" s="112"/>
      <x:c r="C2" s="112"/>
      <x:c r="D2" s="112"/>
      <x:c r="E2" s="112"/>
      <x:c r="F2" s="112"/>
      <x:c r="G2" s="112"/>
      <x:c r="H2" s="112"/>
      <x:c r="I2" s="112"/>
      <x:c r="J2" s="112"/>
      <x:c r="K2" s="112"/>
      <x:c r="L2" s="112"/>
      <x:c r="M2" s="112"/>
      <x:c r="N2" s="112"/>
    </x:row>
    <x:row r="3">
      <x:c r="A3" s="112"/>
      <x:c r="B3" s="112"/>
      <x:c r="C3" s="112"/>
      <x:c r="D3" s="112"/>
      <x:c r="E3" s="112"/>
      <x:c r="F3" s="112"/>
      <x:c r="G3" s="112"/>
      <x:c r="H3" s="112"/>
      <x:c r="I3" s="112"/>
      <x:c r="J3" s="112"/>
      <x:c r="K3" s="112"/>
      <x:c r="L3" s="112"/>
      <x:c r="M3" s="112"/>
      <x:c r="N3" s="112"/>
    </x:row>
    <x:row r="4">
      <x:c r="A4" s="194" t="str">
        <x:v>Performance • Rentabilité • Budget • Trésorerie • Risques</x:v>
      </x:c>
      <x:c r="B4" s="194"/>
      <x:c r="C4" s="194"/>
      <x:c r="D4" s="194"/>
      <x:c r="E4" s="194"/>
      <x:c r="F4" s="194"/>
      <x:c r="G4" s="194"/>
      <x:c r="H4" s="194"/>
      <x:c r="I4" s="194"/>
      <x:c r="J4" s="194"/>
      <x:c r="K4" s="194"/>
      <x:c r="L4" s="194"/>
      <x:c r="M4" s="194"/>
      <x:c r="N4" s="194"/>
    </x:row>
    <x:row r="5">
      <x:c r="A5" s="195"/>
      <x:c r="B5" s="195"/>
      <x:c r="C5" s="195"/>
      <x:c r="D5" s="195"/>
      <x:c r="E5" s="195"/>
      <x:c r="F5" s="195"/>
      <x:c r="G5" s="195"/>
      <x:c r="H5" s="195"/>
      <x:c r="I5" s="195"/>
      <x:c r="J5" s="195"/>
      <x:c r="K5" s="195"/>
      <x:c r="L5" s="195"/>
      <x:c r="M5" s="195"/>
      <x:c r="N5" s="195"/>
    </x:row>
    <x:row r="6">
      <x:c r="A6" s="122" t="str">
        <x:v>CHIFFRE D'AFFAIRES</x:v>
      </x:c>
      <x:c r="B6" s="122"/>
      <x:c r="C6" s="122"/>
      <x:c r="D6" s="134" t="str">
        <x:v>CHARGES</x:v>
      </x:c>
      <x:c r="E6" s="134"/>
      <x:c r="F6" s="134"/>
      <x:c r="G6" s="136" t="str">
        <x:v>RÉSULTAT NET</x:v>
      </x:c>
      <x:c r="H6" s="136"/>
      <x:c r="I6" s="136"/>
      <x:c r="J6" s="138" t="str">
        <x:v>TRÉSORERIE</x:v>
      </x:c>
      <x:c r="K6" s="138"/>
      <x:c r="L6" s="138"/>
      <x:c r="M6" s="140" t="str">
        <x:v>STATUT GLOBAL</x:v>
      </x:c>
      <x:c r="N6" s="140"/>
    </x:row>
    <x:row r="7">
      <x:c r="A7" s="164" t="n">
        <x:f>Budget!N6</x:f>
        <x:v>378000</x:v>
      </x:c>
      <x:c r="B7" s="165"/>
      <x:c r="C7" s="165"/>
      <x:c r="D7" s="164" t="n">
        <x:f>Budget!N8</x:f>
        <x:v>217000</x:v>
      </x:c>
      <x:c r="E7" s="165"/>
      <x:c r="F7" s="165"/>
      <x:c r="G7" s="164" t="n">
        <x:f>'Compte résultat'!B14</x:f>
        <x:v>75750</x:v>
      </x:c>
      <x:c r="H7" s="165"/>
      <x:c r="I7" s="165"/>
      <x:c r="J7" s="164" t="n">
        <x:f>'Trésorerie'!M9</x:f>
        <x:v>211000</x:v>
      </x:c>
      <x:c r="K7" s="165"/>
      <x:c r="L7" s="165"/>
      <x:c r="M7" s="166" t="str">
        <x:f>IF(AND(G7&gt;0,J7&gt;='Paramètres'!B8),"Excellent",IF(OR(G7&lt;0,J7&lt;0),"Critique","À surveiller"))</x:f>
        <x:v>Excellent</x:v>
      </x:c>
      <x:c r="N7" s="165"/>
    </x:row>
    <x:row r="8">
      <x:c r="A8" s="165"/>
      <x:c r="B8" s="165"/>
      <x:c r="C8" s="165"/>
      <x:c r="D8" s="165"/>
      <x:c r="E8" s="165"/>
      <x:c r="F8" s="165"/>
      <x:c r="G8" s="165"/>
      <x:c r="H8" s="165"/>
      <x:c r="I8" s="165"/>
      <x:c r="J8" s="165"/>
      <x:c r="K8" s="165"/>
      <x:c r="L8" s="165"/>
      <x:c r="M8" s="165"/>
      <x:c r="N8" s="165"/>
    </x:row>
    <x:row r="9">
      <x:c r="A9" s="165"/>
      <x:c r="B9" s="165"/>
      <x:c r="C9" s="165"/>
      <x:c r="D9" s="165"/>
      <x:c r="E9" s="165"/>
      <x:c r="F9" s="165"/>
      <x:c r="G9" s="165"/>
      <x:c r="H9" s="165"/>
      <x:c r="I9" s="165"/>
      <x:c r="J9" s="165"/>
      <x:c r="K9" s="165"/>
      <x:c r="L9" s="165"/>
      <x:c r="M9" s="165"/>
      <x:c r="N9" s="165"/>
    </x:row>
    <x:row r="10">
      <x:c r="A10" s="196"/>
      <x:c r="B10" s="196"/>
      <x:c r="C10" s="196"/>
      <x:c r="D10" s="196"/>
      <x:c r="E10" s="196"/>
      <x:c r="F10" s="196"/>
      <x:c r="G10" s="196"/>
      <x:c r="H10" s="196"/>
      <x:c r="I10" s="196"/>
      <x:c r="J10" s="196"/>
      <x:c r="K10" s="196"/>
      <x:c r="L10" s="196"/>
      <x:c r="M10" s="196"/>
      <x:c r="N10" s="196"/>
    </x:row>
    <x:row r="11">
      <x:c r="A11" s="197" t="str">
        <x:v>CAF</x:v>
      </x:c>
      <x:c r="B11" s="197"/>
      <x:c r="C11" s="197"/>
      <x:c r="D11" s="198" t="str">
        <x:v>BFR</x:v>
      </x:c>
      <x:c r="E11" s="198"/>
      <x:c r="F11" s="198"/>
      <x:c r="G11" s="199" t="str">
        <x:v>ÉCART BUDGET CA</x:v>
      </x:c>
      <x:c r="H11" s="199"/>
      <x:c r="I11" s="199"/>
      <x:c r="J11" s="200" t="str">
        <x:v>MARGE NETTE</x:v>
      </x:c>
      <x:c r="K11" s="200"/>
      <x:c r="L11" s="200"/>
      <x:c r="M11" s="201" t="str">
        <x:v>RISQUE</x:v>
      </x:c>
      <x:c r="N11" s="201"/>
    </x:row>
    <x:row r="12">
      <x:c r="A12" s="173" t="n">
        <x:f>'Compte résultat'!B14+'Compte résultat'!B11</x:f>
        <x:v>93750</x:v>
      </x:c>
      <x:c r="B12" s="174"/>
      <x:c r="C12" s="174"/>
      <x:c r="D12" s="173" t="n">
        <x:f>SUM(Balance!E5:E7)-ABS(SUM(Balance!E8:E9))</x:f>
        <x:v>51300</x:v>
      </x:c>
      <x:c r="E12" s="174"/>
      <x:c r="F12" s="174"/>
      <x:c r="G12" s="173" t="n">
        <x:f>Budget!N6-Budget!N5</x:f>
        <x:v>-861000</x:v>
      </x:c>
      <x:c r="H12" s="174"/>
      <x:c r="I12" s="174"/>
      <x:c r="J12" s="175" t="n">
        <x:f>IF(B7=0,0,G7/B7)</x:f>
        <x:v>0</x:v>
      </x:c>
      <x:c r="K12" s="174"/>
      <x:c r="L12" s="174"/>
      <x:c r="M12" s="176" t="str">
        <x:f>IF(J7&lt;'Paramètres'!B8,"Élevé",IF(G12&lt;0,"Moyen","Faible"))</x:f>
        <x:v>Moyen</x:v>
      </x:c>
      <x:c r="N12" s="174"/>
    </x:row>
    <x:row r="13">
      <x:c r="A13" s="174"/>
      <x:c r="B13" s="174"/>
      <x:c r="C13" s="174"/>
      <x:c r="D13" s="174"/>
      <x:c r="E13" s="174"/>
      <x:c r="F13" s="174"/>
      <x:c r="G13" s="174"/>
      <x:c r="H13" s="174"/>
      <x:c r="I13" s="174"/>
      <x:c r="J13" s="174"/>
      <x:c r="K13" s="174"/>
      <x:c r="L13" s="174"/>
      <x:c r="M13" s="174"/>
      <x:c r="N13" s="174"/>
    </x:row>
    <x:row r="14">
      <x:c r="A14" s="174"/>
      <x:c r="B14" s="174"/>
      <x:c r="C14" s="174"/>
      <x:c r="D14" s="174"/>
      <x:c r="E14" s="174"/>
      <x:c r="F14" s="174"/>
      <x:c r="G14" s="174"/>
      <x:c r="H14" s="174"/>
      <x:c r="I14" s="174"/>
      <x:c r="J14" s="174"/>
      <x:c r="K14" s="174"/>
      <x:c r="L14" s="174"/>
      <x:c r="M14" s="174"/>
      <x:c r="N14" s="174"/>
    </x:row>
    <x:row r="15">
      <x:c r="A15" s="195"/>
      <x:c r="B15" s="195"/>
      <x:c r="C15" s="195"/>
      <x:c r="D15" s="195"/>
      <x:c r="E15" s="195"/>
      <x:c r="F15" s="195"/>
      <x:c r="G15" s="195"/>
      <x:c r="H15" s="195"/>
      <x:c r="I15" s="195"/>
      <x:c r="J15" s="195"/>
      <x:c r="K15" s="195"/>
      <x:c r="L15" s="195"/>
      <x:c r="M15" s="195"/>
      <x:c r="N15" s="195"/>
    </x:row>
    <x:row r="16">
      <x:c r="A16" s="202" t="str">
        <x:v>ÉVOLUTION MENSUELLE</x:v>
      </x:c>
      <x:c r="B16" s="202"/>
      <x:c r="C16" s="202"/>
      <x:c r="D16" s="202"/>
      <x:c r="E16" s="202"/>
      <x:c r="F16" s="202"/>
      <x:c r="G16" s="202"/>
      <x:c r="H16" s="202" t="str">
        <x:v>TRÉSORERIE &amp; SEUIL</x:v>
      </x:c>
      <x:c r="I16" s="202"/>
      <x:c r="J16" s="202"/>
      <x:c r="K16" s="202"/>
      <x:c r="L16" s="202"/>
      <x:c r="M16" s="202"/>
      <x:c r="N16" s="202"/>
    </x:row>
    <x:row r="17">
      <x:c r="A17" s="195"/>
      <x:c r="B17" s="195"/>
      <x:c r="C17" s="195"/>
      <x:c r="D17" s="195"/>
      <x:c r="E17" s="195"/>
      <x:c r="F17" s="195"/>
      <x:c r="G17" s="195"/>
      <x:c r="H17" s="195"/>
      <x:c r="I17" s="195"/>
      <x:c r="J17" s="195"/>
      <x:c r="K17" s="195"/>
      <x:c r="L17" s="195"/>
      <x:c r="M17" s="195"/>
      <x:c r="N17" s="195"/>
    </x:row>
    <x:row r="18">
      <x:c r="A18" s="122" t="str">
        <x:v>Mois</x:v>
      </x:c>
      <x:c r="B18" s="122" t="str">
        <x:v>CA</x:v>
      </x:c>
      <x:c r="C18" s="122" t="str">
        <x:v>Charges</x:v>
      </x:c>
      <x:c r="D18" s="122" t="str">
        <x:v>Résultat</x:v>
      </x:c>
      <x:c r="E18" s="195"/>
      <x:c r="F18" s="195"/>
      <x:c r="G18" s="195"/>
      <x:c r="H18" s="138" t="str">
        <x:v>Mois</x:v>
      </x:c>
      <x:c r="I18" s="138" t="str">
        <x:v>Solde final</x:v>
      </x:c>
      <x:c r="J18" s="138" t="str">
        <x:v>Seuil</x:v>
      </x:c>
      <x:c r="K18" s="138" t="str">
        <x:v>Écart</x:v>
      </x:c>
      <x:c r="L18" s="195"/>
      <x:c r="M18" s="195"/>
      <x:c r="N18" s="195"/>
    </x:row>
    <x:row r="19">
      <x:c r="A19" s="195" t="str">
        <x:v>Jan</x:v>
      </x:c>
      <x:c r="B19" s="203" t="n">
        <x:f>Budget!B6</x:f>
        <x:v>87000</x:v>
      </x:c>
      <x:c r="C19" s="203" t="n">
        <x:f>Budget!B8</x:f>
        <x:v>50000</x:v>
      </x:c>
      <x:c r="D19" s="203" t="n">
        <x:f>Budget!B10</x:f>
        <x:v>37000</x:v>
      </x:c>
      <x:c r="E19" s="195"/>
      <x:c r="F19" s="195"/>
      <x:c r="G19" s="195"/>
      <x:c r="H19" s="195" t="str">
        <x:v>Jan</x:v>
      </x:c>
      <x:c r="I19" s="203" t="n">
        <x:f>'Trésorerie'!B9</x:f>
        <x:v>87000</x:v>
      </x:c>
      <x:c r="J19" s="203" t="n">
        <x:f>'Trésorerie'!B10</x:f>
        <x:v>50000</x:v>
      </x:c>
      <x:c r="K19" s="203" t="n">
        <x:f>'Trésorerie'!B11</x:f>
        <x:v>37000</x:v>
      </x:c>
      <x:c r="L19" s="195"/>
      <x:c r="M19" s="195"/>
      <x:c r="N19" s="195"/>
    </x:row>
    <x:row r="20">
      <x:c r="A20" s="195" t="str">
        <x:v>Fév</x:v>
      </x:c>
      <x:c r="B20" s="203" t="n">
        <x:f>Budget!C6</x:f>
        <x:v>92000</x:v>
      </x:c>
      <x:c r="C20" s="203" t="n">
        <x:f>Budget!C8</x:f>
        <x:v>53500</x:v>
      </x:c>
      <x:c r="D20" s="203" t="n">
        <x:f>Budget!C10</x:f>
        <x:v>38500</x:v>
      </x:c>
      <x:c r="E20" s="195"/>
      <x:c r="F20" s="195"/>
      <x:c r="G20" s="195"/>
      <x:c r="H20" s="195" t="str">
        <x:v>Fév</x:v>
      </x:c>
      <x:c r="I20" s="203" t="n">
        <x:f>'Trésorerie'!C9</x:f>
        <x:v>125500</x:v>
      </x:c>
      <x:c r="J20" s="203" t="n">
        <x:f>'Trésorerie'!C10</x:f>
        <x:v>50000</x:v>
      </x:c>
      <x:c r="K20" s="203" t="n">
        <x:f>'Trésorerie'!C11</x:f>
        <x:v>75500</x:v>
      </x:c>
      <x:c r="L20" s="195"/>
      <x:c r="M20" s="195"/>
      <x:c r="N20" s="195"/>
    </x:row>
    <x:row r="21">
      <x:c r="A21" s="195" t="str">
        <x:v>Mar</x:v>
      </x:c>
      <x:c r="B21" s="203" t="n">
        <x:f>Budget!D6</x:f>
        <x:v>98000</x:v>
      </x:c>
      <x:c r="C21" s="203" t="n">
        <x:f>Budget!D8</x:f>
        <x:v>55500</x:v>
      </x:c>
      <x:c r="D21" s="203" t="n">
        <x:f>Budget!D10</x:f>
        <x:v>42500</x:v>
      </x:c>
      <x:c r="E21" s="195"/>
      <x:c r="F21" s="195"/>
      <x:c r="G21" s="195"/>
      <x:c r="H21" s="195" t="str">
        <x:v>Mar</x:v>
      </x:c>
      <x:c r="I21" s="203" t="n">
        <x:f>'Trésorerie'!D9</x:f>
        <x:v>168000</x:v>
      </x:c>
      <x:c r="J21" s="203" t="n">
        <x:f>'Trésorerie'!D10</x:f>
        <x:v>50000</x:v>
      </x:c>
      <x:c r="K21" s="203" t="n">
        <x:f>'Trésorerie'!D11</x:f>
        <x:v>118000</x:v>
      </x:c>
      <x:c r="L21" s="195"/>
      <x:c r="M21" s="195"/>
      <x:c r="N21" s="195"/>
    </x:row>
    <x:row r="22">
      <x:c r="A22" s="195" t="str">
        <x:v>Avr</x:v>
      </x:c>
      <x:c r="B22" s="203" t="n">
        <x:f>Budget!E6</x:f>
        <x:v>101000</x:v>
      </x:c>
      <x:c r="C22" s="203" t="n">
        <x:f>Budget!E8</x:f>
        <x:v>58000</x:v>
      </x:c>
      <x:c r="D22" s="203" t="n">
        <x:f>Budget!E10</x:f>
        <x:v>43000</x:v>
      </x:c>
      <x:c r="E22" s="195"/>
      <x:c r="F22" s="195"/>
      <x:c r="G22" s="195"/>
      <x:c r="H22" s="195" t="str">
        <x:v>Avr</x:v>
      </x:c>
      <x:c r="I22" s="203" t="n">
        <x:f>'Trésorerie'!E9</x:f>
        <x:v>211000</x:v>
      </x:c>
      <x:c r="J22" s="203" t="n">
        <x:f>'Trésorerie'!E10</x:f>
        <x:v>50000</x:v>
      </x:c>
      <x:c r="K22" s="203" t="n">
        <x:f>'Trésorerie'!E11</x:f>
        <x:v>161000</x:v>
      </x:c>
      <x:c r="L22" s="195"/>
      <x:c r="M22" s="195"/>
      <x:c r="N22" s="195"/>
    </x:row>
    <x:row r="23">
      <x:c r="A23" s="195" t="str">
        <x:v>Mai</x:v>
      </x:c>
      <x:c r="B23" s="203" t="n">
        <x:f>Budget!F6</x:f>
        <x:v>0</x:v>
      </x:c>
      <x:c r="C23" s="203" t="n">
        <x:f>Budget!F8</x:f>
        <x:v>0</x:v>
      </x:c>
      <x:c r="D23" s="203" t="n">
        <x:f>Budget!F10</x:f>
        <x:v>0</x:v>
      </x:c>
      <x:c r="E23" s="195"/>
      <x:c r="F23" s="195"/>
      <x:c r="G23" s="195"/>
      <x:c r="H23" s="195" t="str">
        <x:v>Mai</x:v>
      </x:c>
      <x:c r="I23" s="203" t="n">
        <x:f>'Trésorerie'!F9</x:f>
        <x:v>211000</x:v>
      </x:c>
      <x:c r="J23" s="203" t="n">
        <x:f>'Trésorerie'!F10</x:f>
        <x:v>50000</x:v>
      </x:c>
      <x:c r="K23" s="203" t="n">
        <x:f>'Trésorerie'!F11</x:f>
        <x:v>161000</x:v>
      </x:c>
      <x:c r="L23" s="195"/>
      <x:c r="M23" s="195"/>
      <x:c r="N23" s="195"/>
    </x:row>
    <x:row r="24">
      <x:c r="A24" s="195" t="str">
        <x:v>Juin</x:v>
      </x:c>
      <x:c r="B24" s="203" t="n">
        <x:f>Budget!G6</x:f>
        <x:v>0</x:v>
      </x:c>
      <x:c r="C24" s="203" t="n">
        <x:f>Budget!G8</x:f>
        <x:v>0</x:v>
      </x:c>
      <x:c r="D24" s="203" t="n">
        <x:f>Budget!G10</x:f>
        <x:v>0</x:v>
      </x:c>
      <x:c r="E24" s="195"/>
      <x:c r="F24" s="195"/>
      <x:c r="G24" s="195"/>
      <x:c r="H24" s="195" t="str">
        <x:v>Juin</x:v>
      </x:c>
      <x:c r="I24" s="203" t="n">
        <x:f>'Trésorerie'!G9</x:f>
        <x:v>211000</x:v>
      </x:c>
      <x:c r="J24" s="203" t="n">
        <x:f>'Trésorerie'!G10</x:f>
        <x:v>50000</x:v>
      </x:c>
      <x:c r="K24" s="203" t="n">
        <x:f>'Trésorerie'!G11</x:f>
        <x:v>161000</x:v>
      </x:c>
      <x:c r="L24" s="195"/>
      <x:c r="M24" s="195"/>
      <x:c r="N24" s="195"/>
    </x:row>
    <x:row r="25">
      <x:c r="A25" s="195" t="str">
        <x:v>Juil</x:v>
      </x:c>
      <x:c r="B25" s="203" t="n">
        <x:f>Budget!H6</x:f>
        <x:v>0</x:v>
      </x:c>
      <x:c r="C25" s="203" t="n">
        <x:f>Budget!H8</x:f>
        <x:v>0</x:v>
      </x:c>
      <x:c r="D25" s="203" t="n">
        <x:f>Budget!H10</x:f>
        <x:v>0</x:v>
      </x:c>
      <x:c r="E25" s="195"/>
      <x:c r="F25" s="195"/>
      <x:c r="G25" s="195"/>
      <x:c r="H25" s="195" t="str">
        <x:v>Juil</x:v>
      </x:c>
      <x:c r="I25" s="203" t="n">
        <x:f>'Trésorerie'!H9</x:f>
        <x:v>211000</x:v>
      </x:c>
      <x:c r="J25" s="203" t="n">
        <x:f>'Trésorerie'!H10</x:f>
        <x:v>50000</x:v>
      </x:c>
      <x:c r="K25" s="203" t="n">
        <x:f>'Trésorerie'!H11</x:f>
        <x:v>161000</x:v>
      </x:c>
      <x:c r="L25" s="195"/>
      <x:c r="M25" s="195"/>
      <x:c r="N25" s="195"/>
    </x:row>
    <x:row r="26">
      <x:c r="A26" s="195" t="str">
        <x:v>Aoû</x:v>
      </x:c>
      <x:c r="B26" s="203" t="n">
        <x:f>Budget!I6</x:f>
        <x:v>0</x:v>
      </x:c>
      <x:c r="C26" s="203" t="n">
        <x:f>Budget!I8</x:f>
        <x:v>0</x:v>
      </x:c>
      <x:c r="D26" s="203" t="n">
        <x:f>Budget!I10</x:f>
        <x:v>0</x:v>
      </x:c>
      <x:c r="E26" s="195"/>
      <x:c r="F26" s="195"/>
      <x:c r="G26" s="195"/>
      <x:c r="H26" s="195" t="str">
        <x:v>Aoû</x:v>
      </x:c>
      <x:c r="I26" s="203" t="n">
        <x:f>'Trésorerie'!I9</x:f>
        <x:v>211000</x:v>
      </x:c>
      <x:c r="J26" s="203" t="n">
        <x:f>'Trésorerie'!I10</x:f>
        <x:v>50000</x:v>
      </x:c>
      <x:c r="K26" s="203" t="n">
        <x:f>'Trésorerie'!I11</x:f>
        <x:v>161000</x:v>
      </x:c>
      <x:c r="L26" s="195"/>
      <x:c r="M26" s="195"/>
      <x:c r="N26" s="195"/>
    </x:row>
    <x:row r="27">
      <x:c r="A27" s="195" t="str">
        <x:v>Sep</x:v>
      </x:c>
      <x:c r="B27" s="203" t="n">
        <x:f>Budget!J6</x:f>
        <x:v>0</x:v>
      </x:c>
      <x:c r="C27" s="203" t="n">
        <x:f>Budget!J8</x:f>
        <x:v>0</x:v>
      </x:c>
      <x:c r="D27" s="203" t="n">
        <x:f>Budget!J10</x:f>
        <x:v>0</x:v>
      </x:c>
      <x:c r="E27" s="195"/>
      <x:c r="F27" s="195"/>
      <x:c r="G27" s="195"/>
      <x:c r="H27" s="195" t="str">
        <x:v>Sep</x:v>
      </x:c>
      <x:c r="I27" s="203" t="n">
        <x:f>'Trésorerie'!J9</x:f>
        <x:v>211000</x:v>
      </x:c>
      <x:c r="J27" s="203" t="n">
        <x:f>'Trésorerie'!J10</x:f>
        <x:v>50000</x:v>
      </x:c>
      <x:c r="K27" s="203" t="n">
        <x:f>'Trésorerie'!J11</x:f>
        <x:v>161000</x:v>
      </x:c>
      <x:c r="L27" s="195"/>
      <x:c r="M27" s="195"/>
      <x:c r="N27" s="195"/>
    </x:row>
    <x:row r="28">
      <x:c r="A28" s="195" t="str">
        <x:v>Oct</x:v>
      </x:c>
      <x:c r="B28" s="203" t="n">
        <x:f>Budget!K6</x:f>
        <x:v>0</x:v>
      </x:c>
      <x:c r="C28" s="203" t="n">
        <x:f>Budget!K8</x:f>
        <x:v>0</x:v>
      </x:c>
      <x:c r="D28" s="203" t="n">
        <x:f>Budget!K10</x:f>
        <x:v>0</x:v>
      </x:c>
      <x:c r="E28" s="195"/>
      <x:c r="F28" s="195"/>
      <x:c r="G28" s="195"/>
      <x:c r="H28" s="195" t="str">
        <x:v>Oct</x:v>
      </x:c>
      <x:c r="I28" s="203" t="n">
        <x:f>'Trésorerie'!K9</x:f>
        <x:v>211000</x:v>
      </x:c>
      <x:c r="J28" s="203" t="n">
        <x:f>'Trésorerie'!K10</x:f>
        <x:v>50000</x:v>
      </x:c>
      <x:c r="K28" s="203" t="n">
        <x:f>'Trésorerie'!K11</x:f>
        <x:v>161000</x:v>
      </x:c>
      <x:c r="L28" s="195"/>
      <x:c r="M28" s="195"/>
      <x:c r="N28" s="195"/>
    </x:row>
    <x:row r="29">
      <x:c r="A29" s="195" t="str">
        <x:v>Nov</x:v>
      </x:c>
      <x:c r="B29" s="203" t="n">
        <x:f>Budget!L6</x:f>
        <x:v>0</x:v>
      </x:c>
      <x:c r="C29" s="203" t="n">
        <x:f>Budget!L8</x:f>
        <x:v>0</x:v>
      </x:c>
      <x:c r="D29" s="203" t="n">
        <x:f>Budget!L10</x:f>
        <x:v>0</x:v>
      </x:c>
      <x:c r="E29" s="195"/>
      <x:c r="F29" s="195"/>
      <x:c r="G29" s="195"/>
      <x:c r="H29" s="195" t="str">
        <x:v>Nov</x:v>
      </x:c>
      <x:c r="I29" s="203" t="n">
        <x:f>'Trésorerie'!L9</x:f>
        <x:v>211000</x:v>
      </x:c>
      <x:c r="J29" s="203" t="n">
        <x:f>'Trésorerie'!L10</x:f>
        <x:v>50000</x:v>
      </x:c>
      <x:c r="K29" s="203" t="n">
        <x:f>'Trésorerie'!L11</x:f>
        <x:v>161000</x:v>
      </x:c>
      <x:c r="L29" s="195"/>
      <x:c r="M29" s="195"/>
      <x:c r="N29" s="195"/>
    </x:row>
    <x:row r="30">
      <x:c r="A30" s="195" t="str">
        <x:v>Déc</x:v>
      </x:c>
      <x:c r="B30" s="203" t="n">
        <x:f>Budget!M6</x:f>
        <x:v>0</x:v>
      </x:c>
      <x:c r="C30" s="203" t="n">
        <x:f>Budget!M8</x:f>
        <x:v>0</x:v>
      </x:c>
      <x:c r="D30" s="203" t="n">
        <x:f>Budget!M10</x:f>
        <x:v>0</x:v>
      </x:c>
      <x:c r="E30" s="195"/>
      <x:c r="F30" s="195"/>
      <x:c r="G30" s="195"/>
      <x:c r="H30" s="195" t="str">
        <x:v>Déc</x:v>
      </x:c>
      <x:c r="I30" s="203" t="n">
        <x:f>'Trésorerie'!M9</x:f>
        <x:v>211000</x:v>
      </x:c>
      <x:c r="J30" s="203" t="n">
        <x:f>'Trésorerie'!M10</x:f>
        <x:v>50000</x:v>
      </x:c>
      <x:c r="K30" s="203" t="n">
        <x:f>'Trésorerie'!M11</x:f>
        <x:v>161000</x:v>
      </x:c>
      <x:c r="L30" s="195"/>
      <x:c r="M30" s="195"/>
      <x:c r="N30" s="195"/>
    </x:row>
    <x:row r="31">
      <x:c r="A31" s="195"/>
      <x:c r="B31" s="195"/>
      <x:c r="C31" s="195"/>
      <x:c r="D31" s="195"/>
      <x:c r="E31" s="195"/>
      <x:c r="F31" s="195"/>
      <x:c r="G31" s="195"/>
      <x:c r="H31" s="195"/>
      <x:c r="I31" s="195"/>
      <x:c r="J31" s="195"/>
      <x:c r="K31" s="195"/>
      <x:c r="L31" s="195"/>
      <x:c r="M31" s="195"/>
      <x:c r="N31" s="195"/>
    </x:row>
    <x:row r="32">
      <x:c r="A32" s="195"/>
      <x:c r="B32" s="195"/>
      <x:c r="C32" s="195"/>
      <x:c r="D32" s="195"/>
      <x:c r="E32" s="195"/>
      <x:c r="F32" s="195"/>
      <x:c r="G32" s="195"/>
      <x:c r="H32" s="195"/>
      <x:c r="I32" s="195"/>
      <x:c r="J32" s="195"/>
      <x:c r="K32" s="195"/>
      <x:c r="L32" s="195"/>
      <x:c r="M32" s="195"/>
      <x:c r="N32" s="195"/>
    </x:row>
    <x:row r="33">
      <x:c r="A33" s="195"/>
      <x:c r="B33" s="195"/>
      <x:c r="C33" s="195"/>
      <x:c r="D33" s="195"/>
      <x:c r="E33" s="195"/>
      <x:c r="F33" s="195"/>
      <x:c r="G33" s="195"/>
      <x:c r="H33" s="195"/>
      <x:c r="I33" s="195"/>
      <x:c r="J33" s="195"/>
      <x:c r="K33" s="195"/>
      <x:c r="L33" s="195"/>
      <x:c r="M33" s="195"/>
      <x:c r="N33" s="195"/>
    </x:row>
    <x:row r="34">
      <x:c r="A34" s="195"/>
      <x:c r="B34" s="195"/>
      <x:c r="C34" s="195"/>
      <x:c r="D34" s="195"/>
      <x:c r="E34" s="195"/>
      <x:c r="F34" s="195"/>
      <x:c r="G34" s="195"/>
      <x:c r="H34" s="195"/>
      <x:c r="I34" s="195"/>
      <x:c r="J34" s="195"/>
      <x:c r="K34" s="195"/>
      <x:c r="L34" s="195"/>
      <x:c r="M34" s="195"/>
      <x:c r="N34" s="195"/>
    </x:row>
    <x:row r="35">
      <x:c r="A35" s="195"/>
      <x:c r="B35" s="195"/>
      <x:c r="C35" s="195"/>
      <x:c r="D35" s="195"/>
      <x:c r="E35" s="195"/>
      <x:c r="F35" s="195"/>
      <x:c r="G35" s="195"/>
      <x:c r="H35" s="195"/>
      <x:c r="I35" s="195"/>
      <x:c r="J35" s="195"/>
      <x:c r="K35" s="195"/>
      <x:c r="L35" s="195"/>
      <x:c r="M35" s="195"/>
      <x:c r="N35" s="195"/>
    </x:row>
    <x:row r="36">
      <x:c r="A36" s="195"/>
      <x:c r="B36" s="195"/>
      <x:c r="C36" s="195"/>
      <x:c r="D36" s="195"/>
      <x:c r="E36" s="195"/>
      <x:c r="F36" s="195"/>
      <x:c r="G36" s="195"/>
      <x:c r="H36" s="195"/>
      <x:c r="I36" s="195"/>
      <x:c r="J36" s="195"/>
      <x:c r="K36" s="195"/>
      <x:c r="L36" s="195"/>
      <x:c r="M36" s="195"/>
      <x:c r="N36" s="195"/>
    </x:row>
    <x:row r="37">
      <x:c r="A37" s="195"/>
      <x:c r="B37" s="195"/>
      <x:c r="C37" s="195"/>
      <x:c r="D37" s="195"/>
      <x:c r="E37" s="195"/>
      <x:c r="F37" s="195"/>
      <x:c r="G37" s="195"/>
      <x:c r="H37" s="195"/>
      <x:c r="I37" s="195"/>
      <x:c r="J37" s="195"/>
      <x:c r="K37" s="195"/>
      <x:c r="L37" s="195"/>
      <x:c r="M37" s="195"/>
      <x:c r="N37" s="195"/>
    </x:row>
    <x:row r="38">
      <x:c r="A38" s="195"/>
      <x:c r="B38" s="195"/>
      <x:c r="C38" s="195"/>
      <x:c r="D38" s="195"/>
      <x:c r="E38" s="195"/>
      <x:c r="F38" s="195"/>
      <x:c r="G38" s="195"/>
      <x:c r="H38" s="195"/>
      <x:c r="I38" s="195"/>
      <x:c r="J38" s="195"/>
      <x:c r="K38" s="195"/>
      <x:c r="L38" s="195"/>
      <x:c r="M38" s="195"/>
      <x:c r="N38" s="195"/>
    </x:row>
    <x:row r="39">
      <x:c r="A39" s="195"/>
      <x:c r="B39" s="195"/>
      <x:c r="C39" s="195"/>
      <x:c r="D39" s="195"/>
      <x:c r="E39" s="195"/>
      <x:c r="F39" s="195"/>
      <x:c r="G39" s="195"/>
      <x:c r="H39" s="195"/>
      <x:c r="I39" s="195"/>
      <x:c r="J39" s="195"/>
      <x:c r="K39" s="195"/>
      <x:c r="L39" s="195"/>
      <x:c r="M39" s="195"/>
      <x:c r="N39" s="195"/>
    </x:row>
    <x:row r="40">
      <x:c r="A40" s="195"/>
      <x:c r="B40" s="195"/>
      <x:c r="C40" s="195"/>
      <x:c r="D40" s="195"/>
      <x:c r="E40" s="195"/>
      <x:c r="F40" s="195"/>
      <x:c r="G40" s="195"/>
      <x:c r="H40" s="195"/>
      <x:c r="I40" s="195"/>
      <x:c r="J40" s="195"/>
      <x:c r="K40" s="195"/>
      <x:c r="L40" s="195"/>
      <x:c r="M40" s="195"/>
      <x:c r="N40" s="195"/>
    </x:row>
    <x:row r="41">
      <x:c r="A41" s="195"/>
      <x:c r="B41" s="195"/>
      <x:c r="C41" s="195"/>
      <x:c r="D41" s="195"/>
      <x:c r="E41" s="195"/>
      <x:c r="F41" s="195"/>
      <x:c r="G41" s="195"/>
      <x:c r="H41" s="195"/>
      <x:c r="I41" s="195"/>
      <x:c r="J41" s="195"/>
      <x:c r="K41" s="195"/>
      <x:c r="L41" s="195"/>
      <x:c r="M41" s="195"/>
      <x:c r="N41" s="195"/>
    </x:row>
    <x:row r="42">
      <x:c r="A42" s="195"/>
      <x:c r="B42" s="195"/>
      <x:c r="C42" s="195"/>
      <x:c r="D42" s="195"/>
      <x:c r="E42" s="195"/>
      <x:c r="F42" s="195"/>
      <x:c r="G42" s="195"/>
      <x:c r="H42" s="195"/>
      <x:c r="I42" s="195"/>
      <x:c r="J42" s="195"/>
      <x:c r="K42" s="195"/>
      <x:c r="L42" s="195"/>
      <x:c r="M42" s="195"/>
      <x:c r="N42" s="195"/>
    </x:row>
    <x:row r="43">
      <x:c r="A43" s="195"/>
      <x:c r="B43" s="195"/>
      <x:c r="C43" s="195"/>
      <x:c r="D43" s="195"/>
      <x:c r="E43" s="195"/>
      <x:c r="F43" s="195"/>
      <x:c r="G43" s="195"/>
      <x:c r="H43" s="195"/>
      <x:c r="I43" s="195"/>
      <x:c r="J43" s="195"/>
      <x:c r="K43" s="195"/>
      <x:c r="L43" s="195"/>
      <x:c r="M43" s="195"/>
      <x:c r="N43" s="195"/>
    </x:row>
    <x:row r="44">
      <x:c r="A44" s="195"/>
      <x:c r="B44" s="195"/>
      <x:c r="C44" s="195"/>
      <x:c r="D44" s="195"/>
      <x:c r="E44" s="195"/>
      <x:c r="F44" s="195"/>
      <x:c r="G44" s="195"/>
      <x:c r="H44" s="195"/>
      <x:c r="I44" s="195"/>
      <x:c r="J44" s="195"/>
      <x:c r="K44" s="195"/>
      <x:c r="L44" s="195"/>
      <x:c r="M44" s="195"/>
      <x:c r="N44" s="195"/>
    </x:row>
    <x:row r="45">
      <x:c r="A45" s="195"/>
      <x:c r="B45" s="195"/>
      <x:c r="C45" s="195"/>
      <x:c r="D45" s="195"/>
      <x:c r="E45" s="195"/>
      <x:c r="F45" s="195"/>
      <x:c r="G45" s="195"/>
      <x:c r="H45" s="195"/>
      <x:c r="I45" s="195"/>
      <x:c r="J45" s="195"/>
      <x:c r="K45" s="195"/>
      <x:c r="L45" s="195"/>
      <x:c r="M45" s="195"/>
      <x:c r="N45" s="195"/>
    </x:row>
    <x:row r="46">
      <x:c r="A46" s="195"/>
      <x:c r="B46" s="195"/>
      <x:c r="C46" s="195"/>
      <x:c r="D46" s="195"/>
      <x:c r="E46" s="195"/>
      <x:c r="F46" s="195"/>
      <x:c r="G46" s="195"/>
      <x:c r="H46" s="195"/>
      <x:c r="I46" s="195"/>
      <x:c r="J46" s="195"/>
      <x:c r="K46" s="195"/>
      <x:c r="L46" s="195"/>
      <x:c r="M46" s="195"/>
      <x:c r="N46" s="195"/>
    </x:row>
    <x:row r="47">
      <x:c r="A47" s="195"/>
      <x:c r="B47" s="195"/>
      <x:c r="C47" s="195"/>
      <x:c r="D47" s="195"/>
      <x:c r="E47" s="195"/>
      <x:c r="F47" s="195"/>
      <x:c r="G47" s="195"/>
      <x:c r="H47" s="195"/>
      <x:c r="I47" s="195"/>
      <x:c r="J47" s="195"/>
      <x:c r="K47" s="195"/>
      <x:c r="L47" s="195"/>
      <x:c r="M47" s="195"/>
      <x:c r="N47" s="195"/>
    </x:row>
    <x:row r="48">
      <x:c r="A48" s="195"/>
      <x:c r="B48" s="195"/>
      <x:c r="C48" s="195"/>
      <x:c r="D48" s="195"/>
      <x:c r="E48" s="195"/>
      <x:c r="F48" s="195"/>
      <x:c r="G48" s="195"/>
      <x:c r="H48" s="195"/>
      <x:c r="I48" s="195"/>
      <x:c r="J48" s="195"/>
      <x:c r="K48" s="195"/>
      <x:c r="L48" s="195"/>
      <x:c r="M48" s="195"/>
      <x:c r="N48" s="195"/>
    </x:row>
    <x:row r="49">
      <x:c r="A49" s="195"/>
      <x:c r="B49" s="195"/>
      <x:c r="C49" s="195"/>
      <x:c r="D49" s="195"/>
      <x:c r="E49" s="195"/>
      <x:c r="F49" s="195"/>
      <x:c r="G49" s="195"/>
      <x:c r="H49" s="195"/>
      <x:c r="I49" s="195"/>
      <x:c r="J49" s="195"/>
      <x:c r="K49" s="195"/>
      <x:c r="L49" s="195"/>
      <x:c r="M49" s="195"/>
      <x:c r="N49" s="195"/>
    </x:row>
    <x:row r="50">
      <x:c r="A50" s="195"/>
      <x:c r="B50" s="195"/>
      <x:c r="C50" s="195"/>
      <x:c r="D50" s="195"/>
      <x:c r="E50" s="195"/>
      <x:c r="F50" s="195"/>
      <x:c r="G50" s="195"/>
      <x:c r="H50" s="195"/>
      <x:c r="I50" s="195"/>
      <x:c r="J50" s="195"/>
      <x:c r="K50" s="195"/>
      <x:c r="L50" s="195"/>
      <x:c r="M50" s="195"/>
      <x:c r="N50" s="195"/>
    </x:row>
    <x:row r="51">
      <x:c r="A51" s="202" t="str">
        <x:v>SYNTHÈSE DES ALERTES FINANCIÈRES</x:v>
      </x:c>
      <x:c r="B51" s="202"/>
      <x:c r="C51" s="202"/>
      <x:c r="D51" s="202"/>
      <x:c r="E51" s="202"/>
      <x:c r="F51" s="202"/>
      <x:c r="G51" s="202"/>
      <x:c r="H51" s="202"/>
      <x:c r="I51" s="202"/>
      <x:c r="J51" s="202"/>
      <x:c r="K51" s="202"/>
      <x:c r="L51" s="202"/>
      <x:c r="M51" s="202"/>
      <x:c r="N51" s="202"/>
    </x:row>
    <x:row r="52">
      <x:c r="A52" s="195"/>
      <x:c r="B52" s="195"/>
      <x:c r="C52" s="195"/>
      <x:c r="D52" s="195"/>
      <x:c r="E52" s="195"/>
      <x:c r="F52" s="195"/>
      <x:c r="G52" s="195"/>
      <x:c r="H52" s="195"/>
      <x:c r="I52" s="195"/>
      <x:c r="J52" s="195"/>
      <x:c r="K52" s="195"/>
      <x:c r="L52" s="195"/>
      <x:c r="M52" s="195"/>
      <x:c r="N52" s="195"/>
    </x:row>
    <x:row r="53">
      <x:c r="A53" s="136" t="str">
        <x:v>Indicateur</x:v>
      </x:c>
      <x:c r="B53" s="136" t="str">
        <x:v>Valeur</x:v>
      </x:c>
      <x:c r="C53" s="136" t="str">
        <x:v>Cible</x:v>
      </x:c>
      <x:c r="D53" s="136" t="str">
        <x:v>Statut</x:v>
      </x:c>
      <x:c r="E53" s="136" t="str">
        <x:v>Tendance</x:v>
      </x:c>
      <x:c r="F53" s="136" t="str">
        <x:v>Décision</x:v>
      </x:c>
      <x:c r="G53" s="195"/>
      <x:c r="H53" s="195"/>
      <x:c r="I53" s="195"/>
      <x:c r="J53" s="195"/>
      <x:c r="K53" s="195"/>
      <x:c r="L53" s="195"/>
      <x:c r="M53" s="195"/>
      <x:c r="N53" s="195"/>
    </x:row>
    <x:row r="54">
      <x:c r="A54" s="195" t="str">
        <x:v>Marge nette</x:v>
      </x:c>
      <x:c r="B54" s="204" t="n">
        <x:f>Ratios!B5</x:f>
        <x:v>0</x:v>
      </x:c>
      <x:c r="C54" s="204" t="n">
        <x:f>Ratios!C5</x:f>
        <x:v>0.12</x:v>
      </x:c>
      <x:c r="D54" s="195" t="str">
        <x:f>Ratios!E5</x:f>
        <x:v>Critique</x:v>
      </x:c>
      <x:c r="E54" s="195" t="str">
        <x:v>↑</x:v>
      </x:c>
      <x:c r="F54" s="195" t="str">
        <x:v>Maintenir</x:v>
      </x:c>
      <x:c r="G54" s="195"/>
      <x:c r="H54" s="195"/>
      <x:c r="I54" s="195"/>
      <x:c r="J54" s="195"/>
      <x:c r="K54" s="195"/>
      <x:c r="L54" s="195"/>
      <x:c r="M54" s="195"/>
      <x:c r="N54" s="195"/>
    </x:row>
    <x:row r="55">
      <x:c r="A55" s="195" t="str">
        <x:v>Taux de charges</x:v>
      </x:c>
      <x:c r="B55" s="204" t="n">
        <x:f>Ratios!B6</x:f>
        <x:v>0</x:v>
      </x:c>
      <x:c r="C55" s="204" t="n">
        <x:f>Ratios!C6</x:f>
        <x:v>0.65</x:v>
      </x:c>
      <x:c r="D55" s="195" t="str">
        <x:f>Ratios!E6</x:f>
        <x:v>Excellent</x:v>
      </x:c>
      <x:c r="E55" s="195" t="str">
        <x:v>→</x:v>
      </x:c>
      <x:c r="F55" s="195" t="str">
        <x:v>Surveiller</x:v>
      </x:c>
      <x:c r="G55" s="195"/>
      <x:c r="H55" s="195"/>
      <x:c r="I55" s="195"/>
      <x:c r="J55" s="195"/>
      <x:c r="K55" s="195"/>
      <x:c r="L55" s="195"/>
      <x:c r="M55" s="195"/>
      <x:c r="N55" s="195"/>
    </x:row>
    <x:row r="56">
      <x:c r="A56" s="195" t="str">
        <x:v>Liquidité</x:v>
      </x:c>
      <x:c r="B56" s="204" t="n">
        <x:f>Ratios!B7</x:f>
        <x:v>0</x:v>
      </x:c>
      <x:c r="C56" s="204" t="n">
        <x:f>Ratios!C7</x:f>
        <x:v>1.2</x:v>
      </x:c>
      <x:c r="D56" s="195" t="str">
        <x:f>Ratios!E7</x:f>
        <x:v>Critique</x:v>
      </x:c>
      <x:c r="E56" s="195" t="str">
        <x:v>↑</x:v>
      </x:c>
      <x:c r="F56" s="195" t="str">
        <x:v>Sécuriser</x:v>
      </x:c>
      <x:c r="G56" s="195"/>
      <x:c r="H56" s="195"/>
      <x:c r="I56" s="195"/>
      <x:c r="J56" s="195"/>
      <x:c r="K56" s="195"/>
      <x:c r="L56" s="195"/>
      <x:c r="M56" s="195"/>
      <x:c r="N56" s="195"/>
    </x:row>
    <x:row r="57">
      <x:c r="A57" s="195" t="str">
        <x:v>BFR / CA</x:v>
      </x:c>
      <x:c r="B57" s="204" t="n">
        <x:f>Ratios!B8</x:f>
        <x:v>0</x:v>
      </x:c>
      <x:c r="C57" s="204" t="n">
        <x:f>Ratios!C8</x:f>
        <x:v>0.15</x:v>
      </x:c>
      <x:c r="D57" s="195" t="str">
        <x:f>Ratios!E8</x:f>
        <x:v>Excellent</x:v>
      </x:c>
      <x:c r="E57" s="195" t="str">
        <x:v>↓</x:v>
      </x:c>
      <x:c r="F57" s="195" t="str">
        <x:v>Réduire</x:v>
      </x:c>
      <x:c r="G57" s="195"/>
      <x:c r="H57" s="195"/>
      <x:c r="I57" s="195"/>
      <x:c r="J57" s="195"/>
      <x:c r="K57" s="195"/>
      <x:c r="L57" s="195"/>
      <x:c r="M57" s="195"/>
      <x:c r="N57" s="195"/>
    </x:row>
    <x:row r="58">
      <x:c r="A58" s="195" t="str">
        <x:v>CAF / CA</x:v>
      </x:c>
      <x:c r="B58" s="204" t="n">
        <x:f>Ratios!B12</x:f>
        <x:v>0</x:v>
      </x:c>
      <x:c r="C58" s="204" t="n">
        <x:f>Ratios!C12</x:f>
        <x:v>0.1</x:v>
      </x:c>
      <x:c r="D58" s="195" t="str">
        <x:f>Ratios!E12</x:f>
        <x:v>Critique</x:v>
      </x:c>
      <x:c r="E58" s="195" t="str">
        <x:v>↑</x:v>
      </x:c>
      <x:c r="F58" s="195" t="str">
        <x:v>Renforcer</x:v>
      </x:c>
      <x:c r="G58" s="195"/>
      <x:c r="H58" s="195"/>
      <x:c r="I58" s="195"/>
      <x:c r="J58" s="195"/>
      <x:c r="K58" s="195"/>
      <x:c r="L58" s="195"/>
      <x:c r="M58" s="195"/>
      <x:c r="N58" s="195"/>
    </x:row>
    <x:row r="59">
      <x:c r="A59" s="195"/>
      <x:c r="B59" s="195"/>
      <x:c r="C59" s="195"/>
      <x:c r="D59" s="195"/>
      <x:c r="E59" s="195"/>
      <x:c r="F59" s="195"/>
      <x:c r="G59" s="195"/>
      <x:c r="H59" s="195"/>
      <x:c r="I59" s="195"/>
      <x:c r="J59" s="195"/>
      <x:c r="K59" s="195"/>
      <x:c r="L59" s="195"/>
      <x:c r="M59" s="195"/>
      <x:c r="N59" s="195"/>
    </x:row>
    <x:row r="60">
      <x:c r="A60" s="195"/>
      <x:c r="B60" s="195"/>
      <x:c r="C60" s="195"/>
      <x:c r="D60" s="195"/>
      <x:c r="E60" s="195"/>
      <x:c r="F60" s="195"/>
      <x:c r="G60" s="195"/>
      <x:c r="H60" s="195"/>
      <x:c r="I60" s="195"/>
      <x:c r="J60" s="195"/>
      <x:c r="K60" s="195"/>
      <x:c r="L60" s="195"/>
      <x:c r="M60" s="195"/>
      <x:c r="N60" s="195"/>
    </x:row>
    <x:row r="61">
      <x:c r="A61" s="195"/>
      <x:c r="B61" s="195"/>
      <x:c r="C61" s="195"/>
      <x:c r="D61" s="195"/>
      <x:c r="E61" s="195"/>
      <x:c r="F61" s="195"/>
      <x:c r="G61" s="195"/>
      <x:c r="H61" s="195"/>
      <x:c r="I61" s="195"/>
      <x:c r="J61" s="195"/>
      <x:c r="K61" s="195"/>
      <x:c r="L61" s="195"/>
      <x:c r="M61" s="195"/>
      <x:c r="N61" s="195"/>
    </x:row>
    <x:row r="62">
      <x:c r="A62" s="195"/>
      <x:c r="B62" s="195"/>
      <x:c r="C62" s="195"/>
      <x:c r="D62" s="195"/>
      <x:c r="E62" s="195"/>
      <x:c r="F62" s="195"/>
      <x:c r="G62" s="195"/>
      <x:c r="H62" s="195"/>
      <x:c r="I62" s="195"/>
      <x:c r="J62" s="195"/>
      <x:c r="K62" s="195"/>
      <x:c r="L62" s="195"/>
      <x:c r="M62" s="195"/>
      <x:c r="N62" s="195"/>
    </x:row>
    <x:row r="63">
      <x:c r="A63" s="195"/>
      <x:c r="B63" s="195"/>
      <x:c r="C63" s="195"/>
      <x:c r="D63" s="195"/>
      <x:c r="E63" s="195"/>
      <x:c r="F63" s="195"/>
      <x:c r="G63" s="195"/>
      <x:c r="H63" s="195"/>
      <x:c r="I63" s="195"/>
      <x:c r="J63" s="195"/>
      <x:c r="K63" s="195"/>
      <x:c r="L63" s="195"/>
      <x:c r="M63" s="195"/>
      <x:c r="N63" s="195"/>
    </x:row>
    <x:row r="64">
      <x:c r="A64" s="195"/>
      <x:c r="B64" s="195"/>
      <x:c r="C64" s="195"/>
      <x:c r="D64" s="195"/>
      <x:c r="E64" s="195"/>
      <x:c r="F64" s="195"/>
      <x:c r="G64" s="195"/>
      <x:c r="H64" s="195"/>
      <x:c r="I64" s="195"/>
      <x:c r="J64" s="195"/>
      <x:c r="K64" s="195"/>
      <x:c r="L64" s="195"/>
      <x:c r="M64" s="195"/>
      <x:c r="N64" s="195"/>
    </x:row>
    <x:row r="65">
      <x:c r="A65" s="195"/>
      <x:c r="B65" s="195"/>
      <x:c r="C65" s="195"/>
      <x:c r="D65" s="195"/>
      <x:c r="E65" s="195"/>
      <x:c r="F65" s="195"/>
      <x:c r="G65" s="195"/>
      <x:c r="H65" s="195"/>
      <x:c r="I65" s="195"/>
      <x:c r="J65" s="195"/>
      <x:c r="K65" s="195"/>
      <x:c r="L65" s="195"/>
      <x:c r="M65" s="195"/>
      <x:c r="N65" s="195"/>
    </x:row>
    <x:row r="66">
      <x:c r="A66" s="195"/>
      <x:c r="B66" s="195"/>
      <x:c r="C66" s="195"/>
      <x:c r="D66" s="195"/>
      <x:c r="E66" s="195"/>
      <x:c r="F66" s="195"/>
      <x:c r="G66" s="195"/>
      <x:c r="H66" s="195"/>
      <x:c r="I66" s="195"/>
      <x:c r="J66" s="195"/>
      <x:c r="K66" s="195"/>
      <x:c r="L66" s="195"/>
      <x:c r="M66" s="195"/>
      <x:c r="N66" s="195"/>
    </x:row>
    <x:row r="67">
      <x:c r="A67" s="195"/>
      <x:c r="B67" s="195"/>
      <x:c r="C67" s="195"/>
      <x:c r="D67" s="195"/>
      <x:c r="E67" s="195"/>
      <x:c r="F67" s="195"/>
      <x:c r="G67" s="195"/>
      <x:c r="H67" s="195"/>
      <x:c r="I67" s="195"/>
      <x:c r="J67" s="195"/>
      <x:c r="K67" s="195"/>
      <x:c r="L67" s="195"/>
      <x:c r="M67" s="195"/>
      <x:c r="N67" s="195"/>
    </x:row>
    <x:row r="68">
      <x:c r="A68" s="195"/>
      <x:c r="B68" s="195"/>
      <x:c r="C68" s="195"/>
      <x:c r="D68" s="195"/>
      <x:c r="E68" s="195"/>
      <x:c r="F68" s="195"/>
      <x:c r="G68" s="195"/>
      <x:c r="H68" s="195"/>
      <x:c r="I68" s="195"/>
      <x:c r="J68" s="195"/>
      <x:c r="K68" s="195"/>
      <x:c r="L68" s="195"/>
      <x:c r="M68" s="195"/>
      <x:c r="N68" s="195"/>
    </x:row>
    <x:row r="69">
      <x:c r="A69" s="195"/>
      <x:c r="B69" s="195"/>
      <x:c r="C69" s="195"/>
      <x:c r="D69" s="195"/>
      <x:c r="E69" s="195"/>
      <x:c r="F69" s="195"/>
      <x:c r="G69" s="195"/>
      <x:c r="H69" s="195"/>
      <x:c r="I69" s="195"/>
      <x:c r="J69" s="195"/>
      <x:c r="K69" s="195"/>
      <x:c r="L69" s="195"/>
      <x:c r="M69" s="195"/>
      <x:c r="N69" s="195"/>
    </x:row>
    <x:row r="70">
      <x:c r="A70" s="195"/>
      <x:c r="B70" s="195"/>
      <x:c r="C70" s="195"/>
      <x:c r="D70" s="195"/>
      <x:c r="E70" s="195"/>
      <x:c r="F70" s="195"/>
      <x:c r="G70" s="195"/>
      <x:c r="H70" s="195"/>
      <x:c r="I70" s="195"/>
      <x:c r="J70" s="195"/>
      <x:c r="K70" s="195"/>
      <x:c r="L70" s="195"/>
      <x:c r="M70" s="195"/>
      <x:c r="N70" s="195"/>
    </x:row>
    <x:row r="71">
      <x:c r="A71" s="195"/>
      <x:c r="B71" s="195"/>
      <x:c r="C71" s="195"/>
      <x:c r="D71" s="195"/>
      <x:c r="E71" s="195"/>
      <x:c r="F71" s="195"/>
      <x:c r="G71" s="195"/>
      <x:c r="H71" s="195"/>
      <x:c r="I71" s="195"/>
      <x:c r="J71" s="195"/>
      <x:c r="K71" s="195"/>
      <x:c r="L71" s="195"/>
      <x:c r="M71" s="195"/>
      <x:c r="N71" s="195"/>
    </x:row>
    <x:row r="72">
      <x:c r="A72" s="195"/>
      <x:c r="B72" s="195"/>
      <x:c r="C72" s="195"/>
      <x:c r="D72" s="195"/>
      <x:c r="E72" s="195"/>
      <x:c r="F72" s="195"/>
      <x:c r="G72" s="195"/>
      <x:c r="H72" s="195"/>
      <x:c r="I72" s="195"/>
      <x:c r="J72" s="195"/>
      <x:c r="K72" s="195"/>
      <x:c r="L72" s="195"/>
      <x:c r="M72" s="195"/>
      <x:c r="N72" s="195"/>
    </x:row>
    <x:row r="73">
      <x:c r="A73" s="195"/>
      <x:c r="B73" s="195"/>
      <x:c r="C73" s="195"/>
      <x:c r="D73" s="195"/>
      <x:c r="E73" s="195"/>
      <x:c r="F73" s="195"/>
      <x:c r="G73" s="195"/>
      <x:c r="H73" s="195"/>
      <x:c r="I73" s="195"/>
      <x:c r="J73" s="195"/>
      <x:c r="K73" s="195"/>
      <x:c r="L73" s="195"/>
      <x:c r="M73" s="195"/>
      <x:c r="N73" s="195"/>
    </x:row>
    <x:row r="74">
      <x:c r="A74" s="195"/>
      <x:c r="B74" s="195"/>
      <x:c r="C74" s="195"/>
      <x:c r="D74" s="195"/>
      <x:c r="E74" s="195"/>
      <x:c r="F74" s="195"/>
      <x:c r="G74" s="195"/>
      <x:c r="H74" s="195"/>
      <x:c r="I74" s="195"/>
      <x:c r="J74" s="195"/>
      <x:c r="K74" s="195"/>
      <x:c r="L74" s="195"/>
      <x:c r="M74" s="195"/>
      <x:c r="N74" s="195"/>
    </x:row>
    <x:row r="75">
      <x:c r="A75" s="195"/>
      <x:c r="B75" s="195"/>
      <x:c r="C75" s="195"/>
      <x:c r="D75" s="195"/>
      <x:c r="E75" s="195"/>
      <x:c r="F75" s="195"/>
      <x:c r="G75" s="195"/>
      <x:c r="H75" s="195"/>
      <x:c r="I75" s="195"/>
      <x:c r="J75" s="195"/>
      <x:c r="K75" s="195"/>
      <x:c r="L75" s="195"/>
      <x:c r="M75" s="195"/>
      <x:c r="N75" s="195"/>
    </x:row>
    <x:row r="76">
      <x:c r="A76" s="195"/>
      <x:c r="B76" s="195"/>
      <x:c r="C76" s="195"/>
      <x:c r="D76" s="195"/>
      <x:c r="E76" s="195"/>
      <x:c r="F76" s="195"/>
      <x:c r="G76" s="195"/>
      <x:c r="H76" s="195"/>
      <x:c r="I76" s="195"/>
      <x:c r="J76" s="195"/>
      <x:c r="K76" s="195"/>
      <x:c r="L76" s="195"/>
      <x:c r="M76" s="195"/>
      <x:c r="N76" s="195"/>
    </x:row>
    <x:row r="77">
      <x:c r="A77" s="195"/>
      <x:c r="B77" s="195"/>
      <x:c r="C77" s="195"/>
      <x:c r="D77" s="195"/>
      <x:c r="E77" s="195"/>
      <x:c r="F77" s="195"/>
      <x:c r="G77" s="195"/>
      <x:c r="H77" s="195"/>
      <x:c r="I77" s="195"/>
      <x:c r="J77" s="195"/>
      <x:c r="K77" s="195"/>
      <x:c r="L77" s="195"/>
      <x:c r="M77" s="195"/>
      <x:c r="N77" s="195"/>
    </x:row>
    <x:row r="78">
      <x:c r="A78" s="195"/>
      <x:c r="B78" s="195"/>
      <x:c r="C78" s="195"/>
      <x:c r="D78" s="195"/>
      <x:c r="E78" s="195"/>
      <x:c r="F78" s="195"/>
      <x:c r="G78" s="195"/>
      <x:c r="H78" s="195"/>
      <x:c r="I78" s="195"/>
      <x:c r="J78" s="195"/>
      <x:c r="K78" s="195"/>
      <x:c r="L78" s="195"/>
      <x:c r="M78" s="195"/>
      <x:c r="N78" s="195"/>
    </x:row>
    <x:row r="79">
      <x:c r="A79" s="195"/>
      <x:c r="B79" s="195"/>
      <x:c r="C79" s="195"/>
      <x:c r="D79" s="195"/>
      <x:c r="E79" s="195"/>
      <x:c r="F79" s="195"/>
      <x:c r="G79" s="195"/>
      <x:c r="H79" s="195"/>
      <x:c r="I79" s="195"/>
      <x:c r="J79" s="195"/>
      <x:c r="K79" s="195"/>
      <x:c r="L79" s="195"/>
      <x:c r="M79" s="195"/>
      <x:c r="N79" s="195"/>
    </x:row>
    <x:row r="80">
      <x:c r="A80" s="195"/>
      <x:c r="B80" s="195"/>
      <x:c r="C80" s="195"/>
      <x:c r="D80" s="195"/>
      <x:c r="E80" s="195"/>
      <x:c r="F80" s="195"/>
      <x:c r="G80" s="195"/>
      <x:c r="H80" s="195"/>
      <x:c r="I80" s="195"/>
      <x:c r="J80" s="195"/>
      <x:c r="K80" s="195"/>
      <x:c r="L80" s="195"/>
      <x:c r="M80" s="195"/>
      <x:c r="N80" s="195"/>
    </x:row>
  </x:sheetData>
  <x:mergeCells>
    <x:mergeCell ref="A1:N3"/>
    <x:mergeCell ref="A4:N4"/>
    <x:mergeCell ref="A6:C6"/>
    <x:mergeCell ref="A7:C9"/>
    <x:mergeCell ref="D6:F6"/>
    <x:mergeCell ref="D7:F9"/>
    <x:mergeCell ref="G6:I6"/>
    <x:mergeCell ref="G7:I9"/>
    <x:mergeCell ref="J6:L6"/>
    <x:mergeCell ref="J7:L9"/>
    <x:mergeCell ref="M6:N6"/>
    <x:mergeCell ref="M7:N9"/>
    <x:mergeCell ref="A11:C11"/>
    <x:mergeCell ref="A12:C14"/>
    <x:mergeCell ref="D11:F11"/>
    <x:mergeCell ref="D12:F14"/>
    <x:mergeCell ref="G11:I11"/>
    <x:mergeCell ref="G12:I14"/>
    <x:mergeCell ref="J11:L11"/>
    <x:mergeCell ref="J12:L14"/>
    <x:mergeCell ref="M11:N11"/>
    <x:mergeCell ref="M12:N14"/>
    <x:mergeCell ref="A16:G16"/>
    <x:mergeCell ref="H16:N16"/>
    <x:mergeCell ref="A51:N51"/>
  </x:mergeCells>
  <x:conditionalFormatting sqref="K19:K30">
    <x:cfRule type="colorScale" priority="1">
      <x:colorScale>
        <x:cfvo type="min"/>
        <x:cfvo type="percentile" val="50"/>
        <x:cfvo type="max"/>
        <x:color rgb="FFF8D7DA"/>
        <x:color rgb="FFFFF3CD"/>
        <x:color rgb="FFD1E7DD"/>
      </x:colorScale>
    </x:cfRule>
  </x:conditionalFormatting>
  <x:conditionalFormatting sqref="D54:D58">
    <x:cfRule type="expression" dxfId="6" priority="2">
      <x:formula>D54="Excellent"</x:formula>
    </x:cfRule>
    <x:cfRule type="expression" dxfId="7" priority="3">
      <x:formula>D54="À surveiller"</x:formula>
    </x:cfRule>
    <x:cfRule type="expression" dxfId="8" priority="4">
      <x:formula>D54="Critique"</x:formula>
    </x:cfRule>
  </x:conditionalFormatting>
  <x:pageMargins left="0.7" right="0.7" top="0.75" bottom="0.75" header="0.3" footer="0.3"/>
  <x:drawing xmlns:r="http://schemas.openxmlformats.org/officeDocument/2006/relationships" r:id="Rd0844ff883684d4a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28" hidden="0" customWidth="1"/>
    <x:col min="5" max="5" width="16" hidden="0" customWidth="1"/>
    <x:col min="6" max="6" width="14" hidden="0" customWidth="1"/>
    <x:col min="7" max="7" width="14" hidden="0" customWidth="1"/>
    <x:col min="8" max="8" width="10" hidden="0" customWidth="1"/>
    <x:col min="9" max="9" width="14" hidden="0" customWidth="1"/>
    <x:col min="10" max="10" width="14" hidden="0" customWidth="1"/>
    <x:col min="11" max="11" width="14" hidden="0" customWidth="1"/>
    <x:col min="12" max="12" width="12" hidden="0" customWidth="1"/>
    <x:col min="13" max="13" width="15" hidden="0" customWidth="1"/>
  </x:cols>
  <x:sheetData>
    <x:row r="1">
      <x:c r="A1" s="5" t="str">
        <x:v>📘 JOURNAL COMPTABLE AUTOMATISÉ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195"/>
    </x:row>
    <x:row r="2">
      <x:c r="A2" s="5"/>
      <x:c r="B2" s="5"/>
      <x:c r="C2" s="5"/>
      <x:c r="D2" s="5"/>
      <x:c r="E2" s="5"/>
      <x:c r="F2" s="5"/>
      <x:c r="G2" s="5"/>
      <x:c r="H2" s="5"/>
      <x:c r="I2" s="5"/>
      <x:c r="J2" s="5"/>
      <x:c r="K2" s="5"/>
      <x:c r="L2" s="5"/>
      <x:c r="M2" s="5"/>
      <x:c r="N2" s="195"/>
    </x:row>
    <x:row r="3">
      <x:c r="A3" s="195"/>
      <x:c r="B3" s="195"/>
      <x:c r="C3" s="195"/>
      <x:c r="D3" s="195"/>
      <x:c r="E3" s="195"/>
      <x:c r="F3" s="195"/>
      <x:c r="G3" s="195"/>
      <x:c r="H3" s="195"/>
      <x:c r="I3" s="195"/>
      <x:c r="J3" s="195"/>
      <x:c r="K3" s="195"/>
      <x:c r="L3" s="195"/>
      <x:c r="M3" s="195"/>
      <x:c r="N3" s="195"/>
    </x:row>
    <x:row r="4">
      <x:c r="A4" s="216" t="str">
        <x:v>Date</x:v>
      </x:c>
      <x:c r="B4" s="216" t="str">
        <x:v>Pièce</x:v>
      </x:c>
      <x:c r="C4" s="216" t="str">
        <x:v>Compte</x:v>
      </x:c>
      <x:c r="D4" s="216" t="str">
        <x:v>Libellé</x:v>
      </x:c>
      <x:c r="E4" s="216" t="str">
        <x:v>Catégorie</x:v>
      </x:c>
      <x:c r="F4" s="216" t="str">
        <x:v>Débit (€)</x:v>
      </x:c>
      <x:c r="G4" s="216" t="str">
        <x:v>Crédit (€)</x:v>
      </x:c>
      <x:c r="H4" s="216" t="str">
        <x:v>Mois</x:v>
      </x:c>
      <x:c r="I4" s="216" t="str">
        <x:v>Flux net (€)</x:v>
      </x:c>
      <x:c r="J4" s="216" t="str">
        <x:v>Budget (€)</x:v>
      </x:c>
      <x:c r="K4" s="216" t="str">
        <x:v>Écart (€)</x:v>
      </x:c>
      <x:c r="L4" s="216" t="str">
        <x:v>Écart (%)</x:v>
      </x:c>
      <x:c r="M4" s="216" t="str">
        <x:v>Statut</x:v>
      </x:c>
      <x:c r="N4" s="195"/>
    </x:row>
    <x:row r="5">
      <x:c r="A5" s="217" t="n">
        <x:v>46027</x:v>
      </x:c>
      <x:c r="B5" s="218" t="str">
        <x:v>VE-001</x:v>
      </x:c>
      <x:c r="C5" s="218" t="str">
        <x:v>707000</x:v>
      </x:c>
      <x:c r="D5" s="218" t="str">
        <x:v>Ventes janvier</x:v>
      </x:c>
      <x:c r="E5" s="218" t="str">
        <x:v>Ventes</x:v>
      </x:c>
      <x:c r="F5" s="219" t="n">
        <x:v>0</x:v>
      </x:c>
      <x:c r="G5" s="219" t="n">
        <x:v>87000</x:v>
      </x:c>
      <x:c r="H5" s="219" t="str">
        <x:v>Jan</x:v>
      </x:c>
      <x:c r="I5" s="220" t="n">
        <x:f>G5-F5</x:f>
        <x:v>87000</x:v>
      </x:c>
      <x:c r="J5" s="220" t="n">
        <x:v>82000</x:v>
      </x:c>
      <x:c r="K5" s="220" t="n">
        <x:f>I5-J5</x:f>
        <x:v>5000</x:v>
      </x:c>
      <x:c r="L5" s="221" t="n">
        <x:f>IF(J5=0,0,K5/ABS(J5))</x:f>
        <x:v>0.06097560975609756</x:v>
      </x:c>
      <x:c r="M5" s="222" t="str">
        <x:f>IF(L5&gt;=0.05,"Excellent",IF(L5&gt;=-0.05,"À surveiller","Critique"))</x:f>
        <x:v>Excellent</x:v>
      </x:c>
      <x:c r="N5" s="195"/>
    </x:row>
    <x:row r="6">
      <x:c r="A6" s="217" t="n">
        <x:v>46030</x:v>
      </x:c>
      <x:c r="B6" s="218" t="str">
        <x:v>AC-001</x:v>
      </x:c>
      <x:c r="C6" s="218" t="str">
        <x:v>607000</x:v>
      </x:c>
      <x:c r="D6" s="218" t="str">
        <x:v>Achats janvier</x:v>
      </x:c>
      <x:c r="E6" s="218" t="str">
        <x:v>Achats</x:v>
      </x:c>
      <x:c r="F6" s="219" t="n">
        <x:v>28000</x:v>
      </x:c>
      <x:c r="G6" s="219" t="n">
        <x:v>0</x:v>
      </x:c>
      <x:c r="H6" s="219" t="str">
        <x:v>Jan</x:v>
      </x:c>
      <x:c r="I6" s="220" t="n">
        <x:f>G6-F6</x:f>
        <x:v>-28000</x:v>
      </x:c>
      <x:c r="J6" s="220" t="n">
        <x:v>30000</x:v>
      </x:c>
      <x:c r="K6" s="220" t="n">
        <x:f>I6-J6</x:f>
        <x:v>-58000</x:v>
      </x:c>
      <x:c r="L6" s="221" t="n">
        <x:f>IF(J6=0,0,K6/ABS(J6))</x:f>
        <x:v>-1.9333333333333333</x:v>
      </x:c>
      <x:c r="M6" s="222" t="str">
        <x:f>IF(L6&gt;=0.05,"Excellent",IF(L6&gt;=-0.05,"À surveiller","Critique"))</x:f>
        <x:v>Critique</x:v>
      </x:c>
      <x:c r="N6" s="195"/>
    </x:row>
    <x:row r="7">
      <x:c r="A7" s="217" t="n">
        <x:v>46050</x:v>
      </x:c>
      <x:c r="B7" s="218" t="str">
        <x:v>PA-001</x:v>
      </x:c>
      <x:c r="C7" s="218" t="str">
        <x:v>641000</x:v>
      </x:c>
      <x:c r="D7" s="218" t="str">
        <x:v>Salaires janvier</x:v>
      </x:c>
      <x:c r="E7" s="218" t="str">
        <x:v>Salaires</x:v>
      </x:c>
      <x:c r="F7" s="219" t="n">
        <x:v>22000</x:v>
      </x:c>
      <x:c r="G7" s="219" t="n">
        <x:v>0</x:v>
      </x:c>
      <x:c r="H7" s="219" t="str">
        <x:v>Jan</x:v>
      </x:c>
      <x:c r="I7" s="220" t="n">
        <x:f>G7-F7</x:f>
        <x:v>-22000</x:v>
      </x:c>
      <x:c r="J7" s="220" t="n">
        <x:v>22000</x:v>
      </x:c>
      <x:c r="K7" s="220" t="n">
        <x:f>I7-J7</x:f>
        <x:v>-44000</x:v>
      </x:c>
      <x:c r="L7" s="221" t="n">
        <x:f>IF(J7=0,0,K7/ABS(J7))</x:f>
        <x:v>-2</x:v>
      </x:c>
      <x:c r="M7" s="222" t="str">
        <x:f>IF(L7&gt;=0.05,"Excellent",IF(L7&gt;=-0.05,"À surveiller","Critique"))</x:f>
        <x:v>Critique</x:v>
      </x:c>
      <x:c r="N7" s="195"/>
    </x:row>
    <x:row r="8">
      <x:c r="A8" s="217" t="n">
        <x:v>46058</x:v>
      </x:c>
      <x:c r="B8" s="218" t="str">
        <x:v>VE-002</x:v>
      </x:c>
      <x:c r="C8" s="218" t="str">
        <x:v>707000</x:v>
      </x:c>
      <x:c r="D8" s="218" t="str">
        <x:v>Ventes février</x:v>
      </x:c>
      <x:c r="E8" s="218" t="str">
        <x:v>Ventes</x:v>
      </x:c>
      <x:c r="F8" s="219" t="n">
        <x:v>0</x:v>
      </x:c>
      <x:c r="G8" s="219" t="n">
        <x:v>92000</x:v>
      </x:c>
      <x:c r="H8" s="219" t="str">
        <x:v>Fév</x:v>
      </x:c>
      <x:c r="I8" s="220" t="n">
        <x:f>G8-F8</x:f>
        <x:v>92000</x:v>
      </x:c>
      <x:c r="J8" s="220" t="n">
        <x:v>90000</x:v>
      </x:c>
      <x:c r="K8" s="220" t="n">
        <x:f>I8-J8</x:f>
        <x:v>2000</x:v>
      </x:c>
      <x:c r="L8" s="221" t="n">
        <x:f>IF(J8=0,0,K8/ABS(J8))</x:f>
        <x:v>0.022222222222222223</x:v>
      </x:c>
      <x:c r="M8" s="222" t="str">
        <x:f>IF(L8&gt;=0.05,"Excellent",IF(L8&gt;=-0.05,"À surveiller","Critique"))</x:f>
        <x:v>À surveiller</x:v>
      </x:c>
      <x:c r="N8" s="195"/>
    </x:row>
    <x:row r="9">
      <x:c r="A9" s="217" t="n">
        <x:v>46062</x:v>
      </x:c>
      <x:c r="B9" s="218" t="str">
        <x:v>AC-002</x:v>
      </x:c>
      <x:c r="C9" s="218" t="str">
        <x:v>607000</x:v>
      </x:c>
      <x:c r="D9" s="218" t="str">
        <x:v>Achats février</x:v>
      </x:c>
      <x:c r="E9" s="218" t="str">
        <x:v>Achats</x:v>
      </x:c>
      <x:c r="F9" s="219" t="n">
        <x:v>31000</x:v>
      </x:c>
      <x:c r="G9" s="219" t="n">
        <x:v>0</x:v>
      </x:c>
      <x:c r="H9" s="219" t="str">
        <x:v>Fév</x:v>
      </x:c>
      <x:c r="I9" s="220" t="n">
        <x:f>G9-F9</x:f>
        <x:v>-31000</x:v>
      </x:c>
      <x:c r="J9" s="220" t="n">
        <x:v>32000</x:v>
      </x:c>
      <x:c r="K9" s="220" t="n">
        <x:f>I9-J9</x:f>
        <x:v>-63000</x:v>
      </x:c>
      <x:c r="L9" s="221" t="n">
        <x:f>IF(J9=0,0,K9/ABS(J9))</x:f>
        <x:v>-1.96875</x:v>
      </x:c>
      <x:c r="M9" s="222" t="str">
        <x:f>IF(L9&gt;=0.05,"Excellent",IF(L9&gt;=-0.05,"À surveiller","Critique"))</x:f>
        <x:v>Critique</x:v>
      </x:c>
      <x:c r="N9" s="195"/>
    </x:row>
    <x:row r="10">
      <x:c r="A10" s="217" t="n">
        <x:v>46081</x:v>
      </x:c>
      <x:c r="B10" s="218" t="str">
        <x:v>PA-002</x:v>
      </x:c>
      <x:c r="C10" s="218" t="str">
        <x:v>641000</x:v>
      </x:c>
      <x:c r="D10" s="218" t="str">
        <x:v>Salaires février</x:v>
      </x:c>
      <x:c r="E10" s="218" t="str">
        <x:v>Salaires</x:v>
      </x:c>
      <x:c r="F10" s="219" t="n">
        <x:v>22500</x:v>
      </x:c>
      <x:c r="G10" s="219" t="n">
        <x:v>0</x:v>
      </x:c>
      <x:c r="H10" s="219" t="str">
        <x:v>Fév</x:v>
      </x:c>
      <x:c r="I10" s="220" t="n">
        <x:f>G10-F10</x:f>
        <x:v>-22500</x:v>
      </x:c>
      <x:c r="J10" s="220" t="n">
        <x:v>22500</x:v>
      </x:c>
      <x:c r="K10" s="220" t="n">
        <x:f>I10-J10</x:f>
        <x:v>-45000</x:v>
      </x:c>
      <x:c r="L10" s="221" t="n">
        <x:f>IF(J10=0,0,K10/ABS(J10))</x:f>
        <x:v>-2</x:v>
      </x:c>
      <x:c r="M10" s="222" t="str">
        <x:f>IF(L10&gt;=0.05,"Excellent",IF(L10&gt;=-0.05,"À surveiller","Critique"))</x:f>
        <x:v>Critique</x:v>
      </x:c>
      <x:c r="N10" s="195"/>
    </x:row>
    <x:row r="11">
      <x:c r="A11" s="217" t="n">
        <x:v>46086</x:v>
      </x:c>
      <x:c r="B11" s="218" t="str">
        <x:v>VE-003</x:v>
      </x:c>
      <x:c r="C11" s="218" t="str">
        <x:v>707000</x:v>
      </x:c>
      <x:c r="D11" s="218" t="str">
        <x:v>Ventes mars</x:v>
      </x:c>
      <x:c r="E11" s="218" t="str">
        <x:v>Ventes</x:v>
      </x:c>
      <x:c r="F11" s="219" t="n">
        <x:v>0</x:v>
      </x:c>
      <x:c r="G11" s="219" t="n">
        <x:v>98000</x:v>
      </x:c>
      <x:c r="H11" s="219" t="str">
        <x:v>Mar</x:v>
      </x:c>
      <x:c r="I11" s="220" t="n">
        <x:f>G11-F11</x:f>
        <x:v>98000</x:v>
      </x:c>
      <x:c r="J11" s="220" t="n">
        <x:v>95000</x:v>
      </x:c>
      <x:c r="K11" s="220" t="n">
        <x:f>I11-J11</x:f>
        <x:v>3000</x:v>
      </x:c>
      <x:c r="L11" s="221" t="n">
        <x:f>IF(J11=0,0,K11/ABS(J11))</x:f>
        <x:v>0.031578947368421054</x:v>
      </x:c>
      <x:c r="M11" s="222" t="str">
        <x:f>IF(L11&gt;=0.05,"Excellent",IF(L11&gt;=-0.05,"À surveiller","Critique"))</x:f>
        <x:v>À surveiller</x:v>
      </x:c>
      <x:c r="N11" s="195"/>
    </x:row>
    <x:row r="12">
      <x:c r="A12" s="217" t="n">
        <x:v>46091</x:v>
      </x:c>
      <x:c r="B12" s="218" t="str">
        <x:v>AC-003</x:v>
      </x:c>
      <x:c r="C12" s="218" t="str">
        <x:v>607000</x:v>
      </x:c>
      <x:c r="D12" s="218" t="str">
        <x:v>Achats mars</x:v>
      </x:c>
      <x:c r="E12" s="218" t="str">
        <x:v>Achats</x:v>
      </x:c>
      <x:c r="F12" s="219" t="n">
        <x:v>32500</x:v>
      </x:c>
      <x:c r="G12" s="219" t="n">
        <x:v>0</x:v>
      </x:c>
      <x:c r="H12" s="219" t="str">
        <x:v>Mar</x:v>
      </x:c>
      <x:c r="I12" s="220" t="n">
        <x:f>G12-F12</x:f>
        <x:v>-32500</x:v>
      </x:c>
      <x:c r="J12" s="220" t="n">
        <x:v>33000</x:v>
      </x:c>
      <x:c r="K12" s="220" t="n">
        <x:f>I12-J12</x:f>
        <x:v>-65500</x:v>
      </x:c>
      <x:c r="L12" s="221" t="n">
        <x:f>IF(J12=0,0,K12/ABS(J12))</x:f>
        <x:v>-1.9848484848484849</x:v>
      </x:c>
      <x:c r="M12" s="222" t="str">
        <x:f>IF(L12&gt;=0.05,"Excellent",IF(L12&gt;=-0.05,"À surveiller","Critique"))</x:f>
        <x:v>Critique</x:v>
      </x:c>
      <x:c r="N12" s="195"/>
    </x:row>
    <x:row r="13">
      <x:c r="A13" s="217" t="n">
        <x:v>46109</x:v>
      </x:c>
      <x:c r="B13" s="218" t="str">
        <x:v>PA-003</x:v>
      </x:c>
      <x:c r="C13" s="218" t="str">
        <x:v>641000</x:v>
      </x:c>
      <x:c r="D13" s="218" t="str">
        <x:v>Salaires mars</x:v>
      </x:c>
      <x:c r="E13" s="218" t="str">
        <x:v>Salaires</x:v>
      </x:c>
      <x:c r="F13" s="219" t="n">
        <x:v>23000</x:v>
      </x:c>
      <x:c r="G13" s="219" t="n">
        <x:v>0</x:v>
      </x:c>
      <x:c r="H13" s="219" t="str">
        <x:v>Mar</x:v>
      </x:c>
      <x:c r="I13" s="220" t="n">
        <x:f>G13-F13</x:f>
        <x:v>-23000</x:v>
      </x:c>
      <x:c r="J13" s="220" t="n">
        <x:v>23000</x:v>
      </x:c>
      <x:c r="K13" s="220" t="n">
        <x:f>I13-J13</x:f>
        <x:v>-46000</x:v>
      </x:c>
      <x:c r="L13" s="221" t="n">
        <x:f>IF(J13=0,0,K13/ABS(J13))</x:f>
        <x:v>-2</x:v>
      </x:c>
      <x:c r="M13" s="222" t="str">
        <x:f>IF(L13&gt;=0.05,"Excellent",IF(L13&gt;=-0.05,"À surveiller","Critique"))</x:f>
        <x:v>Critique</x:v>
      </x:c>
      <x:c r="N13" s="195"/>
    </x:row>
    <x:row r="14">
      <x:c r="A14" s="217" t="n">
        <x:v>46117</x:v>
      </x:c>
      <x:c r="B14" s="218" t="str">
        <x:v>VE-004</x:v>
      </x:c>
      <x:c r="C14" s="218" t="str">
        <x:v>707000</x:v>
      </x:c>
      <x:c r="D14" s="218" t="str">
        <x:v>Ventes avril</x:v>
      </x:c>
      <x:c r="E14" s="218" t="str">
        <x:v>Ventes</x:v>
      </x:c>
      <x:c r="F14" s="219" t="n">
        <x:v>0</x:v>
      </x:c>
      <x:c r="G14" s="219" t="n">
        <x:v>101000</x:v>
      </x:c>
      <x:c r="H14" s="219" t="str">
        <x:v>Avr</x:v>
      </x:c>
      <x:c r="I14" s="220" t="n">
        <x:f>G14-F14</x:f>
        <x:v>101000</x:v>
      </x:c>
      <x:c r="J14" s="220" t="n">
        <x:v>100000</x:v>
      </x:c>
      <x:c r="K14" s="220" t="n">
        <x:f>I14-J14</x:f>
        <x:v>1000</x:v>
      </x:c>
      <x:c r="L14" s="221" t="n">
        <x:f>IF(J14=0,0,K14/ABS(J14))</x:f>
        <x:v>0.01</x:v>
      </x:c>
      <x:c r="M14" s="222" t="str">
        <x:f>IF(L14&gt;=0.05,"Excellent",IF(L14&gt;=-0.05,"À surveiller","Critique"))</x:f>
        <x:v>À surveiller</x:v>
      </x:c>
      <x:c r="N14" s="195"/>
    </x:row>
    <x:row r="15">
      <x:c r="A15" s="217" t="n">
        <x:v>46122</x:v>
      </x:c>
      <x:c r="B15" s="218" t="str">
        <x:v>AC-004</x:v>
      </x:c>
      <x:c r="C15" s="218" t="str">
        <x:v>607000</x:v>
      </x:c>
      <x:c r="D15" s="218" t="str">
        <x:v>Achats avril</x:v>
      </x:c>
      <x:c r="E15" s="218" t="str">
        <x:v>Achats</x:v>
      </x:c>
      <x:c r="F15" s="219" t="n">
        <x:v>34500</x:v>
      </x:c>
      <x:c r="G15" s="219" t="n">
        <x:v>0</x:v>
      </x:c>
      <x:c r="H15" s="219" t="str">
        <x:v>Avr</x:v>
      </x:c>
      <x:c r="I15" s="220" t="n">
        <x:f>G15-F15</x:f>
        <x:v>-34500</x:v>
      </x:c>
      <x:c r="J15" s="220" t="n">
        <x:v>34000</x:v>
      </x:c>
      <x:c r="K15" s="220" t="n">
        <x:f>I15-J15</x:f>
        <x:v>-68500</x:v>
      </x:c>
      <x:c r="L15" s="221" t="n">
        <x:f>IF(J15=0,0,K15/ABS(J15))</x:f>
        <x:v>-2.014705882352941</x:v>
      </x:c>
      <x:c r="M15" s="222" t="str">
        <x:f>IF(L15&gt;=0.05,"Excellent",IF(L15&gt;=-0.05,"À surveiller","Critique"))</x:f>
        <x:v>Critique</x:v>
      </x:c>
      <x:c r="N15" s="195"/>
    </x:row>
    <x:row r="16">
      <x:c r="A16" s="217" t="n">
        <x:v>46140</x:v>
      </x:c>
      <x:c r="B16" s="218" t="str">
        <x:v>PA-004</x:v>
      </x:c>
      <x:c r="C16" s="218" t="str">
        <x:v>641000</x:v>
      </x:c>
      <x:c r="D16" s="218" t="str">
        <x:v>Salaires avril</x:v>
      </x:c>
      <x:c r="E16" s="218" t="str">
        <x:v>Salaires</x:v>
      </x:c>
      <x:c r="F16" s="219" t="n">
        <x:v>23500</x:v>
      </x:c>
      <x:c r="G16" s="219" t="n">
        <x:v>0</x:v>
      </x:c>
      <x:c r="H16" s="219" t="str">
        <x:v>Avr</x:v>
      </x:c>
      <x:c r="I16" s="220" t="n">
        <x:f>G16-F16</x:f>
        <x:v>-23500</x:v>
      </x:c>
      <x:c r="J16" s="220" t="n">
        <x:v>23500</x:v>
      </x:c>
      <x:c r="K16" s="220" t="n">
        <x:f>I16-J16</x:f>
        <x:v>-47000</x:v>
      </x:c>
      <x:c r="L16" s="221" t="n">
        <x:f>IF(J16=0,0,K16/ABS(J16))</x:f>
        <x:v>-2</x:v>
      </x:c>
      <x:c r="M16" s="222" t="str">
        <x:f>IF(L16&gt;=0.05,"Excellent",IF(L16&gt;=-0.05,"À surveiller","Critique"))</x:f>
        <x:v>Critique</x:v>
      </x:c>
      <x:c r="N16" s="195"/>
    </x:row>
    <x:row r="17">
      <x:c r="A17" s="195"/>
      <x:c r="B17" s="195"/>
      <x:c r="C17" s="195"/>
      <x:c r="D17" s="195"/>
      <x:c r="E17" s="195"/>
      <x:c r="F17" s="195"/>
      <x:c r="G17" s="195"/>
      <x:c r="H17" s="195"/>
      <x:c r="I17" s="195"/>
      <x:c r="J17" s="195"/>
      <x:c r="K17" s="195"/>
      <x:c r="L17" s="195"/>
      <x:c r="M17" s="195"/>
      <x:c r="N17" s="195"/>
    </x:row>
    <x:row r="18">
      <x:c r="A18" s="195"/>
      <x:c r="B18" s="195"/>
      <x:c r="C18" s="195"/>
      <x:c r="D18" s="195"/>
      <x:c r="E18" s="195"/>
      <x:c r="F18" s="195"/>
      <x:c r="G18" s="195"/>
      <x:c r="H18" s="195"/>
      <x:c r="I18" s="195"/>
      <x:c r="J18" s="195"/>
      <x:c r="K18" s="195"/>
      <x:c r="L18" s="195"/>
      <x:c r="M18" s="195"/>
      <x:c r="N18" s="195"/>
    </x:row>
    <x:row r="19">
      <x:c r="A19" s="195"/>
      <x:c r="B19" s="195"/>
      <x:c r="C19" s="195"/>
      <x:c r="D19" s="195"/>
      <x:c r="E19" s="195"/>
      <x:c r="F19" s="195"/>
      <x:c r="G19" s="195"/>
      <x:c r="H19" s="195"/>
      <x:c r="I19" s="195"/>
      <x:c r="J19" s="195"/>
      <x:c r="K19" s="195"/>
      <x:c r="L19" s="195"/>
      <x:c r="M19" s="195"/>
      <x:c r="N19" s="195"/>
    </x:row>
    <x:row r="20">
      <x:c r="A20" s="195"/>
      <x:c r="B20" s="195"/>
      <x:c r="C20" s="195"/>
      <x:c r="D20" s="195"/>
      <x:c r="E20" s="195"/>
      <x:c r="F20" s="195"/>
      <x:c r="G20" s="195"/>
      <x:c r="H20" s="195"/>
      <x:c r="I20" s="195"/>
      <x:c r="J20" s="195"/>
      <x:c r="K20" s="195"/>
      <x:c r="L20" s="195"/>
      <x:c r="M20" s="195"/>
      <x:c r="N20" s="195"/>
    </x:row>
    <x:row r="21">
      <x:c r="A21" s="195"/>
      <x:c r="B21" s="195"/>
      <x:c r="C21" s="195"/>
      <x:c r="D21" s="195"/>
      <x:c r="E21" s="195"/>
      <x:c r="F21" s="195"/>
      <x:c r="G21" s="195"/>
      <x:c r="H21" s="195"/>
      <x:c r="I21" s="195"/>
      <x:c r="J21" s="195"/>
      <x:c r="K21" s="195"/>
      <x:c r="L21" s="195"/>
      <x:c r="M21" s="195"/>
      <x:c r="N21" s="195"/>
    </x:row>
    <x:row r="22">
      <x:c r="A22" s="195"/>
      <x:c r="B22" s="195"/>
      <x:c r="C22" s="195"/>
      <x:c r="D22" s="195"/>
      <x:c r="E22" s="195"/>
      <x:c r="F22" s="195"/>
      <x:c r="G22" s="195"/>
      <x:c r="H22" s="195"/>
      <x:c r="I22" s="195"/>
      <x:c r="J22" s="195"/>
      <x:c r="K22" s="195"/>
      <x:c r="L22" s="195"/>
      <x:c r="M22" s="195"/>
      <x:c r="N22" s="195"/>
    </x:row>
    <x:row r="23">
      <x:c r="A23" s="195"/>
      <x:c r="B23" s="195"/>
      <x:c r="C23" s="195"/>
      <x:c r="D23" s="195"/>
      <x:c r="E23" s="195"/>
      <x:c r="F23" s="195"/>
      <x:c r="G23" s="195"/>
      <x:c r="H23" s="195"/>
      <x:c r="I23" s="195"/>
      <x:c r="J23" s="195"/>
      <x:c r="K23" s="195"/>
      <x:c r="L23" s="195"/>
      <x:c r="M23" s="195"/>
      <x:c r="N23" s="195"/>
    </x:row>
    <x:row r="24">
      <x:c r="A24" s="195"/>
      <x:c r="B24" s="195"/>
      <x:c r="C24" s="195"/>
      <x:c r="D24" s="195"/>
      <x:c r="E24" s="195"/>
      <x:c r="F24" s="195"/>
      <x:c r="G24" s="195"/>
      <x:c r="H24" s="195"/>
      <x:c r="I24" s="195"/>
      <x:c r="J24" s="195"/>
      <x:c r="K24" s="195"/>
      <x:c r="L24" s="195"/>
      <x:c r="M24" s="195"/>
      <x:c r="N24" s="195"/>
    </x:row>
    <x:row r="25">
      <x:c r="A25" s="195"/>
      <x:c r="B25" s="195"/>
      <x:c r="C25" s="195"/>
      <x:c r="D25" s="195"/>
      <x:c r="E25" s="195"/>
      <x:c r="F25" s="195"/>
      <x:c r="G25" s="195"/>
      <x:c r="H25" s="195"/>
      <x:c r="I25" s="195"/>
      <x:c r="J25" s="195"/>
      <x:c r="K25" s="195"/>
      <x:c r="L25" s="195"/>
      <x:c r="M25" s="195"/>
      <x:c r="N25" s="195"/>
    </x:row>
    <x:row r="26">
      <x:c r="A26" s="195"/>
      <x:c r="B26" s="195"/>
      <x:c r="C26" s="195"/>
      <x:c r="D26" s="195"/>
      <x:c r="E26" s="195"/>
      <x:c r="F26" s="195"/>
      <x:c r="G26" s="195"/>
      <x:c r="H26" s="195"/>
      <x:c r="I26" s="195"/>
      <x:c r="J26" s="195"/>
      <x:c r="K26" s="195"/>
      <x:c r="L26" s="195"/>
      <x:c r="M26" s="195"/>
      <x:c r="N26" s="195"/>
    </x:row>
    <x:row r="27">
      <x:c r="A27" s="195"/>
      <x:c r="B27" s="195"/>
      <x:c r="C27" s="195"/>
      <x:c r="D27" s="195"/>
      <x:c r="E27" s="195"/>
      <x:c r="F27" s="195"/>
      <x:c r="G27" s="195"/>
      <x:c r="H27" s="195"/>
      <x:c r="I27" s="195"/>
      <x:c r="J27" s="195"/>
      <x:c r="K27" s="195"/>
      <x:c r="L27" s="195"/>
      <x:c r="M27" s="195"/>
      <x:c r="N27" s="195"/>
    </x:row>
    <x:row r="28">
      <x:c r="A28" s="195"/>
      <x:c r="B28" s="195"/>
      <x:c r="C28" s="195"/>
      <x:c r="D28" s="195"/>
      <x:c r="E28" s="195"/>
      <x:c r="F28" s="195"/>
      <x:c r="G28" s="195"/>
      <x:c r="H28" s="195"/>
      <x:c r="I28" s="195"/>
      <x:c r="J28" s="195"/>
      <x:c r="K28" s="195"/>
      <x:c r="L28" s="195"/>
      <x:c r="M28" s="195"/>
      <x:c r="N28" s="195"/>
    </x:row>
    <x:row r="29">
      <x:c r="A29" s="195"/>
      <x:c r="B29" s="195"/>
      <x:c r="C29" s="195"/>
      <x:c r="D29" s="195"/>
      <x:c r="E29" s="195"/>
      <x:c r="F29" s="195"/>
      <x:c r="G29" s="195"/>
      <x:c r="H29" s="195"/>
      <x:c r="I29" s="195"/>
      <x:c r="J29" s="195"/>
      <x:c r="K29" s="195"/>
      <x:c r="L29" s="195"/>
      <x:c r="M29" s="195"/>
      <x:c r="N29" s="195"/>
    </x:row>
    <x:row r="30">
      <x:c r="A30" s="195"/>
      <x:c r="B30" s="195"/>
      <x:c r="C30" s="195"/>
      <x:c r="D30" s="195"/>
      <x:c r="E30" s="195"/>
      <x:c r="F30" s="195"/>
      <x:c r="G30" s="195"/>
      <x:c r="H30" s="195"/>
      <x:c r="I30" s="195"/>
      <x:c r="J30" s="195"/>
      <x:c r="K30" s="195"/>
      <x:c r="L30" s="195"/>
      <x:c r="M30" s="195"/>
      <x:c r="N30" s="195"/>
    </x:row>
    <x:row r="31">
      <x:c r="A31" s="195"/>
      <x:c r="B31" s="195"/>
      <x:c r="C31" s="195"/>
      <x:c r="D31" s="195"/>
      <x:c r="E31" s="195"/>
      <x:c r="F31" s="195"/>
      <x:c r="G31" s="195"/>
      <x:c r="H31" s="195"/>
      <x:c r="I31" s="195"/>
      <x:c r="J31" s="195"/>
      <x:c r="K31" s="195"/>
      <x:c r="L31" s="195"/>
      <x:c r="M31" s="195"/>
      <x:c r="N31" s="195"/>
    </x:row>
    <x:row r="32">
      <x:c r="A32" s="195"/>
      <x:c r="B32" s="195"/>
      <x:c r="C32" s="195"/>
      <x:c r="D32" s="195"/>
      <x:c r="E32" s="195"/>
      <x:c r="F32" s="195"/>
      <x:c r="G32" s="195"/>
      <x:c r="H32" s="195"/>
      <x:c r="I32" s="195"/>
      <x:c r="J32" s="195"/>
      <x:c r="K32" s="195"/>
      <x:c r="L32" s="195"/>
      <x:c r="M32" s="195"/>
      <x:c r="N32" s="195"/>
    </x:row>
    <x:row r="33">
      <x:c r="A33" s="195"/>
      <x:c r="B33" s="195"/>
      <x:c r="C33" s="195"/>
      <x:c r="D33" s="195"/>
      <x:c r="E33" s="195"/>
      <x:c r="F33" s="195"/>
      <x:c r="G33" s="195"/>
      <x:c r="H33" s="195"/>
      <x:c r="I33" s="195"/>
      <x:c r="J33" s="195"/>
      <x:c r="K33" s="195"/>
      <x:c r="L33" s="195"/>
      <x:c r="M33" s="195"/>
      <x:c r="N33" s="195"/>
    </x:row>
    <x:row r="34">
      <x:c r="A34" s="195"/>
      <x:c r="B34" s="195"/>
      <x:c r="C34" s="195"/>
      <x:c r="D34" s="195"/>
      <x:c r="E34" s="195"/>
      <x:c r="F34" s="195"/>
      <x:c r="G34" s="195"/>
      <x:c r="H34" s="195"/>
      <x:c r="I34" s="195"/>
      <x:c r="J34" s="195"/>
      <x:c r="K34" s="195"/>
      <x:c r="L34" s="195"/>
      <x:c r="M34" s="195"/>
      <x:c r="N34" s="195"/>
    </x:row>
    <x:row r="35">
      <x:c r="A35" s="195"/>
      <x:c r="B35" s="195"/>
      <x:c r="C35" s="195"/>
      <x:c r="D35" s="195"/>
      <x:c r="E35" s="195"/>
      <x:c r="F35" s="195"/>
      <x:c r="G35" s="195"/>
      <x:c r="H35" s="195"/>
      <x:c r="I35" s="195"/>
      <x:c r="J35" s="195"/>
      <x:c r="K35" s="195"/>
      <x:c r="L35" s="195"/>
      <x:c r="M35" s="195"/>
      <x:c r="N35" s="195"/>
    </x:row>
    <x:row r="36">
      <x:c r="A36" s="195"/>
      <x:c r="B36" s="195"/>
      <x:c r="C36" s="195"/>
      <x:c r="D36" s="195"/>
      <x:c r="E36" s="195"/>
      <x:c r="F36" s="195"/>
      <x:c r="G36" s="195"/>
      <x:c r="H36" s="195"/>
      <x:c r="I36" s="195"/>
      <x:c r="J36" s="195"/>
      <x:c r="K36" s="195"/>
      <x:c r="L36" s="195"/>
      <x:c r="M36" s="195"/>
      <x:c r="N36" s="195"/>
    </x:row>
    <x:row r="37">
      <x:c r="A37" s="195"/>
      <x:c r="B37" s="195"/>
      <x:c r="C37" s="195"/>
      <x:c r="D37" s="195"/>
      <x:c r="E37" s="195"/>
      <x:c r="F37" s="195"/>
      <x:c r="G37" s="195"/>
      <x:c r="H37" s="195"/>
      <x:c r="I37" s="195"/>
      <x:c r="J37" s="195"/>
      <x:c r="K37" s="195"/>
      <x:c r="L37" s="195"/>
      <x:c r="M37" s="195"/>
      <x:c r="N37" s="195"/>
    </x:row>
    <x:row r="38">
      <x:c r="A38" s="195"/>
      <x:c r="B38" s="195"/>
      <x:c r="C38" s="195"/>
      <x:c r="D38" s="195"/>
      <x:c r="E38" s="195"/>
      <x:c r="F38" s="195"/>
      <x:c r="G38" s="195"/>
      <x:c r="H38" s="195"/>
      <x:c r="I38" s="195"/>
      <x:c r="J38" s="195"/>
      <x:c r="K38" s="195"/>
      <x:c r="L38" s="195"/>
      <x:c r="M38" s="195"/>
      <x:c r="N38" s="195"/>
    </x:row>
    <x:row r="39">
      <x:c r="A39" s="195"/>
      <x:c r="B39" s="195"/>
      <x:c r="C39" s="195"/>
      <x:c r="D39" s="195"/>
      <x:c r="E39" s="195"/>
      <x:c r="F39" s="195"/>
      <x:c r="G39" s="195"/>
      <x:c r="H39" s="195"/>
      <x:c r="I39" s="195"/>
      <x:c r="J39" s="195"/>
      <x:c r="K39" s="195"/>
      <x:c r="L39" s="195"/>
      <x:c r="M39" s="195"/>
      <x:c r="N39" s="195"/>
    </x:row>
    <x:row r="40">
      <x:c r="A40" s="195"/>
      <x:c r="B40" s="195"/>
      <x:c r="C40" s="195"/>
      <x:c r="D40" s="195"/>
      <x:c r="E40" s="195"/>
      <x:c r="F40" s="195"/>
      <x:c r="G40" s="195"/>
      <x:c r="H40" s="195"/>
      <x:c r="I40" s="195"/>
      <x:c r="J40" s="195"/>
      <x:c r="K40" s="195"/>
      <x:c r="L40" s="195"/>
      <x:c r="M40" s="195"/>
      <x:c r="N40" s="195"/>
    </x:row>
    <x:row r="41">
      <x:c r="A41" s="195"/>
      <x:c r="B41" s="195"/>
      <x:c r="C41" s="195"/>
      <x:c r="D41" s="195"/>
      <x:c r="E41" s="195"/>
      <x:c r="F41" s="195"/>
      <x:c r="G41" s="195"/>
      <x:c r="H41" s="195"/>
      <x:c r="I41" s="195"/>
      <x:c r="J41" s="195"/>
      <x:c r="K41" s="195"/>
      <x:c r="L41" s="195"/>
      <x:c r="M41" s="195"/>
      <x:c r="N41" s="195"/>
    </x:row>
    <x:row r="42">
      <x:c r="A42" s="195"/>
      <x:c r="B42" s="195"/>
      <x:c r="C42" s="195"/>
      <x:c r="D42" s="195"/>
      <x:c r="E42" s="195"/>
      <x:c r="F42" s="195"/>
      <x:c r="G42" s="195"/>
      <x:c r="H42" s="195"/>
      <x:c r="I42" s="195"/>
      <x:c r="J42" s="195"/>
      <x:c r="K42" s="195"/>
      <x:c r="L42" s="195"/>
      <x:c r="M42" s="195"/>
      <x:c r="N42" s="195"/>
    </x:row>
    <x:row r="43">
      <x:c r="A43" s="195"/>
      <x:c r="B43" s="195"/>
      <x:c r="C43" s="195"/>
      <x:c r="D43" s="195"/>
      <x:c r="E43" s="195"/>
      <x:c r="F43" s="195"/>
      <x:c r="G43" s="195"/>
      <x:c r="H43" s="195"/>
      <x:c r="I43" s="195"/>
      <x:c r="J43" s="195"/>
      <x:c r="K43" s="195"/>
      <x:c r="L43" s="195"/>
      <x:c r="M43" s="195"/>
      <x:c r="N43" s="195"/>
    </x:row>
    <x:row r="44">
      <x:c r="A44" s="195"/>
      <x:c r="B44" s="195"/>
      <x:c r="C44" s="195"/>
      <x:c r="D44" s="195"/>
      <x:c r="E44" s="195"/>
      <x:c r="F44" s="195"/>
      <x:c r="G44" s="195"/>
      <x:c r="H44" s="195"/>
      <x:c r="I44" s="195"/>
      <x:c r="J44" s="195"/>
      <x:c r="K44" s="195"/>
      <x:c r="L44" s="195"/>
      <x:c r="M44" s="195"/>
      <x:c r="N44" s="195"/>
    </x:row>
    <x:row r="45">
      <x:c r="A45" s="195"/>
      <x:c r="B45" s="195"/>
      <x:c r="C45" s="195"/>
      <x:c r="D45" s="195"/>
      <x:c r="E45" s="195"/>
      <x:c r="F45" s="195"/>
      <x:c r="G45" s="195"/>
      <x:c r="H45" s="195"/>
      <x:c r="I45" s="195"/>
      <x:c r="J45" s="195"/>
      <x:c r="K45" s="195"/>
      <x:c r="L45" s="195"/>
      <x:c r="M45" s="195"/>
      <x:c r="N45" s="195"/>
    </x:row>
    <x:row r="46">
      <x:c r="A46" s="195"/>
      <x:c r="B46" s="195"/>
      <x:c r="C46" s="195"/>
      <x:c r="D46" s="195"/>
      <x:c r="E46" s="195"/>
      <x:c r="F46" s="195"/>
      <x:c r="G46" s="195"/>
      <x:c r="H46" s="195"/>
      <x:c r="I46" s="195"/>
      <x:c r="J46" s="195"/>
      <x:c r="K46" s="195"/>
      <x:c r="L46" s="195"/>
      <x:c r="M46" s="195"/>
      <x:c r="N46" s="195"/>
    </x:row>
    <x:row r="47">
      <x:c r="A47" s="195"/>
      <x:c r="B47" s="195"/>
      <x:c r="C47" s="195"/>
      <x:c r="D47" s="195"/>
      <x:c r="E47" s="195"/>
      <x:c r="F47" s="195"/>
      <x:c r="G47" s="195"/>
      <x:c r="H47" s="195"/>
      <x:c r="I47" s="195"/>
      <x:c r="J47" s="195"/>
      <x:c r="K47" s="195"/>
      <x:c r="L47" s="195"/>
      <x:c r="M47" s="195"/>
      <x:c r="N47" s="195"/>
    </x:row>
    <x:row r="48">
      <x:c r="A48" s="195"/>
      <x:c r="B48" s="195"/>
      <x:c r="C48" s="195"/>
      <x:c r="D48" s="195"/>
      <x:c r="E48" s="195"/>
      <x:c r="F48" s="195"/>
      <x:c r="G48" s="195"/>
      <x:c r="H48" s="195"/>
      <x:c r="I48" s="195"/>
      <x:c r="J48" s="195"/>
      <x:c r="K48" s="195"/>
      <x:c r="L48" s="195"/>
      <x:c r="M48" s="195"/>
      <x:c r="N48" s="195"/>
    </x:row>
    <x:row r="49">
      <x:c r="A49" s="195"/>
      <x:c r="B49" s="195"/>
      <x:c r="C49" s="195"/>
      <x:c r="D49" s="195"/>
      <x:c r="E49" s="195"/>
      <x:c r="F49" s="195"/>
      <x:c r="G49" s="195"/>
      <x:c r="H49" s="195"/>
      <x:c r="I49" s="195"/>
      <x:c r="J49" s="195"/>
      <x:c r="K49" s="195"/>
      <x:c r="L49" s="195"/>
      <x:c r="M49" s="195"/>
      <x:c r="N49" s="195"/>
    </x:row>
    <x:row r="50">
      <x:c r="A50" s="195"/>
      <x:c r="B50" s="195"/>
      <x:c r="C50" s="195"/>
      <x:c r="D50" s="195"/>
      <x:c r="E50" s="195"/>
      <x:c r="F50" s="195"/>
      <x:c r="G50" s="195"/>
      <x:c r="H50" s="195"/>
      <x:c r="I50" s="195"/>
      <x:c r="J50" s="195"/>
      <x:c r="K50" s="195"/>
      <x:c r="L50" s="195"/>
      <x:c r="M50" s="195"/>
      <x:c r="N50" s="195"/>
    </x:row>
    <x:row r="51">
      <x:c r="A51" s="195"/>
      <x:c r="B51" s="195"/>
      <x:c r="C51" s="195"/>
      <x:c r="D51" s="195"/>
      <x:c r="E51" s="195"/>
      <x:c r="F51" s="195"/>
      <x:c r="G51" s="195"/>
      <x:c r="H51" s="195"/>
      <x:c r="I51" s="195"/>
      <x:c r="J51" s="195"/>
      <x:c r="K51" s="195"/>
      <x:c r="L51" s="195"/>
      <x:c r="M51" s="195"/>
      <x:c r="N51" s="195"/>
    </x:row>
    <x:row r="52">
      <x:c r="A52" s="195"/>
      <x:c r="B52" s="195"/>
      <x:c r="C52" s="195"/>
      <x:c r="D52" s="195"/>
      <x:c r="E52" s="195"/>
      <x:c r="F52" s="195"/>
      <x:c r="G52" s="195"/>
      <x:c r="H52" s="195"/>
      <x:c r="I52" s="195"/>
      <x:c r="J52" s="195"/>
      <x:c r="K52" s="195"/>
      <x:c r="L52" s="195"/>
      <x:c r="M52" s="195"/>
      <x:c r="N52" s="195"/>
    </x:row>
    <x:row r="53">
      <x:c r="A53" s="195"/>
      <x:c r="B53" s="195"/>
      <x:c r="C53" s="195"/>
      <x:c r="D53" s="195"/>
      <x:c r="E53" s="195"/>
      <x:c r="F53" s="195"/>
      <x:c r="G53" s="195"/>
      <x:c r="H53" s="195"/>
      <x:c r="I53" s="195"/>
      <x:c r="J53" s="195"/>
      <x:c r="K53" s="195"/>
      <x:c r="L53" s="195"/>
      <x:c r="M53" s="195"/>
      <x:c r="N53" s="195"/>
    </x:row>
    <x:row r="54">
      <x:c r="A54" s="195"/>
      <x:c r="B54" s="195"/>
      <x:c r="C54" s="195"/>
      <x:c r="D54" s="195"/>
      <x:c r="E54" s="195"/>
      <x:c r="F54" s="195"/>
      <x:c r="G54" s="195"/>
      <x:c r="H54" s="195"/>
      <x:c r="I54" s="195"/>
      <x:c r="J54" s="195"/>
      <x:c r="K54" s="195"/>
      <x:c r="L54" s="195"/>
      <x:c r="M54" s="195"/>
      <x:c r="N54" s="195"/>
    </x:row>
    <x:row r="55">
      <x:c r="A55" s="195"/>
      <x:c r="B55" s="195"/>
      <x:c r="C55" s="195"/>
      <x:c r="D55" s="195"/>
      <x:c r="E55" s="195"/>
      <x:c r="F55" s="195"/>
      <x:c r="G55" s="195"/>
      <x:c r="H55" s="195"/>
      <x:c r="I55" s="195"/>
      <x:c r="J55" s="195"/>
      <x:c r="K55" s="195"/>
      <x:c r="L55" s="195"/>
      <x:c r="M55" s="195"/>
      <x:c r="N55" s="195"/>
    </x:row>
    <x:row r="56">
      <x:c r="A56" s="195"/>
      <x:c r="B56" s="195"/>
      <x:c r="C56" s="195"/>
      <x:c r="D56" s="195"/>
      <x:c r="E56" s="195"/>
      <x:c r="F56" s="195"/>
      <x:c r="G56" s="195"/>
      <x:c r="H56" s="195"/>
      <x:c r="I56" s="195"/>
      <x:c r="J56" s="195"/>
      <x:c r="K56" s="195"/>
      <x:c r="L56" s="195"/>
      <x:c r="M56" s="195"/>
      <x:c r="N56" s="195"/>
    </x:row>
    <x:row r="57">
      <x:c r="A57" s="195"/>
      <x:c r="B57" s="195"/>
      <x:c r="C57" s="195"/>
      <x:c r="D57" s="195"/>
      <x:c r="E57" s="195"/>
      <x:c r="F57" s="195"/>
      <x:c r="G57" s="195"/>
      <x:c r="H57" s="195"/>
      <x:c r="I57" s="195"/>
      <x:c r="J57" s="195"/>
      <x:c r="K57" s="195"/>
      <x:c r="L57" s="195"/>
      <x:c r="M57" s="195"/>
      <x:c r="N57" s="195"/>
    </x:row>
    <x:row r="58">
      <x:c r="A58" s="195"/>
      <x:c r="B58" s="195"/>
      <x:c r="C58" s="195"/>
      <x:c r="D58" s="195"/>
      <x:c r="E58" s="195"/>
      <x:c r="F58" s="195"/>
      <x:c r="G58" s="195"/>
      <x:c r="H58" s="195"/>
      <x:c r="I58" s="195"/>
      <x:c r="J58" s="195"/>
      <x:c r="K58" s="195"/>
      <x:c r="L58" s="195"/>
      <x:c r="M58" s="195"/>
      <x:c r="N58" s="195"/>
    </x:row>
    <x:row r="59">
      <x:c r="A59" s="195"/>
      <x:c r="B59" s="195"/>
      <x:c r="C59" s="195"/>
      <x:c r="D59" s="195"/>
      <x:c r="E59" s="195"/>
      <x:c r="F59" s="195"/>
      <x:c r="G59" s="195"/>
      <x:c r="H59" s="195"/>
      <x:c r="I59" s="195"/>
      <x:c r="J59" s="195"/>
      <x:c r="K59" s="195"/>
      <x:c r="L59" s="195"/>
      <x:c r="M59" s="195"/>
      <x:c r="N59" s="195"/>
    </x:row>
    <x:row r="60">
      <x:c r="A60" s="195"/>
      <x:c r="B60" s="195"/>
      <x:c r="C60" s="195"/>
      <x:c r="D60" s="195"/>
      <x:c r="E60" s="195"/>
      <x:c r="F60" s="195"/>
      <x:c r="G60" s="195"/>
      <x:c r="H60" s="195"/>
      <x:c r="I60" s="195"/>
      <x:c r="J60" s="195"/>
      <x:c r="K60" s="195"/>
      <x:c r="L60" s="195"/>
      <x:c r="M60" s="195"/>
      <x:c r="N60" s="195"/>
    </x:row>
    <x:row r="61">
      <x:c r="A61" s="195"/>
      <x:c r="B61" s="195"/>
      <x:c r="C61" s="195"/>
      <x:c r="D61" s="195"/>
      <x:c r="E61" s="195"/>
      <x:c r="F61" s="195"/>
      <x:c r="G61" s="195"/>
      <x:c r="H61" s="195"/>
      <x:c r="I61" s="195"/>
      <x:c r="J61" s="195"/>
      <x:c r="K61" s="195"/>
      <x:c r="L61" s="195"/>
      <x:c r="M61" s="195"/>
      <x:c r="N61" s="195"/>
    </x:row>
    <x:row r="62">
      <x:c r="A62" s="195"/>
      <x:c r="B62" s="195"/>
      <x:c r="C62" s="195"/>
      <x:c r="D62" s="195"/>
      <x:c r="E62" s="195"/>
      <x:c r="F62" s="195"/>
      <x:c r="G62" s="195"/>
      <x:c r="H62" s="195"/>
      <x:c r="I62" s="195"/>
      <x:c r="J62" s="195"/>
      <x:c r="K62" s="195"/>
      <x:c r="L62" s="195"/>
      <x:c r="M62" s="195"/>
      <x:c r="N62" s="195"/>
    </x:row>
    <x:row r="63">
      <x:c r="A63" s="195"/>
      <x:c r="B63" s="195"/>
      <x:c r="C63" s="195"/>
      <x:c r="D63" s="195"/>
      <x:c r="E63" s="195"/>
      <x:c r="F63" s="195"/>
      <x:c r="G63" s="195"/>
      <x:c r="H63" s="195"/>
      <x:c r="I63" s="195"/>
      <x:c r="J63" s="195"/>
      <x:c r="K63" s="195"/>
      <x:c r="L63" s="195"/>
      <x:c r="M63" s="195"/>
      <x:c r="N63" s="195"/>
    </x:row>
    <x:row r="64">
      <x:c r="A64" s="195"/>
      <x:c r="B64" s="195"/>
      <x:c r="C64" s="195"/>
      <x:c r="D64" s="195"/>
      <x:c r="E64" s="195"/>
      <x:c r="F64" s="195"/>
      <x:c r="G64" s="195"/>
      <x:c r="H64" s="195"/>
      <x:c r="I64" s="195"/>
      <x:c r="J64" s="195"/>
      <x:c r="K64" s="195"/>
      <x:c r="L64" s="195"/>
      <x:c r="M64" s="195"/>
      <x:c r="N64" s="195"/>
    </x:row>
    <x:row r="65">
      <x:c r="A65" s="195"/>
      <x:c r="B65" s="195"/>
      <x:c r="C65" s="195"/>
      <x:c r="D65" s="195"/>
      <x:c r="E65" s="195"/>
      <x:c r="F65" s="195"/>
      <x:c r="G65" s="195"/>
      <x:c r="H65" s="195"/>
      <x:c r="I65" s="195"/>
      <x:c r="J65" s="195"/>
      <x:c r="K65" s="195"/>
      <x:c r="L65" s="195"/>
      <x:c r="M65" s="195"/>
      <x:c r="N65" s="195"/>
    </x:row>
    <x:row r="66">
      <x:c r="A66" s="195"/>
      <x:c r="B66" s="195"/>
      <x:c r="C66" s="195"/>
      <x:c r="D66" s="195"/>
      <x:c r="E66" s="195"/>
      <x:c r="F66" s="195"/>
      <x:c r="G66" s="195"/>
      <x:c r="H66" s="195"/>
      <x:c r="I66" s="195"/>
      <x:c r="J66" s="195"/>
      <x:c r="K66" s="195"/>
      <x:c r="L66" s="195"/>
      <x:c r="M66" s="195"/>
      <x:c r="N66" s="195"/>
    </x:row>
    <x:row r="67">
      <x:c r="A67" s="195"/>
      <x:c r="B67" s="195"/>
      <x:c r="C67" s="195"/>
      <x:c r="D67" s="195"/>
      <x:c r="E67" s="195"/>
      <x:c r="F67" s="195"/>
      <x:c r="G67" s="195"/>
      <x:c r="H67" s="195"/>
      <x:c r="I67" s="195"/>
      <x:c r="J67" s="195"/>
      <x:c r="K67" s="195"/>
      <x:c r="L67" s="195"/>
      <x:c r="M67" s="195"/>
      <x:c r="N67" s="195"/>
    </x:row>
    <x:row r="68">
      <x:c r="A68" s="195"/>
      <x:c r="B68" s="195"/>
      <x:c r="C68" s="195"/>
      <x:c r="D68" s="195"/>
      <x:c r="E68" s="195"/>
      <x:c r="F68" s="195"/>
      <x:c r="G68" s="195"/>
      <x:c r="H68" s="195"/>
      <x:c r="I68" s="195"/>
      <x:c r="J68" s="195"/>
      <x:c r="K68" s="195"/>
      <x:c r="L68" s="195"/>
      <x:c r="M68" s="195"/>
      <x:c r="N68" s="195"/>
    </x:row>
    <x:row r="69">
      <x:c r="A69" s="195"/>
      <x:c r="B69" s="195"/>
      <x:c r="C69" s="195"/>
      <x:c r="D69" s="195"/>
      <x:c r="E69" s="195"/>
      <x:c r="F69" s="195"/>
      <x:c r="G69" s="195"/>
      <x:c r="H69" s="195"/>
      <x:c r="I69" s="195"/>
      <x:c r="J69" s="195"/>
      <x:c r="K69" s="195"/>
      <x:c r="L69" s="195"/>
      <x:c r="M69" s="195"/>
      <x:c r="N69" s="195"/>
    </x:row>
    <x:row r="70">
      <x:c r="A70" s="195"/>
      <x:c r="B70" s="195"/>
      <x:c r="C70" s="195"/>
      <x:c r="D70" s="195"/>
      <x:c r="E70" s="195"/>
      <x:c r="F70" s="195"/>
      <x:c r="G70" s="195"/>
      <x:c r="H70" s="195"/>
      <x:c r="I70" s="195"/>
      <x:c r="J70" s="195"/>
      <x:c r="K70" s="195"/>
      <x:c r="L70" s="195"/>
      <x:c r="M70" s="195"/>
      <x:c r="N70" s="195"/>
    </x:row>
    <x:row r="71">
      <x:c r="A71" s="195"/>
      <x:c r="B71" s="195"/>
      <x:c r="C71" s="195"/>
      <x:c r="D71" s="195"/>
      <x:c r="E71" s="195"/>
      <x:c r="F71" s="195"/>
      <x:c r="G71" s="195"/>
      <x:c r="H71" s="195"/>
      <x:c r="I71" s="195"/>
      <x:c r="J71" s="195"/>
      <x:c r="K71" s="195"/>
      <x:c r="L71" s="195"/>
      <x:c r="M71" s="195"/>
      <x:c r="N71" s="195"/>
    </x:row>
    <x:row r="72">
      <x:c r="A72" s="195"/>
      <x:c r="B72" s="195"/>
      <x:c r="C72" s="195"/>
      <x:c r="D72" s="195"/>
      <x:c r="E72" s="195"/>
      <x:c r="F72" s="195"/>
      <x:c r="G72" s="195"/>
      <x:c r="H72" s="195"/>
      <x:c r="I72" s="195"/>
      <x:c r="J72" s="195"/>
      <x:c r="K72" s="195"/>
      <x:c r="L72" s="195"/>
      <x:c r="M72" s="195"/>
      <x:c r="N72" s="195"/>
    </x:row>
    <x:row r="73">
      <x:c r="A73" s="195"/>
      <x:c r="B73" s="195"/>
      <x:c r="C73" s="195"/>
      <x:c r="D73" s="195"/>
      <x:c r="E73" s="195"/>
      <x:c r="F73" s="195"/>
      <x:c r="G73" s="195"/>
      <x:c r="H73" s="195"/>
      <x:c r="I73" s="195"/>
      <x:c r="J73" s="195"/>
      <x:c r="K73" s="195"/>
      <x:c r="L73" s="195"/>
      <x:c r="M73" s="195"/>
      <x:c r="N73" s="195"/>
    </x:row>
    <x:row r="74">
      <x:c r="A74" s="195"/>
      <x:c r="B74" s="195"/>
      <x:c r="C74" s="195"/>
      <x:c r="D74" s="195"/>
      <x:c r="E74" s="195"/>
      <x:c r="F74" s="195"/>
      <x:c r="G74" s="195"/>
      <x:c r="H74" s="195"/>
      <x:c r="I74" s="195"/>
      <x:c r="J74" s="195"/>
      <x:c r="K74" s="195"/>
      <x:c r="L74" s="195"/>
      <x:c r="M74" s="195"/>
      <x:c r="N74" s="195"/>
    </x:row>
    <x:row r="75">
      <x:c r="A75" s="195"/>
      <x:c r="B75" s="195"/>
      <x:c r="C75" s="195"/>
      <x:c r="D75" s="195"/>
      <x:c r="E75" s="195"/>
      <x:c r="F75" s="195"/>
      <x:c r="G75" s="195"/>
      <x:c r="H75" s="195"/>
      <x:c r="I75" s="195"/>
      <x:c r="J75" s="195"/>
      <x:c r="K75" s="195"/>
      <x:c r="L75" s="195"/>
      <x:c r="M75" s="195"/>
      <x:c r="N75" s="195"/>
    </x:row>
    <x:row r="76">
      <x:c r="A76" s="195"/>
      <x:c r="B76" s="195"/>
      <x:c r="C76" s="195"/>
      <x:c r="D76" s="195"/>
      <x:c r="E76" s="195"/>
      <x:c r="F76" s="195"/>
      <x:c r="G76" s="195"/>
      <x:c r="H76" s="195"/>
      <x:c r="I76" s="195"/>
      <x:c r="J76" s="195"/>
      <x:c r="K76" s="195"/>
      <x:c r="L76" s="195"/>
      <x:c r="M76" s="195"/>
      <x:c r="N76" s="195"/>
    </x:row>
    <x:row r="77">
      <x:c r="A77" s="195"/>
      <x:c r="B77" s="195"/>
      <x:c r="C77" s="195"/>
      <x:c r="D77" s="195"/>
      <x:c r="E77" s="195"/>
      <x:c r="F77" s="195"/>
      <x:c r="G77" s="195"/>
      <x:c r="H77" s="195"/>
      <x:c r="I77" s="195"/>
      <x:c r="J77" s="195"/>
      <x:c r="K77" s="195"/>
      <x:c r="L77" s="195"/>
      <x:c r="M77" s="195"/>
      <x:c r="N77" s="195"/>
    </x:row>
    <x:row r="78">
      <x:c r="A78" s="195"/>
      <x:c r="B78" s="195"/>
      <x:c r="C78" s="195"/>
      <x:c r="D78" s="195"/>
      <x:c r="E78" s="195"/>
      <x:c r="F78" s="195"/>
      <x:c r="G78" s="195"/>
      <x:c r="H78" s="195"/>
      <x:c r="I78" s="195"/>
      <x:c r="J78" s="195"/>
      <x:c r="K78" s="195"/>
      <x:c r="L78" s="195"/>
      <x:c r="M78" s="195"/>
      <x:c r="N78" s="195"/>
    </x:row>
    <x:row r="79">
      <x:c r="A79" s="195"/>
      <x:c r="B79" s="195"/>
      <x:c r="C79" s="195"/>
      <x:c r="D79" s="195"/>
      <x:c r="E79" s="195"/>
      <x:c r="F79" s="195"/>
      <x:c r="G79" s="195"/>
      <x:c r="H79" s="195"/>
      <x:c r="I79" s="195"/>
      <x:c r="J79" s="195"/>
      <x:c r="K79" s="195"/>
      <x:c r="L79" s="195"/>
      <x:c r="M79" s="195"/>
      <x:c r="N79" s="195"/>
    </x:row>
    <x:row r="80">
      <x:c r="A80" s="195"/>
      <x:c r="B80" s="195"/>
      <x:c r="C80" s="195"/>
      <x:c r="D80" s="195"/>
      <x:c r="E80" s="195"/>
      <x:c r="F80" s="195"/>
      <x:c r="G80" s="195"/>
      <x:c r="H80" s="195"/>
      <x:c r="I80" s="195"/>
      <x:c r="J80" s="195"/>
      <x:c r="K80" s="195"/>
      <x:c r="L80" s="195"/>
      <x:c r="M80" s="195"/>
      <x:c r="N80" s="195"/>
    </x:row>
  </x:sheetData>
  <x:mergeCells>
    <x:mergeCell ref="A1:M2"/>
  </x:mergeCells>
  <x:conditionalFormatting sqref="M5:M200">
    <x:cfRule type="expression" dxfId="0" priority="1">
      <x:formula>M5="Excellent"</x:formula>
    </x:cfRule>
    <x:cfRule type="expression" dxfId="1" priority="2">
      <x:formula>M5="À surveiller"</x:formula>
    </x:cfRule>
    <x:cfRule type="expression" dxfId="2" priority="3">
      <x:formula>M5="Critique"</x:formula>
    </x:cfRule>
  </x:conditionalFormatting>
  <x:dataValidations count="1">
    <x:dataValidation type="list" sqref="E5:E200">
      <x:formula1>Paramètres!$G$5:$G$10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3d1bb2bf2fb4e73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>
      <x:c r="A1" s="5" t="str">
        <x:v>🎯 BUDGET &amp; RÉALISÉ — 12 MOIS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</x:row>
    <x:row r="2">
      <x:c r="A2" s="5"/>
      <x:c r="B2" s="5"/>
      <x:c r="C2" s="5"/>
      <x:c r="D2" s="5"/>
      <x:c r="E2" s="5"/>
      <x:c r="F2" s="5"/>
      <x:c r="G2" s="5"/>
      <x:c r="H2" s="5"/>
      <x:c r="I2" s="5"/>
      <x:c r="J2" s="5"/>
      <x:c r="K2" s="5"/>
      <x:c r="L2" s="5"/>
      <x:c r="M2" s="5"/>
      <x:c r="N2" s="5"/>
    </x:row>
    <x:row r="3">
      <x:c r="A3" s="195"/>
      <x:c r="B3" s="195"/>
      <x:c r="C3" s="195"/>
      <x:c r="D3" s="195"/>
      <x:c r="E3" s="195"/>
      <x:c r="F3" s="195"/>
      <x:c r="G3" s="195"/>
      <x:c r="H3" s="195"/>
      <x:c r="I3" s="195"/>
      <x:c r="J3" s="195"/>
      <x:c r="K3" s="195"/>
      <x:c r="L3" s="195"/>
      <x:c r="M3" s="195"/>
      <x:c r="N3" s="195"/>
    </x:row>
    <x:row r="4">
      <x:c r="A4" s="122" t="str">
        <x:v>Rubrique</x:v>
      </x:c>
      <x:c r="B4" s="122" t="str">
        <x:v>Jan</x:v>
      </x:c>
      <x:c r="C4" s="122" t="str">
        <x:v>Fév</x:v>
      </x:c>
      <x:c r="D4" s="122" t="str">
        <x:v>Mar</x:v>
      </x:c>
      <x:c r="E4" s="122" t="str">
        <x:v>Avr</x:v>
      </x:c>
      <x:c r="F4" s="122" t="str">
        <x:v>Mai</x:v>
      </x:c>
      <x:c r="G4" s="122" t="str">
        <x:v>Juin</x:v>
      </x:c>
      <x:c r="H4" s="122" t="str">
        <x:v>Juil</x:v>
      </x:c>
      <x:c r="I4" s="122" t="str">
        <x:v>Aoû</x:v>
      </x:c>
      <x:c r="J4" s="122" t="str">
        <x:v>Sep</x:v>
      </x:c>
      <x:c r="K4" s="122" t="str">
        <x:v>Oct</x:v>
      </x:c>
      <x:c r="L4" s="122" t="str">
        <x:v>Nov</x:v>
      </x:c>
      <x:c r="M4" s="122" t="str">
        <x:v>Déc</x:v>
      </x:c>
      <x:c r="N4" s="230" t="str">
        <x:v>Total</x:v>
      </x:c>
    </x:row>
    <x:row r="5">
      <x:c r="A5" s="195" t="str">
        <x:v>CA budget</x:v>
      </x:c>
      <x:c r="B5" s="219" t="n">
        <x:v>82000</x:v>
      </x:c>
      <x:c r="C5" s="219" t="n">
        <x:v>90000</x:v>
      </x:c>
      <x:c r="D5" s="219" t="n">
        <x:v>95000</x:v>
      </x:c>
      <x:c r="E5" s="219" t="n">
        <x:v>100000</x:v>
      </x:c>
      <x:c r="F5" s="219" t="n">
        <x:v>102000</x:v>
      </x:c>
      <x:c r="G5" s="219" t="n">
        <x:v>104000</x:v>
      </x:c>
      <x:c r="H5" s="219" t="n">
        <x:v>106000</x:v>
      </x:c>
      <x:c r="I5" s="219" t="n">
        <x:v>108000</x:v>
      </x:c>
      <x:c r="J5" s="219" t="n">
        <x:v>110000</x:v>
      </x:c>
      <x:c r="K5" s="219" t="n">
        <x:v>112000</x:v>
      </x:c>
      <x:c r="L5" s="219" t="n">
        <x:v>114000</x:v>
      </x:c>
      <x:c r="M5" s="219" t="n">
        <x:v>116000</x:v>
      </x:c>
      <x:c r="N5" s="231" t="n">
        <x:f>SUM(B5:M5)</x:f>
        <x:v>1239000</x:v>
      </x:c>
    </x:row>
    <x:row r="6">
      <x:c r="A6" s="195" t="str">
        <x:v>CA réalisé</x:v>
      </x:c>
      <x:c r="B6" s="203" t="n">
        <x:f>SUMIFS(Journal!$G$5:$G$200,Journal!$H$5:$H$200,"Jan")</x:f>
        <x:v>87000</x:v>
      </x:c>
      <x:c r="C6" s="203" t="n">
        <x:f>SUMIFS(Journal!$G$5:$G$200,Journal!$H$5:$H$200,"Fév")</x:f>
        <x:v>92000</x:v>
      </x:c>
      <x:c r="D6" s="203" t="n">
        <x:f>SUMIFS(Journal!$G$5:$G$200,Journal!$H$5:$H$200,"Mar")</x:f>
        <x:v>98000</x:v>
      </x:c>
      <x:c r="E6" s="203" t="n">
        <x:f>SUMIFS(Journal!$G$5:$G$200,Journal!$H$5:$H$200,"Avr")</x:f>
        <x:v>101000</x:v>
      </x:c>
      <x:c r="F6" s="203" t="n">
        <x:f>SUMIFS(Journal!$G$5:$G$200,Journal!$H$5:$H$200,"Mai")</x:f>
        <x:v>0</x:v>
      </x:c>
      <x:c r="G6" s="203" t="n">
        <x:f>SUMIFS(Journal!$G$5:$G$200,Journal!$H$5:$H$200,"Juin")</x:f>
        <x:v>0</x:v>
      </x:c>
      <x:c r="H6" s="203" t="n">
        <x:f>SUMIFS(Journal!$G$5:$G$200,Journal!$H$5:$H$200,"Juil")</x:f>
        <x:v>0</x:v>
      </x:c>
      <x:c r="I6" s="203" t="n">
        <x:f>SUMIFS(Journal!$G$5:$G$200,Journal!$H$5:$H$200,"Aoû")</x:f>
        <x:v>0</x:v>
      </x:c>
      <x:c r="J6" s="203" t="n">
        <x:f>SUMIFS(Journal!$G$5:$G$200,Journal!$H$5:$H$200,"Sep")</x:f>
        <x:v>0</x:v>
      </x:c>
      <x:c r="K6" s="203" t="n">
        <x:f>SUMIFS(Journal!$G$5:$G$200,Journal!$H$5:$H$200,"Oct")</x:f>
        <x:v>0</x:v>
      </x:c>
      <x:c r="L6" s="203" t="n">
        <x:f>SUMIFS(Journal!$G$5:$G$200,Journal!$H$5:$H$200,"Nov")</x:f>
        <x:v>0</x:v>
      </x:c>
      <x:c r="M6" s="203" t="n">
        <x:f>SUMIFS(Journal!$G$5:$G$200,Journal!$H$5:$H$200,"Déc")</x:f>
        <x:v>0</x:v>
      </x:c>
      <x:c r="N6" s="231" t="n">
        <x:f>SUM(B6:M6)</x:f>
        <x:v>378000</x:v>
      </x:c>
    </x:row>
    <x:row r="7">
      <x:c r="A7" s="195" t="str">
        <x:v>Charges budget</x:v>
      </x:c>
      <x:c r="B7" s="219" t="n">
        <x:v>52000</x:v>
      </x:c>
      <x:c r="C7" s="219" t="n">
        <x:v>54500</x:v>
      </x:c>
      <x:c r="D7" s="219" t="n">
        <x:v>56000</x:v>
      </x:c>
      <x:c r="E7" s="219" t="n">
        <x:v>57500</x:v>
      </x:c>
      <x:c r="F7" s="219" t="n">
        <x:v>58500</x:v>
      </x:c>
      <x:c r="G7" s="219" t="n">
        <x:v>59500</x:v>
      </x:c>
      <x:c r="H7" s="219" t="n">
        <x:v>60500</x:v>
      </x:c>
      <x:c r="I7" s="219" t="n">
        <x:v>61500</x:v>
      </x:c>
      <x:c r="J7" s="219" t="n">
        <x:v>62500</x:v>
      </x:c>
      <x:c r="K7" s="219" t="n">
        <x:v>63500</x:v>
      </x:c>
      <x:c r="L7" s="219" t="n">
        <x:v>64500</x:v>
      </x:c>
      <x:c r="M7" s="219" t="n">
        <x:v>65500</x:v>
      </x:c>
      <x:c r="N7" s="231" t="n">
        <x:f>SUM(B7:M7)</x:f>
        <x:v>716000</x:v>
      </x:c>
    </x:row>
    <x:row r="8">
      <x:c r="A8" s="195" t="str">
        <x:v>Charges réalisées</x:v>
      </x:c>
      <x:c r="B8" s="203" t="n">
        <x:f>SUMIFS(Journal!$F$5:$F$200,Journal!$H$5:$H$200,"Jan")</x:f>
        <x:v>50000</x:v>
      </x:c>
      <x:c r="C8" s="203" t="n">
        <x:f>SUMIFS(Journal!$F$5:$F$200,Journal!$H$5:$H$200,"Fév")</x:f>
        <x:v>53500</x:v>
      </x:c>
      <x:c r="D8" s="203" t="n">
        <x:f>SUMIFS(Journal!$F$5:$F$200,Journal!$H$5:$H$200,"Mar")</x:f>
        <x:v>55500</x:v>
      </x:c>
      <x:c r="E8" s="203" t="n">
        <x:f>SUMIFS(Journal!$F$5:$F$200,Journal!$H$5:$H$200,"Avr")</x:f>
        <x:v>58000</x:v>
      </x:c>
      <x:c r="F8" s="203" t="n">
        <x:f>SUMIFS(Journal!$F$5:$F$200,Journal!$H$5:$H$200,"Mai")</x:f>
        <x:v>0</x:v>
      </x:c>
      <x:c r="G8" s="203" t="n">
        <x:f>SUMIFS(Journal!$F$5:$F$200,Journal!$H$5:$H$200,"Juin")</x:f>
        <x:v>0</x:v>
      </x:c>
      <x:c r="H8" s="203" t="n">
        <x:f>SUMIFS(Journal!$F$5:$F$200,Journal!$H$5:$H$200,"Juil")</x:f>
        <x:v>0</x:v>
      </x:c>
      <x:c r="I8" s="203" t="n">
        <x:f>SUMIFS(Journal!$F$5:$F$200,Journal!$H$5:$H$200,"Aoû")</x:f>
        <x:v>0</x:v>
      </x:c>
      <x:c r="J8" s="203" t="n">
        <x:f>SUMIFS(Journal!$F$5:$F$200,Journal!$H$5:$H$200,"Sep")</x:f>
        <x:v>0</x:v>
      </x:c>
      <x:c r="K8" s="203" t="n">
        <x:f>SUMIFS(Journal!$F$5:$F$200,Journal!$H$5:$H$200,"Oct")</x:f>
        <x:v>0</x:v>
      </x:c>
      <x:c r="L8" s="203" t="n">
        <x:f>SUMIFS(Journal!$F$5:$F$200,Journal!$H$5:$H$200,"Nov")</x:f>
        <x:v>0</x:v>
      </x:c>
      <x:c r="M8" s="203" t="n">
        <x:f>SUMIFS(Journal!$F$5:$F$200,Journal!$H$5:$H$200,"Déc")</x:f>
        <x:v>0</x:v>
      </x:c>
      <x:c r="N8" s="231" t="n">
        <x:f>SUM(B8:M8)</x:f>
        <x:v>217000</x:v>
      </x:c>
    </x:row>
    <x:row r="9">
      <x:c r="A9" s="232" t="str">
        <x:v>Résultat budget</x:v>
      </x:c>
      <x:c r="B9" s="233" t="n">
        <x:f>B5-B7</x:f>
        <x:v>30000</x:v>
      </x:c>
      <x:c r="C9" s="233" t="n">
        <x:f>C5-C7</x:f>
        <x:v>35500</x:v>
      </x:c>
      <x:c r="D9" s="233" t="n">
        <x:f>D5-D7</x:f>
        <x:v>39000</x:v>
      </x:c>
      <x:c r="E9" s="233" t="n">
        <x:f>E5-E7</x:f>
        <x:v>42500</x:v>
      </x:c>
      <x:c r="F9" s="233" t="n">
        <x:f>F5-F7</x:f>
        <x:v>43500</x:v>
      </x:c>
      <x:c r="G9" s="233" t="n">
        <x:f>G5-G7</x:f>
        <x:v>44500</x:v>
      </x:c>
      <x:c r="H9" s="233" t="n">
        <x:f>H5-H7</x:f>
        <x:v>45500</x:v>
      </x:c>
      <x:c r="I9" s="233" t="n">
        <x:f>I5-I7</x:f>
        <x:v>46500</x:v>
      </x:c>
      <x:c r="J9" s="233" t="n">
        <x:f>J5-J7</x:f>
        <x:v>47500</x:v>
      </x:c>
      <x:c r="K9" s="233" t="n">
        <x:f>K5-K7</x:f>
        <x:v>48500</x:v>
      </x:c>
      <x:c r="L9" s="233" t="n">
        <x:f>L5-L7</x:f>
        <x:v>49500</x:v>
      </x:c>
      <x:c r="M9" s="233" t="n">
        <x:f>M5-M7</x:f>
        <x:v>50500</x:v>
      </x:c>
      <x:c r="N9" s="231" t="n">
        <x:f>SUM(B9:M9)</x:f>
        <x:v>523000</x:v>
      </x:c>
    </x:row>
    <x:row r="10">
      <x:c r="A10" s="232" t="str">
        <x:v>Résultat réalisé</x:v>
      </x:c>
      <x:c r="B10" s="233" t="n">
        <x:f>B6-B8</x:f>
        <x:v>37000</x:v>
      </x:c>
      <x:c r="C10" s="233" t="n">
        <x:f>C6-C8</x:f>
        <x:v>38500</x:v>
      </x:c>
      <x:c r="D10" s="233" t="n">
        <x:f>D6-D8</x:f>
        <x:v>42500</x:v>
      </x:c>
      <x:c r="E10" s="233" t="n">
        <x:f>E6-E8</x:f>
        <x:v>43000</x:v>
      </x:c>
      <x:c r="F10" s="233" t="n">
        <x:f>F6-F8</x:f>
        <x:v>0</x:v>
      </x:c>
      <x:c r="G10" s="233" t="n">
        <x:f>G6-G8</x:f>
        <x:v>0</x:v>
      </x:c>
      <x:c r="H10" s="233" t="n">
        <x:f>H6-H8</x:f>
        <x:v>0</x:v>
      </x:c>
      <x:c r="I10" s="233" t="n">
        <x:f>I6-I8</x:f>
        <x:v>0</x:v>
      </x:c>
      <x:c r="J10" s="233" t="n">
        <x:f>J6-J8</x:f>
        <x:v>0</x:v>
      </x:c>
      <x:c r="K10" s="233" t="n">
        <x:f>K6-K8</x:f>
        <x:v>0</x:v>
      </x:c>
      <x:c r="L10" s="233" t="n">
        <x:f>L6-L8</x:f>
        <x:v>0</x:v>
      </x:c>
      <x:c r="M10" s="233" t="n">
        <x:f>M6-M8</x:f>
        <x:v>0</x:v>
      </x:c>
      <x:c r="N10" s="231" t="n">
        <x:f>SUM(B10:M10)</x:f>
        <x:v>161000</x:v>
      </x:c>
    </x:row>
    <x:row r="11">
      <x:c r="A11" s="195"/>
      <x:c r="B11" s="195"/>
      <x:c r="C11" s="195"/>
      <x:c r="D11" s="195"/>
      <x:c r="E11" s="195"/>
      <x:c r="F11" s="195"/>
      <x:c r="G11" s="195"/>
      <x:c r="H11" s="195"/>
      <x:c r="I11" s="195"/>
      <x:c r="J11" s="195"/>
      <x:c r="K11" s="195"/>
      <x:c r="L11" s="195"/>
      <x:c r="M11" s="195"/>
      <x:c r="N11" s="195"/>
    </x:row>
    <x:row r="12">
      <x:c r="A12" s="195"/>
      <x:c r="B12" s="195"/>
      <x:c r="C12" s="195"/>
      <x:c r="D12" s="195"/>
      <x:c r="E12" s="195"/>
      <x:c r="F12" s="195"/>
      <x:c r="G12" s="195"/>
      <x:c r="H12" s="195"/>
      <x:c r="I12" s="195"/>
      <x:c r="J12" s="195"/>
      <x:c r="K12" s="195"/>
      <x:c r="L12" s="195"/>
      <x:c r="M12" s="195"/>
      <x:c r="N12" s="195"/>
    </x:row>
    <x:row r="13">
      <x:c r="A13" s="195"/>
      <x:c r="B13" s="195"/>
      <x:c r="C13" s="195"/>
      <x:c r="D13" s="195"/>
      <x:c r="E13" s="195"/>
      <x:c r="F13" s="195"/>
      <x:c r="G13" s="195"/>
      <x:c r="H13" s="195"/>
      <x:c r="I13" s="195"/>
      <x:c r="J13" s="195"/>
      <x:c r="K13" s="195"/>
      <x:c r="L13" s="195"/>
      <x:c r="M13" s="195"/>
      <x:c r="N13" s="195"/>
    </x:row>
    <x:row r="14">
      <x:c r="A14" s="195"/>
      <x:c r="B14" s="195"/>
      <x:c r="C14" s="195"/>
      <x:c r="D14" s="195"/>
      <x:c r="E14" s="195"/>
      <x:c r="F14" s="195"/>
      <x:c r="G14" s="195"/>
      <x:c r="H14" s="195"/>
      <x:c r="I14" s="195"/>
      <x:c r="J14" s="195"/>
      <x:c r="K14" s="195"/>
      <x:c r="L14" s="195"/>
      <x:c r="M14" s="195"/>
      <x:c r="N14" s="195"/>
    </x:row>
    <x:row r="15">
      <x:c r="A15" s="195"/>
      <x:c r="B15" s="195"/>
      <x:c r="C15" s="195"/>
      <x:c r="D15" s="195"/>
      <x:c r="E15" s="195"/>
      <x:c r="F15" s="195"/>
      <x:c r="G15" s="195"/>
      <x:c r="H15" s="195"/>
      <x:c r="I15" s="195"/>
      <x:c r="J15" s="195"/>
      <x:c r="K15" s="195"/>
      <x:c r="L15" s="195"/>
      <x:c r="M15" s="195"/>
      <x:c r="N15" s="195"/>
    </x:row>
    <x:row r="16">
      <x:c r="A16" s="195"/>
      <x:c r="B16" s="195"/>
      <x:c r="C16" s="195"/>
      <x:c r="D16" s="195"/>
      <x:c r="E16" s="195"/>
      <x:c r="F16" s="195"/>
      <x:c r="G16" s="195"/>
      <x:c r="H16" s="195"/>
      <x:c r="I16" s="195"/>
      <x:c r="J16" s="195"/>
      <x:c r="K16" s="195"/>
      <x:c r="L16" s="195"/>
      <x:c r="M16" s="195"/>
      <x:c r="N16" s="195"/>
    </x:row>
    <x:row r="17">
      <x:c r="A17" s="195"/>
      <x:c r="B17" s="195"/>
      <x:c r="C17" s="195"/>
      <x:c r="D17" s="195"/>
      <x:c r="E17" s="195"/>
      <x:c r="F17" s="195"/>
      <x:c r="G17" s="195"/>
      <x:c r="H17" s="195"/>
      <x:c r="I17" s="195"/>
      <x:c r="J17" s="195"/>
      <x:c r="K17" s="195"/>
      <x:c r="L17" s="195"/>
      <x:c r="M17" s="195"/>
      <x:c r="N17" s="195"/>
    </x:row>
    <x:row r="18">
      <x:c r="A18" s="195"/>
      <x:c r="B18" s="195"/>
      <x:c r="C18" s="195"/>
      <x:c r="D18" s="195"/>
      <x:c r="E18" s="195"/>
      <x:c r="F18" s="195"/>
      <x:c r="G18" s="195"/>
      <x:c r="H18" s="195"/>
      <x:c r="I18" s="195"/>
      <x:c r="J18" s="195"/>
      <x:c r="K18" s="195"/>
      <x:c r="L18" s="195"/>
      <x:c r="M18" s="195"/>
      <x:c r="N18" s="195"/>
    </x:row>
    <x:row r="19">
      <x:c r="A19" s="195"/>
      <x:c r="B19" s="195"/>
      <x:c r="C19" s="195"/>
      <x:c r="D19" s="195"/>
      <x:c r="E19" s="195"/>
      <x:c r="F19" s="195"/>
      <x:c r="G19" s="195"/>
      <x:c r="H19" s="195"/>
      <x:c r="I19" s="195"/>
      <x:c r="J19" s="195"/>
      <x:c r="K19" s="195"/>
      <x:c r="L19" s="195"/>
      <x:c r="M19" s="195"/>
      <x:c r="N19" s="195"/>
    </x:row>
    <x:row r="20">
      <x:c r="A20" s="195"/>
      <x:c r="B20" s="195"/>
      <x:c r="C20" s="195"/>
      <x:c r="D20" s="195"/>
      <x:c r="E20" s="195"/>
      <x:c r="F20" s="195"/>
      <x:c r="G20" s="195"/>
      <x:c r="H20" s="195"/>
      <x:c r="I20" s="195"/>
      <x:c r="J20" s="195"/>
      <x:c r="K20" s="195"/>
      <x:c r="L20" s="195"/>
      <x:c r="M20" s="195"/>
      <x:c r="N20" s="195"/>
    </x:row>
    <x:row r="21">
      <x:c r="A21" s="195"/>
      <x:c r="B21" s="195"/>
      <x:c r="C21" s="195"/>
      <x:c r="D21" s="195"/>
      <x:c r="E21" s="195"/>
      <x:c r="F21" s="195"/>
      <x:c r="G21" s="195"/>
      <x:c r="H21" s="195"/>
      <x:c r="I21" s="195"/>
      <x:c r="J21" s="195"/>
      <x:c r="K21" s="195"/>
      <x:c r="L21" s="195"/>
      <x:c r="M21" s="195"/>
      <x:c r="N21" s="195"/>
    </x:row>
    <x:row r="22">
      <x:c r="A22" s="195"/>
      <x:c r="B22" s="195"/>
      <x:c r="C22" s="195"/>
      <x:c r="D22" s="195"/>
      <x:c r="E22" s="195"/>
      <x:c r="F22" s="195"/>
      <x:c r="G22" s="195"/>
      <x:c r="H22" s="195"/>
      <x:c r="I22" s="195"/>
      <x:c r="J22" s="195"/>
      <x:c r="K22" s="195"/>
      <x:c r="L22" s="195"/>
      <x:c r="M22" s="195"/>
      <x:c r="N22" s="195"/>
    </x:row>
    <x:row r="23">
      <x:c r="A23" s="195"/>
      <x:c r="B23" s="195"/>
      <x:c r="C23" s="195"/>
      <x:c r="D23" s="195"/>
      <x:c r="E23" s="195"/>
      <x:c r="F23" s="195"/>
      <x:c r="G23" s="195"/>
      <x:c r="H23" s="195"/>
      <x:c r="I23" s="195"/>
      <x:c r="J23" s="195"/>
      <x:c r="K23" s="195"/>
      <x:c r="L23" s="195"/>
      <x:c r="M23" s="195"/>
      <x:c r="N23" s="195"/>
    </x:row>
    <x:row r="24">
      <x:c r="A24" s="195"/>
      <x:c r="B24" s="195"/>
      <x:c r="C24" s="195"/>
      <x:c r="D24" s="195"/>
      <x:c r="E24" s="195"/>
      <x:c r="F24" s="195"/>
      <x:c r="G24" s="195"/>
      <x:c r="H24" s="195"/>
      <x:c r="I24" s="195"/>
      <x:c r="J24" s="195"/>
      <x:c r="K24" s="195"/>
      <x:c r="L24" s="195"/>
      <x:c r="M24" s="195"/>
      <x:c r="N24" s="195"/>
    </x:row>
    <x:row r="25">
      <x:c r="A25" s="195"/>
      <x:c r="B25" s="195"/>
      <x:c r="C25" s="195"/>
      <x:c r="D25" s="195"/>
      <x:c r="E25" s="195"/>
      <x:c r="F25" s="195"/>
      <x:c r="G25" s="195"/>
      <x:c r="H25" s="195"/>
      <x:c r="I25" s="195"/>
      <x:c r="J25" s="195"/>
      <x:c r="K25" s="195"/>
      <x:c r="L25" s="195"/>
      <x:c r="M25" s="195"/>
      <x:c r="N25" s="195"/>
    </x:row>
    <x:row r="26">
      <x:c r="A26" s="195"/>
      <x:c r="B26" s="195"/>
      <x:c r="C26" s="195"/>
      <x:c r="D26" s="195"/>
      <x:c r="E26" s="195"/>
      <x:c r="F26" s="195"/>
      <x:c r="G26" s="195"/>
      <x:c r="H26" s="195"/>
      <x:c r="I26" s="195"/>
      <x:c r="J26" s="195"/>
      <x:c r="K26" s="195"/>
      <x:c r="L26" s="195"/>
      <x:c r="M26" s="195"/>
      <x:c r="N26" s="195"/>
    </x:row>
    <x:row r="27">
      <x:c r="A27" s="195"/>
      <x:c r="B27" s="195"/>
      <x:c r="C27" s="195"/>
      <x:c r="D27" s="195"/>
      <x:c r="E27" s="195"/>
      <x:c r="F27" s="195"/>
      <x:c r="G27" s="195"/>
      <x:c r="H27" s="195"/>
      <x:c r="I27" s="195"/>
      <x:c r="J27" s="195"/>
      <x:c r="K27" s="195"/>
      <x:c r="L27" s="195"/>
      <x:c r="M27" s="195"/>
      <x:c r="N27" s="195"/>
    </x:row>
    <x:row r="28">
      <x:c r="A28" s="195"/>
      <x:c r="B28" s="195"/>
      <x:c r="C28" s="195"/>
      <x:c r="D28" s="195"/>
      <x:c r="E28" s="195"/>
      <x:c r="F28" s="195"/>
      <x:c r="G28" s="195"/>
      <x:c r="H28" s="195"/>
      <x:c r="I28" s="195"/>
      <x:c r="J28" s="195"/>
      <x:c r="K28" s="195"/>
      <x:c r="L28" s="195"/>
      <x:c r="M28" s="195"/>
      <x:c r="N28" s="195"/>
    </x:row>
    <x:row r="29">
      <x:c r="A29" s="195"/>
      <x:c r="B29" s="195"/>
      <x:c r="C29" s="195"/>
      <x:c r="D29" s="195"/>
      <x:c r="E29" s="195"/>
      <x:c r="F29" s="195"/>
      <x:c r="G29" s="195"/>
      <x:c r="H29" s="195"/>
      <x:c r="I29" s="195"/>
      <x:c r="J29" s="195"/>
      <x:c r="K29" s="195"/>
      <x:c r="L29" s="195"/>
      <x:c r="M29" s="195"/>
      <x:c r="N29" s="195"/>
    </x:row>
    <x:row r="30">
      <x:c r="A30" s="195"/>
      <x:c r="B30" s="195"/>
      <x:c r="C30" s="195"/>
      <x:c r="D30" s="195"/>
      <x:c r="E30" s="195"/>
      <x:c r="F30" s="195"/>
      <x:c r="G30" s="195"/>
      <x:c r="H30" s="195"/>
      <x:c r="I30" s="195"/>
      <x:c r="J30" s="195"/>
      <x:c r="K30" s="195"/>
      <x:c r="L30" s="195"/>
      <x:c r="M30" s="195"/>
      <x:c r="N30" s="195"/>
    </x:row>
    <x:row r="31">
      <x:c r="A31" s="195"/>
      <x:c r="B31" s="195"/>
      <x:c r="C31" s="195"/>
      <x:c r="D31" s="195"/>
      <x:c r="E31" s="195"/>
      <x:c r="F31" s="195"/>
      <x:c r="G31" s="195"/>
      <x:c r="H31" s="195"/>
      <x:c r="I31" s="195"/>
      <x:c r="J31" s="195"/>
      <x:c r="K31" s="195"/>
      <x:c r="L31" s="195"/>
      <x:c r="M31" s="195"/>
      <x:c r="N31" s="195"/>
    </x:row>
    <x:row r="32">
      <x:c r="A32" s="195"/>
      <x:c r="B32" s="195"/>
      <x:c r="C32" s="195"/>
      <x:c r="D32" s="195"/>
      <x:c r="E32" s="195"/>
      <x:c r="F32" s="195"/>
      <x:c r="G32" s="195"/>
      <x:c r="H32" s="195"/>
      <x:c r="I32" s="195"/>
      <x:c r="J32" s="195"/>
      <x:c r="K32" s="195"/>
      <x:c r="L32" s="195"/>
      <x:c r="M32" s="195"/>
      <x:c r="N32" s="195"/>
    </x:row>
    <x:row r="33">
      <x:c r="A33" s="195"/>
      <x:c r="B33" s="195"/>
      <x:c r="C33" s="195"/>
      <x:c r="D33" s="195"/>
      <x:c r="E33" s="195"/>
      <x:c r="F33" s="195"/>
      <x:c r="G33" s="195"/>
      <x:c r="H33" s="195"/>
      <x:c r="I33" s="195"/>
      <x:c r="J33" s="195"/>
      <x:c r="K33" s="195"/>
      <x:c r="L33" s="195"/>
      <x:c r="M33" s="195"/>
      <x:c r="N33" s="195"/>
    </x:row>
    <x:row r="34">
      <x:c r="A34" s="195"/>
      <x:c r="B34" s="195"/>
      <x:c r="C34" s="195"/>
      <x:c r="D34" s="195"/>
      <x:c r="E34" s="195"/>
      <x:c r="F34" s="195"/>
      <x:c r="G34" s="195"/>
      <x:c r="H34" s="195"/>
      <x:c r="I34" s="195"/>
      <x:c r="J34" s="195"/>
      <x:c r="K34" s="195"/>
      <x:c r="L34" s="195"/>
      <x:c r="M34" s="195"/>
      <x:c r="N34" s="195"/>
    </x:row>
    <x:row r="35">
      <x:c r="A35" s="195"/>
      <x:c r="B35" s="195"/>
      <x:c r="C35" s="195"/>
      <x:c r="D35" s="195"/>
      <x:c r="E35" s="195"/>
      <x:c r="F35" s="195"/>
      <x:c r="G35" s="195"/>
      <x:c r="H35" s="195"/>
      <x:c r="I35" s="195"/>
      <x:c r="J35" s="195"/>
      <x:c r="K35" s="195"/>
      <x:c r="L35" s="195"/>
      <x:c r="M35" s="195"/>
      <x:c r="N35" s="195"/>
    </x:row>
    <x:row r="36">
      <x:c r="A36" s="195"/>
      <x:c r="B36" s="195"/>
      <x:c r="C36" s="195"/>
      <x:c r="D36" s="195"/>
      <x:c r="E36" s="195"/>
      <x:c r="F36" s="195"/>
      <x:c r="G36" s="195"/>
      <x:c r="H36" s="195"/>
      <x:c r="I36" s="195"/>
      <x:c r="J36" s="195"/>
      <x:c r="K36" s="195"/>
      <x:c r="L36" s="195"/>
      <x:c r="M36" s="195"/>
      <x:c r="N36" s="195"/>
    </x:row>
    <x:row r="37">
      <x:c r="A37" s="195"/>
      <x:c r="B37" s="195"/>
      <x:c r="C37" s="195"/>
      <x:c r="D37" s="195"/>
      <x:c r="E37" s="195"/>
      <x:c r="F37" s="195"/>
      <x:c r="G37" s="195"/>
      <x:c r="H37" s="195"/>
      <x:c r="I37" s="195"/>
      <x:c r="J37" s="195"/>
      <x:c r="K37" s="195"/>
      <x:c r="L37" s="195"/>
      <x:c r="M37" s="195"/>
      <x:c r="N37" s="195"/>
    </x:row>
    <x:row r="38">
      <x:c r="A38" s="195"/>
      <x:c r="B38" s="195"/>
      <x:c r="C38" s="195"/>
      <x:c r="D38" s="195"/>
      <x:c r="E38" s="195"/>
      <x:c r="F38" s="195"/>
      <x:c r="G38" s="195"/>
      <x:c r="H38" s="195"/>
      <x:c r="I38" s="195"/>
      <x:c r="J38" s="195"/>
      <x:c r="K38" s="195"/>
      <x:c r="L38" s="195"/>
      <x:c r="M38" s="195"/>
      <x:c r="N38" s="195"/>
    </x:row>
    <x:row r="39">
      <x:c r="A39" s="195"/>
      <x:c r="B39" s="195"/>
      <x:c r="C39" s="195"/>
      <x:c r="D39" s="195"/>
      <x:c r="E39" s="195"/>
      <x:c r="F39" s="195"/>
      <x:c r="G39" s="195"/>
      <x:c r="H39" s="195"/>
      <x:c r="I39" s="195"/>
      <x:c r="J39" s="195"/>
      <x:c r="K39" s="195"/>
      <x:c r="L39" s="195"/>
      <x:c r="M39" s="195"/>
      <x:c r="N39" s="195"/>
    </x:row>
    <x:row r="40">
      <x:c r="A40" s="195"/>
      <x:c r="B40" s="195"/>
      <x:c r="C40" s="195"/>
      <x:c r="D40" s="195"/>
      <x:c r="E40" s="195"/>
      <x:c r="F40" s="195"/>
      <x:c r="G40" s="195"/>
      <x:c r="H40" s="195"/>
      <x:c r="I40" s="195"/>
      <x:c r="J40" s="195"/>
      <x:c r="K40" s="195"/>
      <x:c r="L40" s="195"/>
      <x:c r="M40" s="195"/>
      <x:c r="N40" s="195"/>
    </x:row>
    <x:row r="41">
      <x:c r="A41" s="195"/>
      <x:c r="B41" s="195"/>
      <x:c r="C41" s="195"/>
      <x:c r="D41" s="195"/>
      <x:c r="E41" s="195"/>
      <x:c r="F41" s="195"/>
      <x:c r="G41" s="195"/>
      <x:c r="H41" s="195"/>
      <x:c r="I41" s="195"/>
      <x:c r="J41" s="195"/>
      <x:c r="K41" s="195"/>
      <x:c r="L41" s="195"/>
      <x:c r="M41" s="195"/>
      <x:c r="N41" s="195"/>
    </x:row>
    <x:row r="42">
      <x:c r="A42" s="195"/>
      <x:c r="B42" s="195"/>
      <x:c r="C42" s="195"/>
      <x:c r="D42" s="195"/>
      <x:c r="E42" s="195"/>
      <x:c r="F42" s="195"/>
      <x:c r="G42" s="195"/>
      <x:c r="H42" s="195"/>
      <x:c r="I42" s="195"/>
      <x:c r="J42" s="195"/>
      <x:c r="K42" s="195"/>
      <x:c r="L42" s="195"/>
      <x:c r="M42" s="195"/>
      <x:c r="N42" s="195"/>
    </x:row>
    <x:row r="43">
      <x:c r="A43" s="195"/>
      <x:c r="B43" s="195"/>
      <x:c r="C43" s="195"/>
      <x:c r="D43" s="195"/>
      <x:c r="E43" s="195"/>
      <x:c r="F43" s="195"/>
      <x:c r="G43" s="195"/>
      <x:c r="H43" s="195"/>
      <x:c r="I43" s="195"/>
      <x:c r="J43" s="195"/>
      <x:c r="K43" s="195"/>
      <x:c r="L43" s="195"/>
      <x:c r="M43" s="195"/>
      <x:c r="N43" s="195"/>
    </x:row>
    <x:row r="44">
      <x:c r="A44" s="195"/>
      <x:c r="B44" s="195"/>
      <x:c r="C44" s="195"/>
      <x:c r="D44" s="195"/>
      <x:c r="E44" s="195"/>
      <x:c r="F44" s="195"/>
      <x:c r="G44" s="195"/>
      <x:c r="H44" s="195"/>
      <x:c r="I44" s="195"/>
      <x:c r="J44" s="195"/>
      <x:c r="K44" s="195"/>
      <x:c r="L44" s="195"/>
      <x:c r="M44" s="195"/>
      <x:c r="N44" s="195"/>
    </x:row>
    <x:row r="45">
      <x:c r="A45" s="195"/>
      <x:c r="B45" s="195"/>
      <x:c r="C45" s="195"/>
      <x:c r="D45" s="195"/>
      <x:c r="E45" s="195"/>
      <x:c r="F45" s="195"/>
      <x:c r="G45" s="195"/>
      <x:c r="H45" s="195"/>
      <x:c r="I45" s="195"/>
      <x:c r="J45" s="195"/>
      <x:c r="K45" s="195"/>
      <x:c r="L45" s="195"/>
      <x:c r="M45" s="195"/>
      <x:c r="N45" s="195"/>
    </x:row>
    <x:row r="46">
      <x:c r="A46" s="195"/>
      <x:c r="B46" s="195"/>
      <x:c r="C46" s="195"/>
      <x:c r="D46" s="195"/>
      <x:c r="E46" s="195"/>
      <x:c r="F46" s="195"/>
      <x:c r="G46" s="195"/>
      <x:c r="H46" s="195"/>
      <x:c r="I46" s="195"/>
      <x:c r="J46" s="195"/>
      <x:c r="K46" s="195"/>
      <x:c r="L46" s="195"/>
      <x:c r="M46" s="195"/>
      <x:c r="N46" s="195"/>
    </x:row>
    <x:row r="47">
      <x:c r="A47" s="195"/>
      <x:c r="B47" s="195"/>
      <x:c r="C47" s="195"/>
      <x:c r="D47" s="195"/>
      <x:c r="E47" s="195"/>
      <x:c r="F47" s="195"/>
      <x:c r="G47" s="195"/>
      <x:c r="H47" s="195"/>
      <x:c r="I47" s="195"/>
      <x:c r="J47" s="195"/>
      <x:c r="K47" s="195"/>
      <x:c r="L47" s="195"/>
      <x:c r="M47" s="195"/>
      <x:c r="N47" s="195"/>
    </x:row>
    <x:row r="48">
      <x:c r="A48" s="195"/>
      <x:c r="B48" s="195"/>
      <x:c r="C48" s="195"/>
      <x:c r="D48" s="195"/>
      <x:c r="E48" s="195"/>
      <x:c r="F48" s="195"/>
      <x:c r="G48" s="195"/>
      <x:c r="H48" s="195"/>
      <x:c r="I48" s="195"/>
      <x:c r="J48" s="195"/>
      <x:c r="K48" s="195"/>
      <x:c r="L48" s="195"/>
      <x:c r="M48" s="195"/>
      <x:c r="N48" s="195"/>
    </x:row>
    <x:row r="49">
      <x:c r="A49" s="195"/>
      <x:c r="B49" s="195"/>
      <x:c r="C49" s="195"/>
      <x:c r="D49" s="195"/>
      <x:c r="E49" s="195"/>
      <x:c r="F49" s="195"/>
      <x:c r="G49" s="195"/>
      <x:c r="H49" s="195"/>
      <x:c r="I49" s="195"/>
      <x:c r="J49" s="195"/>
      <x:c r="K49" s="195"/>
      <x:c r="L49" s="195"/>
      <x:c r="M49" s="195"/>
      <x:c r="N49" s="195"/>
    </x:row>
    <x:row r="50">
      <x:c r="A50" s="195"/>
      <x:c r="B50" s="195"/>
      <x:c r="C50" s="195"/>
      <x:c r="D50" s="195"/>
      <x:c r="E50" s="195"/>
      <x:c r="F50" s="195"/>
      <x:c r="G50" s="195"/>
      <x:c r="H50" s="195"/>
      <x:c r="I50" s="195"/>
      <x:c r="J50" s="195"/>
      <x:c r="K50" s="195"/>
      <x:c r="L50" s="195"/>
      <x:c r="M50" s="195"/>
      <x:c r="N50" s="195"/>
    </x:row>
    <x:row r="51">
      <x:c r="A51" s="195"/>
      <x:c r="B51" s="195"/>
      <x:c r="C51" s="195"/>
      <x:c r="D51" s="195"/>
      <x:c r="E51" s="195"/>
      <x:c r="F51" s="195"/>
      <x:c r="G51" s="195"/>
      <x:c r="H51" s="195"/>
      <x:c r="I51" s="195"/>
      <x:c r="J51" s="195"/>
      <x:c r="K51" s="195"/>
      <x:c r="L51" s="195"/>
      <x:c r="M51" s="195"/>
      <x:c r="N51" s="195"/>
    </x:row>
    <x:row r="52">
      <x:c r="A52" s="195"/>
      <x:c r="B52" s="195"/>
      <x:c r="C52" s="195"/>
      <x:c r="D52" s="195"/>
      <x:c r="E52" s="195"/>
      <x:c r="F52" s="195"/>
      <x:c r="G52" s="195"/>
      <x:c r="H52" s="195"/>
      <x:c r="I52" s="195"/>
      <x:c r="J52" s="195"/>
      <x:c r="K52" s="195"/>
      <x:c r="L52" s="195"/>
      <x:c r="M52" s="195"/>
      <x:c r="N52" s="195"/>
    </x:row>
    <x:row r="53">
      <x:c r="A53" s="195"/>
      <x:c r="B53" s="195"/>
      <x:c r="C53" s="195"/>
      <x:c r="D53" s="195"/>
      <x:c r="E53" s="195"/>
      <x:c r="F53" s="195"/>
      <x:c r="G53" s="195"/>
      <x:c r="H53" s="195"/>
      <x:c r="I53" s="195"/>
      <x:c r="J53" s="195"/>
      <x:c r="K53" s="195"/>
      <x:c r="L53" s="195"/>
      <x:c r="M53" s="195"/>
      <x:c r="N53" s="195"/>
    </x:row>
    <x:row r="54">
      <x:c r="A54" s="195"/>
      <x:c r="B54" s="195"/>
      <x:c r="C54" s="195"/>
      <x:c r="D54" s="195"/>
      <x:c r="E54" s="195"/>
      <x:c r="F54" s="195"/>
      <x:c r="G54" s="195"/>
      <x:c r="H54" s="195"/>
      <x:c r="I54" s="195"/>
      <x:c r="J54" s="195"/>
      <x:c r="K54" s="195"/>
      <x:c r="L54" s="195"/>
      <x:c r="M54" s="195"/>
      <x:c r="N54" s="195"/>
    </x:row>
    <x:row r="55">
      <x:c r="A55" s="195"/>
      <x:c r="B55" s="195"/>
      <x:c r="C55" s="195"/>
      <x:c r="D55" s="195"/>
      <x:c r="E55" s="195"/>
      <x:c r="F55" s="195"/>
      <x:c r="G55" s="195"/>
      <x:c r="H55" s="195"/>
      <x:c r="I55" s="195"/>
      <x:c r="J55" s="195"/>
      <x:c r="K55" s="195"/>
      <x:c r="L55" s="195"/>
      <x:c r="M55" s="195"/>
      <x:c r="N55" s="195"/>
    </x:row>
    <x:row r="56">
      <x:c r="A56" s="195"/>
      <x:c r="B56" s="195"/>
      <x:c r="C56" s="195"/>
      <x:c r="D56" s="195"/>
      <x:c r="E56" s="195"/>
      <x:c r="F56" s="195"/>
      <x:c r="G56" s="195"/>
      <x:c r="H56" s="195"/>
      <x:c r="I56" s="195"/>
      <x:c r="J56" s="195"/>
      <x:c r="K56" s="195"/>
      <x:c r="L56" s="195"/>
      <x:c r="M56" s="195"/>
      <x:c r="N56" s="195"/>
    </x:row>
    <x:row r="57">
      <x:c r="A57" s="195"/>
      <x:c r="B57" s="195"/>
      <x:c r="C57" s="195"/>
      <x:c r="D57" s="195"/>
      <x:c r="E57" s="195"/>
      <x:c r="F57" s="195"/>
      <x:c r="G57" s="195"/>
      <x:c r="H57" s="195"/>
      <x:c r="I57" s="195"/>
      <x:c r="J57" s="195"/>
      <x:c r="K57" s="195"/>
      <x:c r="L57" s="195"/>
      <x:c r="M57" s="195"/>
      <x:c r="N57" s="195"/>
    </x:row>
    <x:row r="58">
      <x:c r="A58" s="195"/>
      <x:c r="B58" s="195"/>
      <x:c r="C58" s="195"/>
      <x:c r="D58" s="195"/>
      <x:c r="E58" s="195"/>
      <x:c r="F58" s="195"/>
      <x:c r="G58" s="195"/>
      <x:c r="H58" s="195"/>
      <x:c r="I58" s="195"/>
      <x:c r="J58" s="195"/>
      <x:c r="K58" s="195"/>
      <x:c r="L58" s="195"/>
      <x:c r="M58" s="195"/>
      <x:c r="N58" s="195"/>
    </x:row>
    <x:row r="59">
      <x:c r="A59" s="195"/>
      <x:c r="B59" s="195"/>
      <x:c r="C59" s="195"/>
      <x:c r="D59" s="195"/>
      <x:c r="E59" s="195"/>
      <x:c r="F59" s="195"/>
      <x:c r="G59" s="195"/>
      <x:c r="H59" s="195"/>
      <x:c r="I59" s="195"/>
      <x:c r="J59" s="195"/>
      <x:c r="K59" s="195"/>
      <x:c r="L59" s="195"/>
      <x:c r="M59" s="195"/>
      <x:c r="N59" s="195"/>
    </x:row>
    <x:row r="60">
      <x:c r="A60" s="195"/>
      <x:c r="B60" s="195"/>
      <x:c r="C60" s="195"/>
      <x:c r="D60" s="195"/>
      <x:c r="E60" s="195"/>
      <x:c r="F60" s="195"/>
      <x:c r="G60" s="195"/>
      <x:c r="H60" s="195"/>
      <x:c r="I60" s="195"/>
      <x:c r="J60" s="195"/>
      <x:c r="K60" s="195"/>
      <x:c r="L60" s="195"/>
      <x:c r="M60" s="195"/>
      <x:c r="N60" s="195"/>
    </x:row>
    <x:row r="61">
      <x:c r="A61" s="195"/>
      <x:c r="B61" s="195"/>
      <x:c r="C61" s="195"/>
      <x:c r="D61" s="195"/>
      <x:c r="E61" s="195"/>
      <x:c r="F61" s="195"/>
      <x:c r="G61" s="195"/>
      <x:c r="H61" s="195"/>
      <x:c r="I61" s="195"/>
      <x:c r="J61" s="195"/>
      <x:c r="K61" s="195"/>
      <x:c r="L61" s="195"/>
      <x:c r="M61" s="195"/>
      <x:c r="N61" s="195"/>
    </x:row>
    <x:row r="62">
      <x:c r="A62" s="195"/>
      <x:c r="B62" s="195"/>
      <x:c r="C62" s="195"/>
      <x:c r="D62" s="195"/>
      <x:c r="E62" s="195"/>
      <x:c r="F62" s="195"/>
      <x:c r="G62" s="195"/>
      <x:c r="H62" s="195"/>
      <x:c r="I62" s="195"/>
      <x:c r="J62" s="195"/>
      <x:c r="K62" s="195"/>
      <x:c r="L62" s="195"/>
      <x:c r="M62" s="195"/>
      <x:c r="N62" s="195"/>
    </x:row>
    <x:row r="63">
      <x:c r="A63" s="195"/>
      <x:c r="B63" s="195"/>
      <x:c r="C63" s="195"/>
      <x:c r="D63" s="195"/>
      <x:c r="E63" s="195"/>
      <x:c r="F63" s="195"/>
      <x:c r="G63" s="195"/>
      <x:c r="H63" s="195"/>
      <x:c r="I63" s="195"/>
      <x:c r="J63" s="195"/>
      <x:c r="K63" s="195"/>
      <x:c r="L63" s="195"/>
      <x:c r="M63" s="195"/>
      <x:c r="N63" s="195"/>
    </x:row>
    <x:row r="64">
      <x:c r="A64" s="195"/>
      <x:c r="B64" s="195"/>
      <x:c r="C64" s="195"/>
      <x:c r="D64" s="195"/>
      <x:c r="E64" s="195"/>
      <x:c r="F64" s="195"/>
      <x:c r="G64" s="195"/>
      <x:c r="H64" s="195"/>
      <x:c r="I64" s="195"/>
      <x:c r="J64" s="195"/>
      <x:c r="K64" s="195"/>
      <x:c r="L64" s="195"/>
      <x:c r="M64" s="195"/>
      <x:c r="N64" s="195"/>
    </x:row>
    <x:row r="65">
      <x:c r="A65" s="195"/>
      <x:c r="B65" s="195"/>
      <x:c r="C65" s="195"/>
      <x:c r="D65" s="195"/>
      <x:c r="E65" s="195"/>
      <x:c r="F65" s="195"/>
      <x:c r="G65" s="195"/>
      <x:c r="H65" s="195"/>
      <x:c r="I65" s="195"/>
      <x:c r="J65" s="195"/>
      <x:c r="K65" s="195"/>
      <x:c r="L65" s="195"/>
      <x:c r="M65" s="195"/>
      <x:c r="N65" s="195"/>
    </x:row>
    <x:row r="66">
      <x:c r="A66" s="195"/>
      <x:c r="B66" s="195"/>
      <x:c r="C66" s="195"/>
      <x:c r="D66" s="195"/>
      <x:c r="E66" s="195"/>
      <x:c r="F66" s="195"/>
      <x:c r="G66" s="195"/>
      <x:c r="H66" s="195"/>
      <x:c r="I66" s="195"/>
      <x:c r="J66" s="195"/>
      <x:c r="K66" s="195"/>
      <x:c r="L66" s="195"/>
      <x:c r="M66" s="195"/>
      <x:c r="N66" s="195"/>
    </x:row>
    <x:row r="67">
      <x:c r="A67" s="195"/>
      <x:c r="B67" s="195"/>
      <x:c r="C67" s="195"/>
      <x:c r="D67" s="195"/>
      <x:c r="E67" s="195"/>
      <x:c r="F67" s="195"/>
      <x:c r="G67" s="195"/>
      <x:c r="H67" s="195"/>
      <x:c r="I67" s="195"/>
      <x:c r="J67" s="195"/>
      <x:c r="K67" s="195"/>
      <x:c r="L67" s="195"/>
      <x:c r="M67" s="195"/>
      <x:c r="N67" s="195"/>
    </x:row>
    <x:row r="68">
      <x:c r="A68" s="195"/>
      <x:c r="B68" s="195"/>
      <x:c r="C68" s="195"/>
      <x:c r="D68" s="195"/>
      <x:c r="E68" s="195"/>
      <x:c r="F68" s="195"/>
      <x:c r="G68" s="195"/>
      <x:c r="H68" s="195"/>
      <x:c r="I68" s="195"/>
      <x:c r="J68" s="195"/>
      <x:c r="K68" s="195"/>
      <x:c r="L68" s="195"/>
      <x:c r="M68" s="195"/>
      <x:c r="N68" s="195"/>
    </x:row>
    <x:row r="69">
      <x:c r="A69" s="195"/>
      <x:c r="B69" s="195"/>
      <x:c r="C69" s="195"/>
      <x:c r="D69" s="195"/>
      <x:c r="E69" s="195"/>
      <x:c r="F69" s="195"/>
      <x:c r="G69" s="195"/>
      <x:c r="H69" s="195"/>
      <x:c r="I69" s="195"/>
      <x:c r="J69" s="195"/>
      <x:c r="K69" s="195"/>
      <x:c r="L69" s="195"/>
      <x:c r="M69" s="195"/>
      <x:c r="N69" s="195"/>
    </x:row>
    <x:row r="70">
      <x:c r="A70" s="195"/>
      <x:c r="B70" s="195"/>
      <x:c r="C70" s="195"/>
      <x:c r="D70" s="195"/>
      <x:c r="E70" s="195"/>
      <x:c r="F70" s="195"/>
      <x:c r="G70" s="195"/>
      <x:c r="H70" s="195"/>
      <x:c r="I70" s="195"/>
      <x:c r="J70" s="195"/>
      <x:c r="K70" s="195"/>
      <x:c r="L70" s="195"/>
      <x:c r="M70" s="195"/>
      <x:c r="N70" s="195"/>
    </x:row>
    <x:row r="71">
      <x:c r="A71" s="195"/>
      <x:c r="B71" s="195"/>
      <x:c r="C71" s="195"/>
      <x:c r="D71" s="195"/>
      <x:c r="E71" s="195"/>
      <x:c r="F71" s="195"/>
      <x:c r="G71" s="195"/>
      <x:c r="H71" s="195"/>
      <x:c r="I71" s="195"/>
      <x:c r="J71" s="195"/>
      <x:c r="K71" s="195"/>
      <x:c r="L71" s="195"/>
      <x:c r="M71" s="195"/>
      <x:c r="N71" s="195"/>
    </x:row>
    <x:row r="72">
      <x:c r="A72" s="195"/>
      <x:c r="B72" s="195"/>
      <x:c r="C72" s="195"/>
      <x:c r="D72" s="195"/>
      <x:c r="E72" s="195"/>
      <x:c r="F72" s="195"/>
      <x:c r="G72" s="195"/>
      <x:c r="H72" s="195"/>
      <x:c r="I72" s="195"/>
      <x:c r="J72" s="195"/>
      <x:c r="K72" s="195"/>
      <x:c r="L72" s="195"/>
      <x:c r="M72" s="195"/>
      <x:c r="N72" s="195"/>
    </x:row>
    <x:row r="73">
      <x:c r="A73" s="195"/>
      <x:c r="B73" s="195"/>
      <x:c r="C73" s="195"/>
      <x:c r="D73" s="195"/>
      <x:c r="E73" s="195"/>
      <x:c r="F73" s="195"/>
      <x:c r="G73" s="195"/>
      <x:c r="H73" s="195"/>
      <x:c r="I73" s="195"/>
      <x:c r="J73" s="195"/>
      <x:c r="K73" s="195"/>
      <x:c r="L73" s="195"/>
      <x:c r="M73" s="195"/>
      <x:c r="N73" s="195"/>
    </x:row>
    <x:row r="74">
      <x:c r="A74" s="195"/>
      <x:c r="B74" s="195"/>
      <x:c r="C74" s="195"/>
      <x:c r="D74" s="195"/>
      <x:c r="E74" s="195"/>
      <x:c r="F74" s="195"/>
      <x:c r="G74" s="195"/>
      <x:c r="H74" s="195"/>
      <x:c r="I74" s="195"/>
      <x:c r="J74" s="195"/>
      <x:c r="K74" s="195"/>
      <x:c r="L74" s="195"/>
      <x:c r="M74" s="195"/>
      <x:c r="N74" s="195"/>
    </x:row>
    <x:row r="75">
      <x:c r="A75" s="195"/>
      <x:c r="B75" s="195"/>
      <x:c r="C75" s="195"/>
      <x:c r="D75" s="195"/>
      <x:c r="E75" s="195"/>
      <x:c r="F75" s="195"/>
      <x:c r="G75" s="195"/>
      <x:c r="H75" s="195"/>
      <x:c r="I75" s="195"/>
      <x:c r="J75" s="195"/>
      <x:c r="K75" s="195"/>
      <x:c r="L75" s="195"/>
      <x:c r="M75" s="195"/>
      <x:c r="N75" s="195"/>
    </x:row>
    <x:row r="76">
      <x:c r="A76" s="195"/>
      <x:c r="B76" s="195"/>
      <x:c r="C76" s="195"/>
      <x:c r="D76" s="195"/>
      <x:c r="E76" s="195"/>
      <x:c r="F76" s="195"/>
      <x:c r="G76" s="195"/>
      <x:c r="H76" s="195"/>
      <x:c r="I76" s="195"/>
      <x:c r="J76" s="195"/>
      <x:c r="K76" s="195"/>
      <x:c r="L76" s="195"/>
      <x:c r="M76" s="195"/>
      <x:c r="N76" s="195"/>
    </x:row>
    <x:row r="77">
      <x:c r="A77" s="195"/>
      <x:c r="B77" s="195"/>
      <x:c r="C77" s="195"/>
      <x:c r="D77" s="195"/>
      <x:c r="E77" s="195"/>
      <x:c r="F77" s="195"/>
      <x:c r="G77" s="195"/>
      <x:c r="H77" s="195"/>
      <x:c r="I77" s="195"/>
      <x:c r="J77" s="195"/>
      <x:c r="K77" s="195"/>
      <x:c r="L77" s="195"/>
      <x:c r="M77" s="195"/>
      <x:c r="N77" s="195"/>
    </x:row>
    <x:row r="78">
      <x:c r="A78" s="195"/>
      <x:c r="B78" s="195"/>
      <x:c r="C78" s="195"/>
      <x:c r="D78" s="195"/>
      <x:c r="E78" s="195"/>
      <x:c r="F78" s="195"/>
      <x:c r="G78" s="195"/>
      <x:c r="H78" s="195"/>
      <x:c r="I78" s="195"/>
      <x:c r="J78" s="195"/>
      <x:c r="K78" s="195"/>
      <x:c r="L78" s="195"/>
      <x:c r="M78" s="195"/>
      <x:c r="N78" s="195"/>
    </x:row>
    <x:row r="79">
      <x:c r="A79" s="195"/>
      <x:c r="B79" s="195"/>
      <x:c r="C79" s="195"/>
      <x:c r="D79" s="195"/>
      <x:c r="E79" s="195"/>
      <x:c r="F79" s="195"/>
      <x:c r="G79" s="195"/>
      <x:c r="H79" s="195"/>
      <x:c r="I79" s="195"/>
      <x:c r="J79" s="195"/>
      <x:c r="K79" s="195"/>
      <x:c r="L79" s="195"/>
      <x:c r="M79" s="195"/>
      <x:c r="N79" s="195"/>
    </x:row>
    <x:row r="80">
      <x:c r="A80" s="195"/>
      <x:c r="B80" s="195"/>
      <x:c r="C80" s="195"/>
      <x:c r="D80" s="195"/>
      <x:c r="E80" s="195"/>
      <x:c r="F80" s="195"/>
      <x:c r="G80" s="195"/>
      <x:c r="H80" s="195"/>
      <x:c r="I80" s="195"/>
      <x:c r="J80" s="195"/>
      <x:c r="K80" s="195"/>
      <x:c r="L80" s="195"/>
      <x:c r="M80" s="195"/>
      <x:c r="N80" s="195"/>
    </x:row>
  </x:sheetData>
  <x:mergeCells>
    <x:mergeCell ref="A1:N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>
      <x:c r="A1" s="5" t="str">
        <x:v>💧 PLAN DE TRÉSORERIE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</x:row>
    <x:row r="2">
      <x:c r="A2" s="5"/>
      <x:c r="B2" s="5"/>
      <x:c r="C2" s="5"/>
      <x:c r="D2" s="5"/>
      <x:c r="E2" s="5"/>
      <x:c r="F2" s="5"/>
      <x:c r="G2" s="5"/>
      <x:c r="H2" s="5"/>
      <x:c r="I2" s="5"/>
      <x:c r="J2" s="5"/>
      <x:c r="K2" s="5"/>
      <x:c r="L2" s="5"/>
      <x:c r="M2" s="5"/>
      <x:c r="N2" s="5"/>
    </x:row>
    <x:row r="3">
      <x:c r="A3" s="195"/>
      <x:c r="B3" s="195"/>
      <x:c r="C3" s="195"/>
      <x:c r="D3" s="195"/>
      <x:c r="E3" s="195"/>
      <x:c r="F3" s="195"/>
      <x:c r="G3" s="195"/>
      <x:c r="H3" s="195"/>
      <x:c r="I3" s="195"/>
      <x:c r="J3" s="195"/>
      <x:c r="K3" s="195"/>
      <x:c r="L3" s="195"/>
      <x:c r="M3" s="195"/>
      <x:c r="N3" s="195"/>
    </x:row>
    <x:row r="4">
      <x:c r="A4" s="138" t="str">
        <x:v>Flux</x:v>
      </x:c>
      <x:c r="B4" s="138" t="str">
        <x:v>Jan</x:v>
      </x:c>
      <x:c r="C4" s="138" t="str">
        <x:v>Fév</x:v>
      </x:c>
      <x:c r="D4" s="138" t="str">
        <x:v>Mar</x:v>
      </x:c>
      <x:c r="E4" s="138" t="str">
        <x:v>Avr</x:v>
      </x:c>
      <x:c r="F4" s="138" t="str">
        <x:v>Mai</x:v>
      </x:c>
      <x:c r="G4" s="138" t="str">
        <x:v>Juin</x:v>
      </x:c>
      <x:c r="H4" s="138" t="str">
        <x:v>Juil</x:v>
      </x:c>
      <x:c r="I4" s="138" t="str">
        <x:v>Aoû</x:v>
      </x:c>
      <x:c r="J4" s="138" t="str">
        <x:v>Sep</x:v>
      </x:c>
      <x:c r="K4" s="138" t="str">
        <x:v>Oct</x:v>
      </x:c>
      <x:c r="L4" s="138" t="str">
        <x:v>Nov</x:v>
      </x:c>
      <x:c r="M4" s="138" t="str">
        <x:v>Déc</x:v>
      </x:c>
      <x:c r="N4" s="138" t="str">
        <x:v>Total</x:v>
      </x:c>
    </x:row>
    <x:row r="5">
      <x:c r="A5" s="195" t="str">
        <x:v>Solde initial</x:v>
      </x:c>
      <x:c r="B5" s="219" t="n">
        <x:v>50000</x:v>
      </x:c>
      <x:c r="C5" s="238" t="n">
        <x:f>B9</x:f>
        <x:v>87000</x:v>
      </x:c>
      <x:c r="D5" s="238" t="n">
        <x:f>C9</x:f>
        <x:v>125500</x:v>
      </x:c>
      <x:c r="E5" s="238" t="n">
        <x:f>D9</x:f>
        <x:v>168000</x:v>
      </x:c>
      <x:c r="F5" s="238" t="n">
        <x:f>E9</x:f>
        <x:v>211000</x:v>
      </x:c>
      <x:c r="G5" s="238" t="n">
        <x:f>F9</x:f>
        <x:v>211000</x:v>
      </x:c>
      <x:c r="H5" s="238" t="n">
        <x:f>G9</x:f>
        <x:v>211000</x:v>
      </x:c>
      <x:c r="I5" s="238" t="n">
        <x:f>H9</x:f>
        <x:v>211000</x:v>
      </x:c>
      <x:c r="J5" s="238" t="n">
        <x:f>I9</x:f>
        <x:v>211000</x:v>
      </x:c>
      <x:c r="K5" s="238" t="n">
        <x:f>J9</x:f>
        <x:v>211000</x:v>
      </x:c>
      <x:c r="L5" s="238" t="n">
        <x:f>K9</x:f>
        <x:v>211000</x:v>
      </x:c>
      <x:c r="M5" s="238" t="n">
        <x:f>L9</x:f>
        <x:v>211000</x:v>
      </x:c>
      <x:c r="N5" s="238"/>
    </x:row>
    <x:row r="6">
      <x:c r="A6" s="195" t="str">
        <x:v>Encaissements</x:v>
      </x:c>
      <x:c r="B6" s="203" t="n">
        <x:f>SUMIFS(Journal!$G$5:$G$200,Journal!$H$5:$H$200,"Jan")</x:f>
        <x:v>87000</x:v>
      </x:c>
      <x:c r="C6" s="203" t="n">
        <x:f>SUMIFS(Journal!$G$5:$G$200,Journal!$H$5:$H$200,"Fév")</x:f>
        <x:v>92000</x:v>
      </x:c>
      <x:c r="D6" s="203" t="n">
        <x:f>SUMIFS(Journal!$G$5:$G$200,Journal!$H$5:$H$200,"Mar")</x:f>
        <x:v>98000</x:v>
      </x:c>
      <x:c r="E6" s="203" t="n">
        <x:f>SUMIFS(Journal!$G$5:$G$200,Journal!$H$5:$H$200,"Avr")</x:f>
        <x:v>101000</x:v>
      </x:c>
      <x:c r="F6" s="203" t="n">
        <x:f>SUMIFS(Journal!$G$5:$G$200,Journal!$H$5:$H$200,"Mai")</x:f>
        <x:v>0</x:v>
      </x:c>
      <x:c r="G6" s="203" t="n">
        <x:f>SUMIFS(Journal!$G$5:$G$200,Journal!$H$5:$H$200,"Juin")</x:f>
        <x:v>0</x:v>
      </x:c>
      <x:c r="H6" s="203" t="n">
        <x:f>SUMIFS(Journal!$G$5:$G$200,Journal!$H$5:$H$200,"Juil")</x:f>
        <x:v>0</x:v>
      </x:c>
      <x:c r="I6" s="203" t="n">
        <x:f>SUMIFS(Journal!$G$5:$G$200,Journal!$H$5:$H$200,"Aoû")</x:f>
        <x:v>0</x:v>
      </x:c>
      <x:c r="J6" s="203" t="n">
        <x:f>SUMIFS(Journal!$G$5:$G$200,Journal!$H$5:$H$200,"Sep")</x:f>
        <x:v>0</x:v>
      </x:c>
      <x:c r="K6" s="203" t="n">
        <x:f>SUMIFS(Journal!$G$5:$G$200,Journal!$H$5:$H$200,"Oct")</x:f>
        <x:v>0</x:v>
      </x:c>
      <x:c r="L6" s="203" t="n">
        <x:f>SUMIFS(Journal!$G$5:$G$200,Journal!$H$5:$H$200,"Nov")</x:f>
        <x:v>0</x:v>
      </x:c>
      <x:c r="M6" s="203" t="n">
        <x:f>SUMIFS(Journal!$G$5:$G$200,Journal!$H$5:$H$200,"Déc")</x:f>
        <x:v>0</x:v>
      </x:c>
      <x:c r="N6" s="203" t="n">
        <x:f>SUM(B6:M6)</x:f>
        <x:v>378000</x:v>
      </x:c>
    </x:row>
    <x:row r="7">
      <x:c r="A7" s="195" t="str">
        <x:v>Décaissements</x:v>
      </x:c>
      <x:c r="B7" s="203" t="n">
        <x:f>SUMIFS(Journal!$F$5:$F$200,Journal!$H$5:$H$200,"Jan")</x:f>
        <x:v>50000</x:v>
      </x:c>
      <x:c r="C7" s="203" t="n">
        <x:f>SUMIFS(Journal!$F$5:$F$200,Journal!$H$5:$H$200,"Fév")</x:f>
        <x:v>53500</x:v>
      </x:c>
      <x:c r="D7" s="203" t="n">
        <x:f>SUMIFS(Journal!$F$5:$F$200,Journal!$H$5:$H$200,"Mar")</x:f>
        <x:v>55500</x:v>
      </x:c>
      <x:c r="E7" s="203" t="n">
        <x:f>SUMIFS(Journal!$F$5:$F$200,Journal!$H$5:$H$200,"Avr")</x:f>
        <x:v>58000</x:v>
      </x:c>
      <x:c r="F7" s="203" t="n">
        <x:f>SUMIFS(Journal!$F$5:$F$200,Journal!$H$5:$H$200,"Mai")</x:f>
        <x:v>0</x:v>
      </x:c>
      <x:c r="G7" s="203" t="n">
        <x:f>SUMIFS(Journal!$F$5:$F$200,Journal!$H$5:$H$200,"Juin")</x:f>
        <x:v>0</x:v>
      </x:c>
      <x:c r="H7" s="203" t="n">
        <x:f>SUMIFS(Journal!$F$5:$F$200,Journal!$H$5:$H$200,"Juil")</x:f>
        <x:v>0</x:v>
      </x:c>
      <x:c r="I7" s="203" t="n">
        <x:f>SUMIFS(Journal!$F$5:$F$200,Journal!$H$5:$H$200,"Aoû")</x:f>
        <x:v>0</x:v>
      </x:c>
      <x:c r="J7" s="203" t="n">
        <x:f>SUMIFS(Journal!$F$5:$F$200,Journal!$H$5:$H$200,"Sep")</x:f>
        <x:v>0</x:v>
      </x:c>
      <x:c r="K7" s="203" t="n">
        <x:f>SUMIFS(Journal!$F$5:$F$200,Journal!$H$5:$H$200,"Oct")</x:f>
        <x:v>0</x:v>
      </x:c>
      <x:c r="L7" s="203" t="n">
        <x:f>SUMIFS(Journal!$F$5:$F$200,Journal!$H$5:$H$200,"Nov")</x:f>
        <x:v>0</x:v>
      </x:c>
      <x:c r="M7" s="203" t="n">
        <x:f>SUMIFS(Journal!$F$5:$F$200,Journal!$H$5:$H$200,"Déc")</x:f>
        <x:v>0</x:v>
      </x:c>
      <x:c r="N7" s="203" t="n">
        <x:f>SUM(B7:M7)</x:f>
        <x:v>217000</x:v>
      </x:c>
    </x:row>
    <x:row r="8">
      <x:c r="A8" s="195" t="str">
        <x:v>Flux net</x:v>
      </x:c>
      <x:c r="B8" s="203" t="n">
        <x:f>B6-B7</x:f>
        <x:v>37000</x:v>
      </x:c>
      <x:c r="C8" s="203" t="n">
        <x:f>C6-C7</x:f>
        <x:v>38500</x:v>
      </x:c>
      <x:c r="D8" s="203" t="n">
        <x:f>D6-D7</x:f>
        <x:v>42500</x:v>
      </x:c>
      <x:c r="E8" s="203" t="n">
        <x:f>E6-E7</x:f>
        <x:v>43000</x:v>
      </x:c>
      <x:c r="F8" s="203" t="n">
        <x:f>F6-F7</x:f>
        <x:v>0</x:v>
      </x:c>
      <x:c r="G8" s="203" t="n">
        <x:f>G6-G7</x:f>
        <x:v>0</x:v>
      </x:c>
      <x:c r="H8" s="203" t="n">
        <x:f>H6-H7</x:f>
        <x:v>0</x:v>
      </x:c>
      <x:c r="I8" s="203" t="n">
        <x:f>I6-I7</x:f>
        <x:v>0</x:v>
      </x:c>
      <x:c r="J8" s="203" t="n">
        <x:f>J6-J7</x:f>
        <x:v>0</x:v>
      </x:c>
      <x:c r="K8" s="203" t="n">
        <x:f>K6-K7</x:f>
        <x:v>0</x:v>
      </x:c>
      <x:c r="L8" s="203" t="n">
        <x:f>L6-L7</x:f>
        <x:v>0</x:v>
      </x:c>
      <x:c r="M8" s="203" t="n">
        <x:f>M6-M7</x:f>
        <x:v>0</x:v>
      </x:c>
      <x:c r="N8" s="203" t="n">
        <x:f>SUM(B8:M8)</x:f>
        <x:v>161000</x:v>
      </x:c>
    </x:row>
    <x:row r="9">
      <x:c r="A9" s="195" t="str">
        <x:v>Solde final</x:v>
      </x:c>
      <x:c r="B9" s="203" t="n">
        <x:f>B5+B8</x:f>
        <x:v>87000</x:v>
      </x:c>
      <x:c r="C9" s="203" t="n">
        <x:f>C5+C8</x:f>
        <x:v>125500</x:v>
      </x:c>
      <x:c r="D9" s="203" t="n">
        <x:f>D5+D8</x:f>
        <x:v>168000</x:v>
      </x:c>
      <x:c r="E9" s="203" t="n">
        <x:f>E5+E8</x:f>
        <x:v>211000</x:v>
      </x:c>
      <x:c r="F9" s="203" t="n">
        <x:f>F5+F8</x:f>
        <x:v>211000</x:v>
      </x:c>
      <x:c r="G9" s="203" t="n">
        <x:f>G5+G8</x:f>
        <x:v>211000</x:v>
      </x:c>
      <x:c r="H9" s="203" t="n">
        <x:f>H5+H8</x:f>
        <x:v>211000</x:v>
      </x:c>
      <x:c r="I9" s="203" t="n">
        <x:f>I5+I8</x:f>
        <x:v>211000</x:v>
      </x:c>
      <x:c r="J9" s="203" t="n">
        <x:f>J5+J8</x:f>
        <x:v>211000</x:v>
      </x:c>
      <x:c r="K9" s="203" t="n">
        <x:f>K5+K8</x:f>
        <x:v>211000</x:v>
      </x:c>
      <x:c r="L9" s="203" t="n">
        <x:f>L5+L8</x:f>
        <x:v>211000</x:v>
      </x:c>
      <x:c r="M9" s="203" t="n">
        <x:f>M5+M8</x:f>
        <x:v>211000</x:v>
      </x:c>
      <x:c r="N9" s="203" t="n">
        <x:f>M9</x:f>
        <x:v>211000</x:v>
      </x:c>
    </x:row>
    <x:row r="10">
      <x:c r="A10" s="195" t="str">
        <x:v>Seuil minimum</x:v>
      </x:c>
      <x:c r="B10" s="219" t="n">
        <x:v>50000</x:v>
      </x:c>
      <x:c r="C10" s="219" t="n">
        <x:v>50000</x:v>
      </x:c>
      <x:c r="D10" s="219" t="n">
        <x:v>50000</x:v>
      </x:c>
      <x:c r="E10" s="219" t="n">
        <x:v>50000</x:v>
      </x:c>
      <x:c r="F10" s="219" t="n">
        <x:v>50000</x:v>
      </x:c>
      <x:c r="G10" s="219" t="n">
        <x:v>50000</x:v>
      </x:c>
      <x:c r="H10" s="219" t="n">
        <x:v>50000</x:v>
      </x:c>
      <x:c r="I10" s="219" t="n">
        <x:v>50000</x:v>
      </x:c>
      <x:c r="J10" s="219" t="n">
        <x:v>50000</x:v>
      </x:c>
      <x:c r="K10" s="219" t="n">
        <x:v>50000</x:v>
      </x:c>
      <x:c r="L10" s="219" t="n">
        <x:v>50000</x:v>
      </x:c>
      <x:c r="M10" s="219" t="n">
        <x:v>50000</x:v>
      </x:c>
      <x:c r="N10" s="238" t="n">
        <x:f>AVERAGE(B10:M10)</x:f>
        <x:v>50000</x:v>
      </x:c>
    </x:row>
    <x:row r="11">
      <x:c r="A11" s="195" t="str">
        <x:v>Écart au seuil</x:v>
      </x:c>
      <x:c r="B11" s="238" t="n">
        <x:f>B9-B10</x:f>
        <x:v>37000</x:v>
      </x:c>
      <x:c r="C11" s="238" t="n">
        <x:f>C9-C10</x:f>
        <x:v>75500</x:v>
      </x:c>
      <x:c r="D11" s="238" t="n">
        <x:f>D9-D10</x:f>
        <x:v>118000</x:v>
      </x:c>
      <x:c r="E11" s="238" t="n">
        <x:f>E9-E10</x:f>
        <x:v>161000</x:v>
      </x:c>
      <x:c r="F11" s="238" t="n">
        <x:f>F9-F10</x:f>
        <x:v>161000</x:v>
      </x:c>
      <x:c r="G11" s="238" t="n">
        <x:f>G9-G10</x:f>
        <x:v>161000</x:v>
      </x:c>
      <x:c r="H11" s="238" t="n">
        <x:f>H9-H10</x:f>
        <x:v>161000</x:v>
      </x:c>
      <x:c r="I11" s="238" t="n">
        <x:f>I9-I10</x:f>
        <x:v>161000</x:v>
      </x:c>
      <x:c r="J11" s="238" t="n">
        <x:f>J9-J10</x:f>
        <x:v>161000</x:v>
      </x:c>
      <x:c r="K11" s="238" t="n">
        <x:f>K9-K10</x:f>
        <x:v>161000</x:v>
      </x:c>
      <x:c r="L11" s="238" t="n">
        <x:f>L9-L10</x:f>
        <x:v>161000</x:v>
      </x:c>
      <x:c r="M11" s="238" t="n">
        <x:f>M9-M10</x:f>
        <x:v>161000</x:v>
      </x:c>
      <x:c r="N11" s="238" t="n">
        <x:f>M11</x:f>
        <x:v>161000</x:v>
      </x:c>
    </x:row>
    <x:row r="12">
      <x:c r="A12" s="195"/>
      <x:c r="B12" s="195"/>
      <x:c r="C12" s="195"/>
      <x:c r="D12" s="195"/>
      <x:c r="E12" s="195"/>
      <x:c r="F12" s="195"/>
      <x:c r="G12" s="195"/>
      <x:c r="H12" s="195"/>
      <x:c r="I12" s="195"/>
      <x:c r="J12" s="195"/>
      <x:c r="K12" s="195"/>
      <x:c r="L12" s="195"/>
      <x:c r="M12" s="195"/>
      <x:c r="N12" s="195"/>
    </x:row>
    <x:row r="13">
      <x:c r="A13" s="195"/>
      <x:c r="B13" s="195"/>
      <x:c r="C13" s="195"/>
      <x:c r="D13" s="195"/>
      <x:c r="E13" s="195"/>
      <x:c r="F13" s="195"/>
      <x:c r="G13" s="195"/>
      <x:c r="H13" s="195"/>
      <x:c r="I13" s="195"/>
      <x:c r="J13" s="195"/>
      <x:c r="K13" s="195"/>
      <x:c r="L13" s="195"/>
      <x:c r="M13" s="195"/>
      <x:c r="N13" s="195"/>
    </x:row>
    <x:row r="14">
      <x:c r="A14" s="195"/>
      <x:c r="B14" s="195"/>
      <x:c r="C14" s="195"/>
      <x:c r="D14" s="195"/>
      <x:c r="E14" s="195"/>
      <x:c r="F14" s="195"/>
      <x:c r="G14" s="195"/>
      <x:c r="H14" s="195"/>
      <x:c r="I14" s="195"/>
      <x:c r="J14" s="195"/>
      <x:c r="K14" s="195"/>
      <x:c r="L14" s="195"/>
      <x:c r="M14" s="195"/>
      <x:c r="N14" s="195"/>
    </x:row>
    <x:row r="15">
      <x:c r="A15" s="195"/>
      <x:c r="B15" s="195"/>
      <x:c r="C15" s="195"/>
      <x:c r="D15" s="195"/>
      <x:c r="E15" s="195"/>
      <x:c r="F15" s="195"/>
      <x:c r="G15" s="195"/>
      <x:c r="H15" s="195"/>
      <x:c r="I15" s="195"/>
      <x:c r="J15" s="195"/>
      <x:c r="K15" s="195"/>
      <x:c r="L15" s="195"/>
      <x:c r="M15" s="195"/>
      <x:c r="N15" s="195"/>
    </x:row>
    <x:row r="16">
      <x:c r="A16" s="195"/>
      <x:c r="B16" s="195"/>
      <x:c r="C16" s="195"/>
      <x:c r="D16" s="195"/>
      <x:c r="E16" s="195"/>
      <x:c r="F16" s="195"/>
      <x:c r="G16" s="195"/>
      <x:c r="H16" s="195"/>
      <x:c r="I16" s="195"/>
      <x:c r="J16" s="195"/>
      <x:c r="K16" s="195"/>
      <x:c r="L16" s="195"/>
      <x:c r="M16" s="195"/>
      <x:c r="N16" s="195"/>
    </x:row>
    <x:row r="17">
      <x:c r="A17" s="195"/>
      <x:c r="B17" s="195"/>
      <x:c r="C17" s="195"/>
      <x:c r="D17" s="195"/>
      <x:c r="E17" s="195"/>
      <x:c r="F17" s="195"/>
      <x:c r="G17" s="195"/>
      <x:c r="H17" s="195"/>
      <x:c r="I17" s="195"/>
      <x:c r="J17" s="195"/>
      <x:c r="K17" s="195"/>
      <x:c r="L17" s="195"/>
      <x:c r="M17" s="195"/>
      <x:c r="N17" s="195"/>
    </x:row>
    <x:row r="18">
      <x:c r="A18" s="195"/>
      <x:c r="B18" s="195"/>
      <x:c r="C18" s="195"/>
      <x:c r="D18" s="195"/>
      <x:c r="E18" s="195"/>
      <x:c r="F18" s="195"/>
      <x:c r="G18" s="195"/>
      <x:c r="H18" s="195"/>
      <x:c r="I18" s="195"/>
      <x:c r="J18" s="195"/>
      <x:c r="K18" s="195"/>
      <x:c r="L18" s="195"/>
      <x:c r="M18" s="195"/>
      <x:c r="N18" s="195"/>
    </x:row>
    <x:row r="19">
      <x:c r="A19" s="195"/>
      <x:c r="B19" s="195"/>
      <x:c r="C19" s="195"/>
      <x:c r="D19" s="195"/>
      <x:c r="E19" s="195"/>
      <x:c r="F19" s="195"/>
      <x:c r="G19" s="195"/>
      <x:c r="H19" s="195"/>
      <x:c r="I19" s="195"/>
      <x:c r="J19" s="195"/>
      <x:c r="K19" s="195"/>
      <x:c r="L19" s="195"/>
      <x:c r="M19" s="195"/>
      <x:c r="N19" s="195"/>
    </x:row>
    <x:row r="20">
      <x:c r="A20" s="195"/>
      <x:c r="B20" s="195"/>
      <x:c r="C20" s="195"/>
      <x:c r="D20" s="195"/>
      <x:c r="E20" s="195"/>
      <x:c r="F20" s="195"/>
      <x:c r="G20" s="195"/>
      <x:c r="H20" s="195"/>
      <x:c r="I20" s="195"/>
      <x:c r="J20" s="195"/>
      <x:c r="K20" s="195"/>
      <x:c r="L20" s="195"/>
      <x:c r="M20" s="195"/>
      <x:c r="N20" s="195"/>
    </x:row>
    <x:row r="21">
      <x:c r="A21" s="195"/>
      <x:c r="B21" s="195"/>
      <x:c r="C21" s="195"/>
      <x:c r="D21" s="195"/>
      <x:c r="E21" s="195"/>
      <x:c r="F21" s="195"/>
      <x:c r="G21" s="195"/>
      <x:c r="H21" s="195"/>
      <x:c r="I21" s="195"/>
      <x:c r="J21" s="195"/>
      <x:c r="K21" s="195"/>
      <x:c r="L21" s="195"/>
      <x:c r="M21" s="195"/>
      <x:c r="N21" s="195"/>
    </x:row>
    <x:row r="22">
      <x:c r="A22" s="195"/>
      <x:c r="B22" s="195"/>
      <x:c r="C22" s="195"/>
      <x:c r="D22" s="195"/>
      <x:c r="E22" s="195"/>
      <x:c r="F22" s="195"/>
      <x:c r="G22" s="195"/>
      <x:c r="H22" s="195"/>
      <x:c r="I22" s="195"/>
      <x:c r="J22" s="195"/>
      <x:c r="K22" s="195"/>
      <x:c r="L22" s="195"/>
      <x:c r="M22" s="195"/>
      <x:c r="N22" s="195"/>
    </x:row>
    <x:row r="23">
      <x:c r="A23" s="195"/>
      <x:c r="B23" s="195"/>
      <x:c r="C23" s="195"/>
      <x:c r="D23" s="195"/>
      <x:c r="E23" s="195"/>
      <x:c r="F23" s="195"/>
      <x:c r="G23" s="195"/>
      <x:c r="H23" s="195"/>
      <x:c r="I23" s="195"/>
      <x:c r="J23" s="195"/>
      <x:c r="K23" s="195"/>
      <x:c r="L23" s="195"/>
      <x:c r="M23" s="195"/>
      <x:c r="N23" s="195"/>
    </x:row>
    <x:row r="24">
      <x:c r="A24" s="195"/>
      <x:c r="B24" s="195"/>
      <x:c r="C24" s="195"/>
      <x:c r="D24" s="195"/>
      <x:c r="E24" s="195"/>
      <x:c r="F24" s="195"/>
      <x:c r="G24" s="195"/>
      <x:c r="H24" s="195"/>
      <x:c r="I24" s="195"/>
      <x:c r="J24" s="195"/>
      <x:c r="K24" s="195"/>
      <x:c r="L24" s="195"/>
      <x:c r="M24" s="195"/>
      <x:c r="N24" s="195"/>
    </x:row>
    <x:row r="25">
      <x:c r="A25" s="195"/>
      <x:c r="B25" s="195"/>
      <x:c r="C25" s="195"/>
      <x:c r="D25" s="195"/>
      <x:c r="E25" s="195"/>
      <x:c r="F25" s="195"/>
      <x:c r="G25" s="195"/>
      <x:c r="H25" s="195"/>
      <x:c r="I25" s="195"/>
      <x:c r="J25" s="195"/>
      <x:c r="K25" s="195"/>
      <x:c r="L25" s="195"/>
      <x:c r="M25" s="195"/>
      <x:c r="N25" s="195"/>
    </x:row>
    <x:row r="26">
      <x:c r="A26" s="195"/>
      <x:c r="B26" s="195"/>
      <x:c r="C26" s="195"/>
      <x:c r="D26" s="195"/>
      <x:c r="E26" s="195"/>
      <x:c r="F26" s="195"/>
      <x:c r="G26" s="195"/>
      <x:c r="H26" s="195"/>
      <x:c r="I26" s="195"/>
      <x:c r="J26" s="195"/>
      <x:c r="K26" s="195"/>
      <x:c r="L26" s="195"/>
      <x:c r="M26" s="195"/>
      <x:c r="N26" s="195"/>
    </x:row>
    <x:row r="27">
      <x:c r="A27" s="195"/>
      <x:c r="B27" s="195"/>
      <x:c r="C27" s="195"/>
      <x:c r="D27" s="195"/>
      <x:c r="E27" s="195"/>
      <x:c r="F27" s="195"/>
      <x:c r="G27" s="195"/>
      <x:c r="H27" s="195"/>
      <x:c r="I27" s="195"/>
      <x:c r="J27" s="195"/>
      <x:c r="K27" s="195"/>
      <x:c r="L27" s="195"/>
      <x:c r="M27" s="195"/>
      <x:c r="N27" s="195"/>
    </x:row>
    <x:row r="28">
      <x:c r="A28" s="195"/>
      <x:c r="B28" s="195"/>
      <x:c r="C28" s="195"/>
      <x:c r="D28" s="195"/>
      <x:c r="E28" s="195"/>
      <x:c r="F28" s="195"/>
      <x:c r="G28" s="195"/>
      <x:c r="H28" s="195"/>
      <x:c r="I28" s="195"/>
      <x:c r="J28" s="195"/>
      <x:c r="K28" s="195"/>
      <x:c r="L28" s="195"/>
      <x:c r="M28" s="195"/>
      <x:c r="N28" s="195"/>
    </x:row>
    <x:row r="29">
      <x:c r="A29" s="195"/>
      <x:c r="B29" s="195"/>
      <x:c r="C29" s="195"/>
      <x:c r="D29" s="195"/>
      <x:c r="E29" s="195"/>
      <x:c r="F29" s="195"/>
      <x:c r="G29" s="195"/>
      <x:c r="H29" s="195"/>
      <x:c r="I29" s="195"/>
      <x:c r="J29" s="195"/>
      <x:c r="K29" s="195"/>
      <x:c r="L29" s="195"/>
      <x:c r="M29" s="195"/>
      <x:c r="N29" s="195"/>
    </x:row>
    <x:row r="30">
      <x:c r="A30" s="195"/>
      <x:c r="B30" s="195"/>
      <x:c r="C30" s="195"/>
      <x:c r="D30" s="195"/>
      <x:c r="E30" s="195"/>
      <x:c r="F30" s="195"/>
      <x:c r="G30" s="195"/>
      <x:c r="H30" s="195"/>
      <x:c r="I30" s="195"/>
      <x:c r="J30" s="195"/>
      <x:c r="K30" s="195"/>
      <x:c r="L30" s="195"/>
      <x:c r="M30" s="195"/>
      <x:c r="N30" s="195"/>
    </x:row>
    <x:row r="31">
      <x:c r="A31" s="195"/>
      <x:c r="B31" s="195"/>
      <x:c r="C31" s="195"/>
      <x:c r="D31" s="195"/>
      <x:c r="E31" s="195"/>
      <x:c r="F31" s="195"/>
      <x:c r="G31" s="195"/>
      <x:c r="H31" s="195"/>
      <x:c r="I31" s="195"/>
      <x:c r="J31" s="195"/>
      <x:c r="K31" s="195"/>
      <x:c r="L31" s="195"/>
      <x:c r="M31" s="195"/>
      <x:c r="N31" s="195"/>
    </x:row>
    <x:row r="32">
      <x:c r="A32" s="195"/>
      <x:c r="B32" s="195"/>
      <x:c r="C32" s="195"/>
      <x:c r="D32" s="195"/>
      <x:c r="E32" s="195"/>
      <x:c r="F32" s="195"/>
      <x:c r="G32" s="195"/>
      <x:c r="H32" s="195"/>
      <x:c r="I32" s="195"/>
      <x:c r="J32" s="195"/>
      <x:c r="K32" s="195"/>
      <x:c r="L32" s="195"/>
      <x:c r="M32" s="195"/>
      <x:c r="N32" s="195"/>
    </x:row>
    <x:row r="33">
      <x:c r="A33" s="195"/>
      <x:c r="B33" s="195"/>
      <x:c r="C33" s="195"/>
      <x:c r="D33" s="195"/>
      <x:c r="E33" s="195"/>
      <x:c r="F33" s="195"/>
      <x:c r="G33" s="195"/>
      <x:c r="H33" s="195"/>
      <x:c r="I33" s="195"/>
      <x:c r="J33" s="195"/>
      <x:c r="K33" s="195"/>
      <x:c r="L33" s="195"/>
      <x:c r="M33" s="195"/>
      <x:c r="N33" s="195"/>
    </x:row>
    <x:row r="34">
      <x:c r="A34" s="195"/>
      <x:c r="B34" s="195"/>
      <x:c r="C34" s="195"/>
      <x:c r="D34" s="195"/>
      <x:c r="E34" s="195"/>
      <x:c r="F34" s="195"/>
      <x:c r="G34" s="195"/>
      <x:c r="H34" s="195"/>
      <x:c r="I34" s="195"/>
      <x:c r="J34" s="195"/>
      <x:c r="K34" s="195"/>
      <x:c r="L34" s="195"/>
      <x:c r="M34" s="195"/>
      <x:c r="N34" s="195"/>
    </x:row>
    <x:row r="35">
      <x:c r="A35" s="195"/>
      <x:c r="B35" s="195"/>
      <x:c r="C35" s="195"/>
      <x:c r="D35" s="195"/>
      <x:c r="E35" s="195"/>
      <x:c r="F35" s="195"/>
      <x:c r="G35" s="195"/>
      <x:c r="H35" s="195"/>
      <x:c r="I35" s="195"/>
      <x:c r="J35" s="195"/>
      <x:c r="K35" s="195"/>
      <x:c r="L35" s="195"/>
      <x:c r="M35" s="195"/>
      <x:c r="N35" s="195"/>
    </x:row>
    <x:row r="36">
      <x:c r="A36" s="195"/>
      <x:c r="B36" s="195"/>
      <x:c r="C36" s="195"/>
      <x:c r="D36" s="195"/>
      <x:c r="E36" s="195"/>
      <x:c r="F36" s="195"/>
      <x:c r="G36" s="195"/>
      <x:c r="H36" s="195"/>
      <x:c r="I36" s="195"/>
      <x:c r="J36" s="195"/>
      <x:c r="K36" s="195"/>
      <x:c r="L36" s="195"/>
      <x:c r="M36" s="195"/>
      <x:c r="N36" s="195"/>
    </x:row>
    <x:row r="37">
      <x:c r="A37" s="195"/>
      <x:c r="B37" s="195"/>
      <x:c r="C37" s="195"/>
      <x:c r="D37" s="195"/>
      <x:c r="E37" s="195"/>
      <x:c r="F37" s="195"/>
      <x:c r="G37" s="195"/>
      <x:c r="H37" s="195"/>
      <x:c r="I37" s="195"/>
      <x:c r="J37" s="195"/>
      <x:c r="K37" s="195"/>
      <x:c r="L37" s="195"/>
      <x:c r="M37" s="195"/>
      <x:c r="N37" s="195"/>
    </x:row>
    <x:row r="38">
      <x:c r="A38" s="195"/>
      <x:c r="B38" s="195"/>
      <x:c r="C38" s="195"/>
      <x:c r="D38" s="195"/>
      <x:c r="E38" s="195"/>
      <x:c r="F38" s="195"/>
      <x:c r="G38" s="195"/>
      <x:c r="H38" s="195"/>
      <x:c r="I38" s="195"/>
      <x:c r="J38" s="195"/>
      <x:c r="K38" s="195"/>
      <x:c r="L38" s="195"/>
      <x:c r="M38" s="195"/>
      <x:c r="N38" s="195"/>
    </x:row>
    <x:row r="39">
      <x:c r="A39" s="195"/>
      <x:c r="B39" s="195"/>
      <x:c r="C39" s="195"/>
      <x:c r="D39" s="195"/>
      <x:c r="E39" s="195"/>
      <x:c r="F39" s="195"/>
      <x:c r="G39" s="195"/>
      <x:c r="H39" s="195"/>
      <x:c r="I39" s="195"/>
      <x:c r="J39" s="195"/>
      <x:c r="K39" s="195"/>
      <x:c r="L39" s="195"/>
      <x:c r="M39" s="195"/>
      <x:c r="N39" s="195"/>
    </x:row>
    <x:row r="40">
      <x:c r="A40" s="195"/>
      <x:c r="B40" s="195"/>
      <x:c r="C40" s="195"/>
      <x:c r="D40" s="195"/>
      <x:c r="E40" s="195"/>
      <x:c r="F40" s="195"/>
      <x:c r="G40" s="195"/>
      <x:c r="H40" s="195"/>
      <x:c r="I40" s="195"/>
      <x:c r="J40" s="195"/>
      <x:c r="K40" s="195"/>
      <x:c r="L40" s="195"/>
      <x:c r="M40" s="195"/>
      <x:c r="N40" s="195"/>
    </x:row>
    <x:row r="41">
      <x:c r="A41" s="195"/>
      <x:c r="B41" s="195"/>
      <x:c r="C41" s="195"/>
      <x:c r="D41" s="195"/>
      <x:c r="E41" s="195"/>
      <x:c r="F41" s="195"/>
      <x:c r="G41" s="195"/>
      <x:c r="H41" s="195"/>
      <x:c r="I41" s="195"/>
      <x:c r="J41" s="195"/>
      <x:c r="K41" s="195"/>
      <x:c r="L41" s="195"/>
      <x:c r="M41" s="195"/>
      <x:c r="N41" s="195"/>
    </x:row>
    <x:row r="42">
      <x:c r="A42" s="195"/>
      <x:c r="B42" s="195"/>
      <x:c r="C42" s="195"/>
      <x:c r="D42" s="195"/>
      <x:c r="E42" s="195"/>
      <x:c r="F42" s="195"/>
      <x:c r="G42" s="195"/>
      <x:c r="H42" s="195"/>
      <x:c r="I42" s="195"/>
      <x:c r="J42" s="195"/>
      <x:c r="K42" s="195"/>
      <x:c r="L42" s="195"/>
      <x:c r="M42" s="195"/>
      <x:c r="N42" s="195"/>
    </x:row>
    <x:row r="43">
      <x:c r="A43" s="195"/>
      <x:c r="B43" s="195"/>
      <x:c r="C43" s="195"/>
      <x:c r="D43" s="195"/>
      <x:c r="E43" s="195"/>
      <x:c r="F43" s="195"/>
      <x:c r="G43" s="195"/>
      <x:c r="H43" s="195"/>
      <x:c r="I43" s="195"/>
      <x:c r="J43" s="195"/>
      <x:c r="K43" s="195"/>
      <x:c r="L43" s="195"/>
      <x:c r="M43" s="195"/>
      <x:c r="N43" s="195"/>
    </x:row>
    <x:row r="44">
      <x:c r="A44" s="195"/>
      <x:c r="B44" s="195"/>
      <x:c r="C44" s="195"/>
      <x:c r="D44" s="195"/>
      <x:c r="E44" s="195"/>
      <x:c r="F44" s="195"/>
      <x:c r="G44" s="195"/>
      <x:c r="H44" s="195"/>
      <x:c r="I44" s="195"/>
      <x:c r="J44" s="195"/>
      <x:c r="K44" s="195"/>
      <x:c r="L44" s="195"/>
      <x:c r="M44" s="195"/>
      <x:c r="N44" s="195"/>
    </x:row>
    <x:row r="45">
      <x:c r="A45" s="195"/>
      <x:c r="B45" s="195"/>
      <x:c r="C45" s="195"/>
      <x:c r="D45" s="195"/>
      <x:c r="E45" s="195"/>
      <x:c r="F45" s="195"/>
      <x:c r="G45" s="195"/>
      <x:c r="H45" s="195"/>
      <x:c r="I45" s="195"/>
      <x:c r="J45" s="195"/>
      <x:c r="K45" s="195"/>
      <x:c r="L45" s="195"/>
      <x:c r="M45" s="195"/>
      <x:c r="N45" s="195"/>
    </x:row>
    <x:row r="46">
      <x:c r="A46" s="195"/>
      <x:c r="B46" s="195"/>
      <x:c r="C46" s="195"/>
      <x:c r="D46" s="195"/>
      <x:c r="E46" s="195"/>
      <x:c r="F46" s="195"/>
      <x:c r="G46" s="195"/>
      <x:c r="H46" s="195"/>
      <x:c r="I46" s="195"/>
      <x:c r="J46" s="195"/>
      <x:c r="K46" s="195"/>
      <x:c r="L46" s="195"/>
      <x:c r="M46" s="195"/>
      <x:c r="N46" s="195"/>
    </x:row>
    <x:row r="47">
      <x:c r="A47" s="195"/>
      <x:c r="B47" s="195"/>
      <x:c r="C47" s="195"/>
      <x:c r="D47" s="195"/>
      <x:c r="E47" s="195"/>
      <x:c r="F47" s="195"/>
      <x:c r="G47" s="195"/>
      <x:c r="H47" s="195"/>
      <x:c r="I47" s="195"/>
      <x:c r="J47" s="195"/>
      <x:c r="K47" s="195"/>
      <x:c r="L47" s="195"/>
      <x:c r="M47" s="195"/>
      <x:c r="N47" s="195"/>
    </x:row>
    <x:row r="48">
      <x:c r="A48" s="195"/>
      <x:c r="B48" s="195"/>
      <x:c r="C48" s="195"/>
      <x:c r="D48" s="195"/>
      <x:c r="E48" s="195"/>
      <x:c r="F48" s="195"/>
      <x:c r="G48" s="195"/>
      <x:c r="H48" s="195"/>
      <x:c r="I48" s="195"/>
      <x:c r="J48" s="195"/>
      <x:c r="K48" s="195"/>
      <x:c r="L48" s="195"/>
      <x:c r="M48" s="195"/>
      <x:c r="N48" s="195"/>
    </x:row>
    <x:row r="49">
      <x:c r="A49" s="195"/>
      <x:c r="B49" s="195"/>
      <x:c r="C49" s="195"/>
      <x:c r="D49" s="195"/>
      <x:c r="E49" s="195"/>
      <x:c r="F49" s="195"/>
      <x:c r="G49" s="195"/>
      <x:c r="H49" s="195"/>
      <x:c r="I49" s="195"/>
      <x:c r="J49" s="195"/>
      <x:c r="K49" s="195"/>
      <x:c r="L49" s="195"/>
      <x:c r="M49" s="195"/>
      <x:c r="N49" s="195"/>
    </x:row>
    <x:row r="50">
      <x:c r="A50" s="195"/>
      <x:c r="B50" s="195"/>
      <x:c r="C50" s="195"/>
      <x:c r="D50" s="195"/>
      <x:c r="E50" s="195"/>
      <x:c r="F50" s="195"/>
      <x:c r="G50" s="195"/>
      <x:c r="H50" s="195"/>
      <x:c r="I50" s="195"/>
      <x:c r="J50" s="195"/>
      <x:c r="K50" s="195"/>
      <x:c r="L50" s="195"/>
      <x:c r="M50" s="195"/>
      <x:c r="N50" s="195"/>
    </x:row>
    <x:row r="51">
      <x:c r="A51" s="195"/>
      <x:c r="B51" s="195"/>
      <x:c r="C51" s="195"/>
      <x:c r="D51" s="195"/>
      <x:c r="E51" s="195"/>
      <x:c r="F51" s="195"/>
      <x:c r="G51" s="195"/>
      <x:c r="H51" s="195"/>
      <x:c r="I51" s="195"/>
      <x:c r="J51" s="195"/>
      <x:c r="K51" s="195"/>
      <x:c r="L51" s="195"/>
      <x:c r="M51" s="195"/>
      <x:c r="N51" s="195"/>
    </x:row>
    <x:row r="52">
      <x:c r="A52" s="195"/>
      <x:c r="B52" s="195"/>
      <x:c r="C52" s="195"/>
      <x:c r="D52" s="195"/>
      <x:c r="E52" s="195"/>
      <x:c r="F52" s="195"/>
      <x:c r="G52" s="195"/>
      <x:c r="H52" s="195"/>
      <x:c r="I52" s="195"/>
      <x:c r="J52" s="195"/>
      <x:c r="K52" s="195"/>
      <x:c r="L52" s="195"/>
      <x:c r="M52" s="195"/>
      <x:c r="N52" s="195"/>
    </x:row>
    <x:row r="53">
      <x:c r="A53" s="195"/>
      <x:c r="B53" s="195"/>
      <x:c r="C53" s="195"/>
      <x:c r="D53" s="195"/>
      <x:c r="E53" s="195"/>
      <x:c r="F53" s="195"/>
      <x:c r="G53" s="195"/>
      <x:c r="H53" s="195"/>
      <x:c r="I53" s="195"/>
      <x:c r="J53" s="195"/>
      <x:c r="K53" s="195"/>
      <x:c r="L53" s="195"/>
      <x:c r="M53" s="195"/>
      <x:c r="N53" s="195"/>
    </x:row>
    <x:row r="54">
      <x:c r="A54" s="195"/>
      <x:c r="B54" s="195"/>
      <x:c r="C54" s="195"/>
      <x:c r="D54" s="195"/>
      <x:c r="E54" s="195"/>
      <x:c r="F54" s="195"/>
      <x:c r="G54" s="195"/>
      <x:c r="H54" s="195"/>
      <x:c r="I54" s="195"/>
      <x:c r="J54" s="195"/>
      <x:c r="K54" s="195"/>
      <x:c r="L54" s="195"/>
      <x:c r="M54" s="195"/>
      <x:c r="N54" s="195"/>
    </x:row>
    <x:row r="55">
      <x:c r="A55" s="195"/>
      <x:c r="B55" s="195"/>
      <x:c r="C55" s="195"/>
      <x:c r="D55" s="195"/>
      <x:c r="E55" s="195"/>
      <x:c r="F55" s="195"/>
      <x:c r="G55" s="195"/>
      <x:c r="H55" s="195"/>
      <x:c r="I55" s="195"/>
      <x:c r="J55" s="195"/>
      <x:c r="K55" s="195"/>
      <x:c r="L55" s="195"/>
      <x:c r="M55" s="195"/>
      <x:c r="N55" s="195"/>
    </x:row>
    <x:row r="56">
      <x:c r="A56" s="195"/>
      <x:c r="B56" s="195"/>
      <x:c r="C56" s="195"/>
      <x:c r="D56" s="195"/>
      <x:c r="E56" s="195"/>
      <x:c r="F56" s="195"/>
      <x:c r="G56" s="195"/>
      <x:c r="H56" s="195"/>
      <x:c r="I56" s="195"/>
      <x:c r="J56" s="195"/>
      <x:c r="K56" s="195"/>
      <x:c r="L56" s="195"/>
      <x:c r="M56" s="195"/>
      <x:c r="N56" s="195"/>
    </x:row>
    <x:row r="57">
      <x:c r="A57" s="195"/>
      <x:c r="B57" s="195"/>
      <x:c r="C57" s="195"/>
      <x:c r="D57" s="195"/>
      <x:c r="E57" s="195"/>
      <x:c r="F57" s="195"/>
      <x:c r="G57" s="195"/>
      <x:c r="H57" s="195"/>
      <x:c r="I57" s="195"/>
      <x:c r="J57" s="195"/>
      <x:c r="K57" s="195"/>
      <x:c r="L57" s="195"/>
      <x:c r="M57" s="195"/>
      <x:c r="N57" s="195"/>
    </x:row>
    <x:row r="58">
      <x:c r="A58" s="195"/>
      <x:c r="B58" s="195"/>
      <x:c r="C58" s="195"/>
      <x:c r="D58" s="195"/>
      <x:c r="E58" s="195"/>
      <x:c r="F58" s="195"/>
      <x:c r="G58" s="195"/>
      <x:c r="H58" s="195"/>
      <x:c r="I58" s="195"/>
      <x:c r="J58" s="195"/>
      <x:c r="K58" s="195"/>
      <x:c r="L58" s="195"/>
      <x:c r="M58" s="195"/>
      <x:c r="N58" s="195"/>
    </x:row>
    <x:row r="59">
      <x:c r="A59" s="195"/>
      <x:c r="B59" s="195"/>
      <x:c r="C59" s="195"/>
      <x:c r="D59" s="195"/>
      <x:c r="E59" s="195"/>
      <x:c r="F59" s="195"/>
      <x:c r="G59" s="195"/>
      <x:c r="H59" s="195"/>
      <x:c r="I59" s="195"/>
      <x:c r="J59" s="195"/>
      <x:c r="K59" s="195"/>
      <x:c r="L59" s="195"/>
      <x:c r="M59" s="195"/>
      <x:c r="N59" s="195"/>
    </x:row>
    <x:row r="60">
      <x:c r="A60" s="195"/>
      <x:c r="B60" s="195"/>
      <x:c r="C60" s="195"/>
      <x:c r="D60" s="195"/>
      <x:c r="E60" s="195"/>
      <x:c r="F60" s="195"/>
      <x:c r="G60" s="195"/>
      <x:c r="H60" s="195"/>
      <x:c r="I60" s="195"/>
      <x:c r="J60" s="195"/>
      <x:c r="K60" s="195"/>
      <x:c r="L60" s="195"/>
      <x:c r="M60" s="195"/>
      <x:c r="N60" s="195"/>
    </x:row>
    <x:row r="61">
      <x:c r="A61" s="195"/>
      <x:c r="B61" s="195"/>
      <x:c r="C61" s="195"/>
      <x:c r="D61" s="195"/>
      <x:c r="E61" s="195"/>
      <x:c r="F61" s="195"/>
      <x:c r="G61" s="195"/>
      <x:c r="H61" s="195"/>
      <x:c r="I61" s="195"/>
      <x:c r="J61" s="195"/>
      <x:c r="K61" s="195"/>
      <x:c r="L61" s="195"/>
      <x:c r="M61" s="195"/>
      <x:c r="N61" s="195"/>
    </x:row>
    <x:row r="62">
      <x:c r="A62" s="195"/>
      <x:c r="B62" s="195"/>
      <x:c r="C62" s="195"/>
      <x:c r="D62" s="195"/>
      <x:c r="E62" s="195"/>
      <x:c r="F62" s="195"/>
      <x:c r="G62" s="195"/>
      <x:c r="H62" s="195"/>
      <x:c r="I62" s="195"/>
      <x:c r="J62" s="195"/>
      <x:c r="K62" s="195"/>
      <x:c r="L62" s="195"/>
      <x:c r="M62" s="195"/>
      <x:c r="N62" s="195"/>
    </x:row>
    <x:row r="63">
      <x:c r="A63" s="195"/>
      <x:c r="B63" s="195"/>
      <x:c r="C63" s="195"/>
      <x:c r="D63" s="195"/>
      <x:c r="E63" s="195"/>
      <x:c r="F63" s="195"/>
      <x:c r="G63" s="195"/>
      <x:c r="H63" s="195"/>
      <x:c r="I63" s="195"/>
      <x:c r="J63" s="195"/>
      <x:c r="K63" s="195"/>
      <x:c r="L63" s="195"/>
      <x:c r="M63" s="195"/>
      <x:c r="N63" s="195"/>
    </x:row>
    <x:row r="64">
      <x:c r="A64" s="195"/>
      <x:c r="B64" s="195"/>
      <x:c r="C64" s="195"/>
      <x:c r="D64" s="195"/>
      <x:c r="E64" s="195"/>
      <x:c r="F64" s="195"/>
      <x:c r="G64" s="195"/>
      <x:c r="H64" s="195"/>
      <x:c r="I64" s="195"/>
      <x:c r="J64" s="195"/>
      <x:c r="K64" s="195"/>
      <x:c r="L64" s="195"/>
      <x:c r="M64" s="195"/>
      <x:c r="N64" s="195"/>
    </x:row>
    <x:row r="65">
      <x:c r="A65" s="195"/>
      <x:c r="B65" s="195"/>
      <x:c r="C65" s="195"/>
      <x:c r="D65" s="195"/>
      <x:c r="E65" s="195"/>
      <x:c r="F65" s="195"/>
      <x:c r="G65" s="195"/>
      <x:c r="H65" s="195"/>
      <x:c r="I65" s="195"/>
      <x:c r="J65" s="195"/>
      <x:c r="K65" s="195"/>
      <x:c r="L65" s="195"/>
      <x:c r="M65" s="195"/>
      <x:c r="N65" s="195"/>
    </x:row>
    <x:row r="66">
      <x:c r="A66" s="195"/>
      <x:c r="B66" s="195"/>
      <x:c r="C66" s="195"/>
      <x:c r="D66" s="195"/>
      <x:c r="E66" s="195"/>
      <x:c r="F66" s="195"/>
      <x:c r="G66" s="195"/>
      <x:c r="H66" s="195"/>
      <x:c r="I66" s="195"/>
      <x:c r="J66" s="195"/>
      <x:c r="K66" s="195"/>
      <x:c r="L66" s="195"/>
      <x:c r="M66" s="195"/>
      <x:c r="N66" s="195"/>
    </x:row>
    <x:row r="67">
      <x:c r="A67" s="195"/>
      <x:c r="B67" s="195"/>
      <x:c r="C67" s="195"/>
      <x:c r="D67" s="195"/>
      <x:c r="E67" s="195"/>
      <x:c r="F67" s="195"/>
      <x:c r="G67" s="195"/>
      <x:c r="H67" s="195"/>
      <x:c r="I67" s="195"/>
      <x:c r="J67" s="195"/>
      <x:c r="K67" s="195"/>
      <x:c r="L67" s="195"/>
      <x:c r="M67" s="195"/>
      <x:c r="N67" s="195"/>
    </x:row>
    <x:row r="68">
      <x:c r="A68" s="195"/>
      <x:c r="B68" s="195"/>
      <x:c r="C68" s="195"/>
      <x:c r="D68" s="195"/>
      <x:c r="E68" s="195"/>
      <x:c r="F68" s="195"/>
      <x:c r="G68" s="195"/>
      <x:c r="H68" s="195"/>
      <x:c r="I68" s="195"/>
      <x:c r="J68" s="195"/>
      <x:c r="K68" s="195"/>
      <x:c r="L68" s="195"/>
      <x:c r="M68" s="195"/>
      <x:c r="N68" s="195"/>
    </x:row>
    <x:row r="69">
      <x:c r="A69" s="195"/>
      <x:c r="B69" s="195"/>
      <x:c r="C69" s="195"/>
      <x:c r="D69" s="195"/>
      <x:c r="E69" s="195"/>
      <x:c r="F69" s="195"/>
      <x:c r="G69" s="195"/>
      <x:c r="H69" s="195"/>
      <x:c r="I69" s="195"/>
      <x:c r="J69" s="195"/>
      <x:c r="K69" s="195"/>
      <x:c r="L69" s="195"/>
      <x:c r="M69" s="195"/>
      <x:c r="N69" s="195"/>
    </x:row>
    <x:row r="70">
      <x:c r="A70" s="195"/>
      <x:c r="B70" s="195"/>
      <x:c r="C70" s="195"/>
      <x:c r="D70" s="195"/>
      <x:c r="E70" s="195"/>
      <x:c r="F70" s="195"/>
      <x:c r="G70" s="195"/>
      <x:c r="H70" s="195"/>
      <x:c r="I70" s="195"/>
      <x:c r="J70" s="195"/>
      <x:c r="K70" s="195"/>
      <x:c r="L70" s="195"/>
      <x:c r="M70" s="195"/>
      <x:c r="N70" s="195"/>
    </x:row>
    <x:row r="71">
      <x:c r="A71" s="195"/>
      <x:c r="B71" s="195"/>
      <x:c r="C71" s="195"/>
      <x:c r="D71" s="195"/>
      <x:c r="E71" s="195"/>
      <x:c r="F71" s="195"/>
      <x:c r="G71" s="195"/>
      <x:c r="H71" s="195"/>
      <x:c r="I71" s="195"/>
      <x:c r="J71" s="195"/>
      <x:c r="K71" s="195"/>
      <x:c r="L71" s="195"/>
      <x:c r="M71" s="195"/>
      <x:c r="N71" s="195"/>
    </x:row>
    <x:row r="72">
      <x:c r="A72" s="195"/>
      <x:c r="B72" s="195"/>
      <x:c r="C72" s="195"/>
      <x:c r="D72" s="195"/>
      <x:c r="E72" s="195"/>
      <x:c r="F72" s="195"/>
      <x:c r="G72" s="195"/>
      <x:c r="H72" s="195"/>
      <x:c r="I72" s="195"/>
      <x:c r="J72" s="195"/>
      <x:c r="K72" s="195"/>
      <x:c r="L72" s="195"/>
      <x:c r="M72" s="195"/>
      <x:c r="N72" s="195"/>
    </x:row>
    <x:row r="73">
      <x:c r="A73" s="195"/>
      <x:c r="B73" s="195"/>
      <x:c r="C73" s="195"/>
      <x:c r="D73" s="195"/>
      <x:c r="E73" s="195"/>
      <x:c r="F73" s="195"/>
      <x:c r="G73" s="195"/>
      <x:c r="H73" s="195"/>
      <x:c r="I73" s="195"/>
      <x:c r="J73" s="195"/>
      <x:c r="K73" s="195"/>
      <x:c r="L73" s="195"/>
      <x:c r="M73" s="195"/>
      <x:c r="N73" s="195"/>
    </x:row>
    <x:row r="74">
      <x:c r="A74" s="195"/>
      <x:c r="B74" s="195"/>
      <x:c r="C74" s="195"/>
      <x:c r="D74" s="195"/>
      <x:c r="E74" s="195"/>
      <x:c r="F74" s="195"/>
      <x:c r="G74" s="195"/>
      <x:c r="H74" s="195"/>
      <x:c r="I74" s="195"/>
      <x:c r="J74" s="195"/>
      <x:c r="K74" s="195"/>
      <x:c r="L74" s="195"/>
      <x:c r="M74" s="195"/>
      <x:c r="N74" s="195"/>
    </x:row>
    <x:row r="75">
      <x:c r="A75" s="195"/>
      <x:c r="B75" s="195"/>
      <x:c r="C75" s="195"/>
      <x:c r="D75" s="195"/>
      <x:c r="E75" s="195"/>
      <x:c r="F75" s="195"/>
      <x:c r="G75" s="195"/>
      <x:c r="H75" s="195"/>
      <x:c r="I75" s="195"/>
      <x:c r="J75" s="195"/>
      <x:c r="K75" s="195"/>
      <x:c r="L75" s="195"/>
      <x:c r="M75" s="195"/>
      <x:c r="N75" s="195"/>
    </x:row>
    <x:row r="76">
      <x:c r="A76" s="195"/>
      <x:c r="B76" s="195"/>
      <x:c r="C76" s="195"/>
      <x:c r="D76" s="195"/>
      <x:c r="E76" s="195"/>
      <x:c r="F76" s="195"/>
      <x:c r="G76" s="195"/>
      <x:c r="H76" s="195"/>
      <x:c r="I76" s="195"/>
      <x:c r="J76" s="195"/>
      <x:c r="K76" s="195"/>
      <x:c r="L76" s="195"/>
      <x:c r="M76" s="195"/>
      <x:c r="N76" s="195"/>
    </x:row>
    <x:row r="77">
      <x:c r="A77" s="195"/>
      <x:c r="B77" s="195"/>
      <x:c r="C77" s="195"/>
      <x:c r="D77" s="195"/>
      <x:c r="E77" s="195"/>
      <x:c r="F77" s="195"/>
      <x:c r="G77" s="195"/>
      <x:c r="H77" s="195"/>
      <x:c r="I77" s="195"/>
      <x:c r="J77" s="195"/>
      <x:c r="K77" s="195"/>
      <x:c r="L77" s="195"/>
      <x:c r="M77" s="195"/>
      <x:c r="N77" s="195"/>
    </x:row>
    <x:row r="78">
      <x:c r="A78" s="195"/>
      <x:c r="B78" s="195"/>
      <x:c r="C78" s="195"/>
      <x:c r="D78" s="195"/>
      <x:c r="E78" s="195"/>
      <x:c r="F78" s="195"/>
      <x:c r="G78" s="195"/>
      <x:c r="H78" s="195"/>
      <x:c r="I78" s="195"/>
      <x:c r="J78" s="195"/>
      <x:c r="K78" s="195"/>
      <x:c r="L78" s="195"/>
      <x:c r="M78" s="195"/>
      <x:c r="N78" s="195"/>
    </x:row>
    <x:row r="79">
      <x:c r="A79" s="195"/>
      <x:c r="B79" s="195"/>
      <x:c r="C79" s="195"/>
      <x:c r="D79" s="195"/>
      <x:c r="E79" s="195"/>
      <x:c r="F79" s="195"/>
      <x:c r="G79" s="195"/>
      <x:c r="H79" s="195"/>
      <x:c r="I79" s="195"/>
      <x:c r="J79" s="195"/>
      <x:c r="K79" s="195"/>
      <x:c r="L79" s="195"/>
      <x:c r="M79" s="195"/>
      <x:c r="N79" s="195"/>
    </x:row>
    <x:row r="80">
      <x:c r="A80" s="195"/>
      <x:c r="B80" s="195"/>
      <x:c r="C80" s="195"/>
      <x:c r="D80" s="195"/>
      <x:c r="E80" s="195"/>
      <x:c r="F80" s="195"/>
      <x:c r="G80" s="195"/>
      <x:c r="H80" s="195"/>
      <x:c r="I80" s="195"/>
      <x:c r="J80" s="195"/>
      <x:c r="K80" s="195"/>
      <x:c r="L80" s="195"/>
      <x:c r="M80" s="195"/>
      <x:c r="N80" s="195"/>
    </x:row>
  </x:sheetData>
  <x:mergeCells>
    <x:mergeCell ref="A1:N2"/>
  </x:mergeCells>
  <x:conditionalFormatting sqref="B11:N11">
    <x:cfRule type="colorScale" priority="1">
      <x:colorScale>
        <x:cfvo type="min"/>
        <x:cfvo type="percentile" val="50"/>
        <x:cfvo type="max"/>
        <x:color rgb="FFFADBD8"/>
        <x:color rgb="FFFCF3CF"/>
        <x:color rgb="FFD5F5E3"/>
      </x:colorScale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6" hidden="0" customWidth="1"/>
    <x:col min="3" max="3" width="16" hidden="0" customWidth="1"/>
    <x:col min="4" max="4" width="16" hidden="0" customWidth="1"/>
  </x:cols>
  <x:sheetData>
    <x:row r="1">
      <x:c r="A1" s="5" t="str">
        <x:v>📑 COMPTE DE RÉSULTAT SYNTHÉTIQUE</x:v>
      </x:c>
      <x:c r="B1" s="5"/>
      <x:c r="C1" s="5"/>
      <x:c r="D1" s="5"/>
      <x:c r="E1" s="5"/>
      <x:c r="F1" s="5"/>
      <x:c r="G1" s="195"/>
      <x:c r="H1" s="195"/>
      <x:c r="I1" s="195"/>
      <x:c r="J1" s="195"/>
      <x:c r="K1" s="195"/>
      <x:c r="L1" s="195"/>
      <x:c r="M1" s="195"/>
      <x:c r="N1" s="195"/>
    </x:row>
    <x:row r="2">
      <x:c r="A2" s="5"/>
      <x:c r="B2" s="5"/>
      <x:c r="C2" s="5"/>
      <x:c r="D2" s="5"/>
      <x:c r="E2" s="5"/>
      <x:c r="F2" s="5"/>
      <x:c r="G2" s="195"/>
      <x:c r="H2" s="195"/>
      <x:c r="I2" s="195"/>
      <x:c r="J2" s="195"/>
      <x:c r="K2" s="195"/>
      <x:c r="L2" s="195"/>
      <x:c r="M2" s="195"/>
      <x:c r="N2" s="195"/>
    </x:row>
    <x:row r="3">
      <x:c r="A3" s="195"/>
      <x:c r="B3" s="195"/>
      <x:c r="C3" s="195"/>
      <x:c r="D3" s="195"/>
      <x:c r="E3" s="195"/>
      <x:c r="F3" s="195"/>
      <x:c r="G3" s="195"/>
      <x:c r="H3" s="195"/>
      <x:c r="I3" s="195"/>
      <x:c r="J3" s="195"/>
      <x:c r="K3" s="195"/>
      <x:c r="L3" s="195"/>
      <x:c r="M3" s="195"/>
      <x:c r="N3" s="195"/>
    </x:row>
    <x:row r="4">
      <x:c r="A4" s="140" t="str">
        <x:v>Poste</x:v>
      </x:c>
      <x:c r="B4" s="140" t="str">
        <x:v>Réalisé (€)</x:v>
      </x:c>
      <x:c r="C4" s="140" t="str">
        <x:v>Budget (€)</x:v>
      </x:c>
      <x:c r="D4" s="140" t="str">
        <x:v>Écart (€)</x:v>
      </x:c>
      <x:c r="E4" s="195"/>
      <x:c r="F4" s="195"/>
      <x:c r="G4" s="195"/>
      <x:c r="H4" s="195"/>
      <x:c r="I4" s="195"/>
      <x:c r="J4" s="195"/>
      <x:c r="K4" s="195"/>
      <x:c r="L4" s="195"/>
      <x:c r="M4" s="195"/>
      <x:c r="N4" s="195"/>
    </x:row>
    <x:row r="5">
      <x:c r="A5" s="195" t="str">
        <x:v>Chiffre d'affaires</x:v>
      </x:c>
      <x:c r="B5" s="203" t="n">
        <x:f>Budget!N6</x:f>
        <x:v>378000</x:v>
      </x:c>
      <x:c r="C5" s="219" t="n">
        <x:f>Budget!N5</x:f>
        <x:v>1239000</x:v>
      </x:c>
      <x:c r="D5" s="220" t="n">
        <x:f>B5-C5</x:f>
        <x:v>-861000</x:v>
      </x:c>
      <x:c r="E5" s="195"/>
      <x:c r="F5" s="195"/>
      <x:c r="G5" s="195"/>
      <x:c r="H5" s="195"/>
      <x:c r="I5" s="195"/>
      <x:c r="J5" s="195"/>
      <x:c r="K5" s="195"/>
      <x:c r="L5" s="195"/>
      <x:c r="M5" s="195"/>
      <x:c r="N5" s="195"/>
    </x:row>
    <x:row r="6">
      <x:c r="A6" s="195" t="str">
        <x:v>Achats consommés</x:v>
      </x:c>
      <x:c r="B6" s="203" t="n">
        <x:f>SUMIFS(Journal!$F$5:$F$200,Journal!$E$5:$E$200,"Achats")</x:f>
        <x:v>126000</x:v>
      </x:c>
      <x:c r="C6" s="219" t="n">
        <x:f>SUM(Budget!B7:M7)-SUMIFS(Journal!$F$5:$F$200,Journal!$E$5:$E$200,"Salaires")-45000</x:f>
        <x:v>580000</x:v>
      </x:c>
      <x:c r="D6" s="220" t="n">
        <x:f>B6-C6</x:f>
        <x:v>-454000</x:v>
      </x:c>
      <x:c r="E6" s="195"/>
      <x:c r="F6" s="195"/>
      <x:c r="G6" s="195"/>
      <x:c r="H6" s="195"/>
      <x:c r="I6" s="195"/>
      <x:c r="J6" s="195"/>
      <x:c r="K6" s="195"/>
      <x:c r="L6" s="195"/>
      <x:c r="M6" s="195"/>
      <x:c r="N6" s="195"/>
    </x:row>
    <x:row r="7">
      <x:c r="A7" s="240" t="str">
        <x:v>Marge brute</x:v>
      </x:c>
      <x:c r="B7" s="241" t="n">
        <x:f>B5-B6</x:f>
        <x:v>252000</x:v>
      </x:c>
      <x:c r="C7" s="241" t="n">
        <x:f>C5-C6</x:f>
        <x:v>659000</x:v>
      </x:c>
      <x:c r="D7" s="241" t="n">
        <x:f>B7-C7</x:f>
        <x:v>-407000</x:v>
      </x:c>
      <x:c r="E7" s="195"/>
      <x:c r="F7" s="195"/>
      <x:c r="G7" s="195"/>
      <x:c r="H7" s="195"/>
      <x:c r="I7" s="195"/>
      <x:c r="J7" s="195"/>
      <x:c r="K7" s="195"/>
      <x:c r="L7" s="195"/>
      <x:c r="M7" s="195"/>
      <x:c r="N7" s="195"/>
    </x:row>
    <x:row r="8">
      <x:c r="A8" s="195" t="str">
        <x:v>Salaires</x:v>
      </x:c>
      <x:c r="B8" s="203" t="n">
        <x:f>SUMIFS(Journal!$F$5:$F$200,Journal!$E$5:$E$200,"Salaires")</x:f>
        <x:v>91000</x:v>
      </x:c>
      <x:c r="C8" s="219" t="n">
        <x:f>SUMIFS(Journal!$J$5:$J$200,Journal!$E$5:$E$200,"Salaires")</x:f>
        <x:v>91000</x:v>
      </x:c>
      <x:c r="D8" s="220" t="n">
        <x:f>B8-C8</x:f>
        <x:v>0</x:v>
      </x:c>
      <x:c r="E8" s="195"/>
      <x:c r="F8" s="195"/>
      <x:c r="G8" s="195"/>
      <x:c r="H8" s="195"/>
      <x:c r="I8" s="195"/>
      <x:c r="J8" s="195"/>
      <x:c r="K8" s="195"/>
      <x:c r="L8" s="195"/>
      <x:c r="M8" s="195"/>
      <x:c r="N8" s="195"/>
    </x:row>
    <x:row r="9">
      <x:c r="A9" s="195" t="str">
        <x:v>Autres charges</x:v>
      </x:c>
      <x:c r="B9" s="203" t="n">
        <x:v>42000</x:v>
      </x:c>
      <x:c r="C9" s="219" t="n">
        <x:v>45000</x:v>
      </x:c>
      <x:c r="D9" s="220" t="n">
        <x:f>B9-C9</x:f>
        <x:v>-3000</x:v>
      </x:c>
      <x:c r="E9" s="195"/>
      <x:c r="F9" s="195"/>
      <x:c r="G9" s="195"/>
      <x:c r="H9" s="195"/>
      <x:c r="I9" s="195"/>
      <x:c r="J9" s="195"/>
      <x:c r="K9" s="195"/>
      <x:c r="L9" s="195"/>
      <x:c r="M9" s="195"/>
      <x:c r="N9" s="195"/>
    </x:row>
    <x:row r="10">
      <x:c r="A10" s="240" t="str">
        <x:v>EBITDA</x:v>
      </x:c>
      <x:c r="B10" s="241" t="n">
        <x:f>B7-B8-B9</x:f>
        <x:v>119000</x:v>
      </x:c>
      <x:c r="C10" s="241" t="n">
        <x:f>C7-C8-C9</x:f>
        <x:v>523000</x:v>
      </x:c>
      <x:c r="D10" s="241" t="n">
        <x:f>B10-C10</x:f>
        <x:v>-404000</x:v>
      </x:c>
      <x:c r="E10" s="195"/>
      <x:c r="F10" s="195"/>
      <x:c r="G10" s="195"/>
      <x:c r="H10" s="195"/>
      <x:c r="I10" s="195"/>
      <x:c r="J10" s="195"/>
      <x:c r="K10" s="195"/>
      <x:c r="L10" s="195"/>
      <x:c r="M10" s="195"/>
      <x:c r="N10" s="195"/>
    </x:row>
    <x:row r="11">
      <x:c r="A11" s="195" t="str">
        <x:v>Amortissements</x:v>
      </x:c>
      <x:c r="B11" s="203" t="n">
        <x:v>18000</x:v>
      </x:c>
      <x:c r="C11" s="219" t="n">
        <x:v>18000</x:v>
      </x:c>
      <x:c r="D11" s="220" t="n">
        <x:f>B11-C11</x:f>
        <x:v>0</x:v>
      </x:c>
      <x:c r="E11" s="195"/>
      <x:c r="F11" s="195"/>
      <x:c r="G11" s="195"/>
      <x:c r="H11" s="195"/>
      <x:c r="I11" s="195"/>
      <x:c r="J11" s="195"/>
      <x:c r="K11" s="195"/>
      <x:c r="L11" s="195"/>
      <x:c r="M11" s="195"/>
      <x:c r="N11" s="195"/>
    </x:row>
    <x:row r="12">
      <x:c r="A12" s="240" t="str">
        <x:v>Résultat d'exploitation</x:v>
      </x:c>
      <x:c r="B12" s="241" t="n">
        <x:f>B10-B11</x:f>
        <x:v>101000</x:v>
      </x:c>
      <x:c r="C12" s="241" t="n">
        <x:f>C10-C11</x:f>
        <x:v>505000</x:v>
      </x:c>
      <x:c r="D12" s="241" t="n">
        <x:f>B12-C12</x:f>
        <x:v>-404000</x:v>
      </x:c>
      <x:c r="E12" s="195"/>
      <x:c r="F12" s="195"/>
      <x:c r="G12" s="195"/>
      <x:c r="H12" s="195"/>
      <x:c r="I12" s="195"/>
      <x:c r="J12" s="195"/>
      <x:c r="K12" s="195"/>
      <x:c r="L12" s="195"/>
      <x:c r="M12" s="195"/>
      <x:c r="N12" s="195"/>
    </x:row>
    <x:row r="13">
      <x:c r="A13" s="195" t="str">
        <x:v>Impôts</x:v>
      </x:c>
      <x:c r="B13" s="203" t="n">
        <x:f>MAX(0,B12*0.25)</x:f>
        <x:v>25250</x:v>
      </x:c>
      <x:c r="C13" s="219" t="n">
        <x:f>MAX(0,C12*0.25)</x:f>
        <x:v>126250</x:v>
      </x:c>
      <x:c r="D13" s="220" t="n">
        <x:f>B13-C13</x:f>
        <x:v>-101000</x:v>
      </x:c>
      <x:c r="E13" s="195"/>
      <x:c r="F13" s="195"/>
      <x:c r="G13" s="195"/>
      <x:c r="H13" s="195"/>
      <x:c r="I13" s="195"/>
      <x:c r="J13" s="195"/>
      <x:c r="K13" s="195"/>
      <x:c r="L13" s="195"/>
      <x:c r="M13" s="195"/>
      <x:c r="N13" s="195"/>
    </x:row>
    <x:row r="14">
      <x:c r="A14" s="240" t="str">
        <x:v>Résultat net</x:v>
      </x:c>
      <x:c r="B14" s="241" t="n">
        <x:f>B12-B13</x:f>
        <x:v>75750</x:v>
      </x:c>
      <x:c r="C14" s="241" t="n">
        <x:f>C12-C13</x:f>
        <x:v>378750</x:v>
      </x:c>
      <x:c r="D14" s="241" t="n">
        <x:f>B14-C14</x:f>
        <x:v>-303000</x:v>
      </x:c>
      <x:c r="E14" s="195"/>
      <x:c r="F14" s="195"/>
      <x:c r="G14" s="195"/>
      <x:c r="H14" s="195"/>
      <x:c r="I14" s="195"/>
      <x:c r="J14" s="195"/>
      <x:c r="K14" s="195"/>
      <x:c r="L14" s="195"/>
      <x:c r="M14" s="195"/>
      <x:c r="N14" s="195"/>
    </x:row>
    <x:row r="15">
      <x:c r="A15" s="195"/>
      <x:c r="B15" s="195"/>
      <x:c r="C15" s="195"/>
      <x:c r="D15" s="195"/>
      <x:c r="E15" s="195"/>
      <x:c r="F15" s="195"/>
      <x:c r="G15" s="195"/>
      <x:c r="H15" s="195"/>
      <x:c r="I15" s="195"/>
      <x:c r="J15" s="195"/>
      <x:c r="K15" s="195"/>
      <x:c r="L15" s="195"/>
      <x:c r="M15" s="195"/>
      <x:c r="N15" s="195"/>
    </x:row>
    <x:row r="16">
      <x:c r="A16" s="195"/>
      <x:c r="B16" s="195"/>
      <x:c r="C16" s="195"/>
      <x:c r="D16" s="195"/>
      <x:c r="E16" s="195"/>
      <x:c r="F16" s="195"/>
      <x:c r="G16" s="195"/>
      <x:c r="H16" s="195"/>
      <x:c r="I16" s="195"/>
      <x:c r="J16" s="195"/>
      <x:c r="K16" s="195"/>
      <x:c r="L16" s="195"/>
      <x:c r="M16" s="195"/>
      <x:c r="N16" s="195"/>
    </x:row>
    <x:row r="17">
      <x:c r="A17" s="195"/>
      <x:c r="B17" s="195"/>
      <x:c r="C17" s="195"/>
      <x:c r="D17" s="195"/>
      <x:c r="E17" s="195"/>
      <x:c r="F17" s="195"/>
      <x:c r="G17" s="195"/>
      <x:c r="H17" s="195"/>
      <x:c r="I17" s="195"/>
      <x:c r="J17" s="195"/>
      <x:c r="K17" s="195"/>
      <x:c r="L17" s="195"/>
      <x:c r="M17" s="195"/>
      <x:c r="N17" s="195"/>
    </x:row>
    <x:row r="18">
      <x:c r="A18" s="195"/>
      <x:c r="B18" s="195"/>
      <x:c r="C18" s="195"/>
      <x:c r="D18" s="195"/>
      <x:c r="E18" s="195"/>
      <x:c r="F18" s="195"/>
      <x:c r="G18" s="195"/>
      <x:c r="H18" s="195"/>
      <x:c r="I18" s="195"/>
      <x:c r="J18" s="195"/>
      <x:c r="K18" s="195"/>
      <x:c r="L18" s="195"/>
      <x:c r="M18" s="195"/>
      <x:c r="N18" s="195"/>
    </x:row>
    <x:row r="19">
      <x:c r="A19" s="195"/>
      <x:c r="B19" s="195"/>
      <x:c r="C19" s="195"/>
      <x:c r="D19" s="195"/>
      <x:c r="E19" s="195"/>
      <x:c r="F19" s="195"/>
      <x:c r="G19" s="195"/>
      <x:c r="H19" s="195"/>
      <x:c r="I19" s="195"/>
      <x:c r="J19" s="195"/>
      <x:c r="K19" s="195"/>
      <x:c r="L19" s="195"/>
      <x:c r="M19" s="195"/>
      <x:c r="N19" s="195"/>
    </x:row>
    <x:row r="20">
      <x:c r="A20" s="195"/>
      <x:c r="B20" s="195"/>
      <x:c r="C20" s="195"/>
      <x:c r="D20" s="195"/>
      <x:c r="E20" s="195"/>
      <x:c r="F20" s="195"/>
      <x:c r="G20" s="195"/>
      <x:c r="H20" s="195"/>
      <x:c r="I20" s="195"/>
      <x:c r="J20" s="195"/>
      <x:c r="K20" s="195"/>
      <x:c r="L20" s="195"/>
      <x:c r="M20" s="195"/>
      <x:c r="N20" s="195"/>
    </x:row>
    <x:row r="21">
      <x:c r="A21" s="195"/>
      <x:c r="B21" s="195"/>
      <x:c r="C21" s="195"/>
      <x:c r="D21" s="195"/>
      <x:c r="E21" s="195"/>
      <x:c r="F21" s="195"/>
      <x:c r="G21" s="195"/>
      <x:c r="H21" s="195"/>
      <x:c r="I21" s="195"/>
      <x:c r="J21" s="195"/>
      <x:c r="K21" s="195"/>
      <x:c r="L21" s="195"/>
      <x:c r="M21" s="195"/>
      <x:c r="N21" s="195"/>
    </x:row>
    <x:row r="22">
      <x:c r="A22" s="195"/>
      <x:c r="B22" s="195"/>
      <x:c r="C22" s="195"/>
      <x:c r="D22" s="195"/>
      <x:c r="E22" s="195"/>
      <x:c r="F22" s="195"/>
      <x:c r="G22" s="195"/>
      <x:c r="H22" s="195"/>
      <x:c r="I22" s="195"/>
      <x:c r="J22" s="195"/>
      <x:c r="K22" s="195"/>
      <x:c r="L22" s="195"/>
      <x:c r="M22" s="195"/>
      <x:c r="N22" s="195"/>
    </x:row>
    <x:row r="23">
      <x:c r="A23" s="195"/>
      <x:c r="B23" s="195"/>
      <x:c r="C23" s="195"/>
      <x:c r="D23" s="195"/>
      <x:c r="E23" s="195"/>
      <x:c r="F23" s="195"/>
      <x:c r="G23" s="195"/>
      <x:c r="H23" s="195"/>
      <x:c r="I23" s="195"/>
      <x:c r="J23" s="195"/>
      <x:c r="K23" s="195"/>
      <x:c r="L23" s="195"/>
      <x:c r="M23" s="195"/>
      <x:c r="N23" s="195"/>
    </x:row>
    <x:row r="24">
      <x:c r="A24" s="195"/>
      <x:c r="B24" s="195"/>
      <x:c r="C24" s="195"/>
      <x:c r="D24" s="195"/>
      <x:c r="E24" s="195"/>
      <x:c r="F24" s="195"/>
      <x:c r="G24" s="195"/>
      <x:c r="H24" s="195"/>
      <x:c r="I24" s="195"/>
      <x:c r="J24" s="195"/>
      <x:c r="K24" s="195"/>
      <x:c r="L24" s="195"/>
      <x:c r="M24" s="195"/>
      <x:c r="N24" s="195"/>
    </x:row>
    <x:row r="25">
      <x:c r="A25" s="195"/>
      <x:c r="B25" s="195"/>
      <x:c r="C25" s="195"/>
      <x:c r="D25" s="195"/>
      <x:c r="E25" s="195"/>
      <x:c r="F25" s="195"/>
      <x:c r="G25" s="195"/>
      <x:c r="H25" s="195"/>
      <x:c r="I25" s="195"/>
      <x:c r="J25" s="195"/>
      <x:c r="K25" s="195"/>
      <x:c r="L25" s="195"/>
      <x:c r="M25" s="195"/>
      <x:c r="N25" s="195"/>
    </x:row>
    <x:row r="26">
      <x:c r="A26" s="195"/>
      <x:c r="B26" s="195"/>
      <x:c r="C26" s="195"/>
      <x:c r="D26" s="195"/>
      <x:c r="E26" s="195"/>
      <x:c r="F26" s="195"/>
      <x:c r="G26" s="195"/>
      <x:c r="H26" s="195"/>
      <x:c r="I26" s="195"/>
      <x:c r="J26" s="195"/>
      <x:c r="K26" s="195"/>
      <x:c r="L26" s="195"/>
      <x:c r="M26" s="195"/>
      <x:c r="N26" s="195"/>
    </x:row>
    <x:row r="27">
      <x:c r="A27" s="195"/>
      <x:c r="B27" s="195"/>
      <x:c r="C27" s="195"/>
      <x:c r="D27" s="195"/>
      <x:c r="E27" s="195"/>
      <x:c r="F27" s="195"/>
      <x:c r="G27" s="195"/>
      <x:c r="H27" s="195"/>
      <x:c r="I27" s="195"/>
      <x:c r="J27" s="195"/>
      <x:c r="K27" s="195"/>
      <x:c r="L27" s="195"/>
      <x:c r="M27" s="195"/>
      <x:c r="N27" s="195"/>
    </x:row>
    <x:row r="28">
      <x:c r="A28" s="195"/>
      <x:c r="B28" s="195"/>
      <x:c r="C28" s="195"/>
      <x:c r="D28" s="195"/>
      <x:c r="E28" s="195"/>
      <x:c r="F28" s="195"/>
      <x:c r="G28" s="195"/>
      <x:c r="H28" s="195"/>
      <x:c r="I28" s="195"/>
      <x:c r="J28" s="195"/>
      <x:c r="K28" s="195"/>
      <x:c r="L28" s="195"/>
      <x:c r="M28" s="195"/>
      <x:c r="N28" s="195"/>
    </x:row>
    <x:row r="29">
      <x:c r="A29" s="195"/>
      <x:c r="B29" s="195"/>
      <x:c r="C29" s="195"/>
      <x:c r="D29" s="195"/>
      <x:c r="E29" s="195"/>
      <x:c r="F29" s="195"/>
      <x:c r="G29" s="195"/>
      <x:c r="H29" s="195"/>
      <x:c r="I29" s="195"/>
      <x:c r="J29" s="195"/>
      <x:c r="K29" s="195"/>
      <x:c r="L29" s="195"/>
      <x:c r="M29" s="195"/>
      <x:c r="N29" s="195"/>
    </x:row>
    <x:row r="30">
      <x:c r="A30" s="195"/>
      <x:c r="B30" s="195"/>
      <x:c r="C30" s="195"/>
      <x:c r="D30" s="195"/>
      <x:c r="E30" s="195"/>
      <x:c r="F30" s="195"/>
      <x:c r="G30" s="195"/>
      <x:c r="H30" s="195"/>
      <x:c r="I30" s="195"/>
      <x:c r="J30" s="195"/>
      <x:c r="K30" s="195"/>
      <x:c r="L30" s="195"/>
      <x:c r="M30" s="195"/>
      <x:c r="N30" s="195"/>
    </x:row>
    <x:row r="31">
      <x:c r="A31" s="195"/>
      <x:c r="B31" s="195"/>
      <x:c r="C31" s="195"/>
      <x:c r="D31" s="195"/>
      <x:c r="E31" s="195"/>
      <x:c r="F31" s="195"/>
      <x:c r="G31" s="195"/>
      <x:c r="H31" s="195"/>
      <x:c r="I31" s="195"/>
      <x:c r="J31" s="195"/>
      <x:c r="K31" s="195"/>
      <x:c r="L31" s="195"/>
      <x:c r="M31" s="195"/>
      <x:c r="N31" s="195"/>
    </x:row>
    <x:row r="32">
      <x:c r="A32" s="195"/>
      <x:c r="B32" s="195"/>
      <x:c r="C32" s="195"/>
      <x:c r="D32" s="195"/>
      <x:c r="E32" s="195"/>
      <x:c r="F32" s="195"/>
      <x:c r="G32" s="195"/>
      <x:c r="H32" s="195"/>
      <x:c r="I32" s="195"/>
      <x:c r="J32" s="195"/>
      <x:c r="K32" s="195"/>
      <x:c r="L32" s="195"/>
      <x:c r="M32" s="195"/>
      <x:c r="N32" s="195"/>
    </x:row>
    <x:row r="33">
      <x:c r="A33" s="195"/>
      <x:c r="B33" s="195"/>
      <x:c r="C33" s="195"/>
      <x:c r="D33" s="195"/>
      <x:c r="E33" s="195"/>
      <x:c r="F33" s="195"/>
      <x:c r="G33" s="195"/>
      <x:c r="H33" s="195"/>
      <x:c r="I33" s="195"/>
      <x:c r="J33" s="195"/>
      <x:c r="K33" s="195"/>
      <x:c r="L33" s="195"/>
      <x:c r="M33" s="195"/>
      <x:c r="N33" s="195"/>
    </x:row>
    <x:row r="34">
      <x:c r="A34" s="195"/>
      <x:c r="B34" s="195"/>
      <x:c r="C34" s="195"/>
      <x:c r="D34" s="195"/>
      <x:c r="E34" s="195"/>
      <x:c r="F34" s="195"/>
      <x:c r="G34" s="195"/>
      <x:c r="H34" s="195"/>
      <x:c r="I34" s="195"/>
      <x:c r="J34" s="195"/>
      <x:c r="K34" s="195"/>
      <x:c r="L34" s="195"/>
      <x:c r="M34" s="195"/>
      <x:c r="N34" s="195"/>
    </x:row>
    <x:row r="35">
      <x:c r="A35" s="195"/>
      <x:c r="B35" s="195"/>
      <x:c r="C35" s="195"/>
      <x:c r="D35" s="195"/>
      <x:c r="E35" s="195"/>
      <x:c r="F35" s="195"/>
      <x:c r="G35" s="195"/>
      <x:c r="H35" s="195"/>
      <x:c r="I35" s="195"/>
      <x:c r="J35" s="195"/>
      <x:c r="K35" s="195"/>
      <x:c r="L35" s="195"/>
      <x:c r="M35" s="195"/>
      <x:c r="N35" s="195"/>
    </x:row>
    <x:row r="36">
      <x:c r="A36" s="195"/>
      <x:c r="B36" s="195"/>
      <x:c r="C36" s="195"/>
      <x:c r="D36" s="195"/>
      <x:c r="E36" s="195"/>
      <x:c r="F36" s="195"/>
      <x:c r="G36" s="195"/>
      <x:c r="H36" s="195"/>
      <x:c r="I36" s="195"/>
      <x:c r="J36" s="195"/>
      <x:c r="K36" s="195"/>
      <x:c r="L36" s="195"/>
      <x:c r="M36" s="195"/>
      <x:c r="N36" s="195"/>
    </x:row>
    <x:row r="37">
      <x:c r="A37" s="195"/>
      <x:c r="B37" s="195"/>
      <x:c r="C37" s="195"/>
      <x:c r="D37" s="195"/>
      <x:c r="E37" s="195"/>
      <x:c r="F37" s="195"/>
      <x:c r="G37" s="195"/>
      <x:c r="H37" s="195"/>
      <x:c r="I37" s="195"/>
      <x:c r="J37" s="195"/>
      <x:c r="K37" s="195"/>
      <x:c r="L37" s="195"/>
      <x:c r="M37" s="195"/>
      <x:c r="N37" s="195"/>
    </x:row>
    <x:row r="38">
      <x:c r="A38" s="195"/>
      <x:c r="B38" s="195"/>
      <x:c r="C38" s="195"/>
      <x:c r="D38" s="195"/>
      <x:c r="E38" s="195"/>
      <x:c r="F38" s="195"/>
      <x:c r="G38" s="195"/>
      <x:c r="H38" s="195"/>
      <x:c r="I38" s="195"/>
      <x:c r="J38" s="195"/>
      <x:c r="K38" s="195"/>
      <x:c r="L38" s="195"/>
      <x:c r="M38" s="195"/>
      <x:c r="N38" s="195"/>
    </x:row>
    <x:row r="39">
      <x:c r="A39" s="195"/>
      <x:c r="B39" s="195"/>
      <x:c r="C39" s="195"/>
      <x:c r="D39" s="195"/>
      <x:c r="E39" s="195"/>
      <x:c r="F39" s="195"/>
      <x:c r="G39" s="195"/>
      <x:c r="H39" s="195"/>
      <x:c r="I39" s="195"/>
      <x:c r="J39" s="195"/>
      <x:c r="K39" s="195"/>
      <x:c r="L39" s="195"/>
      <x:c r="M39" s="195"/>
      <x:c r="N39" s="195"/>
    </x:row>
    <x:row r="40">
      <x:c r="A40" s="195"/>
      <x:c r="B40" s="195"/>
      <x:c r="C40" s="195"/>
      <x:c r="D40" s="195"/>
      <x:c r="E40" s="195"/>
      <x:c r="F40" s="195"/>
      <x:c r="G40" s="195"/>
      <x:c r="H40" s="195"/>
      <x:c r="I40" s="195"/>
      <x:c r="J40" s="195"/>
      <x:c r="K40" s="195"/>
      <x:c r="L40" s="195"/>
      <x:c r="M40" s="195"/>
      <x:c r="N40" s="195"/>
    </x:row>
    <x:row r="41">
      <x:c r="A41" s="195"/>
      <x:c r="B41" s="195"/>
      <x:c r="C41" s="195"/>
      <x:c r="D41" s="195"/>
      <x:c r="E41" s="195"/>
      <x:c r="F41" s="195"/>
      <x:c r="G41" s="195"/>
      <x:c r="H41" s="195"/>
      <x:c r="I41" s="195"/>
      <x:c r="J41" s="195"/>
      <x:c r="K41" s="195"/>
      <x:c r="L41" s="195"/>
      <x:c r="M41" s="195"/>
      <x:c r="N41" s="195"/>
    </x:row>
    <x:row r="42">
      <x:c r="A42" s="195"/>
      <x:c r="B42" s="195"/>
      <x:c r="C42" s="195"/>
      <x:c r="D42" s="195"/>
      <x:c r="E42" s="195"/>
      <x:c r="F42" s="195"/>
      <x:c r="G42" s="195"/>
      <x:c r="H42" s="195"/>
      <x:c r="I42" s="195"/>
      <x:c r="J42" s="195"/>
      <x:c r="K42" s="195"/>
      <x:c r="L42" s="195"/>
      <x:c r="M42" s="195"/>
      <x:c r="N42" s="195"/>
    </x:row>
    <x:row r="43">
      <x:c r="A43" s="195"/>
      <x:c r="B43" s="195"/>
      <x:c r="C43" s="195"/>
      <x:c r="D43" s="195"/>
      <x:c r="E43" s="195"/>
      <x:c r="F43" s="195"/>
      <x:c r="G43" s="195"/>
      <x:c r="H43" s="195"/>
      <x:c r="I43" s="195"/>
      <x:c r="J43" s="195"/>
      <x:c r="K43" s="195"/>
      <x:c r="L43" s="195"/>
      <x:c r="M43" s="195"/>
      <x:c r="N43" s="195"/>
    </x:row>
    <x:row r="44">
      <x:c r="A44" s="195"/>
      <x:c r="B44" s="195"/>
      <x:c r="C44" s="195"/>
      <x:c r="D44" s="195"/>
      <x:c r="E44" s="195"/>
      <x:c r="F44" s="195"/>
      <x:c r="G44" s="195"/>
      <x:c r="H44" s="195"/>
      <x:c r="I44" s="195"/>
      <x:c r="J44" s="195"/>
      <x:c r="K44" s="195"/>
      <x:c r="L44" s="195"/>
      <x:c r="M44" s="195"/>
      <x:c r="N44" s="195"/>
    </x:row>
    <x:row r="45">
      <x:c r="A45" s="195"/>
      <x:c r="B45" s="195"/>
      <x:c r="C45" s="195"/>
      <x:c r="D45" s="195"/>
      <x:c r="E45" s="195"/>
      <x:c r="F45" s="195"/>
      <x:c r="G45" s="195"/>
      <x:c r="H45" s="195"/>
      <x:c r="I45" s="195"/>
      <x:c r="J45" s="195"/>
      <x:c r="K45" s="195"/>
      <x:c r="L45" s="195"/>
      <x:c r="M45" s="195"/>
      <x:c r="N45" s="195"/>
    </x:row>
    <x:row r="46">
      <x:c r="A46" s="195"/>
      <x:c r="B46" s="195"/>
      <x:c r="C46" s="195"/>
      <x:c r="D46" s="195"/>
      <x:c r="E46" s="195"/>
      <x:c r="F46" s="195"/>
      <x:c r="G46" s="195"/>
      <x:c r="H46" s="195"/>
      <x:c r="I46" s="195"/>
      <x:c r="J46" s="195"/>
      <x:c r="K46" s="195"/>
      <x:c r="L46" s="195"/>
      <x:c r="M46" s="195"/>
      <x:c r="N46" s="195"/>
    </x:row>
    <x:row r="47">
      <x:c r="A47" s="195"/>
      <x:c r="B47" s="195"/>
      <x:c r="C47" s="195"/>
      <x:c r="D47" s="195"/>
      <x:c r="E47" s="195"/>
      <x:c r="F47" s="195"/>
      <x:c r="G47" s="195"/>
      <x:c r="H47" s="195"/>
      <x:c r="I47" s="195"/>
      <x:c r="J47" s="195"/>
      <x:c r="K47" s="195"/>
      <x:c r="L47" s="195"/>
      <x:c r="M47" s="195"/>
      <x:c r="N47" s="195"/>
    </x:row>
    <x:row r="48">
      <x:c r="A48" s="195"/>
      <x:c r="B48" s="195"/>
      <x:c r="C48" s="195"/>
      <x:c r="D48" s="195"/>
      <x:c r="E48" s="195"/>
      <x:c r="F48" s="195"/>
      <x:c r="G48" s="195"/>
      <x:c r="H48" s="195"/>
      <x:c r="I48" s="195"/>
      <x:c r="J48" s="195"/>
      <x:c r="K48" s="195"/>
      <x:c r="L48" s="195"/>
      <x:c r="M48" s="195"/>
      <x:c r="N48" s="195"/>
    </x:row>
    <x:row r="49">
      <x:c r="A49" s="195"/>
      <x:c r="B49" s="195"/>
      <x:c r="C49" s="195"/>
      <x:c r="D49" s="195"/>
      <x:c r="E49" s="195"/>
      <x:c r="F49" s="195"/>
      <x:c r="G49" s="195"/>
      <x:c r="H49" s="195"/>
      <x:c r="I49" s="195"/>
      <x:c r="J49" s="195"/>
      <x:c r="K49" s="195"/>
      <x:c r="L49" s="195"/>
      <x:c r="M49" s="195"/>
      <x:c r="N49" s="195"/>
    </x:row>
    <x:row r="50">
      <x:c r="A50" s="195"/>
      <x:c r="B50" s="195"/>
      <x:c r="C50" s="195"/>
      <x:c r="D50" s="195"/>
      <x:c r="E50" s="195"/>
      <x:c r="F50" s="195"/>
      <x:c r="G50" s="195"/>
      <x:c r="H50" s="195"/>
      <x:c r="I50" s="195"/>
      <x:c r="J50" s="195"/>
      <x:c r="K50" s="195"/>
      <x:c r="L50" s="195"/>
      <x:c r="M50" s="195"/>
      <x:c r="N50" s="195"/>
    </x:row>
    <x:row r="51">
      <x:c r="A51" s="195"/>
      <x:c r="B51" s="195"/>
      <x:c r="C51" s="195"/>
      <x:c r="D51" s="195"/>
      <x:c r="E51" s="195"/>
      <x:c r="F51" s="195"/>
      <x:c r="G51" s="195"/>
      <x:c r="H51" s="195"/>
      <x:c r="I51" s="195"/>
      <x:c r="J51" s="195"/>
      <x:c r="K51" s="195"/>
      <x:c r="L51" s="195"/>
      <x:c r="M51" s="195"/>
      <x:c r="N51" s="195"/>
    </x:row>
    <x:row r="52">
      <x:c r="A52" s="195"/>
      <x:c r="B52" s="195"/>
      <x:c r="C52" s="195"/>
      <x:c r="D52" s="195"/>
      <x:c r="E52" s="195"/>
      <x:c r="F52" s="195"/>
      <x:c r="G52" s="195"/>
      <x:c r="H52" s="195"/>
      <x:c r="I52" s="195"/>
      <x:c r="J52" s="195"/>
      <x:c r="K52" s="195"/>
      <x:c r="L52" s="195"/>
      <x:c r="M52" s="195"/>
      <x:c r="N52" s="195"/>
    </x:row>
    <x:row r="53">
      <x:c r="A53" s="195"/>
      <x:c r="B53" s="195"/>
      <x:c r="C53" s="195"/>
      <x:c r="D53" s="195"/>
      <x:c r="E53" s="195"/>
      <x:c r="F53" s="195"/>
      <x:c r="G53" s="195"/>
      <x:c r="H53" s="195"/>
      <x:c r="I53" s="195"/>
      <x:c r="J53" s="195"/>
      <x:c r="K53" s="195"/>
      <x:c r="L53" s="195"/>
      <x:c r="M53" s="195"/>
      <x:c r="N53" s="195"/>
    </x:row>
    <x:row r="54">
      <x:c r="A54" s="195"/>
      <x:c r="B54" s="195"/>
      <x:c r="C54" s="195"/>
      <x:c r="D54" s="195"/>
      <x:c r="E54" s="195"/>
      <x:c r="F54" s="195"/>
      <x:c r="G54" s="195"/>
      <x:c r="H54" s="195"/>
      <x:c r="I54" s="195"/>
      <x:c r="J54" s="195"/>
      <x:c r="K54" s="195"/>
      <x:c r="L54" s="195"/>
      <x:c r="M54" s="195"/>
      <x:c r="N54" s="195"/>
    </x:row>
    <x:row r="55">
      <x:c r="A55" s="195"/>
      <x:c r="B55" s="195"/>
      <x:c r="C55" s="195"/>
      <x:c r="D55" s="195"/>
      <x:c r="E55" s="195"/>
      <x:c r="F55" s="195"/>
      <x:c r="G55" s="195"/>
      <x:c r="H55" s="195"/>
      <x:c r="I55" s="195"/>
      <x:c r="J55" s="195"/>
      <x:c r="K55" s="195"/>
      <x:c r="L55" s="195"/>
      <x:c r="M55" s="195"/>
      <x:c r="N55" s="195"/>
    </x:row>
    <x:row r="56">
      <x:c r="A56" s="195"/>
      <x:c r="B56" s="195"/>
      <x:c r="C56" s="195"/>
      <x:c r="D56" s="195"/>
      <x:c r="E56" s="195"/>
      <x:c r="F56" s="195"/>
      <x:c r="G56" s="195"/>
      <x:c r="H56" s="195"/>
      <x:c r="I56" s="195"/>
      <x:c r="J56" s="195"/>
      <x:c r="K56" s="195"/>
      <x:c r="L56" s="195"/>
      <x:c r="M56" s="195"/>
      <x:c r="N56" s="195"/>
    </x:row>
    <x:row r="57">
      <x:c r="A57" s="195"/>
      <x:c r="B57" s="195"/>
      <x:c r="C57" s="195"/>
      <x:c r="D57" s="195"/>
      <x:c r="E57" s="195"/>
      <x:c r="F57" s="195"/>
      <x:c r="G57" s="195"/>
      <x:c r="H57" s="195"/>
      <x:c r="I57" s="195"/>
      <x:c r="J57" s="195"/>
      <x:c r="K57" s="195"/>
      <x:c r="L57" s="195"/>
      <x:c r="M57" s="195"/>
      <x:c r="N57" s="195"/>
    </x:row>
    <x:row r="58">
      <x:c r="A58" s="195"/>
      <x:c r="B58" s="195"/>
      <x:c r="C58" s="195"/>
      <x:c r="D58" s="195"/>
      <x:c r="E58" s="195"/>
      <x:c r="F58" s="195"/>
      <x:c r="G58" s="195"/>
      <x:c r="H58" s="195"/>
      <x:c r="I58" s="195"/>
      <x:c r="J58" s="195"/>
      <x:c r="K58" s="195"/>
      <x:c r="L58" s="195"/>
      <x:c r="M58" s="195"/>
      <x:c r="N58" s="195"/>
    </x:row>
    <x:row r="59">
      <x:c r="A59" s="195"/>
      <x:c r="B59" s="195"/>
      <x:c r="C59" s="195"/>
      <x:c r="D59" s="195"/>
      <x:c r="E59" s="195"/>
      <x:c r="F59" s="195"/>
      <x:c r="G59" s="195"/>
      <x:c r="H59" s="195"/>
      <x:c r="I59" s="195"/>
      <x:c r="J59" s="195"/>
      <x:c r="K59" s="195"/>
      <x:c r="L59" s="195"/>
      <x:c r="M59" s="195"/>
      <x:c r="N59" s="195"/>
    </x:row>
    <x:row r="60">
      <x:c r="A60" s="195"/>
      <x:c r="B60" s="195"/>
      <x:c r="C60" s="195"/>
      <x:c r="D60" s="195"/>
      <x:c r="E60" s="195"/>
      <x:c r="F60" s="195"/>
      <x:c r="G60" s="195"/>
      <x:c r="H60" s="195"/>
      <x:c r="I60" s="195"/>
      <x:c r="J60" s="195"/>
      <x:c r="K60" s="195"/>
      <x:c r="L60" s="195"/>
      <x:c r="M60" s="195"/>
      <x:c r="N60" s="195"/>
    </x:row>
    <x:row r="61">
      <x:c r="A61" s="195"/>
      <x:c r="B61" s="195"/>
      <x:c r="C61" s="195"/>
      <x:c r="D61" s="195"/>
      <x:c r="E61" s="195"/>
      <x:c r="F61" s="195"/>
      <x:c r="G61" s="195"/>
      <x:c r="H61" s="195"/>
      <x:c r="I61" s="195"/>
      <x:c r="J61" s="195"/>
      <x:c r="K61" s="195"/>
      <x:c r="L61" s="195"/>
      <x:c r="M61" s="195"/>
      <x:c r="N61" s="195"/>
    </x:row>
    <x:row r="62">
      <x:c r="A62" s="195"/>
      <x:c r="B62" s="195"/>
      <x:c r="C62" s="195"/>
      <x:c r="D62" s="195"/>
      <x:c r="E62" s="195"/>
      <x:c r="F62" s="195"/>
      <x:c r="G62" s="195"/>
      <x:c r="H62" s="195"/>
      <x:c r="I62" s="195"/>
      <x:c r="J62" s="195"/>
      <x:c r="K62" s="195"/>
      <x:c r="L62" s="195"/>
      <x:c r="M62" s="195"/>
      <x:c r="N62" s="195"/>
    </x:row>
    <x:row r="63">
      <x:c r="A63" s="195"/>
      <x:c r="B63" s="195"/>
      <x:c r="C63" s="195"/>
      <x:c r="D63" s="195"/>
      <x:c r="E63" s="195"/>
      <x:c r="F63" s="195"/>
      <x:c r="G63" s="195"/>
      <x:c r="H63" s="195"/>
      <x:c r="I63" s="195"/>
      <x:c r="J63" s="195"/>
      <x:c r="K63" s="195"/>
      <x:c r="L63" s="195"/>
      <x:c r="M63" s="195"/>
      <x:c r="N63" s="195"/>
    </x:row>
    <x:row r="64">
      <x:c r="A64" s="195"/>
      <x:c r="B64" s="195"/>
      <x:c r="C64" s="195"/>
      <x:c r="D64" s="195"/>
      <x:c r="E64" s="195"/>
      <x:c r="F64" s="195"/>
      <x:c r="G64" s="195"/>
      <x:c r="H64" s="195"/>
      <x:c r="I64" s="195"/>
      <x:c r="J64" s="195"/>
      <x:c r="K64" s="195"/>
      <x:c r="L64" s="195"/>
      <x:c r="M64" s="195"/>
      <x:c r="N64" s="195"/>
    </x:row>
    <x:row r="65">
      <x:c r="A65" s="195"/>
      <x:c r="B65" s="195"/>
      <x:c r="C65" s="195"/>
      <x:c r="D65" s="195"/>
      <x:c r="E65" s="195"/>
      <x:c r="F65" s="195"/>
      <x:c r="G65" s="195"/>
      <x:c r="H65" s="195"/>
      <x:c r="I65" s="195"/>
      <x:c r="J65" s="195"/>
      <x:c r="K65" s="195"/>
      <x:c r="L65" s="195"/>
      <x:c r="M65" s="195"/>
      <x:c r="N65" s="195"/>
    </x:row>
    <x:row r="66">
      <x:c r="A66" s="195"/>
      <x:c r="B66" s="195"/>
      <x:c r="C66" s="195"/>
      <x:c r="D66" s="195"/>
      <x:c r="E66" s="195"/>
      <x:c r="F66" s="195"/>
      <x:c r="G66" s="195"/>
      <x:c r="H66" s="195"/>
      <x:c r="I66" s="195"/>
      <x:c r="J66" s="195"/>
      <x:c r="K66" s="195"/>
      <x:c r="L66" s="195"/>
      <x:c r="M66" s="195"/>
      <x:c r="N66" s="195"/>
    </x:row>
    <x:row r="67">
      <x:c r="A67" s="195"/>
      <x:c r="B67" s="195"/>
      <x:c r="C67" s="195"/>
      <x:c r="D67" s="195"/>
      <x:c r="E67" s="195"/>
      <x:c r="F67" s="195"/>
      <x:c r="G67" s="195"/>
      <x:c r="H67" s="195"/>
      <x:c r="I67" s="195"/>
      <x:c r="J67" s="195"/>
      <x:c r="K67" s="195"/>
      <x:c r="L67" s="195"/>
      <x:c r="M67" s="195"/>
      <x:c r="N67" s="195"/>
    </x:row>
    <x:row r="68">
      <x:c r="A68" s="195"/>
      <x:c r="B68" s="195"/>
      <x:c r="C68" s="195"/>
      <x:c r="D68" s="195"/>
      <x:c r="E68" s="195"/>
      <x:c r="F68" s="195"/>
      <x:c r="G68" s="195"/>
      <x:c r="H68" s="195"/>
      <x:c r="I68" s="195"/>
      <x:c r="J68" s="195"/>
      <x:c r="K68" s="195"/>
      <x:c r="L68" s="195"/>
      <x:c r="M68" s="195"/>
      <x:c r="N68" s="195"/>
    </x:row>
    <x:row r="69">
      <x:c r="A69" s="195"/>
      <x:c r="B69" s="195"/>
      <x:c r="C69" s="195"/>
      <x:c r="D69" s="195"/>
      <x:c r="E69" s="195"/>
      <x:c r="F69" s="195"/>
      <x:c r="G69" s="195"/>
      <x:c r="H69" s="195"/>
      <x:c r="I69" s="195"/>
      <x:c r="J69" s="195"/>
      <x:c r="K69" s="195"/>
      <x:c r="L69" s="195"/>
      <x:c r="M69" s="195"/>
      <x:c r="N69" s="195"/>
    </x:row>
    <x:row r="70">
      <x:c r="A70" s="195"/>
      <x:c r="B70" s="195"/>
      <x:c r="C70" s="195"/>
      <x:c r="D70" s="195"/>
      <x:c r="E70" s="195"/>
      <x:c r="F70" s="195"/>
      <x:c r="G70" s="195"/>
      <x:c r="H70" s="195"/>
      <x:c r="I70" s="195"/>
      <x:c r="J70" s="195"/>
      <x:c r="K70" s="195"/>
      <x:c r="L70" s="195"/>
      <x:c r="M70" s="195"/>
      <x:c r="N70" s="195"/>
    </x:row>
    <x:row r="71">
      <x:c r="A71" s="195"/>
      <x:c r="B71" s="195"/>
      <x:c r="C71" s="195"/>
      <x:c r="D71" s="195"/>
      <x:c r="E71" s="195"/>
      <x:c r="F71" s="195"/>
      <x:c r="G71" s="195"/>
      <x:c r="H71" s="195"/>
      <x:c r="I71" s="195"/>
      <x:c r="J71" s="195"/>
      <x:c r="K71" s="195"/>
      <x:c r="L71" s="195"/>
      <x:c r="M71" s="195"/>
      <x:c r="N71" s="195"/>
    </x:row>
    <x:row r="72">
      <x:c r="A72" s="195"/>
      <x:c r="B72" s="195"/>
      <x:c r="C72" s="195"/>
      <x:c r="D72" s="195"/>
      <x:c r="E72" s="195"/>
      <x:c r="F72" s="195"/>
      <x:c r="G72" s="195"/>
      <x:c r="H72" s="195"/>
      <x:c r="I72" s="195"/>
      <x:c r="J72" s="195"/>
      <x:c r="K72" s="195"/>
      <x:c r="L72" s="195"/>
      <x:c r="M72" s="195"/>
      <x:c r="N72" s="195"/>
    </x:row>
    <x:row r="73">
      <x:c r="A73" s="195"/>
      <x:c r="B73" s="195"/>
      <x:c r="C73" s="195"/>
      <x:c r="D73" s="195"/>
      <x:c r="E73" s="195"/>
      <x:c r="F73" s="195"/>
      <x:c r="G73" s="195"/>
      <x:c r="H73" s="195"/>
      <x:c r="I73" s="195"/>
      <x:c r="J73" s="195"/>
      <x:c r="K73" s="195"/>
      <x:c r="L73" s="195"/>
      <x:c r="M73" s="195"/>
      <x:c r="N73" s="195"/>
    </x:row>
    <x:row r="74">
      <x:c r="A74" s="195"/>
      <x:c r="B74" s="195"/>
      <x:c r="C74" s="195"/>
      <x:c r="D74" s="195"/>
      <x:c r="E74" s="195"/>
      <x:c r="F74" s="195"/>
      <x:c r="G74" s="195"/>
      <x:c r="H74" s="195"/>
      <x:c r="I74" s="195"/>
      <x:c r="J74" s="195"/>
      <x:c r="K74" s="195"/>
      <x:c r="L74" s="195"/>
      <x:c r="M74" s="195"/>
      <x:c r="N74" s="195"/>
    </x:row>
    <x:row r="75">
      <x:c r="A75" s="195"/>
      <x:c r="B75" s="195"/>
      <x:c r="C75" s="195"/>
      <x:c r="D75" s="195"/>
      <x:c r="E75" s="195"/>
      <x:c r="F75" s="195"/>
      <x:c r="G75" s="195"/>
      <x:c r="H75" s="195"/>
      <x:c r="I75" s="195"/>
      <x:c r="J75" s="195"/>
      <x:c r="K75" s="195"/>
      <x:c r="L75" s="195"/>
      <x:c r="M75" s="195"/>
      <x:c r="N75" s="195"/>
    </x:row>
    <x:row r="76">
      <x:c r="A76" s="195"/>
      <x:c r="B76" s="195"/>
      <x:c r="C76" s="195"/>
      <x:c r="D76" s="195"/>
      <x:c r="E76" s="195"/>
      <x:c r="F76" s="195"/>
      <x:c r="G76" s="195"/>
      <x:c r="H76" s="195"/>
      <x:c r="I76" s="195"/>
      <x:c r="J76" s="195"/>
      <x:c r="K76" s="195"/>
      <x:c r="L76" s="195"/>
      <x:c r="M76" s="195"/>
      <x:c r="N76" s="195"/>
    </x:row>
    <x:row r="77">
      <x:c r="A77" s="195"/>
      <x:c r="B77" s="195"/>
      <x:c r="C77" s="195"/>
      <x:c r="D77" s="195"/>
      <x:c r="E77" s="195"/>
      <x:c r="F77" s="195"/>
      <x:c r="G77" s="195"/>
      <x:c r="H77" s="195"/>
      <x:c r="I77" s="195"/>
      <x:c r="J77" s="195"/>
      <x:c r="K77" s="195"/>
      <x:c r="L77" s="195"/>
      <x:c r="M77" s="195"/>
      <x:c r="N77" s="195"/>
    </x:row>
    <x:row r="78">
      <x:c r="A78" s="195"/>
      <x:c r="B78" s="195"/>
      <x:c r="C78" s="195"/>
      <x:c r="D78" s="195"/>
      <x:c r="E78" s="195"/>
      <x:c r="F78" s="195"/>
      <x:c r="G78" s="195"/>
      <x:c r="H78" s="195"/>
      <x:c r="I78" s="195"/>
      <x:c r="J78" s="195"/>
      <x:c r="K78" s="195"/>
      <x:c r="L78" s="195"/>
      <x:c r="M78" s="195"/>
      <x:c r="N78" s="195"/>
    </x:row>
    <x:row r="79">
      <x:c r="A79" s="195"/>
      <x:c r="B79" s="195"/>
      <x:c r="C79" s="195"/>
      <x:c r="D79" s="195"/>
      <x:c r="E79" s="195"/>
      <x:c r="F79" s="195"/>
      <x:c r="G79" s="195"/>
      <x:c r="H79" s="195"/>
      <x:c r="I79" s="195"/>
      <x:c r="J79" s="195"/>
      <x:c r="K79" s="195"/>
      <x:c r="L79" s="195"/>
      <x:c r="M79" s="195"/>
      <x:c r="N79" s="195"/>
    </x:row>
    <x:row r="80">
      <x:c r="A80" s="195"/>
      <x:c r="B80" s="195"/>
      <x:c r="C80" s="195"/>
      <x:c r="D80" s="195"/>
      <x:c r="E80" s="195"/>
      <x:c r="F80" s="195"/>
      <x:c r="G80" s="195"/>
      <x:c r="H80" s="195"/>
      <x:c r="I80" s="195"/>
      <x:c r="J80" s="195"/>
      <x:c r="K80" s="195"/>
      <x:c r="L80" s="195"/>
      <x:c r="M80" s="195"/>
      <x:c r="N80" s="195"/>
    </x:row>
  </x:sheetData>
  <x:mergeCells>
    <x:mergeCell ref="A1:F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4" hidden="0" customWidth="1"/>
    <x:col min="3" max="3" width="14" hidden="0" customWidth="1"/>
    <x:col min="4" max="4" width="28" hidden="0" customWidth="1"/>
    <x:col min="5" max="5" width="16" hidden="0" customWidth="1"/>
  </x:cols>
  <x:sheetData>
    <x:row r="1">
      <x:c r="A1" s="5" t="str">
        <x:v>📐 RATIOS FINANCIERS &amp; ALERTES</x:v>
      </x:c>
      <x:c r="B1" s="5"/>
      <x:c r="C1" s="5"/>
      <x:c r="D1" s="5"/>
      <x:c r="E1" s="5"/>
      <x:c r="F1" s="5"/>
      <x:c r="G1" s="195"/>
      <x:c r="H1" s="195"/>
      <x:c r="I1" s="195"/>
      <x:c r="J1" s="195"/>
      <x:c r="K1" s="195"/>
      <x:c r="L1" s="195"/>
      <x:c r="M1" s="195"/>
      <x:c r="N1" s="195"/>
    </x:row>
    <x:row r="2">
      <x:c r="A2" s="5"/>
      <x:c r="B2" s="5"/>
      <x:c r="C2" s="5"/>
      <x:c r="D2" s="5"/>
      <x:c r="E2" s="5"/>
      <x:c r="F2" s="5"/>
      <x:c r="G2" s="195"/>
      <x:c r="H2" s="195"/>
      <x:c r="I2" s="195"/>
      <x:c r="J2" s="195"/>
      <x:c r="K2" s="195"/>
      <x:c r="L2" s="195"/>
      <x:c r="M2" s="195"/>
      <x:c r="N2" s="195"/>
    </x:row>
    <x:row r="3">
      <x:c r="A3" s="195"/>
      <x:c r="B3" s="195"/>
      <x:c r="C3" s="195"/>
      <x:c r="D3" s="195"/>
      <x:c r="E3" s="195"/>
      <x:c r="F3" s="195"/>
      <x:c r="G3" s="195"/>
      <x:c r="H3" s="195"/>
      <x:c r="I3" s="195"/>
      <x:c r="J3" s="195"/>
      <x:c r="K3" s="195"/>
      <x:c r="L3" s="195"/>
      <x:c r="M3" s="195"/>
      <x:c r="N3" s="195"/>
    </x:row>
    <x:row r="4">
      <x:c r="A4" s="136" t="str">
        <x:v>Ratio</x:v>
      </x:c>
      <x:c r="B4" s="136" t="str">
        <x:v>Valeur</x:v>
      </x:c>
      <x:c r="C4" s="136" t="str">
        <x:v>Cible</x:v>
      </x:c>
      <x:c r="D4" s="136" t="str">
        <x:v>Interprétation</x:v>
      </x:c>
      <x:c r="E4" s="136" t="str">
        <x:v>Statut</x:v>
      </x:c>
      <x:c r="F4" s="195"/>
      <x:c r="G4" s="195"/>
      <x:c r="H4" s="195"/>
      <x:c r="I4" s="195"/>
      <x:c r="J4" s="195"/>
      <x:c r="K4" s="195"/>
      <x:c r="L4" s="195"/>
      <x:c r="M4" s="195"/>
      <x:c r="N4" s="195"/>
    </x:row>
    <x:row r="5">
      <x:c r="A5" s="195" t="str">
        <x:v>Marge nette</x:v>
      </x:c>
      <x:c r="B5" s="244" t="n">
        <x:f>IF(Dashboard!B7=0,0,Dashboard!H7/Dashboard!B7)</x:f>
        <x:v>0</x:v>
      </x:c>
      <x:c r="C5" s="245" t="n">
        <x:v>0.12</x:v>
      </x:c>
      <x:c r="D5" s="195" t="str">
        <x:v>Rentabilité finale</x:v>
      </x:c>
      <x:c r="E5" s="195" t="str">
        <x:f>IF(B5&gt;=C5,"Excellent",IF(B5&gt;=C5*0.8,"À surveiller","Critique"))</x:f>
        <x:v>Critique</x:v>
      </x:c>
      <x:c r="F5" s="195"/>
      <x:c r="G5" s="195"/>
      <x:c r="H5" s="195"/>
      <x:c r="I5" s="195"/>
      <x:c r="J5" s="195"/>
      <x:c r="K5" s="195"/>
      <x:c r="L5" s="195"/>
      <x:c r="M5" s="195"/>
      <x:c r="N5" s="195"/>
    </x:row>
    <x:row r="6">
      <x:c r="A6" s="195" t="str">
        <x:v>Taux de charges</x:v>
      </x:c>
      <x:c r="B6" s="244" t="n">
        <x:f>IF(Dashboard!B7=0,0,Dashboard!E7/Dashboard!B7)</x:f>
        <x:v>0</x:v>
      </x:c>
      <x:c r="C6" s="245" t="n">
        <x:v>0.65</x:v>
      </x:c>
      <x:c r="D6" s="195" t="str">
        <x:v>Poids des charges</x:v>
      </x:c>
      <x:c r="E6" s="195" t="str">
        <x:f>IF(B6&lt;=C6,"Excellent",IF(B6&lt;=C6*1.15,"À surveiller","Critique"))</x:f>
        <x:v>Excellent</x:v>
      </x:c>
      <x:c r="F6" s="195"/>
      <x:c r="G6" s="195"/>
      <x:c r="H6" s="195"/>
      <x:c r="I6" s="195"/>
      <x:c r="J6" s="195"/>
      <x:c r="K6" s="195"/>
      <x:c r="L6" s="195"/>
      <x:c r="M6" s="195"/>
      <x:c r="N6" s="195"/>
    </x:row>
    <x:row r="7">
      <x:c r="A7" s="195" t="str">
        <x:v>Liquidité</x:v>
      </x:c>
      <x:c r="B7" s="246" t="n">
        <x:f>IF(ABS(Balance!E8)=0,0,Dashboard!K7/ABS(Balance!E8))</x:f>
        <x:v>0</x:v>
      </x:c>
      <x:c r="C7" s="218" t="n">
        <x:v>1.2</x:v>
      </x:c>
      <x:c r="D7" s="195" t="str">
        <x:v>Capacité à payer</x:v>
      </x:c>
      <x:c r="E7" s="195" t="str">
        <x:f>IF(B7&gt;=C7,"Excellent",IF(B7&gt;=C7*0.8,"À surveiller","Critique"))</x:f>
        <x:v>Critique</x:v>
      </x:c>
      <x:c r="F7" s="195"/>
      <x:c r="G7" s="195"/>
      <x:c r="H7" s="195"/>
      <x:c r="I7" s="195"/>
      <x:c r="J7" s="195"/>
      <x:c r="K7" s="195"/>
      <x:c r="L7" s="195"/>
      <x:c r="M7" s="195"/>
      <x:c r="N7" s="195"/>
    </x:row>
    <x:row r="8">
      <x:c r="A8" s="195" t="str">
        <x:v>BFR / CA</x:v>
      </x:c>
      <x:c r="B8" s="244" t="n">
        <x:f>IF(Dashboard!B7=0,0,Dashboard!E12/Dashboard!B7)</x:f>
        <x:v>0</x:v>
      </x:c>
      <x:c r="C8" s="245" t="n">
        <x:v>0.15</x:v>
      </x:c>
      <x:c r="D8" s="195" t="str">
        <x:v>Besoin financier</x:v>
      </x:c>
      <x:c r="E8" s="195" t="str">
        <x:f>IF(B8&lt;=C8,"Excellent",IF(B8&lt;=C8*1.15,"À surveiller","Critique"))</x:f>
        <x:v>Excellent</x:v>
      </x:c>
      <x:c r="F8" s="195"/>
      <x:c r="G8" s="195"/>
      <x:c r="H8" s="195"/>
      <x:c r="I8" s="195"/>
      <x:c r="J8" s="195"/>
      <x:c r="K8" s="195"/>
      <x:c r="L8" s="195"/>
      <x:c r="M8" s="195"/>
      <x:c r="N8" s="195"/>
    </x:row>
    <x:row r="9">
      <x:c r="A9" s="195" t="str">
        <x:v>DSO</x:v>
      </x:c>
      <x:c r="B9" s="246" t="n">
        <x:v>45</x:v>
      </x:c>
      <x:c r="C9" s="218" t="n">
        <x:v>45</x:v>
      </x:c>
      <x:c r="D9" s="195" t="str">
        <x:v>Délai clients</x:v>
      </x:c>
      <x:c r="E9" s="195" t="str">
        <x:f>IF(B9&gt;=C9,"Excellent",IF(B9&gt;=C9*0.8,"À surveiller","Critique"))</x:f>
        <x:v>Excellent</x:v>
      </x:c>
      <x:c r="F9" s="195"/>
      <x:c r="G9" s="195"/>
      <x:c r="H9" s="195"/>
      <x:c r="I9" s="195"/>
      <x:c r="J9" s="195"/>
      <x:c r="K9" s="195"/>
      <x:c r="L9" s="195"/>
      <x:c r="M9" s="195"/>
      <x:c r="N9" s="195"/>
    </x:row>
    <x:row r="10">
      <x:c r="A10" s="195" t="str">
        <x:v>DPO</x:v>
      </x:c>
      <x:c r="B10" s="246" t="n">
        <x:v>35</x:v>
      </x:c>
      <x:c r="C10" s="218" t="n">
        <x:v>35</x:v>
      </x:c>
      <x:c r="D10" s="195" t="str">
        <x:v>Délai fournisseurs</x:v>
      </x:c>
      <x:c r="E10" s="195" t="str">
        <x:f>IF(B10&gt;=C10,"Excellent",IF(B10&gt;=C10*0.8,"À surveiller","Critique"))</x:f>
        <x:v>Excellent</x:v>
      </x:c>
      <x:c r="F10" s="195"/>
      <x:c r="G10" s="195"/>
      <x:c r="H10" s="195"/>
      <x:c r="I10" s="195"/>
      <x:c r="J10" s="195"/>
      <x:c r="K10" s="195"/>
      <x:c r="L10" s="195"/>
      <x:c r="M10" s="195"/>
      <x:c r="N10" s="195"/>
    </x:row>
    <x:row r="11">
      <x:c r="A11" s="195" t="str">
        <x:v>Autonomie financière</x:v>
      </x:c>
      <x:c r="B11" s="244" t="n">
        <x:v>0.4</x:v>
      </x:c>
      <x:c r="C11" s="245" t="n">
        <x:v>0.35</x:v>
      </x:c>
      <x:c r="D11" s="195" t="str">
        <x:v>Solidité financière</x:v>
      </x:c>
      <x:c r="E11" s="195" t="str">
        <x:f>IF(B11&gt;=C11,"Excellent",IF(B11&gt;=C11*0.8,"À surveiller","Critique"))</x:f>
        <x:v>Excellent</x:v>
      </x:c>
      <x:c r="F11" s="195"/>
      <x:c r="G11" s="195"/>
      <x:c r="H11" s="195"/>
      <x:c r="I11" s="195"/>
      <x:c r="J11" s="195"/>
      <x:c r="K11" s="195"/>
      <x:c r="L11" s="195"/>
      <x:c r="M11" s="195"/>
      <x:c r="N11" s="195"/>
    </x:row>
    <x:row r="12">
      <x:c r="A12" s="195" t="str">
        <x:v>CAF / CA</x:v>
      </x:c>
      <x:c r="B12" s="244" t="n">
        <x:f>IF(Dashboard!B7=0,0,Dashboard!B12/Dashboard!B7)</x:f>
        <x:v>0</x:v>
      </x:c>
      <x:c r="C12" s="245" t="n">
        <x:v>0.1</x:v>
      </x:c>
      <x:c r="D12" s="195" t="str">
        <x:v>Financement interne</x:v>
      </x:c>
      <x:c r="E12" s="195" t="str">
        <x:f>IF(B12&gt;=C12,"Excellent",IF(B12&gt;=C12*0.8,"À surveiller","Critique"))</x:f>
        <x:v>Critique</x:v>
      </x:c>
      <x:c r="F12" s="195"/>
      <x:c r="G12" s="195"/>
      <x:c r="H12" s="195"/>
      <x:c r="I12" s="195"/>
      <x:c r="J12" s="195"/>
      <x:c r="K12" s="195"/>
      <x:c r="L12" s="195"/>
      <x:c r="M12" s="195"/>
      <x:c r="N12" s="195"/>
    </x:row>
    <x:row r="13">
      <x:c r="A13" s="195" t="str">
        <x:v>Couverture charges</x:v>
      </x:c>
      <x:c r="B13" s="246" t="n">
        <x:f>IF(Dashboard!E7=0,0,Dashboard!B7/Dashboard!E7)</x:f>
        <x:v>0</x:v>
      </x:c>
      <x:c r="C13" s="218" t="n">
        <x:v>1.1</x:v>
      </x:c>
      <x:c r="D13" s="195" t="str">
        <x:v>CA / charges</x:v>
      </x:c>
      <x:c r="E13" s="195" t="str">
        <x:f>IF(B13&gt;=C13,"Excellent",IF(B13&gt;=C13*0.8,"À surveiller","Critique"))</x:f>
        <x:v>Critique</x:v>
      </x:c>
      <x:c r="F13" s="195"/>
      <x:c r="G13" s="195"/>
      <x:c r="H13" s="195"/>
      <x:c r="I13" s="195"/>
      <x:c r="J13" s="195"/>
      <x:c r="K13" s="195"/>
      <x:c r="L13" s="195"/>
      <x:c r="M13" s="195"/>
      <x:c r="N13" s="195"/>
    </x:row>
    <x:row r="14">
      <x:c r="A14" s="195" t="str">
        <x:v>Écart budget CA</x:v>
      </x:c>
      <x:c r="B14" s="203" t="n">
        <x:f>Dashboard!H12</x:f>
        <x:v>0</x:v>
      </x:c>
      <x:c r="C14" s="219" t="n">
        <x:v>0</x:v>
      </x:c>
      <x:c r="D14" s="195" t="str">
        <x:v>Sur/sous-performance</x:v>
      </x:c>
      <x:c r="E14" s="195" t="str">
        <x:f>IF(B14&gt;=C14,"Excellent",IF(B14&gt;=C14*0.8,"À surveiller","Critique"))</x:f>
        <x:v>Excellent</x:v>
      </x:c>
      <x:c r="F14" s="195"/>
      <x:c r="G14" s="195"/>
      <x:c r="H14" s="195"/>
      <x:c r="I14" s="195"/>
      <x:c r="J14" s="195"/>
      <x:c r="K14" s="195"/>
      <x:c r="L14" s="195"/>
      <x:c r="M14" s="195"/>
      <x:c r="N14" s="195"/>
    </x:row>
    <x:row r="15">
      <x:c r="A15" s="195"/>
      <x:c r="B15" s="195"/>
      <x:c r="C15" s="195"/>
      <x:c r="D15" s="195"/>
      <x:c r="E15" s="195"/>
      <x:c r="F15" s="195"/>
      <x:c r="G15" s="195"/>
      <x:c r="H15" s="195"/>
      <x:c r="I15" s="195"/>
      <x:c r="J15" s="195"/>
      <x:c r="K15" s="195"/>
      <x:c r="L15" s="195"/>
      <x:c r="M15" s="195"/>
      <x:c r="N15" s="195"/>
    </x:row>
    <x:row r="16">
      <x:c r="A16" s="195"/>
      <x:c r="B16" s="195"/>
      <x:c r="C16" s="195"/>
      <x:c r="D16" s="195"/>
      <x:c r="E16" s="195"/>
      <x:c r="F16" s="195"/>
      <x:c r="G16" s="195"/>
      <x:c r="H16" s="195"/>
      <x:c r="I16" s="195"/>
      <x:c r="J16" s="195"/>
      <x:c r="K16" s="195"/>
      <x:c r="L16" s="195"/>
      <x:c r="M16" s="195"/>
      <x:c r="N16" s="195"/>
    </x:row>
    <x:row r="17">
      <x:c r="A17" s="195"/>
      <x:c r="B17" s="195"/>
      <x:c r="C17" s="195"/>
      <x:c r="D17" s="195"/>
      <x:c r="E17" s="195"/>
      <x:c r="F17" s="195"/>
      <x:c r="G17" s="195"/>
      <x:c r="H17" s="195"/>
      <x:c r="I17" s="195"/>
      <x:c r="J17" s="195"/>
      <x:c r="K17" s="195"/>
      <x:c r="L17" s="195"/>
      <x:c r="M17" s="195"/>
      <x:c r="N17" s="195"/>
    </x:row>
    <x:row r="18">
      <x:c r="A18" s="195"/>
      <x:c r="B18" s="195"/>
      <x:c r="C18" s="195"/>
      <x:c r="D18" s="195"/>
      <x:c r="E18" s="195"/>
      <x:c r="F18" s="195"/>
      <x:c r="G18" s="195"/>
      <x:c r="H18" s="195"/>
      <x:c r="I18" s="195"/>
      <x:c r="J18" s="195"/>
      <x:c r="K18" s="195"/>
      <x:c r="L18" s="195"/>
      <x:c r="M18" s="195"/>
      <x:c r="N18" s="195"/>
    </x:row>
    <x:row r="19">
      <x:c r="A19" s="195"/>
      <x:c r="B19" s="195"/>
      <x:c r="C19" s="195"/>
      <x:c r="D19" s="195"/>
      <x:c r="E19" s="195"/>
      <x:c r="F19" s="195"/>
      <x:c r="G19" s="195"/>
      <x:c r="H19" s="195"/>
      <x:c r="I19" s="195"/>
      <x:c r="J19" s="195"/>
      <x:c r="K19" s="195"/>
      <x:c r="L19" s="195"/>
      <x:c r="M19" s="195"/>
      <x:c r="N19" s="195"/>
    </x:row>
    <x:row r="20">
      <x:c r="A20" s="195"/>
      <x:c r="B20" s="195"/>
      <x:c r="C20" s="195"/>
      <x:c r="D20" s="195"/>
      <x:c r="E20" s="195"/>
      <x:c r="F20" s="195"/>
      <x:c r="G20" s="195"/>
      <x:c r="H20" s="195"/>
      <x:c r="I20" s="195"/>
      <x:c r="J20" s="195"/>
      <x:c r="K20" s="195"/>
      <x:c r="L20" s="195"/>
      <x:c r="M20" s="195"/>
      <x:c r="N20" s="195"/>
    </x:row>
    <x:row r="21">
      <x:c r="A21" s="195"/>
      <x:c r="B21" s="195"/>
      <x:c r="C21" s="195"/>
      <x:c r="D21" s="195"/>
      <x:c r="E21" s="195"/>
      <x:c r="F21" s="195"/>
      <x:c r="G21" s="195"/>
      <x:c r="H21" s="195"/>
      <x:c r="I21" s="195"/>
      <x:c r="J21" s="195"/>
      <x:c r="K21" s="195"/>
      <x:c r="L21" s="195"/>
      <x:c r="M21" s="195"/>
      <x:c r="N21" s="195"/>
    </x:row>
    <x:row r="22">
      <x:c r="A22" s="195"/>
      <x:c r="B22" s="195"/>
      <x:c r="C22" s="195"/>
      <x:c r="D22" s="195"/>
      <x:c r="E22" s="195"/>
      <x:c r="F22" s="195"/>
      <x:c r="G22" s="195"/>
      <x:c r="H22" s="195"/>
      <x:c r="I22" s="195"/>
      <x:c r="J22" s="195"/>
      <x:c r="K22" s="195"/>
      <x:c r="L22" s="195"/>
      <x:c r="M22" s="195"/>
      <x:c r="N22" s="195"/>
    </x:row>
    <x:row r="23">
      <x:c r="A23" s="195"/>
      <x:c r="B23" s="195"/>
      <x:c r="C23" s="195"/>
      <x:c r="D23" s="195"/>
      <x:c r="E23" s="195"/>
      <x:c r="F23" s="195"/>
      <x:c r="G23" s="195"/>
      <x:c r="H23" s="195"/>
      <x:c r="I23" s="195"/>
      <x:c r="J23" s="195"/>
      <x:c r="K23" s="195"/>
      <x:c r="L23" s="195"/>
      <x:c r="M23" s="195"/>
      <x:c r="N23" s="195"/>
    </x:row>
    <x:row r="24">
      <x:c r="A24" s="195"/>
      <x:c r="B24" s="195"/>
      <x:c r="C24" s="195"/>
      <x:c r="D24" s="195"/>
      <x:c r="E24" s="195"/>
      <x:c r="F24" s="195"/>
      <x:c r="G24" s="195"/>
      <x:c r="H24" s="195"/>
      <x:c r="I24" s="195"/>
      <x:c r="J24" s="195"/>
      <x:c r="K24" s="195"/>
      <x:c r="L24" s="195"/>
      <x:c r="M24" s="195"/>
      <x:c r="N24" s="195"/>
    </x:row>
    <x:row r="25">
      <x:c r="A25" s="195"/>
      <x:c r="B25" s="195"/>
      <x:c r="C25" s="195"/>
      <x:c r="D25" s="195"/>
      <x:c r="E25" s="195"/>
      <x:c r="F25" s="195"/>
      <x:c r="G25" s="195"/>
      <x:c r="H25" s="195"/>
      <x:c r="I25" s="195"/>
      <x:c r="J25" s="195"/>
      <x:c r="K25" s="195"/>
      <x:c r="L25" s="195"/>
      <x:c r="M25" s="195"/>
      <x:c r="N25" s="195"/>
    </x:row>
    <x:row r="26">
      <x:c r="A26" s="195"/>
      <x:c r="B26" s="195"/>
      <x:c r="C26" s="195"/>
      <x:c r="D26" s="195"/>
      <x:c r="E26" s="195"/>
      <x:c r="F26" s="195"/>
      <x:c r="G26" s="195"/>
      <x:c r="H26" s="195"/>
      <x:c r="I26" s="195"/>
      <x:c r="J26" s="195"/>
      <x:c r="K26" s="195"/>
      <x:c r="L26" s="195"/>
      <x:c r="M26" s="195"/>
      <x:c r="N26" s="195"/>
    </x:row>
    <x:row r="27">
      <x:c r="A27" s="195"/>
      <x:c r="B27" s="195"/>
      <x:c r="C27" s="195"/>
      <x:c r="D27" s="195"/>
      <x:c r="E27" s="195"/>
      <x:c r="F27" s="195"/>
      <x:c r="G27" s="195"/>
      <x:c r="H27" s="195"/>
      <x:c r="I27" s="195"/>
      <x:c r="J27" s="195"/>
      <x:c r="K27" s="195"/>
      <x:c r="L27" s="195"/>
      <x:c r="M27" s="195"/>
      <x:c r="N27" s="195"/>
    </x:row>
    <x:row r="28">
      <x:c r="A28" s="195"/>
      <x:c r="B28" s="195"/>
      <x:c r="C28" s="195"/>
      <x:c r="D28" s="195"/>
      <x:c r="E28" s="195"/>
      <x:c r="F28" s="195"/>
      <x:c r="G28" s="195"/>
      <x:c r="H28" s="195"/>
      <x:c r="I28" s="195"/>
      <x:c r="J28" s="195"/>
      <x:c r="K28" s="195"/>
      <x:c r="L28" s="195"/>
      <x:c r="M28" s="195"/>
      <x:c r="N28" s="195"/>
    </x:row>
    <x:row r="29">
      <x:c r="A29" s="195"/>
      <x:c r="B29" s="195"/>
      <x:c r="C29" s="195"/>
      <x:c r="D29" s="195"/>
      <x:c r="E29" s="195"/>
      <x:c r="F29" s="195"/>
      <x:c r="G29" s="195"/>
      <x:c r="H29" s="195"/>
      <x:c r="I29" s="195"/>
      <x:c r="J29" s="195"/>
      <x:c r="K29" s="195"/>
      <x:c r="L29" s="195"/>
      <x:c r="M29" s="195"/>
      <x:c r="N29" s="195"/>
    </x:row>
    <x:row r="30">
      <x:c r="A30" s="195"/>
      <x:c r="B30" s="195"/>
      <x:c r="C30" s="195"/>
      <x:c r="D30" s="195"/>
      <x:c r="E30" s="195"/>
      <x:c r="F30" s="195"/>
      <x:c r="G30" s="195"/>
      <x:c r="H30" s="195"/>
      <x:c r="I30" s="195"/>
      <x:c r="J30" s="195"/>
      <x:c r="K30" s="195"/>
      <x:c r="L30" s="195"/>
      <x:c r="M30" s="195"/>
      <x:c r="N30" s="195"/>
    </x:row>
    <x:row r="31">
      <x:c r="A31" s="195"/>
      <x:c r="B31" s="195"/>
      <x:c r="C31" s="195"/>
      <x:c r="D31" s="195"/>
      <x:c r="E31" s="195"/>
      <x:c r="F31" s="195"/>
      <x:c r="G31" s="195"/>
      <x:c r="H31" s="195"/>
      <x:c r="I31" s="195"/>
      <x:c r="J31" s="195"/>
      <x:c r="K31" s="195"/>
      <x:c r="L31" s="195"/>
      <x:c r="M31" s="195"/>
      <x:c r="N31" s="195"/>
    </x:row>
    <x:row r="32">
      <x:c r="A32" s="195"/>
      <x:c r="B32" s="195"/>
      <x:c r="C32" s="195"/>
      <x:c r="D32" s="195"/>
      <x:c r="E32" s="195"/>
      <x:c r="F32" s="195"/>
      <x:c r="G32" s="195"/>
      <x:c r="H32" s="195"/>
      <x:c r="I32" s="195"/>
      <x:c r="J32" s="195"/>
      <x:c r="K32" s="195"/>
      <x:c r="L32" s="195"/>
      <x:c r="M32" s="195"/>
      <x:c r="N32" s="195"/>
    </x:row>
    <x:row r="33">
      <x:c r="A33" s="195"/>
      <x:c r="B33" s="195"/>
      <x:c r="C33" s="195"/>
      <x:c r="D33" s="195"/>
      <x:c r="E33" s="195"/>
      <x:c r="F33" s="195"/>
      <x:c r="G33" s="195"/>
      <x:c r="H33" s="195"/>
      <x:c r="I33" s="195"/>
      <x:c r="J33" s="195"/>
      <x:c r="K33" s="195"/>
      <x:c r="L33" s="195"/>
      <x:c r="M33" s="195"/>
      <x:c r="N33" s="195"/>
    </x:row>
    <x:row r="34">
      <x:c r="A34" s="195"/>
      <x:c r="B34" s="195"/>
      <x:c r="C34" s="195"/>
      <x:c r="D34" s="195"/>
      <x:c r="E34" s="195"/>
      <x:c r="F34" s="195"/>
      <x:c r="G34" s="195"/>
      <x:c r="H34" s="195"/>
      <x:c r="I34" s="195"/>
      <x:c r="J34" s="195"/>
      <x:c r="K34" s="195"/>
      <x:c r="L34" s="195"/>
      <x:c r="M34" s="195"/>
      <x:c r="N34" s="195"/>
    </x:row>
    <x:row r="35">
      <x:c r="A35" s="195"/>
      <x:c r="B35" s="195"/>
      <x:c r="C35" s="195"/>
      <x:c r="D35" s="195"/>
      <x:c r="E35" s="195"/>
      <x:c r="F35" s="195"/>
      <x:c r="G35" s="195"/>
      <x:c r="H35" s="195"/>
      <x:c r="I35" s="195"/>
      <x:c r="J35" s="195"/>
      <x:c r="K35" s="195"/>
      <x:c r="L35" s="195"/>
      <x:c r="M35" s="195"/>
      <x:c r="N35" s="195"/>
    </x:row>
    <x:row r="36">
      <x:c r="A36" s="195"/>
      <x:c r="B36" s="195"/>
      <x:c r="C36" s="195"/>
      <x:c r="D36" s="195"/>
      <x:c r="E36" s="195"/>
      <x:c r="F36" s="195"/>
      <x:c r="G36" s="195"/>
      <x:c r="H36" s="195"/>
      <x:c r="I36" s="195"/>
      <x:c r="J36" s="195"/>
      <x:c r="K36" s="195"/>
      <x:c r="L36" s="195"/>
      <x:c r="M36" s="195"/>
      <x:c r="N36" s="195"/>
    </x:row>
    <x:row r="37">
      <x:c r="A37" s="195"/>
      <x:c r="B37" s="195"/>
      <x:c r="C37" s="195"/>
      <x:c r="D37" s="195"/>
      <x:c r="E37" s="195"/>
      <x:c r="F37" s="195"/>
      <x:c r="G37" s="195"/>
      <x:c r="H37" s="195"/>
      <x:c r="I37" s="195"/>
      <x:c r="J37" s="195"/>
      <x:c r="K37" s="195"/>
      <x:c r="L37" s="195"/>
      <x:c r="M37" s="195"/>
      <x:c r="N37" s="195"/>
    </x:row>
    <x:row r="38">
      <x:c r="A38" s="195"/>
      <x:c r="B38" s="195"/>
      <x:c r="C38" s="195"/>
      <x:c r="D38" s="195"/>
      <x:c r="E38" s="195"/>
      <x:c r="F38" s="195"/>
      <x:c r="G38" s="195"/>
      <x:c r="H38" s="195"/>
      <x:c r="I38" s="195"/>
      <x:c r="J38" s="195"/>
      <x:c r="K38" s="195"/>
      <x:c r="L38" s="195"/>
      <x:c r="M38" s="195"/>
      <x:c r="N38" s="195"/>
    </x:row>
    <x:row r="39">
      <x:c r="A39" s="195"/>
      <x:c r="B39" s="195"/>
      <x:c r="C39" s="195"/>
      <x:c r="D39" s="195"/>
      <x:c r="E39" s="195"/>
      <x:c r="F39" s="195"/>
      <x:c r="G39" s="195"/>
      <x:c r="H39" s="195"/>
      <x:c r="I39" s="195"/>
      <x:c r="J39" s="195"/>
      <x:c r="K39" s="195"/>
      <x:c r="L39" s="195"/>
      <x:c r="M39" s="195"/>
      <x:c r="N39" s="195"/>
    </x:row>
    <x:row r="40">
      <x:c r="A40" s="195"/>
      <x:c r="B40" s="195"/>
      <x:c r="C40" s="195"/>
      <x:c r="D40" s="195"/>
      <x:c r="E40" s="195"/>
      <x:c r="F40" s="195"/>
      <x:c r="G40" s="195"/>
      <x:c r="H40" s="195"/>
      <x:c r="I40" s="195"/>
      <x:c r="J40" s="195"/>
      <x:c r="K40" s="195"/>
      <x:c r="L40" s="195"/>
      <x:c r="M40" s="195"/>
      <x:c r="N40" s="195"/>
    </x:row>
    <x:row r="41">
      <x:c r="A41" s="195"/>
      <x:c r="B41" s="195"/>
      <x:c r="C41" s="195"/>
      <x:c r="D41" s="195"/>
      <x:c r="E41" s="195"/>
      <x:c r="F41" s="195"/>
      <x:c r="G41" s="195"/>
      <x:c r="H41" s="195"/>
      <x:c r="I41" s="195"/>
      <x:c r="J41" s="195"/>
      <x:c r="K41" s="195"/>
      <x:c r="L41" s="195"/>
      <x:c r="M41" s="195"/>
      <x:c r="N41" s="195"/>
    </x:row>
    <x:row r="42">
      <x:c r="A42" s="195"/>
      <x:c r="B42" s="195"/>
      <x:c r="C42" s="195"/>
      <x:c r="D42" s="195"/>
      <x:c r="E42" s="195"/>
      <x:c r="F42" s="195"/>
      <x:c r="G42" s="195"/>
      <x:c r="H42" s="195"/>
      <x:c r="I42" s="195"/>
      <x:c r="J42" s="195"/>
      <x:c r="K42" s="195"/>
      <x:c r="L42" s="195"/>
      <x:c r="M42" s="195"/>
      <x:c r="N42" s="195"/>
    </x:row>
    <x:row r="43">
      <x:c r="A43" s="195"/>
      <x:c r="B43" s="195"/>
      <x:c r="C43" s="195"/>
      <x:c r="D43" s="195"/>
      <x:c r="E43" s="195"/>
      <x:c r="F43" s="195"/>
      <x:c r="G43" s="195"/>
      <x:c r="H43" s="195"/>
      <x:c r="I43" s="195"/>
      <x:c r="J43" s="195"/>
      <x:c r="K43" s="195"/>
      <x:c r="L43" s="195"/>
      <x:c r="M43" s="195"/>
      <x:c r="N43" s="195"/>
    </x:row>
    <x:row r="44">
      <x:c r="A44" s="195"/>
      <x:c r="B44" s="195"/>
      <x:c r="C44" s="195"/>
      <x:c r="D44" s="195"/>
      <x:c r="E44" s="195"/>
      <x:c r="F44" s="195"/>
      <x:c r="G44" s="195"/>
      <x:c r="H44" s="195"/>
      <x:c r="I44" s="195"/>
      <x:c r="J44" s="195"/>
      <x:c r="K44" s="195"/>
      <x:c r="L44" s="195"/>
      <x:c r="M44" s="195"/>
      <x:c r="N44" s="195"/>
    </x:row>
    <x:row r="45">
      <x:c r="A45" s="195"/>
      <x:c r="B45" s="195"/>
      <x:c r="C45" s="195"/>
      <x:c r="D45" s="195"/>
      <x:c r="E45" s="195"/>
      <x:c r="F45" s="195"/>
      <x:c r="G45" s="195"/>
      <x:c r="H45" s="195"/>
      <x:c r="I45" s="195"/>
      <x:c r="J45" s="195"/>
      <x:c r="K45" s="195"/>
      <x:c r="L45" s="195"/>
      <x:c r="M45" s="195"/>
      <x:c r="N45" s="195"/>
    </x:row>
    <x:row r="46">
      <x:c r="A46" s="195"/>
      <x:c r="B46" s="195"/>
      <x:c r="C46" s="195"/>
      <x:c r="D46" s="195"/>
      <x:c r="E46" s="195"/>
      <x:c r="F46" s="195"/>
      <x:c r="G46" s="195"/>
      <x:c r="H46" s="195"/>
      <x:c r="I46" s="195"/>
      <x:c r="J46" s="195"/>
      <x:c r="K46" s="195"/>
      <x:c r="L46" s="195"/>
      <x:c r="M46" s="195"/>
      <x:c r="N46" s="195"/>
    </x:row>
    <x:row r="47">
      <x:c r="A47" s="195"/>
      <x:c r="B47" s="195"/>
      <x:c r="C47" s="195"/>
      <x:c r="D47" s="195"/>
      <x:c r="E47" s="195"/>
      <x:c r="F47" s="195"/>
      <x:c r="G47" s="195"/>
      <x:c r="H47" s="195"/>
      <x:c r="I47" s="195"/>
      <x:c r="J47" s="195"/>
      <x:c r="K47" s="195"/>
      <x:c r="L47" s="195"/>
      <x:c r="M47" s="195"/>
      <x:c r="N47" s="195"/>
    </x:row>
    <x:row r="48">
      <x:c r="A48" s="195"/>
      <x:c r="B48" s="195"/>
      <x:c r="C48" s="195"/>
      <x:c r="D48" s="195"/>
      <x:c r="E48" s="195"/>
      <x:c r="F48" s="195"/>
      <x:c r="G48" s="195"/>
      <x:c r="H48" s="195"/>
      <x:c r="I48" s="195"/>
      <x:c r="J48" s="195"/>
      <x:c r="K48" s="195"/>
      <x:c r="L48" s="195"/>
      <x:c r="M48" s="195"/>
      <x:c r="N48" s="195"/>
    </x:row>
    <x:row r="49">
      <x:c r="A49" s="195"/>
      <x:c r="B49" s="195"/>
      <x:c r="C49" s="195"/>
      <x:c r="D49" s="195"/>
      <x:c r="E49" s="195"/>
      <x:c r="F49" s="195"/>
      <x:c r="G49" s="195"/>
      <x:c r="H49" s="195"/>
      <x:c r="I49" s="195"/>
      <x:c r="J49" s="195"/>
      <x:c r="K49" s="195"/>
      <x:c r="L49" s="195"/>
      <x:c r="M49" s="195"/>
      <x:c r="N49" s="195"/>
    </x:row>
    <x:row r="50">
      <x:c r="A50" s="195"/>
      <x:c r="B50" s="195"/>
      <x:c r="C50" s="195"/>
      <x:c r="D50" s="195"/>
      <x:c r="E50" s="195"/>
      <x:c r="F50" s="195"/>
      <x:c r="G50" s="195"/>
      <x:c r="H50" s="195"/>
      <x:c r="I50" s="195"/>
      <x:c r="J50" s="195"/>
      <x:c r="K50" s="195"/>
      <x:c r="L50" s="195"/>
      <x:c r="M50" s="195"/>
      <x:c r="N50" s="195"/>
    </x:row>
    <x:row r="51">
      <x:c r="A51" s="195"/>
      <x:c r="B51" s="195"/>
      <x:c r="C51" s="195"/>
      <x:c r="D51" s="195"/>
      <x:c r="E51" s="195"/>
      <x:c r="F51" s="195"/>
      <x:c r="G51" s="195"/>
      <x:c r="H51" s="195"/>
      <x:c r="I51" s="195"/>
      <x:c r="J51" s="195"/>
      <x:c r="K51" s="195"/>
      <x:c r="L51" s="195"/>
      <x:c r="M51" s="195"/>
      <x:c r="N51" s="195"/>
    </x:row>
    <x:row r="52">
      <x:c r="A52" s="195"/>
      <x:c r="B52" s="195"/>
      <x:c r="C52" s="195"/>
      <x:c r="D52" s="195"/>
      <x:c r="E52" s="195"/>
      <x:c r="F52" s="195"/>
      <x:c r="G52" s="195"/>
      <x:c r="H52" s="195"/>
      <x:c r="I52" s="195"/>
      <x:c r="J52" s="195"/>
      <x:c r="K52" s="195"/>
      <x:c r="L52" s="195"/>
      <x:c r="M52" s="195"/>
      <x:c r="N52" s="195"/>
    </x:row>
    <x:row r="53">
      <x:c r="A53" s="195"/>
      <x:c r="B53" s="195"/>
      <x:c r="C53" s="195"/>
      <x:c r="D53" s="195"/>
      <x:c r="E53" s="195"/>
      <x:c r="F53" s="195"/>
      <x:c r="G53" s="195"/>
      <x:c r="H53" s="195"/>
      <x:c r="I53" s="195"/>
      <x:c r="J53" s="195"/>
      <x:c r="K53" s="195"/>
      <x:c r="L53" s="195"/>
      <x:c r="M53" s="195"/>
      <x:c r="N53" s="195"/>
    </x:row>
    <x:row r="54">
      <x:c r="A54" s="195"/>
      <x:c r="B54" s="195"/>
      <x:c r="C54" s="195"/>
      <x:c r="D54" s="195"/>
      <x:c r="E54" s="195"/>
      <x:c r="F54" s="195"/>
      <x:c r="G54" s="195"/>
      <x:c r="H54" s="195"/>
      <x:c r="I54" s="195"/>
      <x:c r="J54" s="195"/>
      <x:c r="K54" s="195"/>
      <x:c r="L54" s="195"/>
      <x:c r="M54" s="195"/>
      <x:c r="N54" s="195"/>
    </x:row>
    <x:row r="55">
      <x:c r="A55" s="195"/>
      <x:c r="B55" s="195"/>
      <x:c r="C55" s="195"/>
      <x:c r="D55" s="195"/>
      <x:c r="E55" s="195"/>
      <x:c r="F55" s="195"/>
      <x:c r="G55" s="195"/>
      <x:c r="H55" s="195"/>
      <x:c r="I55" s="195"/>
      <x:c r="J55" s="195"/>
      <x:c r="K55" s="195"/>
      <x:c r="L55" s="195"/>
      <x:c r="M55" s="195"/>
      <x:c r="N55" s="195"/>
    </x:row>
    <x:row r="56">
      <x:c r="A56" s="195"/>
      <x:c r="B56" s="195"/>
      <x:c r="C56" s="195"/>
      <x:c r="D56" s="195"/>
      <x:c r="E56" s="195"/>
      <x:c r="F56" s="195"/>
      <x:c r="G56" s="195"/>
      <x:c r="H56" s="195"/>
      <x:c r="I56" s="195"/>
      <x:c r="J56" s="195"/>
      <x:c r="K56" s="195"/>
      <x:c r="L56" s="195"/>
      <x:c r="M56" s="195"/>
      <x:c r="N56" s="195"/>
    </x:row>
    <x:row r="57">
      <x:c r="A57" s="195"/>
      <x:c r="B57" s="195"/>
      <x:c r="C57" s="195"/>
      <x:c r="D57" s="195"/>
      <x:c r="E57" s="195"/>
      <x:c r="F57" s="195"/>
      <x:c r="G57" s="195"/>
      <x:c r="H57" s="195"/>
      <x:c r="I57" s="195"/>
      <x:c r="J57" s="195"/>
      <x:c r="K57" s="195"/>
      <x:c r="L57" s="195"/>
      <x:c r="M57" s="195"/>
      <x:c r="N57" s="195"/>
    </x:row>
    <x:row r="58">
      <x:c r="A58" s="195"/>
      <x:c r="B58" s="195"/>
      <x:c r="C58" s="195"/>
      <x:c r="D58" s="195"/>
      <x:c r="E58" s="195"/>
      <x:c r="F58" s="195"/>
      <x:c r="G58" s="195"/>
      <x:c r="H58" s="195"/>
      <x:c r="I58" s="195"/>
      <x:c r="J58" s="195"/>
      <x:c r="K58" s="195"/>
      <x:c r="L58" s="195"/>
      <x:c r="M58" s="195"/>
      <x:c r="N58" s="195"/>
    </x:row>
    <x:row r="59">
      <x:c r="A59" s="195"/>
      <x:c r="B59" s="195"/>
      <x:c r="C59" s="195"/>
      <x:c r="D59" s="195"/>
      <x:c r="E59" s="195"/>
      <x:c r="F59" s="195"/>
      <x:c r="G59" s="195"/>
      <x:c r="H59" s="195"/>
      <x:c r="I59" s="195"/>
      <x:c r="J59" s="195"/>
      <x:c r="K59" s="195"/>
      <x:c r="L59" s="195"/>
      <x:c r="M59" s="195"/>
      <x:c r="N59" s="195"/>
    </x:row>
    <x:row r="60">
      <x:c r="A60" s="195"/>
      <x:c r="B60" s="195"/>
      <x:c r="C60" s="195"/>
      <x:c r="D60" s="195"/>
      <x:c r="E60" s="195"/>
      <x:c r="F60" s="195"/>
      <x:c r="G60" s="195"/>
      <x:c r="H60" s="195"/>
      <x:c r="I60" s="195"/>
      <x:c r="J60" s="195"/>
      <x:c r="K60" s="195"/>
      <x:c r="L60" s="195"/>
      <x:c r="M60" s="195"/>
      <x:c r="N60" s="195"/>
    </x:row>
    <x:row r="61">
      <x:c r="A61" s="195"/>
      <x:c r="B61" s="195"/>
      <x:c r="C61" s="195"/>
      <x:c r="D61" s="195"/>
      <x:c r="E61" s="195"/>
      <x:c r="F61" s="195"/>
      <x:c r="G61" s="195"/>
      <x:c r="H61" s="195"/>
      <x:c r="I61" s="195"/>
      <x:c r="J61" s="195"/>
      <x:c r="K61" s="195"/>
      <x:c r="L61" s="195"/>
      <x:c r="M61" s="195"/>
      <x:c r="N61" s="195"/>
    </x:row>
    <x:row r="62">
      <x:c r="A62" s="195"/>
      <x:c r="B62" s="195"/>
      <x:c r="C62" s="195"/>
      <x:c r="D62" s="195"/>
      <x:c r="E62" s="195"/>
      <x:c r="F62" s="195"/>
      <x:c r="G62" s="195"/>
      <x:c r="H62" s="195"/>
      <x:c r="I62" s="195"/>
      <x:c r="J62" s="195"/>
      <x:c r="K62" s="195"/>
      <x:c r="L62" s="195"/>
      <x:c r="M62" s="195"/>
      <x:c r="N62" s="195"/>
    </x:row>
    <x:row r="63">
      <x:c r="A63" s="195"/>
      <x:c r="B63" s="195"/>
      <x:c r="C63" s="195"/>
      <x:c r="D63" s="195"/>
      <x:c r="E63" s="195"/>
      <x:c r="F63" s="195"/>
      <x:c r="G63" s="195"/>
      <x:c r="H63" s="195"/>
      <x:c r="I63" s="195"/>
      <x:c r="J63" s="195"/>
      <x:c r="K63" s="195"/>
      <x:c r="L63" s="195"/>
      <x:c r="M63" s="195"/>
      <x:c r="N63" s="195"/>
    </x:row>
    <x:row r="64">
      <x:c r="A64" s="195"/>
      <x:c r="B64" s="195"/>
      <x:c r="C64" s="195"/>
      <x:c r="D64" s="195"/>
      <x:c r="E64" s="195"/>
      <x:c r="F64" s="195"/>
      <x:c r="G64" s="195"/>
      <x:c r="H64" s="195"/>
      <x:c r="I64" s="195"/>
      <x:c r="J64" s="195"/>
      <x:c r="K64" s="195"/>
      <x:c r="L64" s="195"/>
      <x:c r="M64" s="195"/>
      <x:c r="N64" s="195"/>
    </x:row>
    <x:row r="65">
      <x:c r="A65" s="195"/>
      <x:c r="B65" s="195"/>
      <x:c r="C65" s="195"/>
      <x:c r="D65" s="195"/>
      <x:c r="E65" s="195"/>
      <x:c r="F65" s="195"/>
      <x:c r="G65" s="195"/>
      <x:c r="H65" s="195"/>
      <x:c r="I65" s="195"/>
      <x:c r="J65" s="195"/>
      <x:c r="K65" s="195"/>
      <x:c r="L65" s="195"/>
      <x:c r="M65" s="195"/>
      <x:c r="N65" s="195"/>
    </x:row>
    <x:row r="66">
      <x:c r="A66" s="195"/>
      <x:c r="B66" s="195"/>
      <x:c r="C66" s="195"/>
      <x:c r="D66" s="195"/>
      <x:c r="E66" s="195"/>
      <x:c r="F66" s="195"/>
      <x:c r="G66" s="195"/>
      <x:c r="H66" s="195"/>
      <x:c r="I66" s="195"/>
      <x:c r="J66" s="195"/>
      <x:c r="K66" s="195"/>
      <x:c r="L66" s="195"/>
      <x:c r="M66" s="195"/>
      <x:c r="N66" s="195"/>
    </x:row>
    <x:row r="67">
      <x:c r="A67" s="195"/>
      <x:c r="B67" s="195"/>
      <x:c r="C67" s="195"/>
      <x:c r="D67" s="195"/>
      <x:c r="E67" s="195"/>
      <x:c r="F67" s="195"/>
      <x:c r="G67" s="195"/>
      <x:c r="H67" s="195"/>
      <x:c r="I67" s="195"/>
      <x:c r="J67" s="195"/>
      <x:c r="K67" s="195"/>
      <x:c r="L67" s="195"/>
      <x:c r="M67" s="195"/>
      <x:c r="N67" s="195"/>
    </x:row>
    <x:row r="68">
      <x:c r="A68" s="195"/>
      <x:c r="B68" s="195"/>
      <x:c r="C68" s="195"/>
      <x:c r="D68" s="195"/>
      <x:c r="E68" s="195"/>
      <x:c r="F68" s="195"/>
      <x:c r="G68" s="195"/>
      <x:c r="H68" s="195"/>
      <x:c r="I68" s="195"/>
      <x:c r="J68" s="195"/>
      <x:c r="K68" s="195"/>
      <x:c r="L68" s="195"/>
      <x:c r="M68" s="195"/>
      <x:c r="N68" s="195"/>
    </x:row>
    <x:row r="69">
      <x:c r="A69" s="195"/>
      <x:c r="B69" s="195"/>
      <x:c r="C69" s="195"/>
      <x:c r="D69" s="195"/>
      <x:c r="E69" s="195"/>
      <x:c r="F69" s="195"/>
      <x:c r="G69" s="195"/>
      <x:c r="H69" s="195"/>
      <x:c r="I69" s="195"/>
      <x:c r="J69" s="195"/>
      <x:c r="K69" s="195"/>
      <x:c r="L69" s="195"/>
      <x:c r="M69" s="195"/>
      <x:c r="N69" s="195"/>
    </x:row>
    <x:row r="70">
      <x:c r="A70" s="195"/>
      <x:c r="B70" s="195"/>
      <x:c r="C70" s="195"/>
      <x:c r="D70" s="195"/>
      <x:c r="E70" s="195"/>
      <x:c r="F70" s="195"/>
      <x:c r="G70" s="195"/>
      <x:c r="H70" s="195"/>
      <x:c r="I70" s="195"/>
      <x:c r="J70" s="195"/>
      <x:c r="K70" s="195"/>
      <x:c r="L70" s="195"/>
      <x:c r="M70" s="195"/>
      <x:c r="N70" s="195"/>
    </x:row>
    <x:row r="71">
      <x:c r="A71" s="195"/>
      <x:c r="B71" s="195"/>
      <x:c r="C71" s="195"/>
      <x:c r="D71" s="195"/>
      <x:c r="E71" s="195"/>
      <x:c r="F71" s="195"/>
      <x:c r="G71" s="195"/>
      <x:c r="H71" s="195"/>
      <x:c r="I71" s="195"/>
      <x:c r="J71" s="195"/>
      <x:c r="K71" s="195"/>
      <x:c r="L71" s="195"/>
      <x:c r="M71" s="195"/>
      <x:c r="N71" s="195"/>
    </x:row>
    <x:row r="72">
      <x:c r="A72" s="195"/>
      <x:c r="B72" s="195"/>
      <x:c r="C72" s="195"/>
      <x:c r="D72" s="195"/>
      <x:c r="E72" s="195"/>
      <x:c r="F72" s="195"/>
      <x:c r="G72" s="195"/>
      <x:c r="H72" s="195"/>
      <x:c r="I72" s="195"/>
      <x:c r="J72" s="195"/>
      <x:c r="K72" s="195"/>
      <x:c r="L72" s="195"/>
      <x:c r="M72" s="195"/>
      <x:c r="N72" s="195"/>
    </x:row>
    <x:row r="73">
      <x:c r="A73" s="195"/>
      <x:c r="B73" s="195"/>
      <x:c r="C73" s="195"/>
      <x:c r="D73" s="195"/>
      <x:c r="E73" s="195"/>
      <x:c r="F73" s="195"/>
      <x:c r="G73" s="195"/>
      <x:c r="H73" s="195"/>
      <x:c r="I73" s="195"/>
      <x:c r="J73" s="195"/>
      <x:c r="K73" s="195"/>
      <x:c r="L73" s="195"/>
      <x:c r="M73" s="195"/>
      <x:c r="N73" s="195"/>
    </x:row>
    <x:row r="74">
      <x:c r="A74" s="195"/>
      <x:c r="B74" s="195"/>
      <x:c r="C74" s="195"/>
      <x:c r="D74" s="195"/>
      <x:c r="E74" s="195"/>
      <x:c r="F74" s="195"/>
      <x:c r="G74" s="195"/>
      <x:c r="H74" s="195"/>
      <x:c r="I74" s="195"/>
      <x:c r="J74" s="195"/>
      <x:c r="K74" s="195"/>
      <x:c r="L74" s="195"/>
      <x:c r="M74" s="195"/>
      <x:c r="N74" s="195"/>
    </x:row>
    <x:row r="75">
      <x:c r="A75" s="195"/>
      <x:c r="B75" s="195"/>
      <x:c r="C75" s="195"/>
      <x:c r="D75" s="195"/>
      <x:c r="E75" s="195"/>
      <x:c r="F75" s="195"/>
      <x:c r="G75" s="195"/>
      <x:c r="H75" s="195"/>
      <x:c r="I75" s="195"/>
      <x:c r="J75" s="195"/>
      <x:c r="K75" s="195"/>
      <x:c r="L75" s="195"/>
      <x:c r="M75" s="195"/>
      <x:c r="N75" s="195"/>
    </x:row>
    <x:row r="76">
      <x:c r="A76" s="195"/>
      <x:c r="B76" s="195"/>
      <x:c r="C76" s="195"/>
      <x:c r="D76" s="195"/>
      <x:c r="E76" s="195"/>
      <x:c r="F76" s="195"/>
      <x:c r="G76" s="195"/>
      <x:c r="H76" s="195"/>
      <x:c r="I76" s="195"/>
      <x:c r="J76" s="195"/>
      <x:c r="K76" s="195"/>
      <x:c r="L76" s="195"/>
      <x:c r="M76" s="195"/>
      <x:c r="N76" s="195"/>
    </x:row>
    <x:row r="77">
      <x:c r="A77" s="195"/>
      <x:c r="B77" s="195"/>
      <x:c r="C77" s="195"/>
      <x:c r="D77" s="195"/>
      <x:c r="E77" s="195"/>
      <x:c r="F77" s="195"/>
      <x:c r="G77" s="195"/>
      <x:c r="H77" s="195"/>
      <x:c r="I77" s="195"/>
      <x:c r="J77" s="195"/>
      <x:c r="K77" s="195"/>
      <x:c r="L77" s="195"/>
      <x:c r="M77" s="195"/>
      <x:c r="N77" s="195"/>
    </x:row>
    <x:row r="78">
      <x:c r="A78" s="195"/>
      <x:c r="B78" s="195"/>
      <x:c r="C78" s="195"/>
      <x:c r="D78" s="195"/>
      <x:c r="E78" s="195"/>
      <x:c r="F78" s="195"/>
      <x:c r="G78" s="195"/>
      <x:c r="H78" s="195"/>
      <x:c r="I78" s="195"/>
      <x:c r="J78" s="195"/>
      <x:c r="K78" s="195"/>
      <x:c r="L78" s="195"/>
      <x:c r="M78" s="195"/>
      <x:c r="N78" s="195"/>
    </x:row>
    <x:row r="79">
      <x:c r="A79" s="195"/>
      <x:c r="B79" s="195"/>
      <x:c r="C79" s="195"/>
      <x:c r="D79" s="195"/>
      <x:c r="E79" s="195"/>
      <x:c r="F79" s="195"/>
      <x:c r="G79" s="195"/>
      <x:c r="H79" s="195"/>
      <x:c r="I79" s="195"/>
      <x:c r="J79" s="195"/>
      <x:c r="K79" s="195"/>
      <x:c r="L79" s="195"/>
      <x:c r="M79" s="195"/>
      <x:c r="N79" s="195"/>
    </x:row>
    <x:row r="80">
      <x:c r="A80" s="195"/>
      <x:c r="B80" s="195"/>
      <x:c r="C80" s="195"/>
      <x:c r="D80" s="195"/>
      <x:c r="E80" s="195"/>
      <x:c r="F80" s="195"/>
      <x:c r="G80" s="195"/>
      <x:c r="H80" s="195"/>
      <x:c r="I80" s="195"/>
      <x:c r="J80" s="195"/>
      <x:c r="K80" s="195"/>
      <x:c r="L80" s="195"/>
      <x:c r="M80" s="195"/>
      <x:c r="N80" s="195"/>
    </x:row>
  </x:sheetData>
  <x:mergeCells>
    <x:mergeCell ref="A1:F2"/>
  </x:mergeCells>
  <x:conditionalFormatting sqref="E5:E14">
    <x:cfRule type="expression" dxfId="3" priority="1">
      <x:formula>E5="Excellent"</x:formula>
    </x:cfRule>
    <x:cfRule type="expression" dxfId="4" priority="2">
      <x:formula>E5="À surveiller"</x:formula>
    </x:cfRule>
    <x:cfRule type="expression" dxfId="5" priority="3">
      <x:formula>E5="Critique"</x:formula>
    </x:cfRule>
  </x:conditionalFormatting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5" t="str">
        <x:v>🧾 BALANCE SYNTHÉTIQUE</x:v>
      </x:c>
      <x:c r="B1" s="5"/>
      <x:c r="C1" s="5"/>
      <x:c r="D1" s="5"/>
      <x:c r="E1" s="5"/>
      <x:c r="F1" s="5"/>
      <x:c r="G1" s="195"/>
      <x:c r="H1" s="195"/>
      <x:c r="I1" s="195"/>
      <x:c r="J1" s="195"/>
      <x:c r="K1" s="195"/>
      <x:c r="L1" s="195"/>
      <x:c r="M1" s="195"/>
      <x:c r="N1" s="195"/>
    </x:row>
    <x:row r="2">
      <x:c r="A2" s="5"/>
      <x:c r="B2" s="5"/>
      <x:c r="C2" s="5"/>
      <x:c r="D2" s="5"/>
      <x:c r="E2" s="5"/>
      <x:c r="F2" s="5"/>
      <x:c r="G2" s="195"/>
      <x:c r="H2" s="195"/>
      <x:c r="I2" s="195"/>
      <x:c r="J2" s="195"/>
      <x:c r="K2" s="195"/>
      <x:c r="L2" s="195"/>
      <x:c r="M2" s="195"/>
      <x:c r="N2" s="195"/>
    </x:row>
    <x:row r="3">
      <x:c r="A3" s="195"/>
      <x:c r="B3" s="195"/>
      <x:c r="C3" s="195"/>
      <x:c r="D3" s="195"/>
      <x:c r="E3" s="195"/>
      <x:c r="F3" s="195"/>
      <x:c r="G3" s="195"/>
      <x:c r="H3" s="195"/>
      <x:c r="I3" s="195"/>
      <x:c r="J3" s="195"/>
      <x:c r="K3" s="195"/>
      <x:c r="L3" s="195"/>
      <x:c r="M3" s="195"/>
      <x:c r="N3" s="195"/>
    </x:row>
    <x:row r="4">
      <x:c r="A4" s="134" t="str">
        <x:v>Compte</x:v>
      </x:c>
      <x:c r="B4" s="134" t="str">
        <x:v>Libellé</x:v>
      </x:c>
      <x:c r="C4" s="134" t="str">
        <x:v>Débit (€)</x:v>
      </x:c>
      <x:c r="D4" s="134" t="str">
        <x:v>Crédit (€)</x:v>
      </x:c>
      <x:c r="E4" s="134" t="str">
        <x:v>Solde (€)</x:v>
      </x:c>
      <x:c r="F4" s="134" t="str">
        <x:v>Nature</x:v>
      </x:c>
      <x:c r="G4" s="195"/>
      <x:c r="H4" s="195"/>
      <x:c r="I4" s="195"/>
      <x:c r="J4" s="195"/>
      <x:c r="K4" s="195"/>
      <x:c r="L4" s="195"/>
      <x:c r="M4" s="195"/>
      <x:c r="N4" s="195"/>
    </x:row>
    <x:row r="5">
      <x:c r="A5" s="218" t="str">
        <x:v>411000</x:v>
      </x:c>
      <x:c r="B5" s="218" t="str">
        <x:v>Clients</x:v>
      </x:c>
      <x:c r="C5" s="219" t="n">
        <x:v>38000</x:v>
      </x:c>
      <x:c r="D5" s="219" t="n">
        <x:v>0</x:v>
      </x:c>
      <x:c r="E5" s="238" t="n">
        <x:f>C5-D5</x:f>
        <x:v>38000</x:v>
      </x:c>
      <x:c r="F5" s="195" t="str">
        <x:v>Actif</x:v>
      </x:c>
      <x:c r="G5" s="195"/>
      <x:c r="H5" s="195"/>
      <x:c r="I5" s="195"/>
      <x:c r="J5" s="195"/>
      <x:c r="K5" s="195"/>
      <x:c r="L5" s="195"/>
      <x:c r="M5" s="195"/>
      <x:c r="N5" s="195"/>
    </x:row>
    <x:row r="6">
      <x:c r="A6" s="218" t="str">
        <x:v>512000</x:v>
      </x:c>
      <x:c r="B6" s="218" t="str">
        <x:v>Banque</x:v>
      </x:c>
      <x:c r="C6" s="219" t="n">
        <x:v>42000</x:v>
      </x:c>
      <x:c r="D6" s="219" t="n">
        <x:v>0</x:v>
      </x:c>
      <x:c r="E6" s="238" t="n">
        <x:f>C6-D6</x:f>
        <x:v>42000</x:v>
      </x:c>
      <x:c r="F6" s="195" t="str">
        <x:v>Actif</x:v>
      </x:c>
      <x:c r="G6" s="195"/>
      <x:c r="H6" s="195"/>
      <x:c r="I6" s="195"/>
      <x:c r="J6" s="195"/>
      <x:c r="K6" s="195"/>
      <x:c r="L6" s="195"/>
      <x:c r="M6" s="195"/>
      <x:c r="N6" s="195"/>
    </x:row>
    <x:row r="7">
      <x:c r="A7" s="218" t="str">
        <x:v>445660</x:v>
      </x:c>
      <x:c r="B7" s="218" t="str">
        <x:v>TVA déductible</x:v>
      </x:c>
      <x:c r="C7" s="219" t="n">
        <x:v>7500</x:v>
      </x:c>
      <x:c r="D7" s="219" t="n">
        <x:v>0</x:v>
      </x:c>
      <x:c r="E7" s="238" t="n">
        <x:f>C7-D7</x:f>
        <x:v>7500</x:v>
      </x:c>
      <x:c r="F7" s="195" t="str">
        <x:v>Actif</x:v>
      </x:c>
      <x:c r="G7" s="195"/>
      <x:c r="H7" s="195"/>
      <x:c r="I7" s="195"/>
      <x:c r="J7" s="195"/>
      <x:c r="K7" s="195"/>
      <x:c r="L7" s="195"/>
      <x:c r="M7" s="195"/>
      <x:c r="N7" s="195"/>
    </x:row>
    <x:row r="8">
      <x:c r="A8" s="218" t="str">
        <x:v>401000</x:v>
      </x:c>
      <x:c r="B8" s="218" t="str">
        <x:v>Fournisseurs</x:v>
      </x:c>
      <x:c r="C8" s="219" t="n">
        <x:v>0</x:v>
      </x:c>
      <x:c r="D8" s="219" t="n">
        <x:v>27000</x:v>
      </x:c>
      <x:c r="E8" s="238" t="n">
        <x:f>C8-D8</x:f>
        <x:v>-27000</x:v>
      </x:c>
      <x:c r="F8" s="195" t="str">
        <x:v>Passif</x:v>
      </x:c>
      <x:c r="G8" s="195"/>
      <x:c r="H8" s="195"/>
      <x:c r="I8" s="195"/>
      <x:c r="J8" s="195"/>
      <x:c r="K8" s="195"/>
      <x:c r="L8" s="195"/>
      <x:c r="M8" s="195"/>
      <x:c r="N8" s="195"/>
    </x:row>
    <x:row r="9">
      <x:c r="A9" s="218" t="str">
        <x:v>445710</x:v>
      </x:c>
      <x:c r="B9" s="218" t="str">
        <x:v>TVA collectée</x:v>
      </x:c>
      <x:c r="C9" s="219" t="n">
        <x:v>0</x:v>
      </x:c>
      <x:c r="D9" s="219" t="n">
        <x:v>9200</x:v>
      </x:c>
      <x:c r="E9" s="238" t="n">
        <x:f>C9-D9</x:f>
        <x:v>-9200</x:v>
      </x:c>
      <x:c r="F9" s="195" t="str">
        <x:v>Passif</x:v>
      </x:c>
      <x:c r="G9" s="195"/>
      <x:c r="H9" s="195"/>
      <x:c r="I9" s="195"/>
      <x:c r="J9" s="195"/>
      <x:c r="K9" s="195"/>
      <x:c r="L9" s="195"/>
      <x:c r="M9" s="195"/>
      <x:c r="N9" s="195"/>
    </x:row>
    <x:row r="10">
      <x:c r="A10" s="218" t="str">
        <x:v>101000</x:v>
      </x:c>
      <x:c r="B10" s="218" t="str">
        <x:v>Capital</x:v>
      </x:c>
      <x:c r="C10" s="219" t="n">
        <x:v>0</x:v>
      </x:c>
      <x:c r="D10" s="219" t="n">
        <x:v>50000</x:v>
      </x:c>
      <x:c r="E10" s="238" t="n">
        <x:f>C10-D10</x:f>
        <x:v>-50000</x:v>
      </x:c>
      <x:c r="F10" s="195" t="str">
        <x:v>Passif</x:v>
      </x:c>
      <x:c r="G10" s="195"/>
      <x:c r="H10" s="195"/>
      <x:c r="I10" s="195"/>
      <x:c r="J10" s="195"/>
      <x:c r="K10" s="195"/>
      <x:c r="L10" s="195"/>
      <x:c r="M10" s="195"/>
      <x:c r="N10" s="195"/>
    </x:row>
    <x:row r="11">
      <x:c r="A11" s="218" t="str">
        <x:v>707000</x:v>
      </x:c>
      <x:c r="B11" s="218" t="str">
        <x:v>Ventes</x:v>
      </x:c>
      <x:c r="C11" s="219" t="n">
        <x:v>0</x:v>
      </x:c>
      <x:c r="D11" s="219" t="n">
        <x:v>378000</x:v>
      </x:c>
      <x:c r="E11" s="238" t="n">
        <x:f>C11-D11</x:f>
        <x:v>-378000</x:v>
      </x:c>
      <x:c r="F11" s="195" t="str">
        <x:v>Produit</x:v>
      </x:c>
      <x:c r="G11" s="195"/>
      <x:c r="H11" s="195"/>
      <x:c r="I11" s="195"/>
      <x:c r="J11" s="195"/>
      <x:c r="K11" s="195"/>
      <x:c r="L11" s="195"/>
      <x:c r="M11" s="195"/>
      <x:c r="N11" s="195"/>
    </x:row>
    <x:row r="12">
      <x:c r="A12" s="218" t="str">
        <x:v>607000</x:v>
      </x:c>
      <x:c r="B12" s="218" t="str">
        <x:v>Achats</x:v>
      </x:c>
      <x:c r="C12" s="219" t="n">
        <x:v>126000</x:v>
      </x:c>
      <x:c r="D12" s="219" t="n">
        <x:v>0</x:v>
      </x:c>
      <x:c r="E12" s="238" t="n">
        <x:f>C12-D12</x:f>
        <x:v>126000</x:v>
      </x:c>
      <x:c r="F12" s="195" t="str">
        <x:v>Charge</x:v>
      </x:c>
      <x:c r="G12" s="195"/>
      <x:c r="H12" s="195"/>
      <x:c r="I12" s="195"/>
      <x:c r="J12" s="195"/>
      <x:c r="K12" s="195"/>
      <x:c r="L12" s="195"/>
      <x:c r="M12" s="195"/>
      <x:c r="N12" s="195"/>
    </x:row>
    <x:row r="13">
      <x:c r="A13" s="218" t="str">
        <x:v>641000</x:v>
      </x:c>
      <x:c r="B13" s="218" t="str">
        <x:v>Salaires</x:v>
      </x:c>
      <x:c r="C13" s="219" t="n">
        <x:v>91000</x:v>
      </x:c>
      <x:c r="D13" s="219" t="n">
        <x:v>0</x:v>
      </x:c>
      <x:c r="E13" s="238" t="n">
        <x:f>C13-D13</x:f>
        <x:v>91000</x:v>
      </x:c>
      <x:c r="F13" s="195" t="str">
        <x:v>Charge</x:v>
      </x:c>
      <x:c r="G13" s="195"/>
      <x:c r="H13" s="195"/>
      <x:c r="I13" s="195"/>
      <x:c r="J13" s="195"/>
      <x:c r="K13" s="195"/>
      <x:c r="L13" s="195"/>
      <x:c r="M13" s="195"/>
      <x:c r="N13" s="195"/>
    </x:row>
    <x:row r="14">
      <x:c r="A14" s="218" t="str">
        <x:v>613000</x:v>
      </x:c>
      <x:c r="B14" s="218" t="str">
        <x:v>Loyers</x:v>
      </x:c>
      <x:c r="C14" s="219" t="n">
        <x:v>24000</x:v>
      </x:c>
      <x:c r="D14" s="219" t="n">
        <x:v>0</x:v>
      </x:c>
      <x:c r="E14" s="238" t="n">
        <x:f>C14-D14</x:f>
        <x:v>24000</x:v>
      </x:c>
      <x:c r="F14" s="195" t="str">
        <x:v>Charge</x:v>
      </x:c>
      <x:c r="G14" s="195"/>
      <x:c r="H14" s="195"/>
      <x:c r="I14" s="195"/>
      <x:c r="J14" s="195"/>
      <x:c r="K14" s="195"/>
      <x:c r="L14" s="195"/>
      <x:c r="M14" s="195"/>
      <x:c r="N14" s="195"/>
    </x:row>
    <x:row r="15">
      <x:c r="A15" s="218" t="str">
        <x:v>681000</x:v>
      </x:c>
      <x:c r="B15" s="218" t="str">
        <x:v>Amortissements</x:v>
      </x:c>
      <x:c r="C15" s="219" t="n">
        <x:v>18000</x:v>
      </x:c>
      <x:c r="D15" s="219" t="n">
        <x:v>0</x:v>
      </x:c>
      <x:c r="E15" s="238" t="n">
        <x:f>C15-D15</x:f>
        <x:v>18000</x:v>
      </x:c>
      <x:c r="F15" s="195" t="str">
        <x:v>Charge</x:v>
      </x:c>
      <x:c r="G15" s="195"/>
      <x:c r="H15" s="195"/>
      <x:c r="I15" s="195"/>
      <x:c r="J15" s="195"/>
      <x:c r="K15" s="195"/>
      <x:c r="L15" s="195"/>
      <x:c r="M15" s="195"/>
      <x:c r="N15" s="195"/>
    </x:row>
    <x:row r="16">
      <x:c r="A16" s="195"/>
      <x:c r="B16" s="195"/>
      <x:c r="C16" s="195"/>
      <x:c r="D16" s="195"/>
      <x:c r="E16" s="195"/>
      <x:c r="F16" s="195"/>
      <x:c r="G16" s="195"/>
      <x:c r="H16" s="195"/>
      <x:c r="I16" s="195"/>
      <x:c r="J16" s="195"/>
      <x:c r="K16" s="195"/>
      <x:c r="L16" s="195"/>
      <x:c r="M16" s="195"/>
      <x:c r="N16" s="195"/>
    </x:row>
    <x:row r="17">
      <x:c r="A17" s="195"/>
      <x:c r="B17" s="195"/>
      <x:c r="C17" s="195"/>
      <x:c r="D17" s="195"/>
      <x:c r="E17" s="195"/>
      <x:c r="F17" s="195"/>
      <x:c r="G17" s="195"/>
      <x:c r="H17" s="195"/>
      <x:c r="I17" s="195"/>
      <x:c r="J17" s="195"/>
      <x:c r="K17" s="195"/>
      <x:c r="L17" s="195"/>
      <x:c r="M17" s="195"/>
      <x:c r="N17" s="195"/>
    </x:row>
    <x:row r="18">
      <x:c r="A18" s="195"/>
      <x:c r="B18" s="195"/>
      <x:c r="C18" s="195"/>
      <x:c r="D18" s="195"/>
      <x:c r="E18" s="195"/>
      <x:c r="F18" s="195"/>
      <x:c r="G18" s="195"/>
      <x:c r="H18" s="195"/>
      <x:c r="I18" s="195"/>
      <x:c r="J18" s="195"/>
      <x:c r="K18" s="195"/>
      <x:c r="L18" s="195"/>
      <x:c r="M18" s="195"/>
      <x:c r="N18" s="195"/>
    </x:row>
    <x:row r="19">
      <x:c r="A19" s="195"/>
      <x:c r="B19" s="195"/>
      <x:c r="C19" s="195"/>
      <x:c r="D19" s="195"/>
      <x:c r="E19" s="195"/>
      <x:c r="F19" s="195"/>
      <x:c r="G19" s="195"/>
      <x:c r="H19" s="195"/>
      <x:c r="I19" s="195"/>
      <x:c r="J19" s="195"/>
      <x:c r="K19" s="195"/>
      <x:c r="L19" s="195"/>
      <x:c r="M19" s="195"/>
      <x:c r="N19" s="195"/>
    </x:row>
    <x:row r="20">
      <x:c r="A20" s="195"/>
      <x:c r="B20" s="195"/>
      <x:c r="C20" s="195"/>
      <x:c r="D20" s="195"/>
      <x:c r="E20" s="195"/>
      <x:c r="F20" s="195"/>
      <x:c r="G20" s="195"/>
      <x:c r="H20" s="195"/>
      <x:c r="I20" s="195"/>
      <x:c r="J20" s="195"/>
      <x:c r="K20" s="195"/>
      <x:c r="L20" s="195"/>
      <x:c r="M20" s="195"/>
      <x:c r="N20" s="195"/>
    </x:row>
    <x:row r="21">
      <x:c r="A21" s="195"/>
      <x:c r="B21" s="195"/>
      <x:c r="C21" s="195"/>
      <x:c r="D21" s="195"/>
      <x:c r="E21" s="195"/>
      <x:c r="F21" s="195"/>
      <x:c r="G21" s="195"/>
      <x:c r="H21" s="195"/>
      <x:c r="I21" s="195"/>
      <x:c r="J21" s="195"/>
      <x:c r="K21" s="195"/>
      <x:c r="L21" s="195"/>
      <x:c r="M21" s="195"/>
      <x:c r="N21" s="195"/>
    </x:row>
    <x:row r="22">
      <x:c r="A22" s="195"/>
      <x:c r="B22" s="195"/>
      <x:c r="C22" s="195"/>
      <x:c r="D22" s="195"/>
      <x:c r="E22" s="195"/>
      <x:c r="F22" s="195"/>
      <x:c r="G22" s="195"/>
      <x:c r="H22" s="195"/>
      <x:c r="I22" s="195"/>
      <x:c r="J22" s="195"/>
      <x:c r="K22" s="195"/>
      <x:c r="L22" s="195"/>
      <x:c r="M22" s="195"/>
      <x:c r="N22" s="195"/>
    </x:row>
    <x:row r="23">
      <x:c r="A23" s="195"/>
      <x:c r="B23" s="195"/>
      <x:c r="C23" s="195"/>
      <x:c r="D23" s="195"/>
      <x:c r="E23" s="195"/>
      <x:c r="F23" s="195"/>
      <x:c r="G23" s="195"/>
      <x:c r="H23" s="195"/>
      <x:c r="I23" s="195"/>
      <x:c r="J23" s="195"/>
      <x:c r="K23" s="195"/>
      <x:c r="L23" s="195"/>
      <x:c r="M23" s="195"/>
      <x:c r="N23" s="195"/>
    </x:row>
    <x:row r="24">
      <x:c r="A24" s="195"/>
      <x:c r="B24" s="195"/>
      <x:c r="C24" s="195"/>
      <x:c r="D24" s="195"/>
      <x:c r="E24" s="195"/>
      <x:c r="F24" s="195"/>
      <x:c r="G24" s="195"/>
      <x:c r="H24" s="195"/>
      <x:c r="I24" s="195"/>
      <x:c r="J24" s="195"/>
      <x:c r="K24" s="195"/>
      <x:c r="L24" s="195"/>
      <x:c r="M24" s="195"/>
      <x:c r="N24" s="195"/>
    </x:row>
    <x:row r="25">
      <x:c r="A25" s="195"/>
      <x:c r="B25" s="195"/>
      <x:c r="C25" s="195"/>
      <x:c r="D25" s="195"/>
      <x:c r="E25" s="195"/>
      <x:c r="F25" s="195"/>
      <x:c r="G25" s="195"/>
      <x:c r="H25" s="195"/>
      <x:c r="I25" s="195"/>
      <x:c r="J25" s="195"/>
      <x:c r="K25" s="195"/>
      <x:c r="L25" s="195"/>
      <x:c r="M25" s="195"/>
      <x:c r="N25" s="195"/>
    </x:row>
    <x:row r="26">
      <x:c r="A26" s="195"/>
      <x:c r="B26" s="195"/>
      <x:c r="C26" s="195"/>
      <x:c r="D26" s="195"/>
      <x:c r="E26" s="195"/>
      <x:c r="F26" s="195"/>
      <x:c r="G26" s="195"/>
      <x:c r="H26" s="195"/>
      <x:c r="I26" s="195"/>
      <x:c r="J26" s="195"/>
      <x:c r="K26" s="195"/>
      <x:c r="L26" s="195"/>
      <x:c r="M26" s="195"/>
      <x:c r="N26" s="195"/>
    </x:row>
    <x:row r="27">
      <x:c r="A27" s="195"/>
      <x:c r="B27" s="195"/>
      <x:c r="C27" s="195"/>
      <x:c r="D27" s="195"/>
      <x:c r="E27" s="195"/>
      <x:c r="F27" s="195"/>
      <x:c r="G27" s="195"/>
      <x:c r="H27" s="195"/>
      <x:c r="I27" s="195"/>
      <x:c r="J27" s="195"/>
      <x:c r="K27" s="195"/>
      <x:c r="L27" s="195"/>
      <x:c r="M27" s="195"/>
      <x:c r="N27" s="195"/>
    </x:row>
    <x:row r="28">
      <x:c r="A28" s="195"/>
      <x:c r="B28" s="195"/>
      <x:c r="C28" s="195"/>
      <x:c r="D28" s="195"/>
      <x:c r="E28" s="195"/>
      <x:c r="F28" s="195"/>
      <x:c r="G28" s="195"/>
      <x:c r="H28" s="195"/>
      <x:c r="I28" s="195"/>
      <x:c r="J28" s="195"/>
      <x:c r="K28" s="195"/>
      <x:c r="L28" s="195"/>
      <x:c r="M28" s="195"/>
      <x:c r="N28" s="195"/>
    </x:row>
    <x:row r="29">
      <x:c r="A29" s="195"/>
      <x:c r="B29" s="195"/>
      <x:c r="C29" s="195"/>
      <x:c r="D29" s="195"/>
      <x:c r="E29" s="195"/>
      <x:c r="F29" s="195"/>
      <x:c r="G29" s="195"/>
      <x:c r="H29" s="195"/>
      <x:c r="I29" s="195"/>
      <x:c r="J29" s="195"/>
      <x:c r="K29" s="195"/>
      <x:c r="L29" s="195"/>
      <x:c r="M29" s="195"/>
      <x:c r="N29" s="195"/>
    </x:row>
    <x:row r="30">
      <x:c r="A30" s="195"/>
      <x:c r="B30" s="195"/>
      <x:c r="C30" s="195"/>
      <x:c r="D30" s="195"/>
      <x:c r="E30" s="195"/>
      <x:c r="F30" s="195"/>
      <x:c r="G30" s="195"/>
      <x:c r="H30" s="195"/>
      <x:c r="I30" s="195"/>
      <x:c r="J30" s="195"/>
      <x:c r="K30" s="195"/>
      <x:c r="L30" s="195"/>
      <x:c r="M30" s="195"/>
      <x:c r="N30" s="195"/>
    </x:row>
    <x:row r="31">
      <x:c r="A31" s="195"/>
      <x:c r="B31" s="195"/>
      <x:c r="C31" s="195"/>
      <x:c r="D31" s="195"/>
      <x:c r="E31" s="195"/>
      <x:c r="F31" s="195"/>
      <x:c r="G31" s="195"/>
      <x:c r="H31" s="195"/>
      <x:c r="I31" s="195"/>
      <x:c r="J31" s="195"/>
      <x:c r="K31" s="195"/>
      <x:c r="L31" s="195"/>
      <x:c r="M31" s="195"/>
      <x:c r="N31" s="195"/>
    </x:row>
    <x:row r="32">
      <x:c r="A32" s="195"/>
      <x:c r="B32" s="195"/>
      <x:c r="C32" s="195"/>
      <x:c r="D32" s="195"/>
      <x:c r="E32" s="195"/>
      <x:c r="F32" s="195"/>
      <x:c r="G32" s="195"/>
      <x:c r="H32" s="195"/>
      <x:c r="I32" s="195"/>
      <x:c r="J32" s="195"/>
      <x:c r="K32" s="195"/>
      <x:c r="L32" s="195"/>
      <x:c r="M32" s="195"/>
      <x:c r="N32" s="195"/>
    </x:row>
    <x:row r="33">
      <x:c r="A33" s="195"/>
      <x:c r="B33" s="195"/>
      <x:c r="C33" s="195"/>
      <x:c r="D33" s="195"/>
      <x:c r="E33" s="195"/>
      <x:c r="F33" s="195"/>
      <x:c r="G33" s="195"/>
      <x:c r="H33" s="195"/>
      <x:c r="I33" s="195"/>
      <x:c r="J33" s="195"/>
      <x:c r="K33" s="195"/>
      <x:c r="L33" s="195"/>
      <x:c r="M33" s="195"/>
      <x:c r="N33" s="195"/>
    </x:row>
    <x:row r="34">
      <x:c r="A34" s="195"/>
      <x:c r="B34" s="195"/>
      <x:c r="C34" s="195"/>
      <x:c r="D34" s="195"/>
      <x:c r="E34" s="195"/>
      <x:c r="F34" s="195"/>
      <x:c r="G34" s="195"/>
      <x:c r="H34" s="195"/>
      <x:c r="I34" s="195"/>
      <x:c r="J34" s="195"/>
      <x:c r="K34" s="195"/>
      <x:c r="L34" s="195"/>
      <x:c r="M34" s="195"/>
      <x:c r="N34" s="195"/>
    </x:row>
    <x:row r="35">
      <x:c r="A35" s="195"/>
      <x:c r="B35" s="195"/>
      <x:c r="C35" s="195"/>
      <x:c r="D35" s="195"/>
      <x:c r="E35" s="195"/>
      <x:c r="F35" s="195"/>
      <x:c r="G35" s="195"/>
      <x:c r="H35" s="195"/>
      <x:c r="I35" s="195"/>
      <x:c r="J35" s="195"/>
      <x:c r="K35" s="195"/>
      <x:c r="L35" s="195"/>
      <x:c r="M35" s="195"/>
      <x:c r="N35" s="195"/>
    </x:row>
    <x:row r="36">
      <x:c r="A36" s="195"/>
      <x:c r="B36" s="195"/>
      <x:c r="C36" s="195"/>
      <x:c r="D36" s="195"/>
      <x:c r="E36" s="195"/>
      <x:c r="F36" s="195"/>
      <x:c r="G36" s="195"/>
      <x:c r="H36" s="195"/>
      <x:c r="I36" s="195"/>
      <x:c r="J36" s="195"/>
      <x:c r="K36" s="195"/>
      <x:c r="L36" s="195"/>
      <x:c r="M36" s="195"/>
      <x:c r="N36" s="195"/>
    </x:row>
    <x:row r="37">
      <x:c r="A37" s="195"/>
      <x:c r="B37" s="195"/>
      <x:c r="C37" s="195"/>
      <x:c r="D37" s="195"/>
      <x:c r="E37" s="195"/>
      <x:c r="F37" s="195"/>
      <x:c r="G37" s="195"/>
      <x:c r="H37" s="195"/>
      <x:c r="I37" s="195"/>
      <x:c r="J37" s="195"/>
      <x:c r="K37" s="195"/>
      <x:c r="L37" s="195"/>
      <x:c r="M37" s="195"/>
      <x:c r="N37" s="195"/>
    </x:row>
    <x:row r="38">
      <x:c r="A38" s="195"/>
      <x:c r="B38" s="195"/>
      <x:c r="C38" s="195"/>
      <x:c r="D38" s="195"/>
      <x:c r="E38" s="195"/>
      <x:c r="F38" s="195"/>
      <x:c r="G38" s="195"/>
      <x:c r="H38" s="195"/>
      <x:c r="I38" s="195"/>
      <x:c r="J38" s="195"/>
      <x:c r="K38" s="195"/>
      <x:c r="L38" s="195"/>
      <x:c r="M38" s="195"/>
      <x:c r="N38" s="195"/>
    </x:row>
    <x:row r="39">
      <x:c r="A39" s="195"/>
      <x:c r="B39" s="195"/>
      <x:c r="C39" s="195"/>
      <x:c r="D39" s="195"/>
      <x:c r="E39" s="195"/>
      <x:c r="F39" s="195"/>
      <x:c r="G39" s="195"/>
      <x:c r="H39" s="195"/>
      <x:c r="I39" s="195"/>
      <x:c r="J39" s="195"/>
      <x:c r="K39" s="195"/>
      <x:c r="L39" s="195"/>
      <x:c r="M39" s="195"/>
      <x:c r="N39" s="195"/>
    </x:row>
    <x:row r="40">
      <x:c r="A40" s="195"/>
      <x:c r="B40" s="195"/>
      <x:c r="C40" s="195"/>
      <x:c r="D40" s="195"/>
      <x:c r="E40" s="195"/>
      <x:c r="F40" s="195"/>
      <x:c r="G40" s="195"/>
      <x:c r="H40" s="195"/>
      <x:c r="I40" s="195"/>
      <x:c r="J40" s="195"/>
      <x:c r="K40" s="195"/>
      <x:c r="L40" s="195"/>
      <x:c r="M40" s="195"/>
      <x:c r="N40" s="195"/>
    </x:row>
    <x:row r="41">
      <x:c r="A41" s="195"/>
      <x:c r="B41" s="195"/>
      <x:c r="C41" s="195"/>
      <x:c r="D41" s="195"/>
      <x:c r="E41" s="195"/>
      <x:c r="F41" s="195"/>
      <x:c r="G41" s="195"/>
      <x:c r="H41" s="195"/>
      <x:c r="I41" s="195"/>
      <x:c r="J41" s="195"/>
      <x:c r="K41" s="195"/>
      <x:c r="L41" s="195"/>
      <x:c r="M41" s="195"/>
      <x:c r="N41" s="195"/>
    </x:row>
    <x:row r="42">
      <x:c r="A42" s="195"/>
      <x:c r="B42" s="195"/>
      <x:c r="C42" s="195"/>
      <x:c r="D42" s="195"/>
      <x:c r="E42" s="195"/>
      <x:c r="F42" s="195"/>
      <x:c r="G42" s="195"/>
      <x:c r="H42" s="195"/>
      <x:c r="I42" s="195"/>
      <x:c r="J42" s="195"/>
      <x:c r="K42" s="195"/>
      <x:c r="L42" s="195"/>
      <x:c r="M42" s="195"/>
      <x:c r="N42" s="195"/>
    </x:row>
    <x:row r="43">
      <x:c r="A43" s="195"/>
      <x:c r="B43" s="195"/>
      <x:c r="C43" s="195"/>
      <x:c r="D43" s="195"/>
      <x:c r="E43" s="195"/>
      <x:c r="F43" s="195"/>
      <x:c r="G43" s="195"/>
      <x:c r="H43" s="195"/>
      <x:c r="I43" s="195"/>
      <x:c r="J43" s="195"/>
      <x:c r="K43" s="195"/>
      <x:c r="L43" s="195"/>
      <x:c r="M43" s="195"/>
      <x:c r="N43" s="195"/>
    </x:row>
    <x:row r="44">
      <x:c r="A44" s="195"/>
      <x:c r="B44" s="195"/>
      <x:c r="C44" s="195"/>
      <x:c r="D44" s="195"/>
      <x:c r="E44" s="195"/>
      <x:c r="F44" s="195"/>
      <x:c r="G44" s="195"/>
      <x:c r="H44" s="195"/>
      <x:c r="I44" s="195"/>
      <x:c r="J44" s="195"/>
      <x:c r="K44" s="195"/>
      <x:c r="L44" s="195"/>
      <x:c r="M44" s="195"/>
      <x:c r="N44" s="195"/>
    </x:row>
    <x:row r="45">
      <x:c r="A45" s="195"/>
      <x:c r="B45" s="195"/>
      <x:c r="C45" s="195"/>
      <x:c r="D45" s="195"/>
      <x:c r="E45" s="195"/>
      <x:c r="F45" s="195"/>
      <x:c r="G45" s="195"/>
      <x:c r="H45" s="195"/>
      <x:c r="I45" s="195"/>
      <x:c r="J45" s="195"/>
      <x:c r="K45" s="195"/>
      <x:c r="L45" s="195"/>
      <x:c r="M45" s="195"/>
      <x:c r="N45" s="195"/>
    </x:row>
    <x:row r="46">
      <x:c r="A46" s="195"/>
      <x:c r="B46" s="195"/>
      <x:c r="C46" s="195"/>
      <x:c r="D46" s="195"/>
      <x:c r="E46" s="195"/>
      <x:c r="F46" s="195"/>
      <x:c r="G46" s="195"/>
      <x:c r="H46" s="195"/>
      <x:c r="I46" s="195"/>
      <x:c r="J46" s="195"/>
      <x:c r="K46" s="195"/>
      <x:c r="L46" s="195"/>
      <x:c r="M46" s="195"/>
      <x:c r="N46" s="195"/>
    </x:row>
    <x:row r="47">
      <x:c r="A47" s="195"/>
      <x:c r="B47" s="195"/>
      <x:c r="C47" s="195"/>
      <x:c r="D47" s="195"/>
      <x:c r="E47" s="195"/>
      <x:c r="F47" s="195"/>
      <x:c r="G47" s="195"/>
      <x:c r="H47" s="195"/>
      <x:c r="I47" s="195"/>
      <x:c r="J47" s="195"/>
      <x:c r="K47" s="195"/>
      <x:c r="L47" s="195"/>
      <x:c r="M47" s="195"/>
      <x:c r="N47" s="195"/>
    </x:row>
    <x:row r="48">
      <x:c r="A48" s="195"/>
      <x:c r="B48" s="195"/>
      <x:c r="C48" s="195"/>
      <x:c r="D48" s="195"/>
      <x:c r="E48" s="195"/>
      <x:c r="F48" s="195"/>
      <x:c r="G48" s="195"/>
      <x:c r="H48" s="195"/>
      <x:c r="I48" s="195"/>
      <x:c r="J48" s="195"/>
      <x:c r="K48" s="195"/>
      <x:c r="L48" s="195"/>
      <x:c r="M48" s="195"/>
      <x:c r="N48" s="195"/>
    </x:row>
    <x:row r="49">
      <x:c r="A49" s="195"/>
      <x:c r="B49" s="195"/>
      <x:c r="C49" s="195"/>
      <x:c r="D49" s="195"/>
      <x:c r="E49" s="195"/>
      <x:c r="F49" s="195"/>
      <x:c r="G49" s="195"/>
      <x:c r="H49" s="195"/>
      <x:c r="I49" s="195"/>
      <x:c r="J49" s="195"/>
      <x:c r="K49" s="195"/>
      <x:c r="L49" s="195"/>
      <x:c r="M49" s="195"/>
      <x:c r="N49" s="195"/>
    </x:row>
    <x:row r="50">
      <x:c r="A50" s="195"/>
      <x:c r="B50" s="195"/>
      <x:c r="C50" s="195"/>
      <x:c r="D50" s="195"/>
      <x:c r="E50" s="195"/>
      <x:c r="F50" s="195"/>
      <x:c r="G50" s="195"/>
      <x:c r="H50" s="195"/>
      <x:c r="I50" s="195"/>
      <x:c r="J50" s="195"/>
      <x:c r="K50" s="195"/>
      <x:c r="L50" s="195"/>
      <x:c r="M50" s="195"/>
      <x:c r="N50" s="195"/>
    </x:row>
    <x:row r="51">
      <x:c r="A51" s="195"/>
      <x:c r="B51" s="195"/>
      <x:c r="C51" s="195"/>
      <x:c r="D51" s="195"/>
      <x:c r="E51" s="195"/>
      <x:c r="F51" s="195"/>
      <x:c r="G51" s="195"/>
      <x:c r="H51" s="195"/>
      <x:c r="I51" s="195"/>
      <x:c r="J51" s="195"/>
      <x:c r="K51" s="195"/>
      <x:c r="L51" s="195"/>
      <x:c r="M51" s="195"/>
      <x:c r="N51" s="195"/>
    </x:row>
    <x:row r="52">
      <x:c r="A52" s="195"/>
      <x:c r="B52" s="195"/>
      <x:c r="C52" s="195"/>
      <x:c r="D52" s="195"/>
      <x:c r="E52" s="195"/>
      <x:c r="F52" s="195"/>
      <x:c r="G52" s="195"/>
      <x:c r="H52" s="195"/>
      <x:c r="I52" s="195"/>
      <x:c r="J52" s="195"/>
      <x:c r="K52" s="195"/>
      <x:c r="L52" s="195"/>
      <x:c r="M52" s="195"/>
      <x:c r="N52" s="195"/>
    </x:row>
    <x:row r="53">
      <x:c r="A53" s="195"/>
      <x:c r="B53" s="195"/>
      <x:c r="C53" s="195"/>
      <x:c r="D53" s="195"/>
      <x:c r="E53" s="195"/>
      <x:c r="F53" s="195"/>
      <x:c r="G53" s="195"/>
      <x:c r="H53" s="195"/>
      <x:c r="I53" s="195"/>
      <x:c r="J53" s="195"/>
      <x:c r="K53" s="195"/>
      <x:c r="L53" s="195"/>
      <x:c r="M53" s="195"/>
      <x:c r="N53" s="195"/>
    </x:row>
    <x:row r="54">
      <x:c r="A54" s="195"/>
      <x:c r="B54" s="195"/>
      <x:c r="C54" s="195"/>
      <x:c r="D54" s="195"/>
      <x:c r="E54" s="195"/>
      <x:c r="F54" s="195"/>
      <x:c r="G54" s="195"/>
      <x:c r="H54" s="195"/>
      <x:c r="I54" s="195"/>
      <x:c r="J54" s="195"/>
      <x:c r="K54" s="195"/>
      <x:c r="L54" s="195"/>
      <x:c r="M54" s="195"/>
      <x:c r="N54" s="195"/>
    </x:row>
    <x:row r="55">
      <x:c r="A55" s="195"/>
      <x:c r="B55" s="195"/>
      <x:c r="C55" s="195"/>
      <x:c r="D55" s="195"/>
      <x:c r="E55" s="195"/>
      <x:c r="F55" s="195"/>
      <x:c r="G55" s="195"/>
      <x:c r="H55" s="195"/>
      <x:c r="I55" s="195"/>
      <x:c r="J55" s="195"/>
      <x:c r="K55" s="195"/>
      <x:c r="L55" s="195"/>
      <x:c r="M55" s="195"/>
      <x:c r="N55" s="195"/>
    </x:row>
    <x:row r="56">
      <x:c r="A56" s="195"/>
      <x:c r="B56" s="195"/>
      <x:c r="C56" s="195"/>
      <x:c r="D56" s="195"/>
      <x:c r="E56" s="195"/>
      <x:c r="F56" s="195"/>
      <x:c r="G56" s="195"/>
      <x:c r="H56" s="195"/>
      <x:c r="I56" s="195"/>
      <x:c r="J56" s="195"/>
      <x:c r="K56" s="195"/>
      <x:c r="L56" s="195"/>
      <x:c r="M56" s="195"/>
      <x:c r="N56" s="195"/>
    </x:row>
    <x:row r="57">
      <x:c r="A57" s="195"/>
      <x:c r="B57" s="195"/>
      <x:c r="C57" s="195"/>
      <x:c r="D57" s="195"/>
      <x:c r="E57" s="195"/>
      <x:c r="F57" s="195"/>
      <x:c r="G57" s="195"/>
      <x:c r="H57" s="195"/>
      <x:c r="I57" s="195"/>
      <x:c r="J57" s="195"/>
      <x:c r="K57" s="195"/>
      <x:c r="L57" s="195"/>
      <x:c r="M57" s="195"/>
      <x:c r="N57" s="195"/>
    </x:row>
    <x:row r="58">
      <x:c r="A58" s="195"/>
      <x:c r="B58" s="195"/>
      <x:c r="C58" s="195"/>
      <x:c r="D58" s="195"/>
      <x:c r="E58" s="195"/>
      <x:c r="F58" s="195"/>
      <x:c r="G58" s="195"/>
      <x:c r="H58" s="195"/>
      <x:c r="I58" s="195"/>
      <x:c r="J58" s="195"/>
      <x:c r="K58" s="195"/>
      <x:c r="L58" s="195"/>
      <x:c r="M58" s="195"/>
      <x:c r="N58" s="195"/>
    </x:row>
    <x:row r="59">
      <x:c r="A59" s="195"/>
      <x:c r="B59" s="195"/>
      <x:c r="C59" s="195"/>
      <x:c r="D59" s="195"/>
      <x:c r="E59" s="195"/>
      <x:c r="F59" s="195"/>
      <x:c r="G59" s="195"/>
      <x:c r="H59" s="195"/>
      <x:c r="I59" s="195"/>
      <x:c r="J59" s="195"/>
      <x:c r="K59" s="195"/>
      <x:c r="L59" s="195"/>
      <x:c r="M59" s="195"/>
      <x:c r="N59" s="195"/>
    </x:row>
    <x:row r="60">
      <x:c r="A60" s="195"/>
      <x:c r="B60" s="195"/>
      <x:c r="C60" s="195"/>
      <x:c r="D60" s="195"/>
      <x:c r="E60" s="195"/>
      <x:c r="F60" s="195"/>
      <x:c r="G60" s="195"/>
      <x:c r="H60" s="195"/>
      <x:c r="I60" s="195"/>
      <x:c r="J60" s="195"/>
      <x:c r="K60" s="195"/>
      <x:c r="L60" s="195"/>
      <x:c r="M60" s="195"/>
      <x:c r="N60" s="195"/>
    </x:row>
    <x:row r="61">
      <x:c r="A61" s="195"/>
      <x:c r="B61" s="195"/>
      <x:c r="C61" s="195"/>
      <x:c r="D61" s="195"/>
      <x:c r="E61" s="195"/>
      <x:c r="F61" s="195"/>
      <x:c r="G61" s="195"/>
      <x:c r="H61" s="195"/>
      <x:c r="I61" s="195"/>
      <x:c r="J61" s="195"/>
      <x:c r="K61" s="195"/>
      <x:c r="L61" s="195"/>
      <x:c r="M61" s="195"/>
      <x:c r="N61" s="195"/>
    </x:row>
    <x:row r="62">
      <x:c r="A62" s="195"/>
      <x:c r="B62" s="195"/>
      <x:c r="C62" s="195"/>
      <x:c r="D62" s="195"/>
      <x:c r="E62" s="195"/>
      <x:c r="F62" s="195"/>
      <x:c r="G62" s="195"/>
      <x:c r="H62" s="195"/>
      <x:c r="I62" s="195"/>
      <x:c r="J62" s="195"/>
      <x:c r="K62" s="195"/>
      <x:c r="L62" s="195"/>
      <x:c r="M62" s="195"/>
      <x:c r="N62" s="195"/>
    </x:row>
    <x:row r="63">
      <x:c r="A63" s="195"/>
      <x:c r="B63" s="195"/>
      <x:c r="C63" s="195"/>
      <x:c r="D63" s="195"/>
      <x:c r="E63" s="195"/>
      <x:c r="F63" s="195"/>
      <x:c r="G63" s="195"/>
      <x:c r="H63" s="195"/>
      <x:c r="I63" s="195"/>
      <x:c r="J63" s="195"/>
      <x:c r="K63" s="195"/>
      <x:c r="L63" s="195"/>
      <x:c r="M63" s="195"/>
      <x:c r="N63" s="195"/>
    </x:row>
    <x:row r="64">
      <x:c r="A64" s="195"/>
      <x:c r="B64" s="195"/>
      <x:c r="C64" s="195"/>
      <x:c r="D64" s="195"/>
      <x:c r="E64" s="195"/>
      <x:c r="F64" s="195"/>
      <x:c r="G64" s="195"/>
      <x:c r="H64" s="195"/>
      <x:c r="I64" s="195"/>
      <x:c r="J64" s="195"/>
      <x:c r="K64" s="195"/>
      <x:c r="L64" s="195"/>
      <x:c r="M64" s="195"/>
      <x:c r="N64" s="195"/>
    </x:row>
    <x:row r="65">
      <x:c r="A65" s="195"/>
      <x:c r="B65" s="195"/>
      <x:c r="C65" s="195"/>
      <x:c r="D65" s="195"/>
      <x:c r="E65" s="195"/>
      <x:c r="F65" s="195"/>
      <x:c r="G65" s="195"/>
      <x:c r="H65" s="195"/>
      <x:c r="I65" s="195"/>
      <x:c r="J65" s="195"/>
      <x:c r="K65" s="195"/>
      <x:c r="L65" s="195"/>
      <x:c r="M65" s="195"/>
      <x:c r="N65" s="195"/>
    </x:row>
    <x:row r="66">
      <x:c r="A66" s="195"/>
      <x:c r="B66" s="195"/>
      <x:c r="C66" s="195"/>
      <x:c r="D66" s="195"/>
      <x:c r="E66" s="195"/>
      <x:c r="F66" s="195"/>
      <x:c r="G66" s="195"/>
      <x:c r="H66" s="195"/>
      <x:c r="I66" s="195"/>
      <x:c r="J66" s="195"/>
      <x:c r="K66" s="195"/>
      <x:c r="L66" s="195"/>
      <x:c r="M66" s="195"/>
      <x:c r="N66" s="195"/>
    </x:row>
    <x:row r="67">
      <x:c r="A67" s="195"/>
      <x:c r="B67" s="195"/>
      <x:c r="C67" s="195"/>
      <x:c r="D67" s="195"/>
      <x:c r="E67" s="195"/>
      <x:c r="F67" s="195"/>
      <x:c r="G67" s="195"/>
      <x:c r="H67" s="195"/>
      <x:c r="I67" s="195"/>
      <x:c r="J67" s="195"/>
      <x:c r="K67" s="195"/>
      <x:c r="L67" s="195"/>
      <x:c r="M67" s="195"/>
      <x:c r="N67" s="195"/>
    </x:row>
    <x:row r="68">
      <x:c r="A68" s="195"/>
      <x:c r="B68" s="195"/>
      <x:c r="C68" s="195"/>
      <x:c r="D68" s="195"/>
      <x:c r="E68" s="195"/>
      <x:c r="F68" s="195"/>
      <x:c r="G68" s="195"/>
      <x:c r="H68" s="195"/>
      <x:c r="I68" s="195"/>
      <x:c r="J68" s="195"/>
      <x:c r="K68" s="195"/>
      <x:c r="L68" s="195"/>
      <x:c r="M68" s="195"/>
      <x:c r="N68" s="195"/>
    </x:row>
    <x:row r="69">
      <x:c r="A69" s="195"/>
      <x:c r="B69" s="195"/>
      <x:c r="C69" s="195"/>
      <x:c r="D69" s="195"/>
      <x:c r="E69" s="195"/>
      <x:c r="F69" s="195"/>
      <x:c r="G69" s="195"/>
      <x:c r="H69" s="195"/>
      <x:c r="I69" s="195"/>
      <x:c r="J69" s="195"/>
      <x:c r="K69" s="195"/>
      <x:c r="L69" s="195"/>
      <x:c r="M69" s="195"/>
      <x:c r="N69" s="195"/>
    </x:row>
    <x:row r="70">
      <x:c r="A70" s="195"/>
      <x:c r="B70" s="195"/>
      <x:c r="C70" s="195"/>
      <x:c r="D70" s="195"/>
      <x:c r="E70" s="195"/>
      <x:c r="F70" s="195"/>
      <x:c r="G70" s="195"/>
      <x:c r="H70" s="195"/>
      <x:c r="I70" s="195"/>
      <x:c r="J70" s="195"/>
      <x:c r="K70" s="195"/>
      <x:c r="L70" s="195"/>
      <x:c r="M70" s="195"/>
      <x:c r="N70" s="195"/>
    </x:row>
    <x:row r="71">
      <x:c r="A71" s="195"/>
      <x:c r="B71" s="195"/>
      <x:c r="C71" s="195"/>
      <x:c r="D71" s="195"/>
      <x:c r="E71" s="195"/>
      <x:c r="F71" s="195"/>
      <x:c r="G71" s="195"/>
      <x:c r="H71" s="195"/>
      <x:c r="I71" s="195"/>
      <x:c r="J71" s="195"/>
      <x:c r="K71" s="195"/>
      <x:c r="L71" s="195"/>
      <x:c r="M71" s="195"/>
      <x:c r="N71" s="195"/>
    </x:row>
    <x:row r="72">
      <x:c r="A72" s="195"/>
      <x:c r="B72" s="195"/>
      <x:c r="C72" s="195"/>
      <x:c r="D72" s="195"/>
      <x:c r="E72" s="195"/>
      <x:c r="F72" s="195"/>
      <x:c r="G72" s="195"/>
      <x:c r="H72" s="195"/>
      <x:c r="I72" s="195"/>
      <x:c r="J72" s="195"/>
      <x:c r="K72" s="195"/>
      <x:c r="L72" s="195"/>
      <x:c r="M72" s="195"/>
      <x:c r="N72" s="195"/>
    </x:row>
    <x:row r="73">
      <x:c r="A73" s="195"/>
      <x:c r="B73" s="195"/>
      <x:c r="C73" s="195"/>
      <x:c r="D73" s="195"/>
      <x:c r="E73" s="195"/>
      <x:c r="F73" s="195"/>
      <x:c r="G73" s="195"/>
      <x:c r="H73" s="195"/>
      <x:c r="I73" s="195"/>
      <x:c r="J73" s="195"/>
      <x:c r="K73" s="195"/>
      <x:c r="L73" s="195"/>
      <x:c r="M73" s="195"/>
      <x:c r="N73" s="195"/>
    </x:row>
    <x:row r="74">
      <x:c r="A74" s="195"/>
      <x:c r="B74" s="195"/>
      <x:c r="C74" s="195"/>
      <x:c r="D74" s="195"/>
      <x:c r="E74" s="195"/>
      <x:c r="F74" s="195"/>
      <x:c r="G74" s="195"/>
      <x:c r="H74" s="195"/>
      <x:c r="I74" s="195"/>
      <x:c r="J74" s="195"/>
      <x:c r="K74" s="195"/>
      <x:c r="L74" s="195"/>
      <x:c r="M74" s="195"/>
      <x:c r="N74" s="195"/>
    </x:row>
    <x:row r="75">
      <x:c r="A75" s="195"/>
      <x:c r="B75" s="195"/>
      <x:c r="C75" s="195"/>
      <x:c r="D75" s="195"/>
      <x:c r="E75" s="195"/>
      <x:c r="F75" s="195"/>
      <x:c r="G75" s="195"/>
      <x:c r="H75" s="195"/>
      <x:c r="I75" s="195"/>
      <x:c r="J75" s="195"/>
      <x:c r="K75" s="195"/>
      <x:c r="L75" s="195"/>
      <x:c r="M75" s="195"/>
      <x:c r="N75" s="195"/>
    </x:row>
    <x:row r="76">
      <x:c r="A76" s="195"/>
      <x:c r="B76" s="195"/>
      <x:c r="C76" s="195"/>
      <x:c r="D76" s="195"/>
      <x:c r="E76" s="195"/>
      <x:c r="F76" s="195"/>
      <x:c r="G76" s="195"/>
      <x:c r="H76" s="195"/>
      <x:c r="I76" s="195"/>
      <x:c r="J76" s="195"/>
      <x:c r="K76" s="195"/>
      <x:c r="L76" s="195"/>
      <x:c r="M76" s="195"/>
      <x:c r="N76" s="195"/>
    </x:row>
    <x:row r="77">
      <x:c r="A77" s="195"/>
      <x:c r="B77" s="195"/>
      <x:c r="C77" s="195"/>
      <x:c r="D77" s="195"/>
      <x:c r="E77" s="195"/>
      <x:c r="F77" s="195"/>
      <x:c r="G77" s="195"/>
      <x:c r="H77" s="195"/>
      <x:c r="I77" s="195"/>
      <x:c r="J77" s="195"/>
      <x:c r="K77" s="195"/>
      <x:c r="L77" s="195"/>
      <x:c r="M77" s="195"/>
      <x:c r="N77" s="195"/>
    </x:row>
    <x:row r="78">
      <x:c r="A78" s="195"/>
      <x:c r="B78" s="195"/>
      <x:c r="C78" s="195"/>
      <x:c r="D78" s="195"/>
      <x:c r="E78" s="195"/>
      <x:c r="F78" s="195"/>
      <x:c r="G78" s="195"/>
      <x:c r="H78" s="195"/>
      <x:c r="I78" s="195"/>
      <x:c r="J78" s="195"/>
      <x:c r="K78" s="195"/>
      <x:c r="L78" s="195"/>
      <x:c r="M78" s="195"/>
      <x:c r="N78" s="195"/>
    </x:row>
    <x:row r="79">
      <x:c r="A79" s="195"/>
      <x:c r="B79" s="195"/>
      <x:c r="C79" s="195"/>
      <x:c r="D79" s="195"/>
      <x:c r="E79" s="195"/>
      <x:c r="F79" s="195"/>
      <x:c r="G79" s="195"/>
      <x:c r="H79" s="195"/>
      <x:c r="I79" s="195"/>
      <x:c r="J79" s="195"/>
      <x:c r="K79" s="195"/>
      <x:c r="L79" s="195"/>
      <x:c r="M79" s="195"/>
      <x:c r="N79" s="195"/>
    </x:row>
    <x:row r="80">
      <x:c r="A80" s="195"/>
      <x:c r="B80" s="195"/>
      <x:c r="C80" s="195"/>
      <x:c r="D80" s="195"/>
      <x:c r="E80" s="195"/>
      <x:c r="F80" s="195"/>
      <x:c r="G80" s="195"/>
      <x:c r="H80" s="195"/>
      <x:c r="I80" s="195"/>
      <x:c r="J80" s="195"/>
      <x:c r="K80" s="195"/>
      <x:c r="L80" s="195"/>
      <x:c r="M80" s="195"/>
      <x:c r="N80" s="195"/>
    </x:row>
  </x:sheetData>
  <x:mergeCells>
    <x:mergeCell ref="A1:F2"/>
  </x:mergeCells>
  <x:pageMargins left="0.7" right="0.7" top="0.75" bottom="0.75" header="0.3" footer="0.3"/>
  <x:tableParts count="1">
    <x:tablePart xmlns:r="http://schemas.openxmlformats.org/officeDocument/2006/relationships" r:id="R7024efb2c5cf4c93"/>
  </x:tableParts>
</x:worksheet>
</file>

<file path=xl/worksheets/sheet8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8" hidden="0" customWidth="1"/>
    <x:col min="3" max="3" width="18" hidden="0" customWidth="1"/>
    <x:col min="4" max="4" width="18" hidden="0" customWidth="1"/>
  </x:cols>
  <x:sheetData>
    <x:row r="1">
      <x:c r="A1" s="5" t="str">
        <x:v>⚙ PARAMÈTRES DU MODÈLE</x:v>
      </x:c>
      <x:c r="B1" s="5"/>
      <x:c r="C1" s="5"/>
      <x:c r="D1" s="5"/>
      <x:c r="E1" s="5"/>
      <x:c r="F1" s="5"/>
      <x:c r="G1" s="5"/>
      <x:c r="H1" s="5"/>
      <x:c r="I1" s="195"/>
      <x:c r="J1" s="195"/>
      <x:c r="K1" s="195"/>
      <x:c r="L1" s="195"/>
      <x:c r="M1" s="195"/>
      <x:c r="N1" s="195"/>
    </x:row>
    <x:row r="2">
      <x:c r="A2" s="5"/>
      <x:c r="B2" s="5"/>
      <x:c r="C2" s="5"/>
      <x:c r="D2" s="5"/>
      <x:c r="E2" s="5"/>
      <x:c r="F2" s="5"/>
      <x:c r="G2" s="5"/>
      <x:c r="H2" s="5"/>
      <x:c r="I2" s="195"/>
      <x:c r="J2" s="195"/>
      <x:c r="K2" s="195"/>
      <x:c r="L2" s="195"/>
      <x:c r="M2" s="195"/>
      <x:c r="N2" s="195"/>
    </x:row>
    <x:row r="3">
      <x:c r="A3" s="195"/>
      <x:c r="B3" s="195"/>
      <x:c r="C3" s="195"/>
      <x:c r="D3" s="195"/>
      <x:c r="E3" s="195"/>
      <x:c r="F3" s="195"/>
      <x:c r="G3" s="195"/>
      <x:c r="H3" s="195"/>
      <x:c r="I3" s="195"/>
      <x:c r="J3" s="195"/>
      <x:c r="K3" s="195"/>
      <x:c r="L3" s="195"/>
      <x:c r="M3" s="195"/>
      <x:c r="N3" s="195"/>
    </x:row>
    <x:row r="4">
      <x:c r="A4" s="122" t="str">
        <x:v>Hypothèse</x:v>
      </x:c>
      <x:c r="B4" s="122" t="str">
        <x:v>Valeur</x:v>
      </x:c>
      <x:c r="C4" s="122" t="str">
        <x:v>Unité</x:v>
      </x:c>
      <x:c r="D4" s="122" t="str">
        <x:v>Commentaire</x:v>
      </x:c>
      <x:c r="E4" s="195"/>
      <x:c r="F4" s="250" t="str">
        <x:v>Liste</x:v>
      </x:c>
      <x:c r="G4" s="250" t="str">
        <x:v>Valeur</x:v>
      </x:c>
      <x:c r="H4" s="250" t="str">
        <x:v>Couleur</x:v>
      </x:c>
      <x:c r="I4" s="195"/>
      <x:c r="J4" s="195"/>
      <x:c r="K4" s="195"/>
      <x:c r="L4" s="195"/>
      <x:c r="M4" s="195"/>
      <x:c r="N4" s="195"/>
    </x:row>
    <x:row r="5">
      <x:c r="A5" s="195" t="str">
        <x:v>Année</x:v>
      </x:c>
      <x:c r="B5" s="251" t="n">
        <x:v>2026</x:v>
      </x:c>
      <x:c r="C5" s="195" t="str">
        <x:v>année</x:v>
      </x:c>
      <x:c r="D5" s="195" t="str">
        <x:v>Période du dashboard</x:v>
      </x:c>
      <x:c r="E5" s="195"/>
      <x:c r="F5" s="195" t="str">
        <x:v>Catégorie</x:v>
      </x:c>
      <x:c r="G5" s="195" t="str">
        <x:v>Ventes</x:v>
      </x:c>
      <x:c r="H5" s="195" t="str">
        <x:v>#27AE60</x:v>
      </x:c>
      <x:c r="I5" s="195"/>
      <x:c r="J5" s="195"/>
      <x:c r="K5" s="195"/>
      <x:c r="L5" s="195"/>
      <x:c r="M5" s="195"/>
      <x:c r="N5" s="195"/>
    </x:row>
    <x:row r="6">
      <x:c r="A6" s="195" t="str">
        <x:v>Objectif CA annuel</x:v>
      </x:c>
      <x:c r="B6" s="252" t="n">
        <x:v>1200000</x:v>
      </x:c>
      <x:c r="C6" s="195" t="str">
        <x:v>€</x:v>
      </x:c>
      <x:c r="D6" s="195" t="str">
        <x:v>Cible de chiffre d'affaires</x:v>
      </x:c>
      <x:c r="E6" s="195"/>
      <x:c r="F6" s="195" t="str">
        <x:v>Catégorie</x:v>
      </x:c>
      <x:c r="G6" s="195" t="str">
        <x:v>Achats</x:v>
      </x:c>
      <x:c r="H6" s="195" t="str">
        <x:v>#F2994A</x:v>
      </x:c>
      <x:c r="I6" s="195"/>
      <x:c r="J6" s="195"/>
      <x:c r="K6" s="195"/>
      <x:c r="L6" s="195"/>
      <x:c r="M6" s="195"/>
      <x:c r="N6" s="195"/>
    </x:row>
    <x:row r="7">
      <x:c r="A7" s="195" t="str">
        <x:v>Marge nette cible</x:v>
      </x:c>
      <x:c r="B7" s="253" t="n">
        <x:v>0.12</x:v>
      </x:c>
      <x:c r="C7" s="195" t="str">
        <x:v>%</x:v>
      </x:c>
      <x:c r="D7" s="195" t="str">
        <x:v>Seuil de performance</x:v>
      </x:c>
      <x:c r="E7" s="195"/>
      <x:c r="F7" s="195" t="str">
        <x:v>Catégorie</x:v>
      </x:c>
      <x:c r="G7" s="195" t="str">
        <x:v>Salaires</x:v>
      </x:c>
      <x:c r="H7" s="195" t="str">
        <x:v>#9B51E0</x:v>
      </x:c>
      <x:c r="I7" s="195"/>
      <x:c r="J7" s="195"/>
      <x:c r="K7" s="195"/>
      <x:c r="L7" s="195"/>
      <x:c r="M7" s="195"/>
      <x:c r="N7" s="195"/>
    </x:row>
    <x:row r="8">
      <x:c r="A8" s="195" t="str">
        <x:v>Trésorerie minimale</x:v>
      </x:c>
      <x:c r="B8" s="252" t="n">
        <x:v>50000</x:v>
      </x:c>
      <x:c r="C8" s="195" t="str">
        <x:v>€</x:v>
      </x:c>
      <x:c r="D8" s="195" t="str">
        <x:v>Seuil d'alerte</x:v>
      </x:c>
      <x:c r="E8" s="195"/>
      <x:c r="F8" s="195" t="str">
        <x:v>Catégorie</x:v>
      </x:c>
      <x:c r="G8" s="195" t="str">
        <x:v>Loyer</x:v>
      </x:c>
      <x:c r="H8" s="195" t="str">
        <x:v>#2F80ED</x:v>
      </x:c>
      <x:c r="I8" s="195"/>
      <x:c r="J8" s="195"/>
      <x:c r="K8" s="195"/>
      <x:c r="L8" s="195"/>
      <x:c r="M8" s="195"/>
      <x:c r="N8" s="195"/>
    </x:row>
    <x:row r="9">
      <x:c r="A9" s="195" t="str">
        <x:v>DSO cible</x:v>
      </x:c>
      <x:c r="B9" s="251" t="n">
        <x:v>45</x:v>
      </x:c>
      <x:c r="C9" s="195" t="str">
        <x:v>jours</x:v>
      </x:c>
      <x:c r="D9" s="195" t="str">
        <x:v>Délai clients</x:v>
      </x:c>
      <x:c r="E9" s="195"/>
      <x:c r="F9" s="195" t="str">
        <x:v>Catégorie</x:v>
      </x:c>
      <x:c r="G9" s="195" t="str">
        <x:v>Taxes</x:v>
      </x:c>
      <x:c r="H9" s="195" t="str">
        <x:v>#EB5757</x:v>
      </x:c>
      <x:c r="I9" s="195"/>
      <x:c r="J9" s="195"/>
      <x:c r="K9" s="195"/>
      <x:c r="L9" s="195"/>
      <x:c r="M9" s="195"/>
      <x:c r="N9" s="195"/>
    </x:row>
    <x:row r="10">
      <x:c r="A10" s="195" t="str">
        <x:v>DPO cible</x:v>
      </x:c>
      <x:c r="B10" s="251" t="n">
        <x:v>35</x:v>
      </x:c>
      <x:c r="C10" s="195" t="str">
        <x:v>jours</x:v>
      </x:c>
      <x:c r="D10" s="195" t="str">
        <x:v>Délai fournisseurs</x:v>
      </x:c>
      <x:c r="E10" s="195"/>
      <x:c r="F10" s="195" t="str">
        <x:v>Catégorie</x:v>
      </x:c>
      <x:c r="G10" s="195" t="str">
        <x:v>Autres</x:v>
      </x:c>
      <x:c r="H10" s="195" t="str">
        <x:v>#20C4D9</x:v>
      </x:c>
      <x:c r="I10" s="195"/>
      <x:c r="J10" s="195"/>
      <x:c r="K10" s="195"/>
      <x:c r="L10" s="195"/>
      <x:c r="M10" s="195"/>
      <x:c r="N10" s="195"/>
    </x:row>
    <x:row r="11">
      <x:c r="A11" s="195" t="str">
        <x:v>BFR cible / CA</x:v>
      </x:c>
      <x:c r="B11" s="253" t="n">
        <x:v>0.15</x:v>
      </x:c>
      <x:c r="C11" s="195" t="str">
        <x:v>%</x:v>
      </x:c>
      <x:c r="D11" s="195" t="str">
        <x:v>Besoin de financement</x:v>
      </x:c>
      <x:c r="E11" s="195"/>
      <x:c r="F11" s="195" t="str">
        <x:v>Statut</x:v>
      </x:c>
      <x:c r="G11" s="195" t="str">
        <x:v>Excellent</x:v>
      </x:c>
      <x:c r="H11" s="195" t="str">
        <x:v>#27AE60</x:v>
      </x:c>
      <x:c r="I11" s="195"/>
      <x:c r="J11" s="195"/>
      <x:c r="K11" s="195"/>
      <x:c r="L11" s="195"/>
      <x:c r="M11" s="195"/>
      <x:c r="N11" s="195"/>
    </x:row>
    <x:row r="12">
      <x:c r="A12" s="195" t="str">
        <x:v>CAF cible / CA</x:v>
      </x:c>
      <x:c r="B12" s="253" t="n">
        <x:v>0.1</x:v>
      </x:c>
      <x:c r="C12" s="195" t="str">
        <x:v>%</x:v>
      </x:c>
      <x:c r="D12" s="195" t="str">
        <x:v>Capacité d'autofinancement</x:v>
      </x:c>
      <x:c r="E12" s="195"/>
      <x:c r="F12" s="195"/>
      <x:c r="G12" s="195"/>
      <x:c r="H12" s="195"/>
      <x:c r="I12" s="195"/>
      <x:c r="J12" s="195"/>
      <x:c r="K12" s="195"/>
      <x:c r="L12" s="195"/>
      <x:c r="M12" s="195"/>
      <x:c r="N12" s="195"/>
    </x:row>
    <x:row r="13">
      <x:c r="A13" s="195"/>
      <x:c r="B13" s="195"/>
      <x:c r="C13" s="195"/>
      <x:c r="D13" s="195"/>
      <x:c r="E13" s="195"/>
      <x:c r="F13" s="195"/>
      <x:c r="G13" s="195"/>
      <x:c r="H13" s="195"/>
      <x:c r="I13" s="195"/>
      <x:c r="J13" s="195"/>
      <x:c r="K13" s="195"/>
      <x:c r="L13" s="195"/>
      <x:c r="M13" s="195"/>
      <x:c r="N13" s="195"/>
    </x:row>
    <x:row r="14">
      <x:c r="A14" s="195"/>
      <x:c r="B14" s="195"/>
      <x:c r="C14" s="195"/>
      <x:c r="D14" s="195"/>
      <x:c r="E14" s="195"/>
      <x:c r="F14" s="195"/>
      <x:c r="G14" s="195"/>
      <x:c r="H14" s="195"/>
      <x:c r="I14" s="195"/>
      <x:c r="J14" s="195"/>
      <x:c r="K14" s="195"/>
      <x:c r="L14" s="195"/>
      <x:c r="M14" s="195"/>
      <x:c r="N14" s="195"/>
    </x:row>
    <x:row r="15">
      <x:c r="A15" s="195"/>
      <x:c r="B15" s="195"/>
      <x:c r="C15" s="195"/>
      <x:c r="D15" s="195"/>
      <x:c r="E15" s="195"/>
      <x:c r="F15" s="195"/>
      <x:c r="G15" s="195"/>
      <x:c r="H15" s="195"/>
      <x:c r="I15" s="195"/>
      <x:c r="J15" s="195"/>
      <x:c r="K15" s="195"/>
      <x:c r="L15" s="195"/>
      <x:c r="M15" s="195"/>
      <x:c r="N15" s="195"/>
    </x:row>
    <x:row r="16">
      <x:c r="A16" s="195"/>
      <x:c r="B16" s="195"/>
      <x:c r="C16" s="195"/>
      <x:c r="D16" s="195"/>
      <x:c r="E16" s="195"/>
      <x:c r="F16" s="195"/>
      <x:c r="G16" s="195"/>
      <x:c r="H16" s="195"/>
      <x:c r="I16" s="195"/>
      <x:c r="J16" s="195"/>
      <x:c r="K16" s="195"/>
      <x:c r="L16" s="195"/>
      <x:c r="M16" s="195"/>
      <x:c r="N16" s="195"/>
    </x:row>
    <x:row r="17">
      <x:c r="A17" s="195"/>
      <x:c r="B17" s="195"/>
      <x:c r="C17" s="195"/>
      <x:c r="D17" s="195"/>
      <x:c r="E17" s="195"/>
      <x:c r="F17" s="195"/>
      <x:c r="G17" s="195"/>
      <x:c r="H17" s="195"/>
      <x:c r="I17" s="195"/>
      <x:c r="J17" s="195"/>
      <x:c r="K17" s="195"/>
      <x:c r="L17" s="195"/>
      <x:c r="M17" s="195"/>
      <x:c r="N17" s="195"/>
    </x:row>
    <x:row r="18">
      <x:c r="A18" s="195"/>
      <x:c r="B18" s="195"/>
      <x:c r="C18" s="195"/>
      <x:c r="D18" s="195"/>
      <x:c r="E18" s="195"/>
      <x:c r="F18" s="195"/>
      <x:c r="G18" s="195"/>
      <x:c r="H18" s="195"/>
      <x:c r="I18" s="195"/>
      <x:c r="J18" s="195"/>
      <x:c r="K18" s="195"/>
      <x:c r="L18" s="195"/>
      <x:c r="M18" s="195"/>
      <x:c r="N18" s="195"/>
    </x:row>
    <x:row r="19">
      <x:c r="A19" s="195"/>
      <x:c r="B19" s="195"/>
      <x:c r="C19" s="195"/>
      <x:c r="D19" s="195"/>
      <x:c r="E19" s="195"/>
      <x:c r="F19" s="195"/>
      <x:c r="G19" s="195"/>
      <x:c r="H19" s="195"/>
      <x:c r="I19" s="195"/>
      <x:c r="J19" s="195"/>
      <x:c r="K19" s="195"/>
      <x:c r="L19" s="195"/>
      <x:c r="M19" s="195"/>
      <x:c r="N19" s="195"/>
    </x:row>
    <x:row r="20">
      <x:c r="A20" s="195"/>
      <x:c r="B20" s="195"/>
      <x:c r="C20" s="195"/>
      <x:c r="D20" s="195"/>
      <x:c r="E20" s="195"/>
      <x:c r="F20" s="195"/>
      <x:c r="G20" s="195"/>
      <x:c r="H20" s="195"/>
      <x:c r="I20" s="195"/>
      <x:c r="J20" s="195"/>
      <x:c r="K20" s="195"/>
      <x:c r="L20" s="195"/>
      <x:c r="M20" s="195"/>
      <x:c r="N20" s="195"/>
    </x:row>
    <x:row r="21">
      <x:c r="A21" s="195"/>
      <x:c r="B21" s="195"/>
      <x:c r="C21" s="195"/>
      <x:c r="D21" s="195"/>
      <x:c r="E21" s="195"/>
      <x:c r="F21" s="195"/>
      <x:c r="G21" s="195"/>
      <x:c r="H21" s="195"/>
      <x:c r="I21" s="195"/>
      <x:c r="J21" s="195"/>
      <x:c r="K21" s="195"/>
      <x:c r="L21" s="195"/>
      <x:c r="M21" s="195"/>
      <x:c r="N21" s="195"/>
    </x:row>
    <x:row r="22">
      <x:c r="A22" s="195"/>
      <x:c r="B22" s="195"/>
      <x:c r="C22" s="195"/>
      <x:c r="D22" s="195"/>
      <x:c r="E22" s="195"/>
      <x:c r="F22" s="195"/>
      <x:c r="G22" s="195"/>
      <x:c r="H22" s="195"/>
      <x:c r="I22" s="195"/>
      <x:c r="J22" s="195"/>
      <x:c r="K22" s="195"/>
      <x:c r="L22" s="195"/>
      <x:c r="M22" s="195"/>
      <x:c r="N22" s="195"/>
    </x:row>
    <x:row r="23">
      <x:c r="A23" s="195"/>
      <x:c r="B23" s="195"/>
      <x:c r="C23" s="195"/>
      <x:c r="D23" s="195"/>
      <x:c r="E23" s="195"/>
      <x:c r="F23" s="195"/>
      <x:c r="G23" s="195"/>
      <x:c r="H23" s="195"/>
      <x:c r="I23" s="195"/>
      <x:c r="J23" s="195"/>
      <x:c r="K23" s="195"/>
      <x:c r="L23" s="195"/>
      <x:c r="M23" s="195"/>
      <x:c r="N23" s="195"/>
    </x:row>
    <x:row r="24">
      <x:c r="A24" s="195"/>
      <x:c r="B24" s="195"/>
      <x:c r="C24" s="195"/>
      <x:c r="D24" s="195"/>
      <x:c r="E24" s="195"/>
      <x:c r="F24" s="195"/>
      <x:c r="G24" s="195"/>
      <x:c r="H24" s="195"/>
      <x:c r="I24" s="195"/>
      <x:c r="J24" s="195"/>
      <x:c r="K24" s="195"/>
      <x:c r="L24" s="195"/>
      <x:c r="M24" s="195"/>
      <x:c r="N24" s="195"/>
    </x:row>
    <x:row r="25">
      <x:c r="A25" s="195"/>
      <x:c r="B25" s="195"/>
      <x:c r="C25" s="195"/>
      <x:c r="D25" s="195"/>
      <x:c r="E25" s="195"/>
      <x:c r="F25" s="195"/>
      <x:c r="G25" s="195"/>
      <x:c r="H25" s="195"/>
      <x:c r="I25" s="195"/>
      <x:c r="J25" s="195"/>
      <x:c r="K25" s="195"/>
      <x:c r="L25" s="195"/>
      <x:c r="M25" s="195"/>
      <x:c r="N25" s="195"/>
    </x:row>
    <x:row r="26">
      <x:c r="A26" s="195"/>
      <x:c r="B26" s="195"/>
      <x:c r="C26" s="195"/>
      <x:c r="D26" s="195"/>
      <x:c r="E26" s="195"/>
      <x:c r="F26" s="195"/>
      <x:c r="G26" s="195"/>
      <x:c r="H26" s="195"/>
      <x:c r="I26" s="195"/>
      <x:c r="J26" s="195"/>
      <x:c r="K26" s="195"/>
      <x:c r="L26" s="195"/>
      <x:c r="M26" s="195"/>
      <x:c r="N26" s="195"/>
    </x:row>
    <x:row r="27">
      <x:c r="A27" s="195"/>
      <x:c r="B27" s="195"/>
      <x:c r="C27" s="195"/>
      <x:c r="D27" s="195"/>
      <x:c r="E27" s="195"/>
      <x:c r="F27" s="195"/>
      <x:c r="G27" s="195"/>
      <x:c r="H27" s="195"/>
      <x:c r="I27" s="195"/>
      <x:c r="J27" s="195"/>
      <x:c r="K27" s="195"/>
      <x:c r="L27" s="195"/>
      <x:c r="M27" s="195"/>
      <x:c r="N27" s="195"/>
    </x:row>
    <x:row r="28">
      <x:c r="A28" s="195"/>
      <x:c r="B28" s="195"/>
      <x:c r="C28" s="195"/>
      <x:c r="D28" s="195"/>
      <x:c r="E28" s="195"/>
      <x:c r="F28" s="195"/>
      <x:c r="G28" s="195"/>
      <x:c r="H28" s="195"/>
      <x:c r="I28" s="195"/>
      <x:c r="J28" s="195"/>
      <x:c r="K28" s="195"/>
      <x:c r="L28" s="195"/>
      <x:c r="M28" s="195"/>
      <x:c r="N28" s="195"/>
    </x:row>
    <x:row r="29">
      <x:c r="A29" s="195"/>
      <x:c r="B29" s="195"/>
      <x:c r="C29" s="195"/>
      <x:c r="D29" s="195"/>
      <x:c r="E29" s="195"/>
      <x:c r="F29" s="195"/>
      <x:c r="G29" s="195"/>
      <x:c r="H29" s="195"/>
      <x:c r="I29" s="195"/>
      <x:c r="J29" s="195"/>
      <x:c r="K29" s="195"/>
      <x:c r="L29" s="195"/>
      <x:c r="M29" s="195"/>
      <x:c r="N29" s="195"/>
    </x:row>
    <x:row r="30">
      <x:c r="A30" s="195"/>
      <x:c r="B30" s="195"/>
      <x:c r="C30" s="195"/>
      <x:c r="D30" s="195"/>
      <x:c r="E30" s="195"/>
      <x:c r="F30" s="195"/>
      <x:c r="G30" s="195"/>
      <x:c r="H30" s="195"/>
      <x:c r="I30" s="195"/>
      <x:c r="J30" s="195"/>
      <x:c r="K30" s="195"/>
      <x:c r="L30" s="195"/>
      <x:c r="M30" s="195"/>
      <x:c r="N30" s="195"/>
    </x:row>
    <x:row r="31">
      <x:c r="A31" s="195"/>
      <x:c r="B31" s="195"/>
      <x:c r="C31" s="195"/>
      <x:c r="D31" s="195"/>
      <x:c r="E31" s="195"/>
      <x:c r="F31" s="195"/>
      <x:c r="G31" s="195"/>
      <x:c r="H31" s="195"/>
      <x:c r="I31" s="195"/>
      <x:c r="J31" s="195"/>
      <x:c r="K31" s="195"/>
      <x:c r="L31" s="195"/>
      <x:c r="M31" s="195"/>
      <x:c r="N31" s="195"/>
    </x:row>
    <x:row r="32">
      <x:c r="A32" s="195"/>
      <x:c r="B32" s="195"/>
      <x:c r="C32" s="195"/>
      <x:c r="D32" s="195"/>
      <x:c r="E32" s="195"/>
      <x:c r="F32" s="195"/>
      <x:c r="G32" s="195"/>
      <x:c r="H32" s="195"/>
      <x:c r="I32" s="195"/>
      <x:c r="J32" s="195"/>
      <x:c r="K32" s="195"/>
      <x:c r="L32" s="195"/>
      <x:c r="M32" s="195"/>
      <x:c r="N32" s="195"/>
    </x:row>
    <x:row r="33">
      <x:c r="A33" s="195"/>
      <x:c r="B33" s="195"/>
      <x:c r="C33" s="195"/>
      <x:c r="D33" s="195"/>
      <x:c r="E33" s="195"/>
      <x:c r="F33" s="195"/>
      <x:c r="G33" s="195"/>
      <x:c r="H33" s="195"/>
      <x:c r="I33" s="195"/>
      <x:c r="J33" s="195"/>
      <x:c r="K33" s="195"/>
      <x:c r="L33" s="195"/>
      <x:c r="M33" s="195"/>
      <x:c r="N33" s="195"/>
    </x:row>
    <x:row r="34">
      <x:c r="A34" s="195"/>
      <x:c r="B34" s="195"/>
      <x:c r="C34" s="195"/>
      <x:c r="D34" s="195"/>
      <x:c r="E34" s="195"/>
      <x:c r="F34" s="195"/>
      <x:c r="G34" s="195"/>
      <x:c r="H34" s="195"/>
      <x:c r="I34" s="195"/>
      <x:c r="J34" s="195"/>
      <x:c r="K34" s="195"/>
      <x:c r="L34" s="195"/>
      <x:c r="M34" s="195"/>
      <x:c r="N34" s="195"/>
    </x:row>
    <x:row r="35">
      <x:c r="A35" s="195"/>
      <x:c r="B35" s="195"/>
      <x:c r="C35" s="195"/>
      <x:c r="D35" s="195"/>
      <x:c r="E35" s="195"/>
      <x:c r="F35" s="195"/>
      <x:c r="G35" s="195"/>
      <x:c r="H35" s="195"/>
      <x:c r="I35" s="195"/>
      <x:c r="J35" s="195"/>
      <x:c r="K35" s="195"/>
      <x:c r="L35" s="195"/>
      <x:c r="M35" s="195"/>
      <x:c r="N35" s="195"/>
    </x:row>
    <x:row r="36">
      <x:c r="A36" s="195"/>
      <x:c r="B36" s="195"/>
      <x:c r="C36" s="195"/>
      <x:c r="D36" s="195"/>
      <x:c r="E36" s="195"/>
      <x:c r="F36" s="195"/>
      <x:c r="G36" s="195"/>
      <x:c r="H36" s="195"/>
      <x:c r="I36" s="195"/>
      <x:c r="J36" s="195"/>
      <x:c r="K36" s="195"/>
      <x:c r="L36" s="195"/>
      <x:c r="M36" s="195"/>
      <x:c r="N36" s="195"/>
    </x:row>
    <x:row r="37">
      <x:c r="A37" s="195"/>
      <x:c r="B37" s="195"/>
      <x:c r="C37" s="195"/>
      <x:c r="D37" s="195"/>
      <x:c r="E37" s="195"/>
      <x:c r="F37" s="195"/>
      <x:c r="G37" s="195"/>
      <x:c r="H37" s="195"/>
      <x:c r="I37" s="195"/>
      <x:c r="J37" s="195"/>
      <x:c r="K37" s="195"/>
      <x:c r="L37" s="195"/>
      <x:c r="M37" s="195"/>
      <x:c r="N37" s="195"/>
    </x:row>
    <x:row r="38">
      <x:c r="A38" s="195"/>
      <x:c r="B38" s="195"/>
      <x:c r="C38" s="195"/>
      <x:c r="D38" s="195"/>
      <x:c r="E38" s="195"/>
      <x:c r="F38" s="195"/>
      <x:c r="G38" s="195"/>
      <x:c r="H38" s="195"/>
      <x:c r="I38" s="195"/>
      <x:c r="J38" s="195"/>
      <x:c r="K38" s="195"/>
      <x:c r="L38" s="195"/>
      <x:c r="M38" s="195"/>
      <x:c r="N38" s="195"/>
    </x:row>
    <x:row r="39">
      <x:c r="A39" s="195"/>
      <x:c r="B39" s="195"/>
      <x:c r="C39" s="195"/>
      <x:c r="D39" s="195"/>
      <x:c r="E39" s="195"/>
      <x:c r="F39" s="195"/>
      <x:c r="G39" s="195"/>
      <x:c r="H39" s="195"/>
      <x:c r="I39" s="195"/>
      <x:c r="J39" s="195"/>
      <x:c r="K39" s="195"/>
      <x:c r="L39" s="195"/>
      <x:c r="M39" s="195"/>
      <x:c r="N39" s="195"/>
    </x:row>
    <x:row r="40">
      <x:c r="A40" s="195"/>
      <x:c r="B40" s="195"/>
      <x:c r="C40" s="195"/>
      <x:c r="D40" s="195"/>
      <x:c r="E40" s="195"/>
      <x:c r="F40" s="195"/>
      <x:c r="G40" s="195"/>
      <x:c r="H40" s="195"/>
      <x:c r="I40" s="195"/>
      <x:c r="J40" s="195"/>
      <x:c r="K40" s="195"/>
      <x:c r="L40" s="195"/>
      <x:c r="M40" s="195"/>
      <x:c r="N40" s="195"/>
    </x:row>
    <x:row r="41">
      <x:c r="A41" s="195"/>
      <x:c r="B41" s="195"/>
      <x:c r="C41" s="195"/>
      <x:c r="D41" s="195"/>
      <x:c r="E41" s="195"/>
      <x:c r="F41" s="195"/>
      <x:c r="G41" s="195"/>
      <x:c r="H41" s="195"/>
      <x:c r="I41" s="195"/>
      <x:c r="J41" s="195"/>
      <x:c r="K41" s="195"/>
      <x:c r="L41" s="195"/>
      <x:c r="M41" s="195"/>
      <x:c r="N41" s="195"/>
    </x:row>
    <x:row r="42">
      <x:c r="A42" s="195"/>
      <x:c r="B42" s="195"/>
      <x:c r="C42" s="195"/>
      <x:c r="D42" s="195"/>
      <x:c r="E42" s="195"/>
      <x:c r="F42" s="195"/>
      <x:c r="G42" s="195"/>
      <x:c r="H42" s="195"/>
      <x:c r="I42" s="195"/>
      <x:c r="J42" s="195"/>
      <x:c r="K42" s="195"/>
      <x:c r="L42" s="195"/>
      <x:c r="M42" s="195"/>
      <x:c r="N42" s="195"/>
    </x:row>
    <x:row r="43">
      <x:c r="A43" s="195"/>
      <x:c r="B43" s="195"/>
      <x:c r="C43" s="195"/>
      <x:c r="D43" s="195"/>
      <x:c r="E43" s="195"/>
      <x:c r="F43" s="195"/>
      <x:c r="G43" s="195"/>
      <x:c r="H43" s="195"/>
      <x:c r="I43" s="195"/>
      <x:c r="J43" s="195"/>
      <x:c r="K43" s="195"/>
      <x:c r="L43" s="195"/>
      <x:c r="M43" s="195"/>
      <x:c r="N43" s="195"/>
    </x:row>
    <x:row r="44">
      <x:c r="A44" s="195"/>
      <x:c r="B44" s="195"/>
      <x:c r="C44" s="195"/>
      <x:c r="D44" s="195"/>
      <x:c r="E44" s="195"/>
      <x:c r="F44" s="195"/>
      <x:c r="G44" s="195"/>
      <x:c r="H44" s="195"/>
      <x:c r="I44" s="195"/>
      <x:c r="J44" s="195"/>
      <x:c r="K44" s="195"/>
      <x:c r="L44" s="195"/>
      <x:c r="M44" s="195"/>
      <x:c r="N44" s="195"/>
    </x:row>
    <x:row r="45">
      <x:c r="A45" s="195"/>
      <x:c r="B45" s="195"/>
      <x:c r="C45" s="195"/>
      <x:c r="D45" s="195"/>
      <x:c r="E45" s="195"/>
      <x:c r="F45" s="195"/>
      <x:c r="G45" s="195"/>
      <x:c r="H45" s="195"/>
      <x:c r="I45" s="195"/>
      <x:c r="J45" s="195"/>
      <x:c r="K45" s="195"/>
      <x:c r="L45" s="195"/>
      <x:c r="M45" s="195"/>
      <x:c r="N45" s="195"/>
    </x:row>
    <x:row r="46">
      <x:c r="A46" s="195"/>
      <x:c r="B46" s="195"/>
      <x:c r="C46" s="195"/>
      <x:c r="D46" s="195"/>
      <x:c r="E46" s="195"/>
      <x:c r="F46" s="195"/>
      <x:c r="G46" s="195"/>
      <x:c r="H46" s="195"/>
      <x:c r="I46" s="195"/>
      <x:c r="J46" s="195"/>
      <x:c r="K46" s="195"/>
      <x:c r="L46" s="195"/>
      <x:c r="M46" s="195"/>
      <x:c r="N46" s="195"/>
    </x:row>
    <x:row r="47">
      <x:c r="A47" s="195"/>
      <x:c r="B47" s="195"/>
      <x:c r="C47" s="195"/>
      <x:c r="D47" s="195"/>
      <x:c r="E47" s="195"/>
      <x:c r="F47" s="195"/>
      <x:c r="G47" s="195"/>
      <x:c r="H47" s="195"/>
      <x:c r="I47" s="195"/>
      <x:c r="J47" s="195"/>
      <x:c r="K47" s="195"/>
      <x:c r="L47" s="195"/>
      <x:c r="M47" s="195"/>
      <x:c r="N47" s="195"/>
    </x:row>
    <x:row r="48">
      <x:c r="A48" s="195"/>
      <x:c r="B48" s="195"/>
      <x:c r="C48" s="195"/>
      <x:c r="D48" s="195"/>
      <x:c r="E48" s="195"/>
      <x:c r="F48" s="195"/>
      <x:c r="G48" s="195"/>
      <x:c r="H48" s="195"/>
      <x:c r="I48" s="195"/>
      <x:c r="J48" s="195"/>
      <x:c r="K48" s="195"/>
      <x:c r="L48" s="195"/>
      <x:c r="M48" s="195"/>
      <x:c r="N48" s="195"/>
    </x:row>
    <x:row r="49">
      <x:c r="A49" s="195"/>
      <x:c r="B49" s="195"/>
      <x:c r="C49" s="195"/>
      <x:c r="D49" s="195"/>
      <x:c r="E49" s="195"/>
      <x:c r="F49" s="195"/>
      <x:c r="G49" s="195"/>
      <x:c r="H49" s="195"/>
      <x:c r="I49" s="195"/>
      <x:c r="J49" s="195"/>
      <x:c r="K49" s="195"/>
      <x:c r="L49" s="195"/>
      <x:c r="M49" s="195"/>
      <x:c r="N49" s="195"/>
    </x:row>
    <x:row r="50">
      <x:c r="A50" s="195"/>
      <x:c r="B50" s="195"/>
      <x:c r="C50" s="195"/>
      <x:c r="D50" s="195"/>
      <x:c r="E50" s="195"/>
      <x:c r="F50" s="195"/>
      <x:c r="G50" s="195"/>
      <x:c r="H50" s="195"/>
      <x:c r="I50" s="195"/>
      <x:c r="J50" s="195"/>
      <x:c r="K50" s="195"/>
      <x:c r="L50" s="195"/>
      <x:c r="M50" s="195"/>
      <x:c r="N50" s="195"/>
    </x:row>
    <x:row r="51">
      <x:c r="A51" s="195"/>
      <x:c r="B51" s="195"/>
      <x:c r="C51" s="195"/>
      <x:c r="D51" s="195"/>
      <x:c r="E51" s="195"/>
      <x:c r="F51" s="195"/>
      <x:c r="G51" s="195"/>
      <x:c r="H51" s="195"/>
      <x:c r="I51" s="195"/>
      <x:c r="J51" s="195"/>
      <x:c r="K51" s="195"/>
      <x:c r="L51" s="195"/>
      <x:c r="M51" s="195"/>
      <x:c r="N51" s="195"/>
    </x:row>
    <x:row r="52">
      <x:c r="A52" s="195"/>
      <x:c r="B52" s="195"/>
      <x:c r="C52" s="195"/>
      <x:c r="D52" s="195"/>
      <x:c r="E52" s="195"/>
      <x:c r="F52" s="195"/>
      <x:c r="G52" s="195"/>
      <x:c r="H52" s="195"/>
      <x:c r="I52" s="195"/>
      <x:c r="J52" s="195"/>
      <x:c r="K52" s="195"/>
      <x:c r="L52" s="195"/>
      <x:c r="M52" s="195"/>
      <x:c r="N52" s="195"/>
    </x:row>
    <x:row r="53">
      <x:c r="A53" s="195"/>
      <x:c r="B53" s="195"/>
      <x:c r="C53" s="195"/>
      <x:c r="D53" s="195"/>
      <x:c r="E53" s="195"/>
      <x:c r="F53" s="195"/>
      <x:c r="G53" s="195"/>
      <x:c r="H53" s="195"/>
      <x:c r="I53" s="195"/>
      <x:c r="J53" s="195"/>
      <x:c r="K53" s="195"/>
      <x:c r="L53" s="195"/>
      <x:c r="M53" s="195"/>
      <x:c r="N53" s="195"/>
    </x:row>
    <x:row r="54">
      <x:c r="A54" s="195"/>
      <x:c r="B54" s="195"/>
      <x:c r="C54" s="195"/>
      <x:c r="D54" s="195"/>
      <x:c r="E54" s="195"/>
      <x:c r="F54" s="195"/>
      <x:c r="G54" s="195"/>
      <x:c r="H54" s="195"/>
      <x:c r="I54" s="195"/>
      <x:c r="J54" s="195"/>
      <x:c r="K54" s="195"/>
      <x:c r="L54" s="195"/>
      <x:c r="M54" s="195"/>
      <x:c r="N54" s="195"/>
    </x:row>
    <x:row r="55">
      <x:c r="A55" s="195"/>
      <x:c r="B55" s="195"/>
      <x:c r="C55" s="195"/>
      <x:c r="D55" s="195"/>
      <x:c r="E55" s="195"/>
      <x:c r="F55" s="195"/>
      <x:c r="G55" s="195"/>
      <x:c r="H55" s="195"/>
      <x:c r="I55" s="195"/>
      <x:c r="J55" s="195"/>
      <x:c r="K55" s="195"/>
      <x:c r="L55" s="195"/>
      <x:c r="M55" s="195"/>
      <x:c r="N55" s="195"/>
    </x:row>
    <x:row r="56">
      <x:c r="A56" s="195"/>
      <x:c r="B56" s="195"/>
      <x:c r="C56" s="195"/>
      <x:c r="D56" s="195"/>
      <x:c r="E56" s="195"/>
      <x:c r="F56" s="195"/>
      <x:c r="G56" s="195"/>
      <x:c r="H56" s="195"/>
      <x:c r="I56" s="195"/>
      <x:c r="J56" s="195"/>
      <x:c r="K56" s="195"/>
      <x:c r="L56" s="195"/>
      <x:c r="M56" s="195"/>
      <x:c r="N56" s="195"/>
    </x:row>
    <x:row r="57">
      <x:c r="A57" s="195"/>
      <x:c r="B57" s="195"/>
      <x:c r="C57" s="195"/>
      <x:c r="D57" s="195"/>
      <x:c r="E57" s="195"/>
      <x:c r="F57" s="195"/>
      <x:c r="G57" s="195"/>
      <x:c r="H57" s="195"/>
      <x:c r="I57" s="195"/>
      <x:c r="J57" s="195"/>
      <x:c r="K57" s="195"/>
      <x:c r="L57" s="195"/>
      <x:c r="M57" s="195"/>
      <x:c r="N57" s="195"/>
    </x:row>
    <x:row r="58">
      <x:c r="A58" s="195"/>
      <x:c r="B58" s="195"/>
      <x:c r="C58" s="195"/>
      <x:c r="D58" s="195"/>
      <x:c r="E58" s="195"/>
      <x:c r="F58" s="195"/>
      <x:c r="G58" s="195"/>
      <x:c r="H58" s="195"/>
      <x:c r="I58" s="195"/>
      <x:c r="J58" s="195"/>
      <x:c r="K58" s="195"/>
      <x:c r="L58" s="195"/>
      <x:c r="M58" s="195"/>
      <x:c r="N58" s="195"/>
    </x:row>
    <x:row r="59">
      <x:c r="A59" s="195"/>
      <x:c r="B59" s="195"/>
      <x:c r="C59" s="195"/>
      <x:c r="D59" s="195"/>
      <x:c r="E59" s="195"/>
      <x:c r="F59" s="195"/>
      <x:c r="G59" s="195"/>
      <x:c r="H59" s="195"/>
      <x:c r="I59" s="195"/>
      <x:c r="J59" s="195"/>
      <x:c r="K59" s="195"/>
      <x:c r="L59" s="195"/>
      <x:c r="M59" s="195"/>
      <x:c r="N59" s="195"/>
    </x:row>
    <x:row r="60">
      <x:c r="A60" s="195"/>
      <x:c r="B60" s="195"/>
      <x:c r="C60" s="195"/>
      <x:c r="D60" s="195"/>
      <x:c r="E60" s="195"/>
      <x:c r="F60" s="195"/>
      <x:c r="G60" s="195"/>
      <x:c r="H60" s="195"/>
      <x:c r="I60" s="195"/>
      <x:c r="J60" s="195"/>
      <x:c r="K60" s="195"/>
      <x:c r="L60" s="195"/>
      <x:c r="M60" s="195"/>
      <x:c r="N60" s="195"/>
    </x:row>
    <x:row r="61">
      <x:c r="A61" s="195"/>
      <x:c r="B61" s="195"/>
      <x:c r="C61" s="195"/>
      <x:c r="D61" s="195"/>
      <x:c r="E61" s="195"/>
      <x:c r="F61" s="195"/>
      <x:c r="G61" s="195"/>
      <x:c r="H61" s="195"/>
      <x:c r="I61" s="195"/>
      <x:c r="J61" s="195"/>
      <x:c r="K61" s="195"/>
      <x:c r="L61" s="195"/>
      <x:c r="M61" s="195"/>
      <x:c r="N61" s="195"/>
    </x:row>
    <x:row r="62">
      <x:c r="A62" s="195"/>
      <x:c r="B62" s="195"/>
      <x:c r="C62" s="195"/>
      <x:c r="D62" s="195"/>
      <x:c r="E62" s="195"/>
      <x:c r="F62" s="195"/>
      <x:c r="G62" s="195"/>
      <x:c r="H62" s="195"/>
      <x:c r="I62" s="195"/>
      <x:c r="J62" s="195"/>
      <x:c r="K62" s="195"/>
      <x:c r="L62" s="195"/>
      <x:c r="M62" s="195"/>
      <x:c r="N62" s="195"/>
    </x:row>
    <x:row r="63">
      <x:c r="A63" s="195"/>
      <x:c r="B63" s="195"/>
      <x:c r="C63" s="195"/>
      <x:c r="D63" s="195"/>
      <x:c r="E63" s="195"/>
      <x:c r="F63" s="195"/>
      <x:c r="G63" s="195"/>
      <x:c r="H63" s="195"/>
      <x:c r="I63" s="195"/>
      <x:c r="J63" s="195"/>
      <x:c r="K63" s="195"/>
      <x:c r="L63" s="195"/>
      <x:c r="M63" s="195"/>
      <x:c r="N63" s="195"/>
    </x:row>
    <x:row r="64">
      <x:c r="A64" s="195"/>
      <x:c r="B64" s="195"/>
      <x:c r="C64" s="195"/>
      <x:c r="D64" s="195"/>
      <x:c r="E64" s="195"/>
      <x:c r="F64" s="195"/>
      <x:c r="G64" s="195"/>
      <x:c r="H64" s="195"/>
      <x:c r="I64" s="195"/>
      <x:c r="J64" s="195"/>
      <x:c r="K64" s="195"/>
      <x:c r="L64" s="195"/>
      <x:c r="M64" s="195"/>
      <x:c r="N64" s="195"/>
    </x:row>
    <x:row r="65">
      <x:c r="A65" s="195"/>
      <x:c r="B65" s="195"/>
      <x:c r="C65" s="195"/>
      <x:c r="D65" s="195"/>
      <x:c r="E65" s="195"/>
      <x:c r="F65" s="195"/>
      <x:c r="G65" s="195"/>
      <x:c r="H65" s="195"/>
      <x:c r="I65" s="195"/>
      <x:c r="J65" s="195"/>
      <x:c r="K65" s="195"/>
      <x:c r="L65" s="195"/>
      <x:c r="M65" s="195"/>
      <x:c r="N65" s="195"/>
    </x:row>
    <x:row r="66">
      <x:c r="A66" s="195"/>
      <x:c r="B66" s="195"/>
      <x:c r="C66" s="195"/>
      <x:c r="D66" s="195"/>
      <x:c r="E66" s="195"/>
      <x:c r="F66" s="195"/>
      <x:c r="G66" s="195"/>
      <x:c r="H66" s="195"/>
      <x:c r="I66" s="195"/>
      <x:c r="J66" s="195"/>
      <x:c r="K66" s="195"/>
      <x:c r="L66" s="195"/>
      <x:c r="M66" s="195"/>
      <x:c r="N66" s="195"/>
    </x:row>
    <x:row r="67">
      <x:c r="A67" s="195"/>
      <x:c r="B67" s="195"/>
      <x:c r="C67" s="195"/>
      <x:c r="D67" s="195"/>
      <x:c r="E67" s="195"/>
      <x:c r="F67" s="195"/>
      <x:c r="G67" s="195"/>
      <x:c r="H67" s="195"/>
      <x:c r="I67" s="195"/>
      <x:c r="J67" s="195"/>
      <x:c r="K67" s="195"/>
      <x:c r="L67" s="195"/>
      <x:c r="M67" s="195"/>
      <x:c r="N67" s="195"/>
    </x:row>
    <x:row r="68">
      <x:c r="A68" s="195"/>
      <x:c r="B68" s="195"/>
      <x:c r="C68" s="195"/>
      <x:c r="D68" s="195"/>
      <x:c r="E68" s="195"/>
      <x:c r="F68" s="195"/>
      <x:c r="G68" s="195"/>
      <x:c r="H68" s="195"/>
      <x:c r="I68" s="195"/>
      <x:c r="J68" s="195"/>
      <x:c r="K68" s="195"/>
      <x:c r="L68" s="195"/>
      <x:c r="M68" s="195"/>
      <x:c r="N68" s="195"/>
    </x:row>
    <x:row r="69">
      <x:c r="A69" s="195"/>
      <x:c r="B69" s="195"/>
      <x:c r="C69" s="195"/>
      <x:c r="D69" s="195"/>
      <x:c r="E69" s="195"/>
      <x:c r="F69" s="195"/>
      <x:c r="G69" s="195"/>
      <x:c r="H69" s="195"/>
      <x:c r="I69" s="195"/>
      <x:c r="J69" s="195"/>
      <x:c r="K69" s="195"/>
      <x:c r="L69" s="195"/>
      <x:c r="M69" s="195"/>
      <x:c r="N69" s="195"/>
    </x:row>
    <x:row r="70">
      <x:c r="A70" s="195"/>
      <x:c r="B70" s="195"/>
      <x:c r="C70" s="195"/>
      <x:c r="D70" s="195"/>
      <x:c r="E70" s="195"/>
      <x:c r="F70" s="195"/>
      <x:c r="G70" s="195"/>
      <x:c r="H70" s="195"/>
      <x:c r="I70" s="195"/>
      <x:c r="J70" s="195"/>
      <x:c r="K70" s="195"/>
      <x:c r="L70" s="195"/>
      <x:c r="M70" s="195"/>
      <x:c r="N70" s="195"/>
    </x:row>
    <x:row r="71">
      <x:c r="A71" s="195"/>
      <x:c r="B71" s="195"/>
      <x:c r="C71" s="195"/>
      <x:c r="D71" s="195"/>
      <x:c r="E71" s="195"/>
      <x:c r="F71" s="195"/>
      <x:c r="G71" s="195"/>
      <x:c r="H71" s="195"/>
      <x:c r="I71" s="195"/>
      <x:c r="J71" s="195"/>
      <x:c r="K71" s="195"/>
      <x:c r="L71" s="195"/>
      <x:c r="M71" s="195"/>
      <x:c r="N71" s="195"/>
    </x:row>
    <x:row r="72">
      <x:c r="A72" s="195"/>
      <x:c r="B72" s="195"/>
      <x:c r="C72" s="195"/>
      <x:c r="D72" s="195"/>
      <x:c r="E72" s="195"/>
      <x:c r="F72" s="195"/>
      <x:c r="G72" s="195"/>
      <x:c r="H72" s="195"/>
      <x:c r="I72" s="195"/>
      <x:c r="J72" s="195"/>
      <x:c r="K72" s="195"/>
      <x:c r="L72" s="195"/>
      <x:c r="M72" s="195"/>
      <x:c r="N72" s="195"/>
    </x:row>
    <x:row r="73">
      <x:c r="A73" s="195"/>
      <x:c r="B73" s="195"/>
      <x:c r="C73" s="195"/>
      <x:c r="D73" s="195"/>
      <x:c r="E73" s="195"/>
      <x:c r="F73" s="195"/>
      <x:c r="G73" s="195"/>
      <x:c r="H73" s="195"/>
      <x:c r="I73" s="195"/>
      <x:c r="J73" s="195"/>
      <x:c r="K73" s="195"/>
      <x:c r="L73" s="195"/>
      <x:c r="M73" s="195"/>
      <x:c r="N73" s="195"/>
    </x:row>
    <x:row r="74">
      <x:c r="A74" s="195"/>
      <x:c r="B74" s="195"/>
      <x:c r="C74" s="195"/>
      <x:c r="D74" s="195"/>
      <x:c r="E74" s="195"/>
      <x:c r="F74" s="195"/>
      <x:c r="G74" s="195"/>
      <x:c r="H74" s="195"/>
      <x:c r="I74" s="195"/>
      <x:c r="J74" s="195"/>
      <x:c r="K74" s="195"/>
      <x:c r="L74" s="195"/>
      <x:c r="M74" s="195"/>
      <x:c r="N74" s="195"/>
    </x:row>
    <x:row r="75">
      <x:c r="A75" s="195"/>
      <x:c r="B75" s="195"/>
      <x:c r="C75" s="195"/>
      <x:c r="D75" s="195"/>
      <x:c r="E75" s="195"/>
      <x:c r="F75" s="195"/>
      <x:c r="G75" s="195"/>
      <x:c r="H75" s="195"/>
      <x:c r="I75" s="195"/>
      <x:c r="J75" s="195"/>
      <x:c r="K75" s="195"/>
      <x:c r="L75" s="195"/>
      <x:c r="M75" s="195"/>
      <x:c r="N75" s="195"/>
    </x:row>
    <x:row r="76">
      <x:c r="A76" s="195"/>
      <x:c r="B76" s="195"/>
      <x:c r="C76" s="195"/>
      <x:c r="D76" s="195"/>
      <x:c r="E76" s="195"/>
      <x:c r="F76" s="195"/>
      <x:c r="G76" s="195"/>
      <x:c r="H76" s="195"/>
      <x:c r="I76" s="195"/>
      <x:c r="J76" s="195"/>
      <x:c r="K76" s="195"/>
      <x:c r="L76" s="195"/>
      <x:c r="M76" s="195"/>
      <x:c r="N76" s="195"/>
    </x:row>
    <x:row r="77">
      <x:c r="A77" s="195"/>
      <x:c r="B77" s="195"/>
      <x:c r="C77" s="195"/>
      <x:c r="D77" s="195"/>
      <x:c r="E77" s="195"/>
      <x:c r="F77" s="195"/>
      <x:c r="G77" s="195"/>
      <x:c r="H77" s="195"/>
      <x:c r="I77" s="195"/>
      <x:c r="J77" s="195"/>
      <x:c r="K77" s="195"/>
      <x:c r="L77" s="195"/>
      <x:c r="M77" s="195"/>
      <x:c r="N77" s="195"/>
    </x:row>
    <x:row r="78">
      <x:c r="A78" s="195"/>
      <x:c r="B78" s="195"/>
      <x:c r="C78" s="195"/>
      <x:c r="D78" s="195"/>
      <x:c r="E78" s="195"/>
      <x:c r="F78" s="195"/>
      <x:c r="G78" s="195"/>
      <x:c r="H78" s="195"/>
      <x:c r="I78" s="195"/>
      <x:c r="J78" s="195"/>
      <x:c r="K78" s="195"/>
      <x:c r="L78" s="195"/>
      <x:c r="M78" s="195"/>
      <x:c r="N78" s="195"/>
    </x:row>
    <x:row r="79">
      <x:c r="A79" s="195"/>
      <x:c r="B79" s="195"/>
      <x:c r="C79" s="195"/>
      <x:c r="D79" s="195"/>
      <x:c r="E79" s="195"/>
      <x:c r="F79" s="195"/>
      <x:c r="G79" s="195"/>
      <x:c r="H79" s="195"/>
      <x:c r="I79" s="195"/>
      <x:c r="J79" s="195"/>
      <x:c r="K79" s="195"/>
      <x:c r="L79" s="195"/>
      <x:c r="M79" s="195"/>
      <x:c r="N79" s="195"/>
    </x:row>
    <x:row r="80">
      <x:c r="A80" s="195"/>
      <x:c r="B80" s="195"/>
      <x:c r="C80" s="195"/>
      <x:c r="D80" s="195"/>
      <x:c r="E80" s="195"/>
      <x:c r="F80" s="195"/>
      <x:c r="G80" s="195"/>
      <x:c r="H80" s="195"/>
      <x:c r="I80" s="195"/>
      <x:c r="J80" s="195"/>
      <x:c r="K80" s="195"/>
      <x:c r="L80" s="195"/>
      <x:c r="M80" s="195"/>
      <x:c r="N80" s="195"/>
    </x:row>
  </x:sheetData>
  <x:mergeCells>
    <x:mergeCell ref="A1:H2"/>
  </x:mergeCells>
  <x:pageMargins left="0.7" right="0.7" top="0.75" bottom="0.75" header="0.3" footer="0.3"/>
</x:worksheet>
</file>