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0c4d7a5d7af4a31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Accueil" sheetId="1" r:id="R5107bc628c8e4075"/>
    <x:sheet xmlns:r="http://schemas.openxmlformats.org/officeDocument/2006/relationships" name="Calcul fraisage" sheetId="2" r:id="R93939cc3360f41b9"/>
    <x:sheet xmlns:r="http://schemas.openxmlformats.org/officeDocument/2006/relationships" name="Conditions fraisage" sheetId="3" r:id="R9685941372ca49ae"/>
    <x:sheet xmlns:r="http://schemas.openxmlformats.org/officeDocument/2006/relationships" name="Bibliothèque" sheetId="4" r:id="R47c310098a4649f9"/>
    <x:sheet xmlns:r="http://schemas.openxmlformats.org/officeDocument/2006/relationships" name="Synthèse" sheetId="5" r:id="Ra47559f1ff21425a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.00"/>
    <x:numFmt numFmtId="201" formatCode="0"/>
  </x:numFmts>
  <x:fonts count="12">
    <x:font>
      <x:sz val="11"/>
      <x:name val="Carlito"/>
    </x:font>
    <x:font>
      <x:b/>
      <x:sz val="18"/>
      <x:color rgb="FFFFFFFF"/>
      <x:name val="Carlito"/>
    </x:font>
    <x:font>
      <x:sz val="11"/>
      <x:color rgb="FFFFFFFF"/>
      <x:name val="Carlito"/>
    </x:font>
    <x:font>
      <x:b/>
      <x:sz val="14"/>
      <x:color rgb="FFFFFFFF"/>
      <x:name val="Carlito"/>
    </x:font>
    <x:font>
      <x:b/>
      <x:sz val="11"/>
      <x:color rgb="FF1E3A8A"/>
      <x:name val="Carlito"/>
    </x:font>
    <x:font>
      <x:sz val="11"/>
      <x:color rgb="FF334155"/>
      <x:name val="Carlito"/>
    </x:font>
    <x:font>
      <x:sz val="11"/>
      <x:color rgb="FF0F172A"/>
      <x:name val="Consolas"/>
    </x:font>
    <x:font>
      <x:b/>
      <x:sz val="11"/>
      <x:color rgb="FFFFFFFF"/>
      <x:name val="Carlito"/>
    </x:font>
    <x:font>
      <x:b/>
      <x:sz val="16"/>
      <x:color rgb="FFFFFFFF"/>
      <x:name val="Carlito"/>
    </x:font>
    <x:font>
      <x:b/>
      <x:sz val="11"/>
      <x:color rgb="FF0F172A"/>
      <x:name val="Carlito"/>
    </x:font>
    <x:font>
      <x:b/>
      <x:sz val="11"/>
      <x:name val="Carlito"/>
    </x:font>
    <x:font>
      <x:b/>
      <x:sz val="11"/>
      <x:color rgb="FF166534"/>
      <x:name val="Carlito"/>
    </x:font>
  </x:fonts>
  <x:fills count="20">
    <x:fill>
      <x:patternFill patternType="none"/>
    </x:fill>
    <x:fill>
      <x:patternFill patternType="gray125"/>
    </x:fill>
    <x:fill>
      <x:patternFill patternType="solid">
        <x:fgColor rgb="FF1E3A8A"/>
      </x:patternFill>
    </x:fill>
    <x:fill>
      <x:patternFill patternType="solid">
        <x:fgColor rgb="FF2563EB"/>
      </x:patternFill>
    </x:fill>
    <x:fill>
      <x:patternFill patternType="solid">
        <x:fgColor rgb="FF06B6D4"/>
      </x:patternFill>
    </x:fill>
    <x:fill>
      <x:patternFill patternType="solid">
        <x:fgColor rgb="FFDBEAFE"/>
      </x:patternFill>
    </x:fill>
    <x:fill>
      <x:patternFill patternType="solid">
        <x:fgColor rgb="FFF8FAFC"/>
      </x:patternFill>
    </x:fill>
    <x:fill>
      <x:patternFill patternType="solid">
        <x:fgColor rgb="FF7C3AED"/>
      </x:patternFill>
    </x:fill>
    <x:fill>
      <x:patternFill patternType="solid">
        <x:fgColor rgb="FFF1F5F9"/>
      </x:patternFill>
    </x:fill>
    <x:fill>
      <x:patternFill patternType="solid">
        <x:fgColor rgb="FF16A34A"/>
      </x:patternFill>
    </x:fill>
    <x:fill>
      <x:patternFill patternType="solid">
        <x:fgColor rgb="FFF59E0B"/>
      </x:patternFill>
    </x:fill>
    <x:fill>
      <x:patternFill patternType="solid">
        <x:fgColor rgb="FF111827"/>
      </x:patternFill>
    </x:fill>
    <x:fill>
      <x:patternFill patternType="solid">
        <x:fgColor rgb="FF0E7490"/>
      </x:patternFill>
    </x:fill>
    <x:fill>
      <x:patternFill patternType="solid">
        <x:fgColor rgb="FF0891B2"/>
      </x:patternFill>
    </x:fill>
    <x:fill>
      <x:patternFill patternType="solid">
        <x:fgColor rgb="FFFEF3C7"/>
      </x:patternFill>
    </x:fill>
    <x:fill>
      <x:patternFill patternType="solid">
        <x:fgColor rgb="FFEDE9FE"/>
      </x:patternFill>
    </x:fill>
    <x:fill>
      <x:patternFill patternType="solid">
        <x:fgColor rgb="FFDCFCE7"/>
      </x:patternFill>
    </x:fill>
    <x:fill>
      <x:patternFill patternType="solid">
        <x:fgColor rgb="FFFEE2E2"/>
      </x:patternFill>
    </x:fill>
    <x:fill>
      <x:patternFill patternType="solid">
        <x:fgColor rgb="FFE0F2FE"/>
      </x:patternFill>
    </x:fill>
    <x:fill>
      <x:patternFill patternType="solid">
        <x:fgColor rgb="FF0F172A"/>
      </x:patternFill>
    </x:fill>
  </x:fills>
  <x:borders count="2">
    <x:border/>
    <x:border/>
  </x:borders>
  <x:cellStyleXfs count="1">
    <x:xf numFmtId="0" fontId="0" fillId="0" borderId="0"/>
  </x:cellStyleXfs>
  <x:cellXfs count="196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horizontal="center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horizontal="center"/>
    </x:xf>
    <x:xf numFmtId="0" fontId="0" fillId="6" borderId="0" xfId="0" applyNumberFormat="1" applyFont="1" applyFill="1" applyBorder="1"/>
    <x:xf numFmtId="0" fontId="5" fillId="6" borderId="0" xfId="0" applyNumberFormat="1" applyFont="1" applyFill="1" applyBorder="1"/>
    <x:xf numFmtId="0" fontId="5" fillId="6" borderId="0" xfId="0" applyNumberFormat="1" applyFont="1" applyFill="1" applyBorder="1" applyAlignment="1">
      <x:alignment wrapText="1"/>
    </x:xf>
    <x:xf numFmtId="0" fontId="0" fillId="6" borderId="1" xfId="0" applyNumberFormat="1" applyFont="1" applyFill="1" applyBorder="1"/>
    <x:xf numFmtId="0" fontId="5" fillId="6" borderId="1" xfId="0" applyNumberFormat="1" applyFont="1" applyFill="1" applyBorder="1"/>
    <x:xf numFmtId="0" fontId="5" fillId="6" borderId="1" xfId="0" applyNumberFormat="1" applyFont="1" applyFill="1" applyBorder="1" applyAlignment="1">
      <x:alignment wrapText="1"/>
    </x:xf>
    <x:xf numFmtId="0" fontId="0" fillId="7" borderId="0" xfId="0" applyNumberFormat="1" applyFont="1" applyFill="1" applyBorder="1"/>
    <x:xf numFmtId="0" fontId="3" fillId="7" borderId="0" xfId="0" applyNumberFormat="1" applyFont="1" applyFill="1" applyBorder="1"/>
    <x:xf numFmtId="0" fontId="3" fillId="7" borderId="0" xfId="0" applyNumberFormat="1" applyFont="1" applyFill="1" applyBorder="1" applyAlignment="1">
      <x:alignment horizontal="center"/>
    </x:xf>
    <x:xf numFmtId="0" fontId="0" fillId="7" borderId="1" xfId="0" applyNumberFormat="1" applyFont="1" applyFill="1" applyBorder="1"/>
    <x:xf numFmtId="0" fontId="3" fillId="7" borderId="1" xfId="0" applyNumberFormat="1" applyFont="1" applyFill="1" applyBorder="1"/>
    <x:xf numFmtId="0" fontId="3" fillId="7" borderId="1" xfId="0" applyNumberFormat="1" applyFont="1" applyFill="1" applyBorder="1" applyAlignment="1">
      <x:alignment horizontal="center"/>
    </x:xf>
    <x:xf numFmtId="0" fontId="0" fillId="8" borderId="0" xfId="0" applyNumberFormat="1" applyFont="1" applyFill="1" applyBorder="1"/>
    <x:xf numFmtId="0" fontId="6" fillId="8" borderId="0" xfId="0" applyNumberFormat="1" applyFont="1" applyFill="1" applyBorder="1"/>
    <x:xf numFmtId="0" fontId="6" fillId="8" borderId="0" xfId="0" applyNumberFormat="1" applyFont="1" applyFill="1" applyBorder="1" applyAlignment="1">
      <x:alignment horizontal="center"/>
    </x:xf>
    <x:xf numFmtId="0" fontId="0" fillId="8" borderId="1" xfId="0" applyNumberFormat="1" applyFont="1" applyFill="1" applyBorder="1"/>
    <x:xf numFmtId="0" fontId="6" fillId="8" borderId="1" xfId="0" applyNumberFormat="1" applyFont="1" applyFill="1" applyBorder="1"/>
    <x:xf numFmtId="0" fontId="6" fillId="8" borderId="1" xfId="0" applyNumberFormat="1" applyFont="1" applyFill="1" applyBorder="1" applyAlignment="1">
      <x:alignment horizontal="center"/>
    </x:xf>
    <x:xf numFmtId="0" fontId="7" fillId="2" borderId="0" xfId="0" applyNumberFormat="1" applyFont="1" applyFill="1" applyBorder="1"/>
    <x:xf numFmtId="0" fontId="7" fillId="2" borderId="0" xfId="0" applyNumberFormat="1" applyFont="1" applyFill="1" applyBorder="1" applyAlignment="1">
      <x:alignment horizontal="center"/>
    </x:xf>
    <x:xf numFmtId="0" fontId="7" fillId="2" borderId="1" xfId="0" applyNumberFormat="1" applyFont="1" applyFill="1" applyBorder="1"/>
    <x:xf numFmtId="0" fontId="7" fillId="2" borderId="1" xfId="0" applyNumberFormat="1" applyFont="1" applyFill="1" applyBorder="1" applyAlignment="1">
      <x:alignment horizontal="center"/>
    </x:xf>
    <x:xf numFmtId="0" fontId="0" fillId="9" borderId="0" xfId="0" applyNumberFormat="1" applyFont="1" applyFill="1" applyBorder="1"/>
    <x:xf numFmtId="0" fontId="7" fillId="9" borderId="0" xfId="0" applyNumberFormat="1" applyFont="1" applyFill="1" applyBorder="1"/>
    <x:xf numFmtId="0" fontId="7" fillId="9" borderId="0" xfId="0" applyNumberFormat="1" applyFont="1" applyFill="1" applyBorder="1" applyAlignment="1">
      <x:alignment horizontal="center"/>
    </x:xf>
    <x:xf numFmtId="0" fontId="0" fillId="9" borderId="1" xfId="0" applyNumberFormat="1" applyFont="1" applyFill="1" applyBorder="1"/>
    <x:xf numFmtId="0" fontId="7" fillId="9" borderId="1" xfId="0" applyNumberFormat="1" applyFont="1" applyFill="1" applyBorder="1"/>
    <x:xf numFmtId="0" fontId="7" fillId="9" borderId="1" xfId="0" applyNumberFormat="1" applyFont="1" applyFill="1" applyBorder="1" applyAlignment="1">
      <x:alignment horizontal="center"/>
    </x:xf>
    <x:xf numFmtId="0" fontId="0" fillId="10" borderId="0" xfId="0" applyNumberFormat="1" applyFont="1" applyFill="1" applyBorder="1"/>
    <x:xf numFmtId="0" fontId="7" fillId="10" borderId="0" xfId="0" applyNumberFormat="1" applyFont="1" applyFill="1" applyBorder="1"/>
    <x:xf numFmtId="0" fontId="7" fillId="10" borderId="0" xfId="0" applyNumberFormat="1" applyFont="1" applyFill="1" applyBorder="1" applyAlignment="1">
      <x:alignment horizontal="center"/>
    </x:xf>
    <x:xf numFmtId="0" fontId="0" fillId="10" borderId="1" xfId="0" applyNumberFormat="1" applyFont="1" applyFill="1" applyBorder="1"/>
    <x:xf numFmtId="0" fontId="7" fillId="10" borderId="1" xfId="0" applyNumberFormat="1" applyFont="1" applyFill="1" applyBorder="1"/>
    <x:xf numFmtId="0" fontId="7" fillId="10" borderId="1" xfId="0" applyNumberFormat="1" applyFont="1" applyFill="1" applyBorder="1" applyAlignment="1">
      <x:alignment horizontal="center"/>
    </x:xf>
    <x:xf numFmtId="0" fontId="0" fillId="11" borderId="0" xfId="0" applyNumberFormat="1" applyFont="1" applyFill="1" applyBorder="1"/>
    <x:xf numFmtId="0" fontId="8" fillId="11" borderId="0" xfId="0" applyNumberFormat="1" applyFont="1" applyFill="1" applyBorder="1"/>
    <x:xf numFmtId="0" fontId="8" fillId="11" borderId="0" xfId="0" applyNumberFormat="1" applyFont="1" applyFill="1" applyBorder="1" applyAlignment="1">
      <x:alignment horizontal="center"/>
    </x:xf>
    <x:xf numFmtId="0" fontId="0" fillId="11" borderId="1" xfId="0" applyNumberFormat="1" applyFont="1" applyFill="1" applyBorder="1"/>
    <x:xf numFmtId="0" fontId="8" fillId="11" borderId="1" xfId="0" applyNumberFormat="1" applyFont="1" applyFill="1" applyBorder="1"/>
    <x:xf numFmtId="0" fontId="8" fillId="11" borderId="1" xfId="0" applyNumberFormat="1" applyFont="1" applyFill="1" applyBorder="1" applyAlignment="1">
      <x:alignment horizontal="center"/>
    </x:xf>
    <x:xf numFmtId="0" fontId="0" fillId="12" borderId="0" xfId="0" applyNumberFormat="1" applyFont="1" applyFill="1" applyBorder="1"/>
    <x:xf numFmtId="0" fontId="7" fillId="12" borderId="0" xfId="0" applyNumberFormat="1" applyFont="1" applyFill="1" applyBorder="1"/>
    <x:xf numFmtId="0" fontId="7" fillId="12" borderId="0" xfId="0" applyNumberFormat="1" applyFont="1" applyFill="1" applyBorder="1" applyAlignment="1">
      <x:alignment wrapText="1"/>
    </x:xf>
    <x:xf numFmtId="0" fontId="7" fillId="12" borderId="0" xfId="0" applyNumberFormat="1" applyFont="1" applyFill="1" applyBorder="1" applyAlignment="1">
      <x:alignment horizontal="center" wrapText="1"/>
    </x:xf>
    <x:xf numFmtId="0" fontId="0" fillId="12" borderId="1" xfId="0" applyNumberFormat="1" applyFont="1" applyFill="1" applyBorder="1"/>
    <x:xf numFmtId="0" fontId="7" fillId="12" borderId="1" xfId="0" applyNumberFormat="1" applyFont="1" applyFill="1" applyBorder="1"/>
    <x:xf numFmtId="0" fontId="7" fillId="12" borderId="1" xfId="0" applyNumberFormat="1" applyFont="1" applyFill="1" applyBorder="1" applyAlignment="1">
      <x:alignment wrapText="1"/>
    </x:xf>
    <x:xf numFmtId="0" fontId="7" fillId="12" borderId="1" xfId="0" applyNumberFormat="1" applyFont="1" applyFill="1" applyBorder="1" applyAlignment="1">
      <x:alignment horizontal="center"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vertical="center" wrapText="1"/>
    </x:xf>
    <x:xf numFmtId="0" fontId="0" fillId="0" borderId="1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vertical="center" wrapText="1"/>
    </x:xf>
    <x:xf numFmtId="200" fontId="0" fillId="0" borderId="0" xfId="0" applyNumberFormat="1" applyFont="1" applyFill="1" applyBorder="1" applyAlignment="1">
      <x:alignment vertical="center" wrapText="1"/>
    </x:xf>
    <x:xf numFmtId="200" fontId="0" fillId="0" borderId="1" xfId="0" applyNumberFormat="1" applyFont="1" applyFill="1" applyBorder="1" applyAlignment="1">
      <x:alignment vertical="center" wrapText="1"/>
    </x:xf>
    <x:xf numFmtId="0" fontId="8" fillId="2" borderId="0" xfId="0" applyNumberFormat="1" applyFont="1" applyFill="1" applyBorder="1"/>
    <x:xf numFmtId="0" fontId="8" fillId="2" borderId="0" xfId="0" applyNumberFormat="1" applyFont="1" applyFill="1" applyBorder="1" applyAlignment="1">
      <x:alignment horizontal="center"/>
    </x:xf>
    <x:xf numFmtId="0" fontId="8" fillId="2" borderId="1" xfId="0" applyNumberFormat="1" applyFont="1" applyFill="1" applyBorder="1"/>
    <x:xf numFmtId="0" fontId="8" fillId="2" borderId="1" xfId="0" applyNumberFormat="1" applyFont="1" applyFill="1" applyBorder="1" applyAlignment="1">
      <x:alignment horizontal="center"/>
    </x:xf>
    <x:xf numFmtId="0" fontId="0" fillId="13" borderId="0" xfId="0" applyNumberFormat="1" applyFont="1" applyFill="1" applyBorder="1"/>
    <x:xf numFmtId="0" fontId="7" fillId="13" borderId="0" xfId="0" applyNumberFormat="1" applyFont="1" applyFill="1" applyBorder="1"/>
    <x:xf numFmtId="0" fontId="7" fillId="13" borderId="0" xfId="0" applyNumberFormat="1" applyFont="1" applyFill="1" applyBorder="1" applyAlignment="1">
      <x:alignment wrapText="1"/>
    </x:xf>
    <x:xf numFmtId="0" fontId="7" fillId="13" borderId="0" xfId="0" applyNumberFormat="1" applyFont="1" applyFill="1" applyBorder="1" applyAlignment="1">
      <x:alignment horizontal="center" wrapText="1"/>
    </x:xf>
    <x:xf numFmtId="0" fontId="0" fillId="13" borderId="1" xfId="0" applyNumberFormat="1" applyFont="1" applyFill="1" applyBorder="1"/>
    <x:xf numFmtId="0" fontId="7" fillId="13" borderId="1" xfId="0" applyNumberFormat="1" applyFont="1" applyFill="1" applyBorder="1"/>
    <x:xf numFmtId="0" fontId="7" fillId="13" borderId="1" xfId="0" applyNumberFormat="1" applyFont="1" applyFill="1" applyBorder="1" applyAlignment="1">
      <x:alignment wrapText="1"/>
    </x:xf>
    <x:xf numFmtId="0" fontId="7" fillId="13" borderId="1" xfId="0" applyNumberFormat="1" applyFont="1" applyFill="1" applyBorder="1" applyAlignment="1">
      <x:alignment horizontal="center" wrapText="1"/>
    </x:xf>
    <x:xf numFmtId="0" fontId="0" fillId="5" borderId="0" xfId="0" applyNumberFormat="1" applyFont="1" applyFill="1" applyBorder="1" applyAlignment="1">
      <x:alignment vertical="center" wrapText="1"/>
    </x:xf>
    <x:xf numFmtId="0" fontId="4" fillId="5" borderId="0" xfId="0" applyNumberFormat="1" applyFont="1" applyFill="1" applyBorder="1" applyAlignment="1">
      <x:alignment vertical="center" wrapText="1"/>
    </x:xf>
    <x:xf numFmtId="0" fontId="4" fillId="5" borderId="0" xfId="0" applyNumberFormat="1" applyFont="1" applyFill="1" applyBorder="1" applyAlignment="1">
      <x:alignment horizontal="center" vertical="center" wrapText="1"/>
    </x:xf>
    <x:xf numFmtId="0" fontId="0" fillId="5" borderId="1" xfId="0" applyNumberFormat="1" applyFont="1" applyFill="1" applyBorder="1" applyAlignment="1">
      <x:alignment vertical="center" wrapText="1"/>
    </x:xf>
    <x:xf numFmtId="0" fontId="4" fillId="5" borderId="1" xfId="0" applyNumberFormat="1" applyFont="1" applyFill="1" applyBorder="1" applyAlignment="1">
      <x:alignment vertical="center" wrapText="1"/>
    </x:xf>
    <x:xf numFmtId="0" fontId="4" fillId="5" borderId="1" xfId="0" applyNumberFormat="1" applyFont="1" applyFill="1" applyBorder="1" applyAlignment="1">
      <x:alignment horizontal="center" vertical="center" wrapText="1"/>
    </x:xf>
    <x:xf numFmtId="0" fontId="0" fillId="14" borderId="0" xfId="0" applyNumberFormat="1" applyFont="1" applyFill="1" applyBorder="1" applyAlignment="1">
      <x:alignment vertical="center" wrapText="1"/>
    </x:xf>
    <x:xf numFmtId="0" fontId="0" fillId="14" borderId="1" xfId="0" applyNumberFormat="1" applyFont="1" applyFill="1" applyBorder="1" applyAlignment="1">
      <x:alignment vertical="center" wrapText="1"/>
    </x:xf>
    <x:xf numFmtId="0" fontId="0" fillId="15" borderId="0" xfId="0" applyNumberFormat="1" applyFont="1" applyFill="1" applyBorder="1" applyAlignment="1">
      <x:alignment vertical="center" wrapText="1"/>
    </x:xf>
    <x:xf numFmtId="0" fontId="0" fillId="15" borderId="1" xfId="0" applyNumberFormat="1" applyFont="1" applyFill="1" applyBorder="1" applyAlignment="1">
      <x:alignment vertical="center" wrapText="1"/>
    </x:xf>
    <x:xf numFmtId="0" fontId="0" fillId="16" borderId="0" xfId="0" applyNumberFormat="1" applyFont="1" applyFill="1" applyBorder="1" applyAlignment="1">
      <x:alignment vertical="center" wrapText="1"/>
    </x:xf>
    <x:xf numFmtId="0" fontId="0" fillId="16" borderId="1" xfId="0" applyNumberFormat="1" applyFont="1" applyFill="1" applyBorder="1" applyAlignment="1">
      <x:alignment vertical="center" wrapText="1"/>
    </x:xf>
    <x:xf numFmtId="0" fontId="0" fillId="17" borderId="0" xfId="0" applyNumberFormat="1" applyFont="1" applyFill="1" applyBorder="1" applyAlignment="1">
      <x:alignment vertical="center" wrapText="1"/>
    </x:xf>
    <x:xf numFmtId="0" fontId="0" fillId="17" borderId="1" xfId="0" applyNumberFormat="1" applyFont="1" applyFill="1" applyBorder="1" applyAlignment="1">
      <x:alignment vertical="center" wrapText="1"/>
    </x:xf>
    <x:xf numFmtId="200" fontId="0" fillId="15" borderId="0" xfId="0" applyNumberFormat="1" applyFont="1" applyFill="1" applyBorder="1" applyAlignment="1">
      <x:alignment vertical="center" wrapText="1"/>
    </x:xf>
    <x:xf numFmtId="200" fontId="0" fillId="16" borderId="0" xfId="0" applyNumberFormat="1" applyFont="1" applyFill="1" applyBorder="1" applyAlignment="1">
      <x:alignment vertical="center" wrapText="1"/>
    </x:xf>
    <x:xf numFmtId="200" fontId="0" fillId="17" borderId="0" xfId="0" applyNumberFormat="1" applyFont="1" applyFill="1" applyBorder="1" applyAlignment="1">
      <x:alignment vertical="center" wrapText="1"/>
    </x:xf>
    <x:xf numFmtId="200" fontId="0" fillId="15" borderId="1" xfId="0" applyNumberFormat="1" applyFont="1" applyFill="1" applyBorder="1" applyAlignment="1">
      <x:alignment vertical="center" wrapText="1"/>
    </x:xf>
    <x:xf numFmtId="200" fontId="0" fillId="16" borderId="1" xfId="0" applyNumberFormat="1" applyFont="1" applyFill="1" applyBorder="1" applyAlignment="1">
      <x:alignment vertical="center" wrapText="1"/>
    </x:xf>
    <x:xf numFmtId="200" fontId="0" fillId="17" borderId="1" xfId="0" applyNumberFormat="1" applyFont="1" applyFill="1" applyBorder="1" applyAlignment="1">
      <x:alignment vertical="center" wrapText="1"/>
    </x:xf>
    <x:xf numFmtId="0" fontId="7" fillId="7" borderId="0" xfId="0" applyNumberFormat="1" applyFont="1" applyFill="1" applyBorder="1"/>
    <x:xf numFmtId="0" fontId="7" fillId="7" borderId="0" xfId="0" applyNumberFormat="1" applyFont="1" applyFill="1" applyBorder="1" applyAlignment="1">
      <x:alignment horizontal="center"/>
    </x:xf>
    <x:xf numFmtId="0" fontId="7" fillId="7" borderId="1" xfId="0" applyNumberFormat="1" applyFont="1" applyFill="1" applyBorder="1"/>
    <x:xf numFmtId="0" fontId="7" fillId="7" borderId="1" xfId="0" applyNumberFormat="1" applyFont="1" applyFill="1" applyBorder="1" applyAlignment="1">
      <x:alignment horizontal="center"/>
    </x:xf>
    <x:xf numFmtId="0" fontId="9" fillId="8" borderId="0" xfId="0" applyNumberFormat="1" applyFont="1" applyFill="1" applyBorder="1"/>
    <x:xf numFmtId="0" fontId="9" fillId="8" borderId="1" xfId="0" applyNumberFormat="1" applyFont="1" applyFill="1" applyBorder="1"/>
    <x:xf numFmtId="0" fontId="0" fillId="18" borderId="0" xfId="0" applyNumberFormat="1" applyFont="1" applyFill="1" applyBorder="1"/>
    <x:xf numFmtId="0" fontId="4" fillId="18" borderId="0" xfId="0" applyNumberFormat="1" applyFont="1" applyFill="1" applyBorder="1"/>
    <x:xf numFmtId="200" fontId="4" fillId="18" borderId="0" xfId="0" applyNumberFormat="1" applyFont="1" applyFill="1" applyBorder="1"/>
    <x:xf numFmtId="0" fontId="0" fillId="18" borderId="1" xfId="0" applyNumberFormat="1" applyFont="1" applyFill="1" applyBorder="1"/>
    <x:xf numFmtId="0" fontId="4" fillId="18" borderId="1" xfId="0" applyNumberFormat="1" applyFont="1" applyFill="1" applyBorder="1"/>
    <x:xf numFmtId="200" fontId="4" fillId="18" borderId="1" xfId="0" applyNumberFormat="1" applyFont="1" applyFill="1" applyBorder="1"/>
    <x:xf numFmtId="0" fontId="5" fillId="6" borderId="0" xfId="0" applyNumberFormat="1" applyFont="1" applyFill="1" applyBorder="1" applyAlignment="1">
      <x:alignment horizontal="center" wrapText="1"/>
    </x:xf>
    <x:xf numFmtId="0" fontId="5" fillId="6" borderId="1" xfId="0" applyNumberFormat="1" applyFont="1" applyFill="1" applyBorder="1" applyAlignment="1">
      <x:alignment horizontal="center" wrapText="1"/>
    </x:xf>
    <x:xf numFmtId="0" fontId="0" fillId="19" borderId="0" xfId="0" applyNumberFormat="1" applyFont="1" applyFill="1" applyBorder="1"/>
    <x:xf numFmtId="0" fontId="8" fillId="19" borderId="0" xfId="0" applyNumberFormat="1" applyFont="1" applyFill="1" applyBorder="1"/>
    <x:xf numFmtId="0" fontId="8" fillId="19" borderId="0" xfId="0" applyNumberFormat="1" applyFont="1" applyFill="1" applyBorder="1" applyAlignment="1">
      <x:alignment horizontal="center"/>
    </x:xf>
    <x:xf numFmtId="0" fontId="0" fillId="19" borderId="1" xfId="0" applyNumberFormat="1" applyFont="1" applyFill="1" applyBorder="1"/>
    <x:xf numFmtId="0" fontId="8" fillId="19" borderId="1" xfId="0" applyNumberFormat="1" applyFont="1" applyFill="1" applyBorder="1"/>
    <x:xf numFmtId="0" fontId="8" fillId="19" borderId="1" xfId="0" applyNumberFormat="1" applyFont="1" applyFill="1" applyBorder="1" applyAlignment="1">
      <x:alignment horizontal="center"/>
    </x:xf>
    <x:xf numFmtId="0" fontId="10" fillId="8" borderId="0" xfId="0" applyNumberFormat="1" applyFont="1" applyFill="1" applyBorder="1"/>
    <x:xf numFmtId="0" fontId="10" fillId="8" borderId="1" xfId="0" applyNumberFormat="1" applyFont="1" applyFill="1" applyBorder="1"/>
    <x:xf numFmtId="0" fontId="0" fillId="16" borderId="0" xfId="0" applyNumberFormat="1" applyFont="1" applyFill="1" applyBorder="1"/>
    <x:xf numFmtId="0" fontId="11" fillId="16" borderId="0" xfId="0" applyNumberFormat="1" applyFont="1" applyFill="1" applyBorder="1"/>
    <x:xf numFmtId="200" fontId="11" fillId="16" borderId="0" xfId="0" applyNumberFormat="1" applyFont="1" applyFill="1" applyBorder="1"/>
    <x:xf numFmtId="0" fontId="0" fillId="16" borderId="1" xfId="0" applyNumberFormat="1" applyFont="1" applyFill="1" applyBorder="1"/>
    <x:xf numFmtId="0" fontId="11" fillId="16" borderId="1" xfId="0" applyNumberFormat="1" applyFont="1" applyFill="1" applyBorder="1"/>
    <x:xf numFmtId="200" fontId="11" fillId="16" borderId="1" xfId="0" applyNumberFormat="1" applyFont="1" applyFill="1" applyBorder="1"/>
    <x:xf numFmtId="0" fontId="7" fillId="12" borderId="0" xfId="0" applyNumberFormat="1" applyFont="1" applyFill="1" applyBorder="1" applyAlignment="1">
      <x:alignment horizontal="center"/>
    </x:xf>
    <x:xf numFmtId="0" fontId="7" fillId="12" borderId="1" xfId="0" applyNumberFormat="1" applyFont="1" applyFill="1" applyBorder="1" applyAlignment="1">
      <x:alignment horizontal="center"/>
    </x:xf>
    <x:xf numFmtId="200" fontId="0" fillId="6" borderId="0" xfId="0" applyNumberFormat="1" applyFont="1" applyFill="1" applyBorder="1"/>
    <x:xf numFmtId="200" fontId="0" fillId="6" borderId="1" xfId="0" applyNumberFormat="1" applyFont="1" applyFill="1" applyBorder="1"/>
    <x:xf numFmtId="0" fontId="0" fillId="0" borderId="0" xfId="0" applyNumberFormat="1" applyFont="1" applyFill="1" applyBorder="1" applyAlignment="1">
      <x:alignment vertical="center"/>
    </x:xf>
    <x:xf numFmtId="0" fontId="3" fillId="4" borderId="0" xfId="0" applyNumberFormat="1" applyFont="1" applyFill="1" applyBorder="1" applyAlignment="1">
      <x:alignment horizontal="center" vertical="center"/>
    </x:xf>
    <x:xf numFmtId="0" fontId="4" fillId="5" borderId="0" xfId="0" applyNumberFormat="1" applyFont="1" applyFill="1" applyBorder="1" applyAlignment="1">
      <x:alignment horizontal="center" vertical="center"/>
    </x:xf>
    <x:xf numFmtId="0" fontId="5" fillId="6" borderId="0" xfId="0" applyNumberFormat="1" applyFont="1" applyFill="1" applyBorder="1" applyAlignment="1">
      <x:alignment vertical="center" wrapText="1"/>
    </x:xf>
    <x:xf numFmtId="0" fontId="3" fillId="7" borderId="0" xfId="0" applyNumberFormat="1" applyFont="1" applyFill="1" applyBorder="1" applyAlignment="1">
      <x:alignment horizontal="center" vertical="center"/>
    </x:xf>
    <x:xf numFmtId="0" fontId="6" fillId="8" borderId="0" xfId="0" applyNumberFormat="1" applyFont="1" applyFill="1" applyBorder="1" applyAlignment="1">
      <x:alignment horizontal="center" vertical="center"/>
    </x:xf>
    <x:xf numFmtId="0" fontId="0" fillId="0" borderId="1" xfId="0" applyNumberFormat="1" applyFont="1" applyFill="1" applyBorder="1" applyAlignment="1">
      <x:alignment vertical="center"/>
    </x:xf>
    <x:xf numFmtId="0" fontId="3" fillId="4" borderId="1" xfId="0" applyNumberFormat="1" applyFont="1" applyFill="1" applyBorder="1" applyAlignment="1">
      <x:alignment horizontal="center" vertical="center"/>
    </x:xf>
    <x:xf numFmtId="0" fontId="4" fillId="5" borderId="1" xfId="0" applyNumberFormat="1" applyFont="1" applyFill="1" applyBorder="1" applyAlignment="1">
      <x:alignment horizontal="center" vertical="center"/>
    </x:xf>
    <x:xf numFmtId="0" fontId="5" fillId="6" borderId="1" xfId="0" applyNumberFormat="1" applyFont="1" applyFill="1" applyBorder="1" applyAlignment="1">
      <x:alignment vertical="center" wrapText="1"/>
    </x:xf>
    <x:xf numFmtId="0" fontId="3" fillId="7" borderId="1" xfId="0" applyNumberFormat="1" applyFont="1" applyFill="1" applyBorder="1" applyAlignment="1">
      <x:alignment horizontal="center" vertical="center"/>
    </x:xf>
    <x:xf numFmtId="0" fontId="6" fillId="8" borderId="1" xfId="0" applyNumberFormat="1" applyFont="1" applyFill="1" applyBorder="1" applyAlignment="1">
      <x:alignment horizontal="center" vertical="center"/>
    </x:xf>
    <x:xf numFmtId="0" fontId="8" fillId="2" borderId="0" xfId="0" applyNumberFormat="1" applyFont="1" applyFill="1" applyBorder="1" applyAlignment="1">
      <x:alignment horizontal="center" vertical="center"/>
    </x:xf>
    <x:xf numFmtId="0" fontId="7" fillId="13" borderId="0" xfId="0" applyNumberFormat="1" applyFont="1" applyFill="1" applyBorder="1" applyAlignment="1">
      <x:alignment horizontal="center" vertical="center" wrapText="1"/>
    </x:xf>
    <x:xf numFmtId="0" fontId="7" fillId="7" borderId="0" xfId="0" applyNumberFormat="1" applyFont="1" applyFill="1" applyBorder="1" applyAlignment="1">
      <x:alignment horizontal="center" vertical="center"/>
    </x:xf>
    <x:xf numFmtId="0" fontId="9" fillId="8" borderId="0" xfId="0" applyNumberFormat="1" applyFont="1" applyFill="1" applyBorder="1" applyAlignment="1">
      <x:alignment vertical="center"/>
    </x:xf>
    <x:xf numFmtId="200" fontId="4" fillId="18" borderId="0" xfId="0" applyNumberFormat="1" applyFont="1" applyFill="1" applyBorder="1" applyAlignment="1">
      <x:alignment vertical="center"/>
    </x:xf>
    <x:xf numFmtId="0" fontId="7" fillId="9" borderId="0" xfId="0" applyNumberFormat="1" applyFont="1" applyFill="1" applyBorder="1" applyAlignment="1">
      <x:alignment horizontal="center" vertical="center"/>
    </x:xf>
    <x:xf numFmtId="0" fontId="5" fillId="6" borderId="0" xfId="0" applyNumberFormat="1" applyFont="1" applyFill="1" applyBorder="1" applyAlignment="1">
      <x:alignment horizontal="center" vertical="center" wrapText="1"/>
    </x:xf>
    <x:xf numFmtId="0" fontId="8" fillId="2" borderId="1" xfId="0" applyNumberFormat="1" applyFont="1" applyFill="1" applyBorder="1" applyAlignment="1">
      <x:alignment horizontal="center" vertical="center"/>
    </x:xf>
    <x:xf numFmtId="0" fontId="7" fillId="13" borderId="1" xfId="0" applyNumberFormat="1" applyFont="1" applyFill="1" applyBorder="1" applyAlignment="1">
      <x:alignment horizontal="center" vertical="center" wrapText="1"/>
    </x:xf>
    <x:xf numFmtId="0" fontId="7" fillId="7" borderId="1" xfId="0" applyNumberFormat="1" applyFont="1" applyFill="1" applyBorder="1" applyAlignment="1">
      <x:alignment horizontal="center" vertical="center"/>
    </x:xf>
    <x:xf numFmtId="0" fontId="9" fillId="8" borderId="1" xfId="0" applyNumberFormat="1" applyFont="1" applyFill="1" applyBorder="1" applyAlignment="1">
      <x:alignment vertical="center"/>
    </x:xf>
    <x:xf numFmtId="200" fontId="4" fillId="18" borderId="1" xfId="0" applyNumberFormat="1" applyFont="1" applyFill="1" applyBorder="1" applyAlignment="1">
      <x:alignment vertical="center"/>
    </x:xf>
    <x:xf numFmtId="0" fontId="7" fillId="9" borderId="1" xfId="0" applyNumberFormat="1" applyFont="1" applyFill="1" applyBorder="1" applyAlignment="1">
      <x:alignment horizontal="center" vertical="center"/>
    </x:xf>
    <x:xf numFmtId="0" fontId="5" fillId="6" borderId="1" xfId="0" applyNumberFormat="1" applyFont="1" applyFill="1" applyBorder="1" applyAlignment="1">
      <x:alignment horizontal="center" vertical="center" wrapText="1"/>
    </x:xf>
    <x:xf numFmtId="0" fontId="8" fillId="11" borderId="0" xfId="0" applyNumberFormat="1" applyFont="1" applyFill="1" applyBorder="1" applyAlignment="1">
      <x:alignment horizontal="center" vertical="center"/>
    </x:xf>
    <x:xf numFmtId="0" fontId="7" fillId="12" borderId="0" xfId="0" applyNumberFormat="1" applyFont="1" applyFill="1" applyBorder="1" applyAlignment="1">
      <x:alignment horizontal="center" vertical="center" wrapText="1"/>
    </x:xf>
    <x:xf numFmtId="0" fontId="8" fillId="11" borderId="1" xfId="0" applyNumberFormat="1" applyFont="1" applyFill="1" applyBorder="1" applyAlignment="1">
      <x:alignment horizontal="center" vertical="center"/>
    </x:xf>
    <x:xf numFmtId="0" fontId="7" fillId="12" borderId="1" xfId="0" applyNumberFormat="1" applyFont="1" applyFill="1" applyBorder="1" applyAlignment="1">
      <x:alignment horizontal="center" vertical="center" wrapText="1"/>
    </x:xf>
    <x:xf numFmtId="0" fontId="7" fillId="2" borderId="0" xfId="0" applyNumberFormat="1" applyFont="1" applyFill="1" applyBorder="1" applyAlignment="1">
      <x:alignment horizontal="center" vertical="center"/>
    </x:xf>
    <x:xf numFmtId="0" fontId="7" fillId="10" borderId="0" xfId="0" applyNumberFormat="1" applyFont="1" applyFill="1" applyBorder="1" applyAlignment="1">
      <x:alignment horizontal="center" vertical="center"/>
    </x:xf>
    <x:xf numFmtId="0" fontId="7" fillId="2" borderId="1" xfId="0" applyNumberFormat="1" applyFont="1" applyFill="1" applyBorder="1" applyAlignment="1">
      <x:alignment horizontal="center" vertical="center"/>
    </x:xf>
    <x:xf numFmtId="0" fontId="7" fillId="10" borderId="1" xfId="0" applyNumberFormat="1" applyFont="1" applyFill="1" applyBorder="1" applyAlignment="1">
      <x:alignment horizontal="center" vertical="center"/>
    </x:xf>
    <x:xf numFmtId="0" fontId="8" fillId="19" borderId="0" xfId="0" applyNumberFormat="1" applyFont="1" applyFill="1" applyBorder="1" applyAlignment="1">
      <x:alignment horizontal="center" vertical="center"/>
    </x:xf>
    <x:xf numFmtId="0" fontId="10" fillId="8" borderId="0" xfId="0" applyNumberFormat="1" applyFont="1" applyFill="1" applyBorder="1" applyAlignment="1">
      <x:alignment vertical="center"/>
    </x:xf>
    <x:xf numFmtId="200" fontId="11" fillId="16" borderId="0" xfId="0" applyNumberFormat="1" applyFont="1" applyFill="1" applyBorder="1" applyAlignment="1">
      <x:alignment vertical="center"/>
    </x:xf>
    <x:xf numFmtId="0" fontId="7" fillId="12" borderId="0" xfId="0" applyNumberFormat="1" applyFont="1" applyFill="1" applyBorder="1" applyAlignment="1">
      <x:alignment horizontal="center" vertical="center"/>
    </x:xf>
    <x:xf numFmtId="200" fontId="0" fillId="6" borderId="0" xfId="0" applyNumberFormat="1" applyFont="1" applyFill="1" applyBorder="1" applyAlignment="1">
      <x:alignment vertical="center"/>
    </x:xf>
    <x:xf numFmtId="0" fontId="8" fillId="19" borderId="1" xfId="0" applyNumberFormat="1" applyFont="1" applyFill="1" applyBorder="1" applyAlignment="1">
      <x:alignment horizontal="center" vertical="center"/>
    </x:xf>
    <x:xf numFmtId="0" fontId="10" fillId="8" borderId="1" xfId="0" applyNumberFormat="1" applyFont="1" applyFill="1" applyBorder="1" applyAlignment="1">
      <x:alignment vertical="center"/>
    </x:xf>
    <x:xf numFmtId="200" fontId="11" fillId="16" borderId="1" xfId="0" applyNumberFormat="1" applyFont="1" applyFill="1" applyBorder="1" applyAlignment="1">
      <x:alignment vertical="center"/>
    </x:xf>
    <x:xf numFmtId="0" fontId="7" fillId="12" borderId="1" xfId="0" applyNumberFormat="1" applyFont="1" applyFill="1" applyBorder="1" applyAlignment="1">
      <x:alignment horizontal="center" vertical="center"/>
    </x:xf>
    <x:xf numFmtId="200" fontId="0" fillId="6" borderId="1" xfId="0" applyNumberFormat="1" applyFont="1" applyFill="1" applyBorder="1" applyAlignment="1">
      <x:alignment vertical="center"/>
    </x:xf>
    <x:xf numFmtId="201" fontId="0" fillId="15" borderId="0" xfId="0" applyNumberFormat="1" applyFont="1" applyFill="1" applyBorder="1" applyAlignment="1">
      <x:alignment vertical="center" wrapText="1"/>
    </x:xf>
    <x:xf numFmtId="201" fontId="0" fillId="15" borderId="1" xfId="0" applyNumberFormat="1" applyFont="1" applyFill="1" applyBorder="1" applyAlignment="1">
      <x:alignment vertical="center" wrapText="1"/>
    </x:xf>
    <x:xf numFmtId="201" fontId="0" fillId="16" borderId="0" xfId="0" applyNumberFormat="1" applyFont="1" applyFill="1" applyBorder="1" applyAlignment="1">
      <x:alignment vertical="center" wrapText="1"/>
    </x:xf>
    <x:xf numFmtId="201" fontId="0" fillId="16" borderId="1" xfId="0" applyNumberFormat="1" applyFont="1" applyFill="1" applyBorder="1" applyAlignment="1">
      <x:alignment vertical="center"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7c2385c129d47be" /><Relationship Type="http://schemas.openxmlformats.org/officeDocument/2006/relationships/theme" Target="/xl/theme/theme1.xml" Id="R0a72cc4d487747a8" /><Relationship Type="http://schemas.openxmlformats.org/officeDocument/2006/relationships/sharedStrings" Target="/xl/sharedStrings.xml" Id="Rce660cee4381421e" /><Relationship Type="http://schemas.openxmlformats.org/officeDocument/2006/relationships/worksheet" Target="/xl/worksheets/sheet1.xml" Id="R5107bc628c8e4075" /><Relationship Type="http://schemas.openxmlformats.org/officeDocument/2006/relationships/worksheet" Target="/xl/worksheets/sheet2.xml" Id="R93939cc3360f41b9" /><Relationship Type="http://schemas.openxmlformats.org/officeDocument/2006/relationships/worksheet" Target="/xl/worksheets/sheet3.xml" Id="R9685941372ca49ae" /><Relationship Type="http://schemas.openxmlformats.org/officeDocument/2006/relationships/worksheet" Target="/xl/worksheets/sheet4.xml" Id="R47c310098a4649f9" /><Relationship Type="http://schemas.openxmlformats.org/officeDocument/2006/relationships/worksheet" Target="/xl/worksheets/sheet5.xml" Id="Ra47559f1ff21425a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d613a762a2f94ba7" /><Relationship Type="http://schemas.openxmlformats.org/officeDocument/2006/relationships/chart" Target="/xl/drawings/charts/chart2.xml" Id="R8b603d0a4fc542b7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varyColors val="0"/>
        <c:ser>
          <c:idx val="0"/>
          <c:order val="0"/>
          <c:tx>
            <c:v>Temps</c:v>
          </c:tx>
          <c:cat>
            <c:strRef>
              <c:f>'Synthèse'!$A$12:$A$26</c:f>
              <c:strCache>
                <c:ptCount val="0"/>
              </c:strCache>
            </c:strRef>
          </c:cat>
          <c:val>
            <c:numRef>
              <c:f>'Synthèse'!$B$12:$B$26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plotArea>
      <c:layout/>
      <c:lineChart>
        <c:grouping val="standard"/>
        <c:ser>
          <c:idx val="0"/>
          <c:order val="0"/>
          <c:tx>
            <c:v>Vc</c:v>
          </c:tx>
          <c:cat>
            <c:strRef>
              <c:f>'Synthèse'!$A$12:$A$26</c:f>
              <c:strCache>
                <c:ptCount val="0"/>
              </c:strCache>
            </c:strRef>
          </c:cat>
          <c:val>
            <c:numRef>
              <c:f>'Synthèse'!$C$12:$C$26</c:f>
              <c:numCache>
                <c:formatCode>General</c:formatCode>
                <c:ptCount val="0"/>
              </c:numCache>
            </c:numRef>
          </c:val>
          <c:smooth val="0"/>
        </c:ser>
        <c:ser>
          <c:idx val="1"/>
          <c:order val="1"/>
          <c:tx>
            <c:v>Puissance</c:v>
          </c:tx>
          <c:cat>
            <c:strRef>
              <c:f>'Synthèse'!$A$12:$A$26</c:f>
              <c:strCache>
                <c:ptCount val="0"/>
              </c:strCache>
            </c:strRef>
          </c:cat>
          <c:val>
            <c:numRef>
              <c:f>'Synthèse'!$D$12:$D$26</c:f>
              <c:numCache>
                <c:formatCode>General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2</xdr:row>
      <xdr:rowOff>0</xdr:rowOff>
    </xdr:from>
    <xdr:to>
      <xdr:col>10</xdr:col>
      <xdr:colOff>0</xdr:colOff>
      <xdr:row>16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d613a762a2f94ba7"/>
        </a:graphicData>
      </a:graphic>
    </xdr:graphicFrame>
    <xdr:clientData/>
  </xdr:twoCellAnchor>
  <xdr:twoCellAnchor>
    <xdr:from>
      <xdr:col>5</xdr:col>
      <xdr:colOff>0</xdr:colOff>
      <xdr:row>17</xdr:row>
      <xdr:rowOff>0</xdr:rowOff>
    </xdr:from>
    <xdr:to>
      <xdr:col>10</xdr:col>
      <xdr:colOff>0</xdr:colOff>
      <xdr:row>31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8b603d0a4fc542b7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TableCalculFraisage" displayName="TableCalculFraisage" ref="A3:P18" headerRowCount="1">
  <x:tableColumns count="16">
    <x:tableColumn id="1" name="N°"/>
    <x:tableColumn id="2" name="Opération"/>
    <x:tableColumn id="3" name="Matériau"/>
    <x:tableColumn id="4" name="Outil"/>
    <x:tableColumn id="5" name="Type fraisage"/>
    <x:tableColumn id="6" name="Ø outil D mm"/>
    <x:tableColumn id="7" name="Dents Z"/>
    <x:tableColumn id="8" name="Vc cible m/min"/>
    <x:tableColumn id="9" name="Rotation N tr/min"/>
    <x:tableColumn id="10" name="fz mm/dent"/>
    <x:tableColumn id="11" name="Vf mm/min"/>
    <x:tableColumn id="12" name="Longueur L mm"/>
    <x:tableColumn id="13" name="Approche+sortie mm"/>
    <x:tableColumn id="14" name="Temps coupe min"/>
    <x:tableColumn id="15" name="MRR cm³/min"/>
    <x:tableColumn id="16" name="Puissance kW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4c0105d06a9344fb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drawing" Target="/xl/drawings/drawing1.xml" Id="Rab5fb83efcf74751" /></Relationships>
</file>

<file path=xl/worksheets/sheet1.xml><?xml version="1.0" encoding="utf-8"?>
<x:worksheet xmlns:x="http://schemas.openxmlformats.org/spreadsheetml/2006/main">
  <x:sheetFormatPr defaultRowHeight="15"/>
  <x:sheetData>
    <x:row r="1" ht="34" customHeight="1">
      <x:c r="A1" s="5" t="str">
        <x:v>CALCUL VITESSE DE COUPE FRAISAGE EXCEL</x:v>
      </x:c>
      <x:c r="B1" s="148"/>
      <x:c r="C1" s="148"/>
      <x:c r="D1" s="148"/>
      <x:c r="E1" s="148"/>
      <x:c r="F1" s="148"/>
      <x:c r="G1" s="148"/>
      <x:c r="H1" s="148"/>
      <x:c r="I1" s="148"/>
      <x:c r="J1" s="148"/>
      <x:c r="K1" s="148"/>
      <x:c r="L1" s="148"/>
      <x:c r="M1" s="148"/>
      <x:c r="N1" s="148"/>
      <x:c r="O1" s="148"/>
      <x:c r="P1" s="148"/>
      <x:c r="Q1" s="148"/>
      <x:c r="R1" s="148"/>
      <x:c r="S1" s="148"/>
      <x:c r="T1" s="148"/>
      <x:c r="U1" s="148"/>
    </x:row>
    <x:row r="2" ht="24" customHeight="1">
      <x:c r="A2" s="13" t="str">
        <x:v>Modèle automatisé pour estimer Vc, N, Vf, temps de fraisage, débit copeaux, puissance et conditions de coupe.</x:v>
      </x:c>
      <x:c r="B2" s="148"/>
      <x:c r="C2" s="148"/>
      <x:c r="D2" s="148"/>
      <x:c r="E2" s="148"/>
      <x:c r="F2" s="148"/>
      <x:c r="G2" s="148"/>
      <x:c r="H2" s="148"/>
      <x:c r="I2" s="148"/>
      <x:c r="J2" s="148"/>
      <x:c r="K2" s="148"/>
      <x:c r="L2" s="148"/>
      <x:c r="M2" s="148"/>
      <x:c r="N2" s="148"/>
      <x:c r="O2" s="148"/>
      <x:c r="P2" s="148"/>
      <x:c r="Q2" s="148"/>
      <x:c r="R2" s="148"/>
      <x:c r="S2" s="148"/>
      <x:c r="T2" s="148"/>
      <x:c r="U2" s="148"/>
    </x:row>
    <x:row r="3">
      <x:c r="A3" s="148"/>
      <x:c r="B3" s="148"/>
      <x:c r="C3" s="148"/>
      <x:c r="D3" s="148"/>
      <x:c r="E3" s="148"/>
      <x:c r="F3" s="148"/>
      <x:c r="G3" s="148"/>
      <x:c r="H3" s="148"/>
      <x:c r="I3" s="148"/>
      <x:c r="J3" s="148"/>
      <x:c r="K3" s="148"/>
      <x:c r="L3" s="148"/>
      <x:c r="M3" s="148"/>
      <x:c r="N3" s="148"/>
      <x:c r="O3" s="148"/>
      <x:c r="P3" s="148"/>
      <x:c r="Q3" s="148"/>
      <x:c r="R3" s="148"/>
      <x:c r="S3" s="148"/>
      <x:c r="T3" s="148"/>
      <x:c r="U3" s="148"/>
    </x:row>
    <x:row r="4">
      <x:c r="A4" s="149" t="str">
        <x:v>Mode d'emploi rapide</x:v>
      </x:c>
      <x:c r="B4" s="148"/>
      <x:c r="C4" s="148"/>
      <x:c r="D4" s="148"/>
      <x:c r="E4" s="148"/>
      <x:c r="F4" s="148"/>
      <x:c r="G4" s="148"/>
      <x:c r="H4" s="148"/>
      <x:c r="I4" s="148"/>
      <x:c r="J4" s="148"/>
      <x:c r="K4" s="148"/>
      <x:c r="L4" s="148"/>
      <x:c r="M4" s="148"/>
      <x:c r="N4" s="148"/>
      <x:c r="O4" s="148"/>
      <x:c r="P4" s="148"/>
      <x:c r="Q4" s="148"/>
      <x:c r="R4" s="148"/>
      <x:c r="S4" s="148"/>
      <x:c r="T4" s="148"/>
      <x:c r="U4" s="148"/>
    </x:row>
    <x:row r="5">
      <x:c r="A5" s="150" t="str">
        <x:v>1</x:v>
      </x:c>
      <x:c r="B5" s="151" t="str">
        <x:v>Choisir le matériau, le type d'outil et le type de fraisage dans l'onglet Calcul fraisage.</x:v>
      </x:c>
      <x:c r="C5" s="148"/>
      <x:c r="D5" s="148"/>
      <x:c r="E5" s="148"/>
      <x:c r="F5" s="148"/>
      <x:c r="G5" s="148"/>
      <x:c r="H5" s="148"/>
      <x:c r="I5" s="148"/>
      <x:c r="J5" s="148"/>
      <x:c r="K5" s="148"/>
      <x:c r="L5" s="148"/>
      <x:c r="M5" s="148"/>
      <x:c r="N5" s="148"/>
      <x:c r="O5" s="148"/>
      <x:c r="P5" s="148"/>
      <x:c r="Q5" s="148"/>
      <x:c r="R5" s="148"/>
      <x:c r="S5" s="148"/>
      <x:c r="T5" s="148"/>
      <x:c r="U5" s="148"/>
    </x:row>
    <x:row r="6">
      <x:c r="A6" s="150" t="str">
        <x:v>2</x:v>
      </x:c>
      <x:c r="B6" s="151" t="str">
        <x:v>Saisir le diamètre outil, le nombre de dents, la rotation ou la vitesse de coupe cible.</x:v>
      </x:c>
      <x:c r="C6" s="148"/>
      <x:c r="D6" s="148"/>
      <x:c r="E6" s="148"/>
      <x:c r="F6" s="148"/>
      <x:c r="G6" s="148"/>
      <x:c r="H6" s="148"/>
      <x:c r="I6" s="148"/>
      <x:c r="J6" s="148"/>
      <x:c r="K6" s="148"/>
      <x:c r="L6" s="148"/>
      <x:c r="M6" s="148"/>
      <x:c r="N6" s="148"/>
      <x:c r="O6" s="148"/>
      <x:c r="P6" s="148"/>
      <x:c r="Q6" s="148"/>
      <x:c r="R6" s="148"/>
      <x:c r="S6" s="148"/>
      <x:c r="T6" s="148"/>
      <x:c r="U6" s="148"/>
    </x:row>
    <x:row r="7">
      <x:c r="A7" s="150" t="str">
        <x:v>3</x:v>
      </x:c>
      <x:c r="B7" s="151" t="str">
        <x:v>Adapter fz, ap, ae, longueur usinée, approche et sortie.</x:v>
      </x:c>
      <x:c r="C7" s="148"/>
      <x:c r="D7" s="148"/>
      <x:c r="E7" s="148"/>
      <x:c r="F7" s="148"/>
      <x:c r="G7" s="148"/>
      <x:c r="H7" s="148"/>
      <x:c r="I7" s="148"/>
      <x:c r="J7" s="148"/>
      <x:c r="K7" s="148"/>
      <x:c r="L7" s="148"/>
      <x:c r="M7" s="148"/>
      <x:c r="N7" s="148"/>
      <x:c r="O7" s="148"/>
      <x:c r="P7" s="148"/>
      <x:c r="Q7" s="148"/>
      <x:c r="R7" s="148"/>
      <x:c r="S7" s="148"/>
      <x:c r="T7" s="148"/>
      <x:c r="U7" s="148"/>
    </x:row>
    <x:row r="8">
      <x:c r="A8" s="150" t="str">
        <x:v>4</x:v>
      </x:c>
      <x:c r="B8" s="151" t="str">
        <x:v>Lire automatiquement Vc, N, Vf, temps, débit copeaux, puissance et couple.</x:v>
      </x:c>
      <x:c r="C8" s="148"/>
      <x:c r="D8" s="148"/>
      <x:c r="E8" s="148"/>
      <x:c r="F8" s="148"/>
      <x:c r="G8" s="148"/>
      <x:c r="H8" s="148"/>
      <x:c r="I8" s="148"/>
      <x:c r="J8" s="148"/>
      <x:c r="K8" s="148"/>
      <x:c r="L8" s="148"/>
      <x:c r="M8" s="148"/>
      <x:c r="N8" s="148"/>
      <x:c r="O8" s="148"/>
      <x:c r="P8" s="148"/>
      <x:c r="Q8" s="148"/>
      <x:c r="R8" s="148"/>
      <x:c r="S8" s="148"/>
      <x:c r="T8" s="148"/>
      <x:c r="U8" s="148"/>
    </x:row>
    <x:row r="9">
      <x:c r="A9" s="150" t="str">
        <x:v>5</x:v>
      </x:c>
      <x:c r="B9" s="151" t="str">
        <x:v>Consulter l'onglet Conditions fraisage pour les plages recommandées par matériau.</x:v>
      </x:c>
      <x:c r="C9" s="148"/>
      <x:c r="D9" s="148"/>
      <x:c r="E9" s="148"/>
      <x:c r="F9" s="148"/>
      <x:c r="G9" s="148"/>
      <x:c r="H9" s="148"/>
      <x:c r="I9" s="148"/>
      <x:c r="J9" s="148"/>
      <x:c r="K9" s="148"/>
      <x:c r="L9" s="148"/>
      <x:c r="M9" s="148"/>
      <x:c r="N9" s="148"/>
      <x:c r="O9" s="148"/>
      <x:c r="P9" s="148"/>
      <x:c r="Q9" s="148"/>
      <x:c r="R9" s="148"/>
      <x:c r="S9" s="148"/>
      <x:c r="T9" s="148"/>
      <x:c r="U9" s="148"/>
    </x:row>
    <x:row r="10">
      <x:c r="A10" s="148"/>
      <x:c r="B10" s="148"/>
      <x:c r="C10" s="148"/>
      <x:c r="D10" s="148"/>
      <x:c r="E10" s="148"/>
      <x:c r="F10" s="148"/>
      <x:c r="G10" s="148"/>
      <x:c r="H10" s="148"/>
      <x:c r="I10" s="148"/>
      <x:c r="J10" s="148"/>
      <x:c r="K10" s="148"/>
      <x:c r="L10" s="148"/>
      <x:c r="M10" s="148"/>
      <x:c r="N10" s="148"/>
      <x:c r="O10" s="148"/>
      <x:c r="P10" s="148"/>
      <x:c r="Q10" s="148"/>
      <x:c r="R10" s="148"/>
      <x:c r="S10" s="148"/>
      <x:c r="T10" s="148"/>
      <x:c r="U10" s="148"/>
    </x:row>
    <x:row r="11">
      <x:c r="A11" s="152" t="str">
        <x:v>Schéma simplifié du fraisage</x:v>
      </x:c>
      <x:c r="B11" s="148"/>
      <x:c r="C11" s="148"/>
      <x:c r="D11" s="148"/>
      <x:c r="E11" s="148"/>
      <x:c r="F11" s="148"/>
      <x:c r="G11" s="148"/>
      <x:c r="H11" s="148"/>
      <x:c r="I11" s="148"/>
      <x:c r="J11" s="148"/>
      <x:c r="K11" s="148"/>
      <x:c r="L11" s="148"/>
      <x:c r="M11" s="148"/>
      <x:c r="N11" s="148"/>
      <x:c r="O11" s="148"/>
      <x:c r="P11" s="148"/>
      <x:c r="Q11" s="148"/>
      <x:c r="R11" s="148"/>
      <x:c r="S11" s="148"/>
      <x:c r="T11" s="148"/>
      <x:c r="U11" s="148"/>
    </x:row>
    <x:row r="12">
      <x:c r="A12" s="153" t="str">
        <x:v>Pièce</x:v>
      </x:c>
      <x:c r="B12" s="153" t="str"/>
      <x:c r="C12" s="153" t="str"/>
      <x:c r="D12" s="153" t="str">
        <x:v>Outil ØD</x:v>
      </x:c>
      <x:c r="E12" s="153" t="str"/>
      <x:c r="F12" s="153" t="str"/>
      <x:c r="G12" s="153" t="str">
        <x:v>Paramètres</x:v>
      </x:c>
      <x:c r="H12" s="153" t="str"/>
      <x:c r="I12" s="153" t="str"/>
      <x:c r="J12" s="148"/>
      <x:c r="K12" s="148"/>
      <x:c r="L12" s="148"/>
      <x:c r="M12" s="148"/>
      <x:c r="N12" s="148"/>
      <x:c r="O12" s="148"/>
      <x:c r="P12" s="148"/>
      <x:c r="Q12" s="148"/>
      <x:c r="R12" s="148"/>
      <x:c r="S12" s="148"/>
      <x:c r="T12" s="148"/>
      <x:c r="U12" s="148"/>
    </x:row>
    <x:row r="13">
      <x:c r="A13" s="153" t="str">
        <x:v>┌──────────────────────┐</x:v>
      </x:c>
      <x:c r="B13" s="153" t="str"/>
      <x:c r="C13" s="153" t="str"/>
      <x:c r="D13" s="153" t="str">
        <x:v>      ↻ N tr/min</x:v>
      </x:c>
      <x:c r="E13" s="153" t="str"/>
      <x:c r="F13" s="153" t="str"/>
      <x:c r="G13" s="153" t="str">
        <x:v>Vc = π × D × N / 1000</x:v>
      </x:c>
      <x:c r="H13" s="153" t="str"/>
      <x:c r="I13" s="153" t="str"/>
      <x:c r="J13" s="148"/>
      <x:c r="K13" s="148"/>
      <x:c r="L13" s="148"/>
      <x:c r="M13" s="148"/>
      <x:c r="N13" s="148"/>
      <x:c r="O13" s="148"/>
      <x:c r="P13" s="148"/>
      <x:c r="Q13" s="148"/>
      <x:c r="R13" s="148"/>
      <x:c r="S13" s="148"/>
      <x:c r="T13" s="148"/>
      <x:c r="U13" s="148"/>
    </x:row>
    <x:row r="14">
      <x:c r="A14" s="153" t="str">
        <x:v>│   surface usinée      │  ← avance Vf</x:v>
      </x:c>
      <x:c r="B14" s="153" t="str"/>
      <x:c r="C14" s="153" t="str">
        <x:v>   ●●● fraise</x:v>
      </x:c>
      <x:c r="D14" s="153" t="str"/>
      <x:c r="E14" s="153" t="str"/>
      <x:c r="F14" s="153" t="str">
        <x:v>Vf = N × Z × fz</x:v>
      </x:c>
      <x:c r="G14" s="153" t="str"/>
      <x:c r="H14" s="153" t="str"/>
      <x:c r="I14" s="153"/>
      <x:c r="J14" s="148"/>
      <x:c r="K14" s="148"/>
      <x:c r="L14" s="148"/>
      <x:c r="M14" s="148"/>
      <x:c r="N14" s="148"/>
      <x:c r="O14" s="148"/>
      <x:c r="P14" s="148"/>
      <x:c r="Q14" s="148"/>
      <x:c r="R14" s="148"/>
      <x:c r="S14" s="148"/>
      <x:c r="T14" s="148"/>
      <x:c r="U14" s="148"/>
    </x:row>
    <x:row r="15">
      <x:c r="A15" s="153" t="str">
        <x:v>└──────────────────────┘</x:v>
      </x:c>
      <x:c r="B15" s="153" t="str"/>
      <x:c r="C15" s="153" t="str"/>
      <x:c r="D15" s="153" t="str">
        <x:v> ap ↓     ae →</x:v>
      </x:c>
      <x:c r="E15" s="153" t="str"/>
      <x:c r="F15" s="153" t="str"/>
      <x:c r="G15" s="153" t="str">
        <x:v>Temps = L effective / Vf</x:v>
      </x:c>
      <x:c r="H15" s="153" t="str"/>
      <x:c r="I15" s="153" t="str"/>
      <x:c r="J15" s="148"/>
      <x:c r="K15" s="148"/>
      <x:c r="L15" s="148"/>
      <x:c r="M15" s="148"/>
      <x:c r="N15" s="148"/>
      <x:c r="O15" s="148"/>
      <x:c r="P15" s="148"/>
      <x:c r="Q15" s="148"/>
      <x:c r="R15" s="148"/>
      <x:c r="S15" s="148"/>
      <x:c r="T15" s="148"/>
      <x:c r="U15" s="148"/>
    </x:row>
    <x:row r="16">
      <x:c r="A16" s="148"/>
      <x:c r="B16" s="148"/>
      <x:c r="C16" s="148"/>
      <x:c r="D16" s="148"/>
      <x:c r="E16" s="148"/>
      <x:c r="F16" s="148"/>
      <x:c r="G16" s="148"/>
      <x:c r="H16" s="148"/>
      <x:c r="I16" s="148"/>
      <x:c r="J16" s="148"/>
      <x:c r="K16" s="148"/>
      <x:c r="L16" s="148"/>
      <x:c r="M16" s="148"/>
      <x:c r="N16" s="148"/>
      <x:c r="O16" s="148"/>
      <x:c r="P16" s="148"/>
      <x:c r="Q16" s="148"/>
      <x:c r="R16" s="148"/>
      <x:c r="S16" s="148"/>
      <x:c r="T16" s="148"/>
      <x:c r="U16" s="148"/>
    </x:row>
    <x:row r="17">
      <x:c r="A17" s="148"/>
      <x:c r="B17" s="148"/>
      <x:c r="C17" s="148"/>
      <x:c r="D17" s="148"/>
      <x:c r="E17" s="148"/>
      <x:c r="F17" s="148"/>
      <x:c r="G17" s="148"/>
      <x:c r="H17" s="148"/>
      <x:c r="I17" s="148"/>
      <x:c r="J17" s="148"/>
      <x:c r="K17" s="148"/>
      <x:c r="L17" s="148"/>
      <x:c r="M17" s="148"/>
      <x:c r="N17" s="148"/>
      <x:c r="O17" s="148"/>
      <x:c r="P17" s="148"/>
      <x:c r="Q17" s="148"/>
      <x:c r="R17" s="148"/>
      <x:c r="S17" s="148"/>
      <x:c r="T17" s="148"/>
      <x:c r="U17" s="148"/>
    </x:row>
    <x:row r="18">
      <x:c r="A18" s="148"/>
      <x:c r="B18" s="148"/>
      <x:c r="C18" s="148"/>
      <x:c r="D18" s="148"/>
      <x:c r="E18" s="148"/>
      <x:c r="F18" s="148"/>
      <x:c r="G18" s="148"/>
      <x:c r="H18" s="148"/>
      <x:c r="I18" s="148"/>
      <x:c r="J18" s="148"/>
      <x:c r="K18" s="148"/>
      <x:c r="L18" s="148"/>
      <x:c r="M18" s="148"/>
      <x:c r="N18" s="148"/>
      <x:c r="O18" s="148"/>
      <x:c r="P18" s="148"/>
      <x:c r="Q18" s="148"/>
      <x:c r="R18" s="148"/>
      <x:c r="S18" s="148"/>
      <x:c r="T18" s="148"/>
      <x:c r="U18" s="148"/>
    </x:row>
    <x:row r="19">
      <x:c r="A19" s="148"/>
      <x:c r="B19" s="148"/>
      <x:c r="C19" s="148"/>
      <x:c r="D19" s="148"/>
      <x:c r="E19" s="148"/>
      <x:c r="F19" s="148"/>
      <x:c r="G19" s="148"/>
      <x:c r="H19" s="148"/>
      <x:c r="I19" s="148"/>
      <x:c r="J19" s="148"/>
      <x:c r="K19" s="148"/>
      <x:c r="L19" s="148"/>
      <x:c r="M19" s="148"/>
      <x:c r="N19" s="148"/>
      <x:c r="O19" s="148"/>
      <x:c r="P19" s="148"/>
      <x:c r="Q19" s="148"/>
      <x:c r="R19" s="148"/>
      <x:c r="S19" s="148"/>
      <x:c r="T19" s="148"/>
      <x:c r="U19" s="148"/>
    </x:row>
    <x:row r="20">
      <x:c r="A20" s="148"/>
      <x:c r="B20" s="148"/>
      <x:c r="C20" s="148"/>
      <x:c r="D20" s="148"/>
      <x:c r="E20" s="148"/>
      <x:c r="F20" s="148"/>
      <x:c r="G20" s="148"/>
      <x:c r="H20" s="148"/>
      <x:c r="I20" s="148"/>
      <x:c r="J20" s="148"/>
      <x:c r="K20" s="148"/>
      <x:c r="L20" s="148"/>
      <x:c r="M20" s="148"/>
      <x:c r="N20" s="148"/>
      <x:c r="O20" s="148"/>
      <x:c r="P20" s="148"/>
      <x:c r="Q20" s="148"/>
      <x:c r="R20" s="148"/>
      <x:c r="S20" s="148"/>
      <x:c r="T20" s="148"/>
      <x:c r="U20" s="148"/>
    </x:row>
    <x:row r="21">
      <x:c r="A21" s="148"/>
      <x:c r="B21" s="148"/>
      <x:c r="C21" s="148"/>
      <x:c r="D21" s="148"/>
      <x:c r="E21" s="148"/>
      <x:c r="F21" s="148"/>
      <x:c r="G21" s="148"/>
      <x:c r="H21" s="148"/>
      <x:c r="I21" s="148"/>
      <x:c r="J21" s="148"/>
      <x:c r="K21" s="148"/>
      <x:c r="L21" s="148"/>
      <x:c r="M21" s="148"/>
      <x:c r="N21" s="148"/>
      <x:c r="O21" s="148"/>
      <x:c r="P21" s="148"/>
      <x:c r="Q21" s="148"/>
      <x:c r="R21" s="148"/>
      <x:c r="S21" s="148"/>
      <x:c r="T21" s="148"/>
      <x:c r="U21" s="148"/>
    </x:row>
    <x:row r="22">
      <x:c r="A22" s="148"/>
      <x:c r="B22" s="148"/>
      <x:c r="C22" s="148"/>
      <x:c r="D22" s="148"/>
      <x:c r="E22" s="148"/>
      <x:c r="F22" s="148"/>
      <x:c r="G22" s="148"/>
      <x:c r="H22" s="148"/>
      <x:c r="I22" s="148"/>
      <x:c r="J22" s="148"/>
      <x:c r="K22" s="148"/>
      <x:c r="L22" s="148"/>
      <x:c r="M22" s="148"/>
      <x:c r="N22" s="148"/>
      <x:c r="O22" s="148"/>
      <x:c r="P22" s="148"/>
      <x:c r="Q22" s="148"/>
      <x:c r="R22" s="148"/>
      <x:c r="S22" s="148"/>
      <x:c r="T22" s="148"/>
      <x:c r="U22" s="148"/>
    </x:row>
    <x:row r="23">
      <x:c r="A23" s="148"/>
      <x:c r="B23" s="148"/>
      <x:c r="C23" s="148"/>
      <x:c r="D23" s="148"/>
      <x:c r="E23" s="148"/>
      <x:c r="F23" s="148"/>
      <x:c r="G23" s="148"/>
      <x:c r="H23" s="148"/>
      <x:c r="I23" s="148"/>
      <x:c r="J23" s="148"/>
      <x:c r="K23" s="148"/>
      <x:c r="L23" s="148"/>
      <x:c r="M23" s="148"/>
      <x:c r="N23" s="148"/>
      <x:c r="O23" s="148"/>
      <x:c r="P23" s="148"/>
      <x:c r="Q23" s="148"/>
      <x:c r="R23" s="148"/>
      <x:c r="S23" s="148"/>
      <x:c r="T23" s="148"/>
      <x:c r="U23" s="148"/>
    </x:row>
    <x:row r="24">
      <x:c r="A24" s="148"/>
      <x:c r="B24" s="148"/>
      <x:c r="C24" s="148"/>
      <x:c r="D24" s="148"/>
      <x:c r="E24" s="148"/>
      <x:c r="F24" s="148"/>
      <x:c r="G24" s="148"/>
      <x:c r="H24" s="148"/>
      <x:c r="I24" s="148"/>
      <x:c r="J24" s="148"/>
      <x:c r="K24" s="148"/>
      <x:c r="L24" s="148"/>
      <x:c r="M24" s="148"/>
      <x:c r="N24" s="148"/>
      <x:c r="O24" s="148"/>
      <x:c r="P24" s="148"/>
      <x:c r="Q24" s="148"/>
      <x:c r="R24" s="148"/>
      <x:c r="S24" s="148"/>
      <x:c r="T24" s="148"/>
      <x:c r="U24" s="148"/>
    </x:row>
    <x:row r="25">
      <x:c r="A25" s="148"/>
      <x:c r="B25" s="148"/>
      <x:c r="C25" s="148"/>
      <x:c r="D25" s="148"/>
      <x:c r="E25" s="148"/>
      <x:c r="F25" s="148"/>
      <x:c r="G25" s="148"/>
      <x:c r="H25" s="148"/>
      <x:c r="I25" s="148"/>
      <x:c r="J25" s="148"/>
      <x:c r="K25" s="148"/>
      <x:c r="L25" s="148"/>
      <x:c r="M25" s="148"/>
      <x:c r="N25" s="148"/>
      <x:c r="O25" s="148"/>
      <x:c r="P25" s="148"/>
      <x:c r="Q25" s="148"/>
      <x:c r="R25" s="148"/>
      <x:c r="S25" s="148"/>
      <x:c r="T25" s="148"/>
      <x:c r="U25" s="148"/>
    </x:row>
    <x:row r="26">
      <x:c r="A26" s="148"/>
      <x:c r="B26" s="148"/>
      <x:c r="C26" s="148"/>
      <x:c r="D26" s="148"/>
      <x:c r="E26" s="148"/>
      <x:c r="F26" s="148"/>
      <x:c r="G26" s="148"/>
      <x:c r="H26" s="148"/>
      <x:c r="I26" s="148"/>
      <x:c r="J26" s="148"/>
      <x:c r="K26" s="148"/>
      <x:c r="L26" s="148"/>
      <x:c r="M26" s="148"/>
      <x:c r="N26" s="148"/>
      <x:c r="O26" s="148"/>
      <x:c r="P26" s="148"/>
      <x:c r="Q26" s="148"/>
      <x:c r="R26" s="148"/>
      <x:c r="S26" s="148"/>
      <x:c r="T26" s="148"/>
      <x:c r="U26" s="148"/>
    </x:row>
    <x:row r="27">
      <x:c r="A27" s="148"/>
      <x:c r="B27" s="148"/>
      <x:c r="C27" s="148"/>
      <x:c r="D27" s="148"/>
      <x:c r="E27" s="148"/>
      <x:c r="F27" s="148"/>
      <x:c r="G27" s="148"/>
      <x:c r="H27" s="148"/>
      <x:c r="I27" s="148"/>
      <x:c r="J27" s="148"/>
      <x:c r="K27" s="148"/>
      <x:c r="L27" s="148"/>
      <x:c r="M27" s="148"/>
      <x:c r="N27" s="148"/>
      <x:c r="O27" s="148"/>
      <x:c r="P27" s="148"/>
      <x:c r="Q27" s="148"/>
      <x:c r="R27" s="148"/>
      <x:c r="S27" s="148"/>
      <x:c r="T27" s="148"/>
      <x:c r="U27" s="148"/>
    </x:row>
    <x:row r="28">
      <x:c r="A28" s="148"/>
      <x:c r="B28" s="148"/>
      <x:c r="C28" s="148"/>
      <x:c r="D28" s="148"/>
      <x:c r="E28" s="148"/>
      <x:c r="F28" s="148"/>
      <x:c r="G28" s="148"/>
      <x:c r="H28" s="148"/>
      <x:c r="I28" s="148"/>
      <x:c r="J28" s="148"/>
      <x:c r="K28" s="148"/>
      <x:c r="L28" s="148"/>
      <x:c r="M28" s="148"/>
      <x:c r="N28" s="148"/>
      <x:c r="O28" s="148"/>
      <x:c r="P28" s="148"/>
      <x:c r="Q28" s="148"/>
      <x:c r="R28" s="148"/>
      <x:c r="S28" s="148"/>
      <x:c r="T28" s="148"/>
      <x:c r="U28" s="148"/>
    </x:row>
    <x:row r="29">
      <x:c r="A29" s="148"/>
      <x:c r="B29" s="148"/>
      <x:c r="C29" s="148"/>
      <x:c r="D29" s="148"/>
      <x:c r="E29" s="148"/>
      <x:c r="F29" s="148"/>
      <x:c r="G29" s="148"/>
      <x:c r="H29" s="148"/>
      <x:c r="I29" s="148"/>
      <x:c r="J29" s="148"/>
      <x:c r="K29" s="148"/>
      <x:c r="L29" s="148"/>
      <x:c r="M29" s="148"/>
      <x:c r="N29" s="148"/>
      <x:c r="O29" s="148"/>
      <x:c r="P29" s="148"/>
      <x:c r="Q29" s="148"/>
      <x:c r="R29" s="148"/>
      <x:c r="S29" s="148"/>
      <x:c r="T29" s="148"/>
      <x:c r="U29" s="148"/>
    </x:row>
    <x:row r="30">
      <x:c r="A30" s="148"/>
      <x:c r="B30" s="148"/>
      <x:c r="C30" s="148"/>
      <x:c r="D30" s="148"/>
      <x:c r="E30" s="148"/>
      <x:c r="F30" s="148"/>
      <x:c r="G30" s="148"/>
      <x:c r="H30" s="148"/>
      <x:c r="I30" s="148"/>
      <x:c r="J30" s="148"/>
      <x:c r="K30" s="148"/>
      <x:c r="L30" s="148"/>
      <x:c r="M30" s="148"/>
      <x:c r="N30" s="148"/>
      <x:c r="O30" s="148"/>
      <x:c r="P30" s="148"/>
      <x:c r="Q30" s="148"/>
      <x:c r="R30" s="148"/>
      <x:c r="S30" s="148"/>
      <x:c r="T30" s="148"/>
      <x:c r="U30" s="148"/>
    </x:row>
    <x:row r="31">
      <x:c r="A31" s="148"/>
      <x:c r="B31" s="148"/>
      <x:c r="C31" s="148"/>
      <x:c r="D31" s="148"/>
      <x:c r="E31" s="148"/>
      <x:c r="F31" s="148"/>
      <x:c r="G31" s="148"/>
      <x:c r="H31" s="148"/>
      <x:c r="I31" s="148"/>
      <x:c r="J31" s="148"/>
      <x:c r="K31" s="148"/>
      <x:c r="L31" s="148"/>
      <x:c r="M31" s="148"/>
      <x:c r="N31" s="148"/>
      <x:c r="O31" s="148"/>
      <x:c r="P31" s="148"/>
      <x:c r="Q31" s="148"/>
      <x:c r="R31" s="148"/>
      <x:c r="S31" s="148"/>
      <x:c r="T31" s="148"/>
      <x:c r="U31" s="148"/>
    </x:row>
    <x:row r="32">
      <x:c r="A32" s="148"/>
      <x:c r="B32" s="148"/>
      <x:c r="C32" s="148"/>
      <x:c r="D32" s="148"/>
      <x:c r="E32" s="148"/>
      <x:c r="F32" s="148"/>
      <x:c r="G32" s="148"/>
      <x:c r="H32" s="148"/>
      <x:c r="I32" s="148"/>
      <x:c r="J32" s="148"/>
      <x:c r="K32" s="148"/>
      <x:c r="L32" s="148"/>
      <x:c r="M32" s="148"/>
      <x:c r="N32" s="148"/>
      <x:c r="O32" s="148"/>
      <x:c r="P32" s="148"/>
      <x:c r="Q32" s="148"/>
      <x:c r="R32" s="148"/>
      <x:c r="S32" s="148"/>
      <x:c r="T32" s="148"/>
      <x:c r="U32" s="148"/>
    </x:row>
    <x:row r="33">
      <x:c r="A33" s="148"/>
      <x:c r="B33" s="148"/>
      <x:c r="C33" s="148"/>
      <x:c r="D33" s="148"/>
      <x:c r="E33" s="148"/>
      <x:c r="F33" s="148"/>
      <x:c r="G33" s="148"/>
      <x:c r="H33" s="148"/>
      <x:c r="I33" s="148"/>
      <x:c r="J33" s="148"/>
      <x:c r="K33" s="148"/>
      <x:c r="L33" s="148"/>
      <x:c r="M33" s="148"/>
      <x:c r="N33" s="148"/>
      <x:c r="O33" s="148"/>
      <x:c r="P33" s="148"/>
      <x:c r="Q33" s="148"/>
      <x:c r="R33" s="148"/>
      <x:c r="S33" s="148"/>
      <x:c r="T33" s="148"/>
      <x:c r="U33" s="148"/>
    </x:row>
    <x:row r="34">
      <x:c r="A34" s="148"/>
      <x:c r="B34" s="148"/>
      <x:c r="C34" s="148"/>
      <x:c r="D34" s="148"/>
      <x:c r="E34" s="148"/>
      <x:c r="F34" s="148"/>
      <x:c r="G34" s="148"/>
      <x:c r="H34" s="148"/>
      <x:c r="I34" s="148"/>
      <x:c r="J34" s="148"/>
      <x:c r="K34" s="148"/>
      <x:c r="L34" s="148"/>
      <x:c r="M34" s="148"/>
      <x:c r="N34" s="148"/>
      <x:c r="O34" s="148"/>
      <x:c r="P34" s="148"/>
      <x:c r="Q34" s="148"/>
      <x:c r="R34" s="148"/>
      <x:c r="S34" s="148"/>
      <x:c r="T34" s="148"/>
      <x:c r="U34" s="148"/>
    </x:row>
    <x:row r="35">
      <x:c r="A35" s="148"/>
      <x:c r="B35" s="148"/>
      <x:c r="C35" s="148"/>
      <x:c r="D35" s="148"/>
      <x:c r="E35" s="148"/>
      <x:c r="F35" s="148"/>
      <x:c r="G35" s="148"/>
      <x:c r="H35" s="148"/>
      <x:c r="I35" s="148"/>
      <x:c r="J35" s="148"/>
      <x:c r="K35" s="148"/>
      <x:c r="L35" s="148"/>
      <x:c r="M35" s="148"/>
      <x:c r="N35" s="148"/>
      <x:c r="O35" s="148"/>
      <x:c r="P35" s="148"/>
      <x:c r="Q35" s="148"/>
      <x:c r="R35" s="148"/>
      <x:c r="S35" s="148"/>
      <x:c r="T35" s="148"/>
      <x:c r="U35" s="148"/>
    </x:row>
    <x:row r="36">
      <x:c r="A36" s="148"/>
      <x:c r="B36" s="148"/>
      <x:c r="C36" s="148"/>
      <x:c r="D36" s="148"/>
      <x:c r="E36" s="148"/>
      <x:c r="F36" s="148"/>
      <x:c r="G36" s="148"/>
      <x:c r="H36" s="148"/>
      <x:c r="I36" s="148"/>
      <x:c r="J36" s="148"/>
      <x:c r="K36" s="148"/>
      <x:c r="L36" s="148"/>
      <x:c r="M36" s="148"/>
      <x:c r="N36" s="148"/>
      <x:c r="O36" s="148"/>
      <x:c r="P36" s="148"/>
      <x:c r="Q36" s="148"/>
      <x:c r="R36" s="148"/>
      <x:c r="S36" s="148"/>
      <x:c r="T36" s="148"/>
      <x:c r="U36" s="148"/>
    </x:row>
    <x:row r="37">
      <x:c r="A37" s="148"/>
      <x:c r="B37" s="148"/>
      <x:c r="C37" s="148"/>
      <x:c r="D37" s="148"/>
      <x:c r="E37" s="148"/>
      <x:c r="F37" s="148"/>
      <x:c r="G37" s="148"/>
      <x:c r="H37" s="148"/>
      <x:c r="I37" s="148"/>
      <x:c r="J37" s="148"/>
      <x:c r="K37" s="148"/>
      <x:c r="L37" s="148"/>
      <x:c r="M37" s="148"/>
      <x:c r="N37" s="148"/>
      <x:c r="O37" s="148"/>
      <x:c r="P37" s="148"/>
      <x:c r="Q37" s="148"/>
      <x:c r="R37" s="148"/>
      <x:c r="S37" s="148"/>
      <x:c r="T37" s="148"/>
      <x:c r="U37" s="148"/>
    </x:row>
    <x:row r="38">
      <x:c r="A38" s="148"/>
      <x:c r="B38" s="148"/>
      <x:c r="C38" s="148"/>
      <x:c r="D38" s="148"/>
      <x:c r="E38" s="148"/>
      <x:c r="F38" s="148"/>
      <x:c r="G38" s="148"/>
      <x:c r="H38" s="148"/>
      <x:c r="I38" s="148"/>
      <x:c r="J38" s="148"/>
      <x:c r="K38" s="148"/>
      <x:c r="L38" s="148"/>
      <x:c r="M38" s="148"/>
      <x:c r="N38" s="148"/>
      <x:c r="O38" s="148"/>
      <x:c r="P38" s="148"/>
      <x:c r="Q38" s="148"/>
      <x:c r="R38" s="148"/>
      <x:c r="S38" s="148"/>
      <x:c r="T38" s="148"/>
      <x:c r="U38" s="148"/>
    </x:row>
    <x:row r="39">
      <x:c r="A39" s="148"/>
      <x:c r="B39" s="148"/>
      <x:c r="C39" s="148"/>
      <x:c r="D39" s="148"/>
      <x:c r="E39" s="148"/>
      <x:c r="F39" s="148"/>
      <x:c r="G39" s="148"/>
      <x:c r="H39" s="148"/>
      <x:c r="I39" s="148"/>
      <x:c r="J39" s="148"/>
      <x:c r="K39" s="148"/>
      <x:c r="L39" s="148"/>
      <x:c r="M39" s="148"/>
      <x:c r="N39" s="148"/>
      <x:c r="O39" s="148"/>
      <x:c r="P39" s="148"/>
      <x:c r="Q39" s="148"/>
      <x:c r="R39" s="148"/>
      <x:c r="S39" s="148"/>
      <x:c r="T39" s="148"/>
      <x:c r="U39" s="148"/>
    </x:row>
    <x:row r="40">
      <x:c r="A40" s="148"/>
      <x:c r="B40" s="148"/>
      <x:c r="C40" s="148"/>
      <x:c r="D40" s="148"/>
      <x:c r="E40" s="148"/>
      <x:c r="F40" s="148"/>
      <x:c r="G40" s="148"/>
      <x:c r="H40" s="148"/>
      <x:c r="I40" s="148"/>
      <x:c r="J40" s="148"/>
      <x:c r="K40" s="148"/>
      <x:c r="L40" s="148"/>
      <x:c r="M40" s="148"/>
      <x:c r="N40" s="148"/>
      <x:c r="O40" s="148"/>
      <x:c r="P40" s="148"/>
      <x:c r="Q40" s="148"/>
      <x:c r="R40" s="148"/>
      <x:c r="S40" s="148"/>
      <x:c r="T40" s="148"/>
      <x:c r="U40" s="148"/>
    </x:row>
  </x:sheetData>
  <x:mergeCells>
    <x:mergeCell ref="A1:I1"/>
    <x:mergeCell ref="A2:I2"/>
    <x:mergeCell ref="A4:I4"/>
    <x:mergeCell ref="A11:I11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4.880000114440918" hidden="0" customWidth="1"/>
    <x:col min="2" max="2" width="10.75" hidden="0" customWidth="1"/>
    <x:col min="3" max="3" width="17.25" hidden="0" customWidth="1"/>
    <x:col min="4" max="4" width="8.5" hidden="0" customWidth="1"/>
    <x:col min="5" max="5" width="13" hidden="0" customWidth="1"/>
    <x:col min="6" max="6" width="13.130000114440918" hidden="0" customWidth="1"/>
    <x:col min="7" max="7" width="8.75" hidden="0" customWidth="1"/>
    <x:col min="8" max="8" width="14.380000114440918" hidden="0" customWidth="1"/>
    <x:col min="9" max="9" width="16.6299991607666" hidden="0" customWidth="1"/>
    <x:col min="10" max="10" width="12" hidden="0" customWidth="1"/>
    <x:col min="11" max="11" width="11.75" hidden="0" customWidth="1"/>
    <x:col min="12" max="12" width="14.75" hidden="0" customWidth="1"/>
    <x:col min="13" max="13" width="19.1299991607666" hidden="0" customWidth="1"/>
    <x:col min="14" max="14" width="16.25" hidden="0" customWidth="1"/>
    <x:col min="15" max="15" width="13.380000114440918" hidden="0" customWidth="1"/>
    <x:col min="16" max="16" width="13.5" hidden="0" customWidth="1"/>
  </x:cols>
  <x:sheetData>
    <x:row r="1" ht="34" customHeight="1">
      <x:c r="A1" s="160" t="str">
        <x:v>CALCULATEUR VITESSE DE COUPE &amp; TEMPS DE FRAISAGE</x:v>
      </x:c>
      <x:c r="B1" s="148"/>
      <x:c r="C1" s="148"/>
      <x:c r="D1" s="148"/>
      <x:c r="E1" s="148"/>
      <x:c r="F1" s="148"/>
      <x:c r="G1" s="148"/>
      <x:c r="H1" s="148"/>
      <x:c r="I1" s="148"/>
      <x:c r="J1" s="148"/>
      <x:c r="K1" s="148"/>
      <x:c r="L1" s="148"/>
      <x:c r="M1" s="148"/>
      <x:c r="N1" s="148"/>
      <x:c r="O1" s="148"/>
      <x:c r="P1" s="148"/>
      <x:c r="Q1" s="148"/>
      <x:c r="R1" s="148"/>
      <x:c r="S1" s="148"/>
      <x:c r="T1" s="148"/>
      <x:c r="U1" s="148"/>
    </x:row>
    <x:row r="2">
      <x:c r="A2" s="148"/>
      <x:c r="B2" s="148"/>
      <x:c r="C2" s="148"/>
      <x:c r="D2" s="148"/>
      <x:c r="E2" s="148"/>
      <x:c r="F2" s="148"/>
      <x:c r="G2" s="148"/>
      <x:c r="H2" s="148"/>
      <x:c r="I2" s="148"/>
      <x:c r="J2" s="148"/>
      <x:c r="K2" s="148"/>
      <x:c r="L2" s="148"/>
      <x:c r="M2" s="148"/>
      <x:c r="N2" s="148"/>
      <x:c r="O2" s="148"/>
      <x:c r="P2" s="148"/>
      <x:c r="Q2" s="148"/>
      <x:c r="R2" s="148"/>
      <x:c r="S2" s="148"/>
      <x:c r="T2" s="148"/>
      <x:c r="U2" s="148"/>
    </x:row>
    <x:row r="3">
      <x:c r="A3" s="161" t="str">
        <x:v>N°</x:v>
      </x:c>
      <x:c r="B3" s="161" t="str">
        <x:v>Opération</x:v>
      </x:c>
      <x:c r="C3" s="161" t="str">
        <x:v>Matériau</x:v>
      </x:c>
      <x:c r="D3" s="161" t="str">
        <x:v>Outil</x:v>
      </x:c>
      <x:c r="E3" s="161" t="str">
        <x:v>Type fraisage</x:v>
      </x:c>
      <x:c r="F3" s="161" t="str">
        <x:v>Ø outil D mm</x:v>
      </x:c>
      <x:c r="G3" s="161" t="str">
        <x:v>Dents Z</x:v>
      </x:c>
      <x:c r="H3" s="161" t="str">
        <x:v>Vc cible m/min</x:v>
      </x:c>
      <x:c r="I3" s="161" t="str">
        <x:v>Rotation N tr/min</x:v>
      </x:c>
      <x:c r="J3" s="161" t="str">
        <x:v>fz mm/dent</x:v>
      </x:c>
      <x:c r="K3" s="161" t="str">
        <x:v>Vf mm/min</x:v>
      </x:c>
      <x:c r="L3" s="161" t="str">
        <x:v>Longueur L mm</x:v>
      </x:c>
      <x:c r="M3" s="161" t="str">
        <x:v>Approche+sortie mm</x:v>
      </x:c>
      <x:c r="N3" s="161" t="str">
        <x:v>Temps coupe min</x:v>
      </x:c>
      <x:c r="O3" s="161" t="str">
        <x:v>MRR cm³/min</x:v>
      </x:c>
      <x:c r="P3" s="161" t="str">
        <x:v>Puissance kW</x:v>
      </x:c>
      <x:c r="Q3" s="148"/>
      <x:c r="R3" s="162" t="str">
        <x:v>Lecture rapide</x:v>
      </x:c>
      <x:c r="S3" s="148"/>
      <x:c r="T3" s="148"/>
      <x:c r="U3" s="148"/>
    </x:row>
    <x:row r="4">
      <x:c r="A4" s="98" t="n">
        <x:v>1</x:v>
      </x:c>
      <x:c r="B4" s="79" t="str">
        <x:v>Opération 1</x:v>
      </x:c>
      <x:c r="C4" s="102" t="str">
        <x:v>Acier doux</x:v>
      </x:c>
      <x:c r="D4" s="102" t="str">
        <x:v>Carbure</x:v>
      </x:c>
      <x:c r="E4" s="102" t="str">
        <x:v>Surfaçage</x:v>
      </x:c>
      <x:c r="F4" s="110" t="n">
        <x:v>6</x:v>
      </x:c>
      <x:c r="G4" s="110" t="n">
        <x:v>2</x:v>
      </x:c>
      <x:c r="H4" s="192" t="n">
        <x:v>180</x:v>
      </x:c>
      <x:c r="I4" s="194" t="n">
        <x:f>ROUND((1000*H4)/(PI()*F4),0)</x:f>
        <x:v>9549</x:v>
      </x:c>
      <x:c r="J4" s="194" t="n">
        <x:v>0.06</x:v>
      </x:c>
      <x:c r="K4" s="194" t="n">
        <x:f>ROUND(I4*G4*J4,0)</x:f>
        <x:v>1146</x:v>
      </x:c>
      <x:c r="L4" s="82" t="n">
        <x:v>135</x:v>
      </x:c>
      <x:c r="M4" s="82" t="n">
        <x:v>16</x:v>
      </x:c>
      <x:c r="N4" s="112" t="n">
        <x:f>IF(K4&gt;0,ROUND((L4+M4)/K4,2),0)</x:f>
        <x:v>0.13</x:v>
      </x:c>
      <x:c r="O4" s="112" t="n">
        <x:f>ROUND((F4*0.4*F4*0.3*K4)/1000,2)</x:f>
        <x:v>4.95</x:v>
      </x:c>
      <x:c r="P4" s="112" t="n">
        <x:f>ROUND((O4*(IF(C4="Acier doux",1800,IF(C4="Acier mi-dur",2200,IF(C4="Inox",2400,IF(C4="Aluminium",700,IF(C4="Fonte",1500,IF(C4="Bronze / laiton",900,IF(C4="Plastique technique",300,1000)))))))))/60000,2)</x:f>
        <x:v>0.15</x:v>
      </x:c>
      <x:c r="Q4" s="148"/>
      <x:c r="R4" s="163" t="str">
        <x:v>Temps total min</x:v>
      </x:c>
      <x:c r="S4" s="164" t="n">
        <x:f>SUM(N4:N18)</x:f>
        <x:v>22.17</x:v>
      </x:c>
      <x:c r="T4" s="148"/>
      <x:c r="U4" s="148"/>
    </x:row>
    <x:row r="5">
      <x:c r="A5" s="98" t="n">
        <x:v>2</x:v>
      </x:c>
      <x:c r="B5" s="79" t="str">
        <x:v>Opération 2</x:v>
      </x:c>
      <x:c r="C5" s="102" t="str">
        <x:v>Acier mi-dur</x:v>
      </x:c>
      <x:c r="D5" s="102" t="str">
        <x:v>HSS</x:v>
      </x:c>
      <x:c r="E5" s="102" t="str">
        <x:v>Contournage</x:v>
      </x:c>
      <x:c r="F5" s="110" t="n">
        <x:v>8</x:v>
      </x:c>
      <x:c r="G5" s="110" t="n">
        <x:v>3</x:v>
      </x:c>
      <x:c r="H5" s="192" t="n">
        <x:v>35</x:v>
      </x:c>
      <x:c r="I5" s="194" t="n">
        <x:f>ROUND((1000*H5)/(PI()*F5),0)</x:f>
        <x:v>1393</x:v>
      </x:c>
      <x:c r="J5" s="194" t="n">
        <x:v>0.04</x:v>
      </x:c>
      <x:c r="K5" s="194" t="n">
        <x:f>ROUND(I5*G5*J5,0)</x:f>
        <x:v>167</x:v>
      </x:c>
      <x:c r="L5" s="82" t="n">
        <x:v>150</x:v>
      </x:c>
      <x:c r="M5" s="82" t="n">
        <x:v>18</x:v>
      </x:c>
      <x:c r="N5" s="112" t="n">
        <x:f>IF(K5&gt;0,ROUND((L5+M5)/K5,2),0)</x:f>
        <x:v>1.01</x:v>
      </x:c>
      <x:c r="O5" s="112" t="n">
        <x:f>ROUND((F5*0.4*F5*0.3*K5)/1000,2)</x:f>
        <x:v>1.28</x:v>
      </x:c>
      <x:c r="P5" s="112" t="n">
        <x:f>ROUND((O5*(IF(C5="Acier doux",1800,IF(C5="Acier mi-dur",2200,IF(C5="Inox",2400,IF(C5="Aluminium",700,IF(C5="Fonte",1500,IF(C5="Bronze / laiton",900,IF(C5="Plastique technique",300,1000)))))))))/60000,2)</x:f>
        <x:v>0.05</x:v>
      </x:c>
      <x:c r="Q5" s="148"/>
      <x:c r="R5" s="163" t="str">
        <x:v>Temps moyen min</x:v>
      </x:c>
      <x:c r="S5" s="164" t="n">
        <x:f>AVERAGE(N4:N18)</x:f>
        <x:v>1.4780000000000002</x:v>
      </x:c>
      <x:c r="T5" s="148"/>
      <x:c r="U5" s="148"/>
    </x:row>
    <x:row r="6">
      <x:c r="A6" s="98" t="n">
        <x:v>3</x:v>
      </x:c>
      <x:c r="B6" s="79" t="str">
        <x:v>Opération 3</x:v>
      </x:c>
      <x:c r="C6" s="102" t="str">
        <x:v>Inox</x:v>
      </x:c>
      <x:c r="D6" s="102" t="str">
        <x:v>Carbure</x:v>
      </x:c>
      <x:c r="E6" s="102" t="str">
        <x:v>Rainurage</x:v>
      </x:c>
      <x:c r="F6" s="110" t="n">
        <x:v>10</x:v>
      </x:c>
      <x:c r="G6" s="110" t="n">
        <x:v>4</x:v>
      </x:c>
      <x:c r="H6" s="192" t="n">
        <x:v>180</x:v>
      </x:c>
      <x:c r="I6" s="194" t="n">
        <x:f>ROUND((1000*H6)/(PI()*F6),0)</x:f>
        <x:v>5730</x:v>
      </x:c>
      <x:c r="J6" s="194" t="n">
        <x:v>0.06</x:v>
      </x:c>
      <x:c r="K6" s="194" t="n">
        <x:f>ROUND(I6*G6*J6,0)</x:f>
        <x:v>1375</x:v>
      </x:c>
      <x:c r="L6" s="82" t="n">
        <x:v>165</x:v>
      </x:c>
      <x:c r="M6" s="82" t="n">
        <x:v>20</x:v>
      </x:c>
      <x:c r="N6" s="112" t="n">
        <x:f>IF(K6&gt;0,ROUND((L6+M6)/K6,2),0)</x:f>
        <x:v>0.13</x:v>
      </x:c>
      <x:c r="O6" s="112" t="n">
        <x:f>ROUND((F6*0.4*F6*0.3*K6)/1000,2)</x:f>
        <x:v>16.5</x:v>
      </x:c>
      <x:c r="P6" s="112" t="n">
        <x:f>ROUND((O6*(IF(C6="Acier doux",1800,IF(C6="Acier mi-dur",2200,IF(C6="Inox",2400,IF(C6="Aluminium",700,IF(C6="Fonte",1500,IF(C6="Bronze / laiton",900,IF(C6="Plastique technique",300,1000)))))))))/60000,2)</x:f>
        <x:v>0.66</x:v>
      </x:c>
      <x:c r="Q6" s="148"/>
      <x:c r="R6" s="163" t="str">
        <x:v>Vc moyenne</x:v>
      </x:c>
      <x:c r="S6" s="164" t="n">
        <x:f>AVERAGE(H4:H18)</x:f>
        <x:v>112.33333333333333</x:v>
      </x:c>
      <x:c r="T6" s="148"/>
      <x:c r="U6" s="148"/>
    </x:row>
    <x:row r="7">
      <x:c r="A7" s="98" t="n">
        <x:v>4</x:v>
      </x:c>
      <x:c r="B7" s="79" t="str">
        <x:v>Opération 4</x:v>
      </x:c>
      <x:c r="C7" s="102" t="str">
        <x:v>Aluminium</x:v>
      </x:c>
      <x:c r="D7" s="102" t="str">
        <x:v>HSS</x:v>
      </x:c>
      <x:c r="E7" s="102" t="str">
        <x:v>Poche</x:v>
      </x:c>
      <x:c r="F7" s="110" t="n">
        <x:v>12</x:v>
      </x:c>
      <x:c r="G7" s="110" t="n">
        <x:v>4</x:v>
      </x:c>
      <x:c r="H7" s="192" t="n">
        <x:v>35</x:v>
      </x:c>
      <x:c r="I7" s="194" t="n">
        <x:f>ROUND((1000*H7)/(PI()*F7),0)</x:f>
        <x:v>928</x:v>
      </x:c>
      <x:c r="J7" s="194" t="n">
        <x:v>0.04</x:v>
      </x:c>
      <x:c r="K7" s="194" t="n">
        <x:f>ROUND(I7*G7*J7,0)</x:f>
        <x:v>148</x:v>
      </x:c>
      <x:c r="L7" s="82" t="n">
        <x:v>180</x:v>
      </x:c>
      <x:c r="M7" s="82" t="n">
        <x:v>22</x:v>
      </x:c>
      <x:c r="N7" s="112" t="n">
        <x:f>IF(K7&gt;0,ROUND((L7+M7)/K7,2),0)</x:f>
        <x:v>1.36</x:v>
      </x:c>
      <x:c r="O7" s="112" t="n">
        <x:f>ROUND((F7*0.4*F7*0.3*K7)/1000,2)</x:f>
        <x:v>2.56</x:v>
      </x:c>
      <x:c r="P7" s="112" t="n">
        <x:f>ROUND((O7*(IF(C7="Acier doux",1800,IF(C7="Acier mi-dur",2200,IF(C7="Inox",2400,IF(C7="Aluminium",700,IF(C7="Fonte",1500,IF(C7="Bronze / laiton",900,IF(C7="Plastique technique",300,1000)))))))))/60000,2)</x:f>
        <x:v>0.03</x:v>
      </x:c>
      <x:c r="Q7" s="148"/>
      <x:c r="R7" s="163" t="str">
        <x:v>Vf moyenne</x:v>
      </x:c>
      <x:c r="S7" s="164" t="n">
        <x:f>AVERAGE(K4:K18)</x:f>
        <x:v>657.6666666666666</x:v>
      </x:c>
      <x:c r="T7" s="148"/>
      <x:c r="U7" s="148"/>
    </x:row>
    <x:row r="8">
      <x:c r="A8" s="98" t="n">
        <x:v>5</x:v>
      </x:c>
      <x:c r="B8" s="79" t="str">
        <x:v>Opération 5</x:v>
      </x:c>
      <x:c r="C8" s="102" t="str">
        <x:v>Fonte</x:v>
      </x:c>
      <x:c r="D8" s="102" t="str">
        <x:v>Carbure</x:v>
      </x:c>
      <x:c r="E8" s="102" t="str">
        <x:v>Ébauche</x:v>
      </x:c>
      <x:c r="F8" s="110" t="n">
        <x:v>16</x:v>
      </x:c>
      <x:c r="G8" s="110" t="n">
        <x:v>5</x:v>
      </x:c>
      <x:c r="H8" s="192" t="n">
        <x:v>180</x:v>
      </x:c>
      <x:c r="I8" s="194" t="n">
        <x:f>ROUND((1000*H8)/(PI()*F8),0)</x:f>
        <x:v>3581</x:v>
      </x:c>
      <x:c r="J8" s="194" t="n">
        <x:v>0.06</x:v>
      </x:c>
      <x:c r="K8" s="194" t="n">
        <x:f>ROUND(I8*G8*J8,0)</x:f>
        <x:v>1074</x:v>
      </x:c>
      <x:c r="L8" s="82" t="n">
        <x:v>195</x:v>
      </x:c>
      <x:c r="M8" s="82" t="n">
        <x:v>26</x:v>
      </x:c>
      <x:c r="N8" s="112" t="n">
        <x:f>IF(K8&gt;0,ROUND((L8+M8)/K8,2),0)</x:f>
        <x:v>0.21</x:v>
      </x:c>
      <x:c r="O8" s="112" t="n">
        <x:f>ROUND((F8*0.4*F8*0.3*K8)/1000,2)</x:f>
        <x:v>32.99</x:v>
      </x:c>
      <x:c r="P8" s="112" t="n">
        <x:f>ROUND((O8*(IF(C8="Acier doux",1800,IF(C8="Acier mi-dur",2200,IF(C8="Inox",2400,IF(C8="Aluminium",700,IF(C8="Fonte",1500,IF(C8="Bronze / laiton",900,IF(C8="Plastique technique",300,1000)))))))))/60000,2)</x:f>
        <x:v>0.82</x:v>
      </x:c>
      <x:c r="Q8" s="148"/>
      <x:c r="R8" s="163" t="str">
        <x:v>Puissance max kW</x:v>
      </x:c>
      <x:c r="S8" s="164" t="n">
        <x:f>MAX(P4:P18)</x:f>
        <x:v>1.24</x:v>
      </x:c>
      <x:c r="T8" s="148"/>
      <x:c r="U8" s="148"/>
    </x:row>
    <x:row r="9">
      <x:c r="A9" s="98" t="n">
        <x:v>6</x:v>
      </x:c>
      <x:c r="B9" s="79" t="str">
        <x:v>Opération 6</x:v>
      </x:c>
      <x:c r="C9" s="102" t="str">
        <x:v>Bronze / laiton</x:v>
      </x:c>
      <x:c r="D9" s="102" t="str">
        <x:v>HSS</x:v>
      </x:c>
      <x:c r="E9" s="102" t="str">
        <x:v>Surfaçage</x:v>
      </x:c>
      <x:c r="F9" s="110" t="n">
        <x:v>20</x:v>
      </x:c>
      <x:c r="G9" s="110" t="n">
        <x:v>6</x:v>
      </x:c>
      <x:c r="H9" s="192" t="n">
        <x:v>35</x:v>
      </x:c>
      <x:c r="I9" s="194" t="n">
        <x:f>ROUND((1000*H9)/(PI()*F9),0)</x:f>
        <x:v>557</x:v>
      </x:c>
      <x:c r="J9" s="194" t="n">
        <x:v>0.04</x:v>
      </x:c>
      <x:c r="K9" s="194" t="n">
        <x:f>ROUND(I9*G9*J9,0)</x:f>
        <x:v>134</x:v>
      </x:c>
      <x:c r="L9" s="82" t="n">
        <x:v>210</x:v>
      </x:c>
      <x:c r="M9" s="82" t="n">
        <x:v>30</x:v>
      </x:c>
      <x:c r="N9" s="112" t="n">
        <x:f>IF(K9&gt;0,ROUND((L9+M9)/K9,2),0)</x:f>
        <x:v>1.79</x:v>
      </x:c>
      <x:c r="O9" s="112" t="n">
        <x:f>ROUND((F9*0.4*F9*0.3*K9)/1000,2)</x:f>
        <x:v>6.43</x:v>
      </x:c>
      <x:c r="P9" s="112" t="n">
        <x:f>ROUND((O9*(IF(C9="Acier doux",1800,IF(C9="Acier mi-dur",2200,IF(C9="Inox",2400,IF(C9="Aluminium",700,IF(C9="Fonte",1500,IF(C9="Bronze / laiton",900,IF(C9="Plastique technique",300,1000)))))))))/60000,2)</x:f>
        <x:v>0.1</x:v>
      </x:c>
      <x:c r="Q9" s="148"/>
      <x:c r="R9" s="148"/>
      <x:c r="S9" s="148"/>
      <x:c r="T9" s="148"/>
      <x:c r="U9" s="148"/>
    </x:row>
    <x:row r="10">
      <x:c r="A10" s="98" t="n">
        <x:v>7</x:v>
      </x:c>
      <x:c r="B10" s="79" t="str">
        <x:v>Opération 7</x:v>
      </x:c>
      <x:c r="C10" s="102" t="str">
        <x:v>Plastique technique</x:v>
      </x:c>
      <x:c r="D10" s="102" t="str">
        <x:v>Carbure</x:v>
      </x:c>
      <x:c r="E10" s="102" t="str">
        <x:v>Contournage</x:v>
      </x:c>
      <x:c r="F10" s="110" t="n">
        <x:v>25</x:v>
      </x:c>
      <x:c r="G10" s="110" t="n">
        <x:v>2</x:v>
      </x:c>
      <x:c r="H10" s="192" t="n">
        <x:v>180</x:v>
      </x:c>
      <x:c r="I10" s="194" t="n">
        <x:f>ROUND((1000*H10)/(PI()*F10),0)</x:f>
        <x:v>2292</x:v>
      </x:c>
      <x:c r="J10" s="194" t="n">
        <x:v>0.06</x:v>
      </x:c>
      <x:c r="K10" s="194" t="n">
        <x:f>ROUND(I10*G10*J10,0)</x:f>
        <x:v>275</x:v>
      </x:c>
      <x:c r="L10" s="82" t="n">
        <x:v>225</x:v>
      </x:c>
      <x:c r="M10" s="82" t="n">
        <x:v>35</x:v>
      </x:c>
      <x:c r="N10" s="112" t="n">
        <x:f>IF(K10&gt;0,ROUND((L10+M10)/K10,2),0)</x:f>
        <x:v>0.95</x:v>
      </x:c>
      <x:c r="O10" s="112" t="n">
        <x:f>ROUND((F10*0.4*F10*0.3*K10)/1000,2)</x:f>
        <x:v>20.63</x:v>
      </x:c>
      <x:c r="P10" s="112" t="n">
        <x:f>ROUND((O10*(IF(C10="Acier doux",1800,IF(C10="Acier mi-dur",2200,IF(C10="Inox",2400,IF(C10="Aluminium",700,IF(C10="Fonte",1500,IF(C10="Bronze / laiton",900,IF(C10="Plastique technique",300,1000)))))))))/60000,2)</x:f>
        <x:v>0.1</x:v>
      </x:c>
      <x:c r="Q10" s="148"/>
      <x:c r="R10" s="165" t="str">
        <x:v>Schéma conditions</x:v>
      </x:c>
      <x:c r="S10" s="148"/>
      <x:c r="T10" s="148"/>
      <x:c r="U10" s="148"/>
    </x:row>
    <x:row r="11">
      <x:c r="A11" s="98" t="n">
        <x:v>8</x:v>
      </x:c>
      <x:c r="B11" s="79" t="str">
        <x:v>Opération 8</x:v>
      </x:c>
      <x:c r="C11" s="102" t="str">
        <x:v>Acier doux</x:v>
      </x:c>
      <x:c r="D11" s="102" t="str">
        <x:v>HSS</x:v>
      </x:c>
      <x:c r="E11" s="102" t="str">
        <x:v>Rainurage</x:v>
      </x:c>
      <x:c r="F11" s="110" t="n">
        <x:v>32</x:v>
      </x:c>
      <x:c r="G11" s="110" t="n">
        <x:v>3</x:v>
      </x:c>
      <x:c r="H11" s="192" t="n">
        <x:v>35</x:v>
      </x:c>
      <x:c r="I11" s="194" t="n">
        <x:f>ROUND((1000*H11)/(PI()*F11),0)</x:f>
        <x:v>348</x:v>
      </x:c>
      <x:c r="J11" s="194" t="n">
        <x:v>0.04</x:v>
      </x:c>
      <x:c r="K11" s="194" t="n">
        <x:f>ROUND(I11*G11*J11,0)</x:f>
        <x:v>42</x:v>
      </x:c>
      <x:c r="L11" s="82" t="n">
        <x:v>240</x:v>
      </x:c>
      <x:c r="M11" s="82" t="n">
        <x:v>42</x:v>
      </x:c>
      <x:c r="N11" s="112" t="n">
        <x:f>IF(K11&gt;0,ROUND((L11+M11)/K11,2),0)</x:f>
        <x:v>6.71</x:v>
      </x:c>
      <x:c r="O11" s="112" t="n">
        <x:f>ROUND((F11*0.4*F11*0.3*K11)/1000,2)</x:f>
        <x:v>5.16</x:v>
      </x:c>
      <x:c r="P11" s="112" t="n">
        <x:f>ROUND((O11*(IF(C11="Acier doux",1800,IF(C11="Acier mi-dur",2200,IF(C11="Inox",2400,IF(C11="Aluminium",700,IF(C11="Fonte",1500,IF(C11="Bronze / laiton",900,IF(C11="Plastique technique",300,1000)))))))))/60000,2)</x:f>
        <x:v>0.15</x:v>
      </x:c>
      <x:c r="Q11" s="148"/>
      <x:c r="R11" s="166" t="str">
        <x:v>Outil ↻</x:v>
      </x:c>
      <x:c r="S11" s="166" t="str">
        <x:v>N</x:v>
      </x:c>
      <x:c r="T11" s="166" t="str">
        <x:v>→ avance Vf</x:v>
      </x:c>
      <x:c r="U11" s="166" t="str"/>
    </x:row>
    <x:row r="12">
      <x:c r="A12" s="98" t="n">
        <x:v>9</x:v>
      </x:c>
      <x:c r="B12" s="79" t="str">
        <x:v>Opération 9</x:v>
      </x:c>
      <x:c r="C12" s="102" t="str">
        <x:v>Acier mi-dur</x:v>
      </x:c>
      <x:c r="D12" s="102" t="str">
        <x:v>Carbure</x:v>
      </x:c>
      <x:c r="E12" s="102" t="str">
        <x:v>Poche</x:v>
      </x:c>
      <x:c r="F12" s="110" t="n">
        <x:v>6</x:v>
      </x:c>
      <x:c r="G12" s="110" t="n">
        <x:v>4</x:v>
      </x:c>
      <x:c r="H12" s="192" t="n">
        <x:v>180</x:v>
      </x:c>
      <x:c r="I12" s="194" t="n">
        <x:f>ROUND((1000*H12)/(PI()*F12),0)</x:f>
        <x:v>9549</x:v>
      </x:c>
      <x:c r="J12" s="194" t="n">
        <x:v>0.06</x:v>
      </x:c>
      <x:c r="K12" s="194" t="n">
        <x:f>ROUND(I12*G12*J12,0)</x:f>
        <x:v>2292</x:v>
      </x:c>
      <x:c r="L12" s="82" t="n">
        <x:v>255</x:v>
      </x:c>
      <x:c r="M12" s="82" t="n">
        <x:v>16</x:v>
      </x:c>
      <x:c r="N12" s="112" t="n">
        <x:f>IF(K12&gt;0,ROUND((L12+M12)/K12,2),0)</x:f>
        <x:v>0.12</x:v>
      </x:c>
      <x:c r="O12" s="112" t="n">
        <x:f>ROUND((F12*0.4*F12*0.3*K12)/1000,2)</x:f>
        <x:v>9.9</x:v>
      </x:c>
      <x:c r="P12" s="112" t="n">
        <x:f>ROUND((O12*(IF(C12="Acier doux",1800,IF(C12="Acier mi-dur",2200,IF(C12="Inox",2400,IF(C12="Aluminium",700,IF(C12="Fonte",1500,IF(C12="Bronze / laiton",900,IF(C12="Plastique technique",300,1000)))))))))/60000,2)</x:f>
        <x:v>0.36</x:v>
      </x:c>
      <x:c r="Q12" s="148"/>
      <x:c r="R12" s="166" t="str">
        <x:v>ØD</x:v>
      </x:c>
      <x:c r="S12" s="166" t="str">
        <x:v>Z dents</x:v>
      </x:c>
      <x:c r="T12" s="166" t="str">
        <x:v>fz</x:v>
      </x:c>
      <x:c r="U12" s="166" t="str">
        <x:v>ap/ae</x:v>
      </x:c>
    </x:row>
    <x:row r="13">
      <x:c r="A13" s="98" t="n">
        <x:v>10</x:v>
      </x:c>
      <x:c r="B13" s="79" t="str">
        <x:v>Opération 10</x:v>
      </x:c>
      <x:c r="C13" s="102" t="str">
        <x:v>Inox</x:v>
      </x:c>
      <x:c r="D13" s="102" t="str">
        <x:v>HSS</x:v>
      </x:c>
      <x:c r="E13" s="102" t="str">
        <x:v>Ébauche</x:v>
      </x:c>
      <x:c r="F13" s="110" t="n">
        <x:v>8</x:v>
      </x:c>
      <x:c r="G13" s="110" t="n">
        <x:v>4</x:v>
      </x:c>
      <x:c r="H13" s="192" t="n">
        <x:v>35</x:v>
      </x:c>
      <x:c r="I13" s="194" t="n">
        <x:f>ROUND((1000*H13)/(PI()*F13),0)</x:f>
        <x:v>1393</x:v>
      </x:c>
      <x:c r="J13" s="194" t="n">
        <x:v>0.04</x:v>
      </x:c>
      <x:c r="K13" s="194" t="n">
        <x:f>ROUND(I13*G13*J13,0)</x:f>
        <x:v>223</x:v>
      </x:c>
      <x:c r="L13" s="82" t="n">
        <x:v>270</x:v>
      </x:c>
      <x:c r="M13" s="82" t="n">
        <x:v>18</x:v>
      </x:c>
      <x:c r="N13" s="112" t="n">
        <x:f>IF(K13&gt;0,ROUND((L13+M13)/K13,2),0)</x:f>
        <x:v>1.29</x:v>
      </x:c>
      <x:c r="O13" s="112" t="n">
        <x:f>ROUND((F13*0.4*F13*0.3*K13)/1000,2)</x:f>
        <x:v>1.71</x:v>
      </x:c>
      <x:c r="P13" s="112" t="n">
        <x:f>ROUND((O13*(IF(C13="Acier doux",1800,IF(C13="Acier mi-dur",2200,IF(C13="Inox",2400,IF(C13="Aluminium",700,IF(C13="Fonte",1500,IF(C13="Bronze / laiton",900,IF(C13="Plastique technique",300,1000)))))))))/60000,2)</x:f>
        <x:v>0.07</x:v>
      </x:c>
      <x:c r="Q13" s="148"/>
      <x:c r="R13" s="166" t="str">
        <x:v>Vc trop basse</x:v>
      </x:c>
      <x:c r="S13" s="166" t="str">
        <x:v>temps long</x:v>
      </x:c>
      <x:c r="T13" s="166" t="str">
        <x:v>risque bavure</x:v>
      </x:c>
      <x:c r="U13" s="166" t="str"/>
    </x:row>
    <x:row r="14">
      <x:c r="A14" s="98" t="n">
        <x:v>11</x:v>
      </x:c>
      <x:c r="B14" s="79" t="str">
        <x:v>Opération 11</x:v>
      </x:c>
      <x:c r="C14" s="102" t="str">
        <x:v>Aluminium</x:v>
      </x:c>
      <x:c r="D14" s="102" t="str">
        <x:v>Carbure</x:v>
      </x:c>
      <x:c r="E14" s="102" t="str">
        <x:v>Surfaçage</x:v>
      </x:c>
      <x:c r="F14" s="110" t="n">
        <x:v>10</x:v>
      </x:c>
      <x:c r="G14" s="110" t="n">
        <x:v>5</x:v>
      </x:c>
      <x:c r="H14" s="192" t="n">
        <x:v>180</x:v>
      </x:c>
      <x:c r="I14" s="194" t="n">
        <x:f>ROUND((1000*H14)/(PI()*F14),0)</x:f>
        <x:v>5730</x:v>
      </x:c>
      <x:c r="J14" s="194" t="n">
        <x:v>0.06</x:v>
      </x:c>
      <x:c r="K14" s="194" t="n">
        <x:f>ROUND(I14*G14*J14,0)</x:f>
        <x:v>1719</x:v>
      </x:c>
      <x:c r="L14" s="82" t="n">
        <x:v>285</x:v>
      </x:c>
      <x:c r="M14" s="82" t="n">
        <x:v>20</x:v>
      </x:c>
      <x:c r="N14" s="112" t="n">
        <x:f>IF(K14&gt;0,ROUND((L14+M14)/K14,2),0)</x:f>
        <x:v>0.18</x:v>
      </x:c>
      <x:c r="O14" s="112" t="n">
        <x:f>ROUND((F14*0.4*F14*0.3*K14)/1000,2)</x:f>
        <x:v>20.63</x:v>
      </x:c>
      <x:c r="P14" s="112" t="n">
        <x:f>ROUND((O14*(IF(C14="Acier doux",1800,IF(C14="Acier mi-dur",2200,IF(C14="Inox",2400,IF(C14="Aluminium",700,IF(C14="Fonte",1500,IF(C14="Bronze / laiton",900,IF(C14="Plastique technique",300,1000)))))))))/60000,2)</x:f>
        <x:v>0.24</x:v>
      </x:c>
      <x:c r="Q14" s="148"/>
      <x:c r="R14" s="166" t="str">
        <x:v>Vc trop haute</x:v>
      </x:c>
      <x:c r="S14" s="166" t="str">
        <x:v>échauffement</x:v>
      </x:c>
      <x:c r="T14" s="166" t="str">
        <x:v>usure outil</x:v>
      </x:c>
      <x:c r="U14" s="166" t="str"/>
    </x:row>
    <x:row r="15">
      <x:c r="A15" s="98" t="n">
        <x:v>12</x:v>
      </x:c>
      <x:c r="B15" s="79" t="str">
        <x:v>Opération 12</x:v>
      </x:c>
      <x:c r="C15" s="102" t="str">
        <x:v>Fonte</x:v>
      </x:c>
      <x:c r="D15" s="102" t="str">
        <x:v>HSS</x:v>
      </x:c>
      <x:c r="E15" s="102" t="str">
        <x:v>Contournage</x:v>
      </x:c>
      <x:c r="F15" s="110" t="n">
        <x:v>12</x:v>
      </x:c>
      <x:c r="G15" s="110" t="n">
        <x:v>6</x:v>
      </x:c>
      <x:c r="H15" s="192" t="n">
        <x:v>35</x:v>
      </x:c>
      <x:c r="I15" s="194" t="n">
        <x:f>ROUND((1000*H15)/(PI()*F15),0)</x:f>
        <x:v>928</x:v>
      </x:c>
      <x:c r="J15" s="194" t="n">
        <x:v>0.04</x:v>
      </x:c>
      <x:c r="K15" s="194" t="n">
        <x:f>ROUND(I15*G15*J15,0)</x:f>
        <x:v>223</x:v>
      </x:c>
      <x:c r="L15" s="82" t="n">
        <x:v>300</x:v>
      </x:c>
      <x:c r="M15" s="82" t="n">
        <x:v>22</x:v>
      </x:c>
      <x:c r="N15" s="112" t="n">
        <x:f>IF(K15&gt;0,ROUND((L15+M15)/K15,2),0)</x:f>
        <x:v>1.44</x:v>
      </x:c>
      <x:c r="O15" s="112" t="n">
        <x:f>ROUND((F15*0.4*F15*0.3*K15)/1000,2)</x:f>
        <x:v>3.85</x:v>
      </x:c>
      <x:c r="P15" s="112" t="n">
        <x:f>ROUND((O15*(IF(C15="Acier doux",1800,IF(C15="Acier mi-dur",2200,IF(C15="Inox",2400,IF(C15="Aluminium",700,IF(C15="Fonte",1500,IF(C15="Bronze / laiton",900,IF(C15="Plastique technique",300,1000)))))))))/60000,2)</x:f>
        <x:v>0.1</x:v>
      </x:c>
      <x:c r="Q15" s="148"/>
      <x:c r="R15" s="166" t="str">
        <x:v>Bon réglage</x:v>
      </x:c>
      <x:c r="S15" s="166" t="str">
        <x:v>copeau stable</x:v>
      </x:c>
      <x:c r="T15" s="166" t="str">
        <x:v>état surface OK</x:v>
      </x:c>
      <x:c r="U15" s="166" t="str"/>
    </x:row>
    <x:row r="16">
      <x:c r="A16" s="98" t="n">
        <x:v>13</x:v>
      </x:c>
      <x:c r="B16" s="79" t="str">
        <x:v>Opération 13</x:v>
      </x:c>
      <x:c r="C16" s="102" t="str">
        <x:v>Bronze / laiton</x:v>
      </x:c>
      <x:c r="D16" s="102" t="str">
        <x:v>Carbure</x:v>
      </x:c>
      <x:c r="E16" s="102" t="str">
        <x:v>Rainurage</x:v>
      </x:c>
      <x:c r="F16" s="110" t="n">
        <x:v>16</x:v>
      </x:c>
      <x:c r="G16" s="110" t="n">
        <x:v>2</x:v>
      </x:c>
      <x:c r="H16" s="192" t="n">
        <x:v>180</x:v>
      </x:c>
      <x:c r="I16" s="194" t="n">
        <x:f>ROUND((1000*H16)/(PI()*F16),0)</x:f>
        <x:v>3581</x:v>
      </x:c>
      <x:c r="J16" s="194" t="n">
        <x:v>0.06</x:v>
      </x:c>
      <x:c r="K16" s="194" t="n">
        <x:f>ROUND(I16*G16*J16,0)</x:f>
        <x:v>430</x:v>
      </x:c>
      <x:c r="L16" s="82" t="n">
        <x:v>315</x:v>
      </x:c>
      <x:c r="M16" s="82" t="n">
        <x:v>26</x:v>
      </x:c>
      <x:c r="N16" s="112" t="n">
        <x:f>IF(K16&gt;0,ROUND((L16+M16)/K16,2),0)</x:f>
        <x:v>0.79</x:v>
      </x:c>
      <x:c r="O16" s="112" t="n">
        <x:f>ROUND((F16*0.4*F16*0.3*K16)/1000,2)</x:f>
        <x:v>13.21</x:v>
      </x:c>
      <x:c r="P16" s="112" t="n">
        <x:f>ROUND((O16*(IF(C16="Acier doux",1800,IF(C16="Acier mi-dur",2200,IF(C16="Inox",2400,IF(C16="Aluminium",700,IF(C16="Fonte",1500,IF(C16="Bronze / laiton",900,IF(C16="Plastique technique",300,1000)))))))))/60000,2)</x:f>
        <x:v>0.2</x:v>
      </x:c>
      <x:c r="Q16" s="148"/>
      <x:c r="R16" s="148"/>
      <x:c r="S16" s="148"/>
      <x:c r="T16" s="148"/>
      <x:c r="U16" s="148"/>
    </x:row>
    <x:row r="17">
      <x:c r="A17" s="98" t="n">
        <x:v>14</x:v>
      </x:c>
      <x:c r="B17" s="79" t="str">
        <x:v>Opération 14</x:v>
      </x:c>
      <x:c r="C17" s="102" t="str">
        <x:v>Plastique technique</x:v>
      </x:c>
      <x:c r="D17" s="102" t="str">
        <x:v>HSS</x:v>
      </x:c>
      <x:c r="E17" s="102" t="str">
        <x:v>Poche</x:v>
      </x:c>
      <x:c r="F17" s="110" t="n">
        <x:v>20</x:v>
      </x:c>
      <x:c r="G17" s="110" t="n">
        <x:v>3</x:v>
      </x:c>
      <x:c r="H17" s="192" t="n">
        <x:v>35</x:v>
      </x:c>
      <x:c r="I17" s="194" t="n">
        <x:f>ROUND((1000*H17)/(PI()*F17),0)</x:f>
        <x:v>557</x:v>
      </x:c>
      <x:c r="J17" s="194" t="n">
        <x:v>0.04</x:v>
      </x:c>
      <x:c r="K17" s="194" t="n">
        <x:f>ROUND(I17*G17*J17,0)</x:f>
        <x:v>67</x:v>
      </x:c>
      <x:c r="L17" s="82" t="n">
        <x:v>330</x:v>
      </x:c>
      <x:c r="M17" s="82" t="n">
        <x:v>30</x:v>
      </x:c>
      <x:c r="N17" s="112" t="n">
        <x:f>IF(K17&gt;0,ROUND((L17+M17)/K17,2),0)</x:f>
        <x:v>5.37</x:v>
      </x:c>
      <x:c r="O17" s="112" t="n">
        <x:f>ROUND((F17*0.4*F17*0.3*K17)/1000,2)</x:f>
        <x:v>3.22</x:v>
      </x:c>
      <x:c r="P17" s="112" t="n">
        <x:f>ROUND((O17*(IF(C17="Acier doux",1800,IF(C17="Acier mi-dur",2200,IF(C17="Inox",2400,IF(C17="Aluminium",700,IF(C17="Fonte",1500,IF(C17="Bronze / laiton",900,IF(C17="Plastique technique",300,1000)))))))))/60000,2)</x:f>
        <x:v>0.02</x:v>
      </x:c>
      <x:c r="Q17" s="148"/>
      <x:c r="R17" s="148"/>
      <x:c r="S17" s="148"/>
      <x:c r="T17" s="148"/>
      <x:c r="U17" s="148"/>
    </x:row>
    <x:row r="18">
      <x:c r="A18" s="98" t="n">
        <x:v>15</x:v>
      </x:c>
      <x:c r="B18" s="79" t="str">
        <x:v>Opération 15</x:v>
      </x:c>
      <x:c r="C18" s="102" t="str">
        <x:v>Acier doux</x:v>
      </x:c>
      <x:c r="D18" s="102" t="str">
        <x:v>Carbure</x:v>
      </x:c>
      <x:c r="E18" s="102" t="str">
        <x:v>Ébauche</x:v>
      </x:c>
      <x:c r="F18" s="110" t="n">
        <x:v>25</x:v>
      </x:c>
      <x:c r="G18" s="110" t="n">
        <x:v>4</x:v>
      </x:c>
      <x:c r="H18" s="192" t="n">
        <x:v>180</x:v>
      </x:c>
      <x:c r="I18" s="194" t="n">
        <x:f>ROUND((1000*H18)/(PI()*F18),0)</x:f>
        <x:v>2292</x:v>
      </x:c>
      <x:c r="J18" s="194" t="n">
        <x:v>0.06</x:v>
      </x:c>
      <x:c r="K18" s="194" t="n">
        <x:f>ROUND(I18*G18*J18,0)</x:f>
        <x:v>550</x:v>
      </x:c>
      <x:c r="L18" s="82" t="n">
        <x:v>345</x:v>
      </x:c>
      <x:c r="M18" s="82" t="n">
        <x:v>35</x:v>
      </x:c>
      <x:c r="N18" s="112" t="n">
        <x:f>IF(K18&gt;0,ROUND((L18+M18)/K18,2),0)</x:f>
        <x:v>0.69</x:v>
      </x:c>
      <x:c r="O18" s="112" t="n">
        <x:f>ROUND((F18*0.4*F18*0.3*K18)/1000,2)</x:f>
        <x:v>41.25</x:v>
      </x:c>
      <x:c r="P18" s="112" t="n">
        <x:f>ROUND((O18*(IF(C18="Acier doux",1800,IF(C18="Acier mi-dur",2200,IF(C18="Inox",2400,IF(C18="Aluminium",700,IF(C18="Fonte",1500,IF(C18="Bronze / laiton",900,IF(C18="Plastique technique",300,1000)))))))))/60000,2)</x:f>
        <x:v>1.24</x:v>
      </x:c>
      <x:c r="Q18" s="148"/>
      <x:c r="R18" s="148"/>
      <x:c r="S18" s="148"/>
      <x:c r="T18" s="148"/>
      <x:c r="U18" s="148"/>
    </x:row>
    <x:row r="19">
      <x:c r="A19" s="148"/>
      <x:c r="B19" s="148"/>
      <x:c r="C19" s="148"/>
      <x:c r="D19" s="148"/>
      <x:c r="E19" s="148"/>
      <x:c r="F19" s="148"/>
      <x:c r="G19" s="148"/>
      <x:c r="H19" s="148"/>
      <x:c r="I19" s="148"/>
      <x:c r="J19" s="148"/>
      <x:c r="K19" s="148"/>
      <x:c r="L19" s="148"/>
      <x:c r="M19" s="148"/>
      <x:c r="N19" s="148"/>
      <x:c r="O19" s="148"/>
      <x:c r="P19" s="148"/>
      <x:c r="Q19" s="148"/>
      <x:c r="R19" s="148"/>
      <x:c r="S19" s="148"/>
      <x:c r="T19" s="148"/>
      <x:c r="U19" s="148"/>
    </x:row>
    <x:row r="20">
      <x:c r="A20" s="148"/>
      <x:c r="B20" s="148"/>
      <x:c r="C20" s="148"/>
      <x:c r="D20" s="148"/>
      <x:c r="E20" s="148"/>
      <x:c r="F20" s="148"/>
      <x:c r="G20" s="148"/>
      <x:c r="H20" s="148"/>
      <x:c r="I20" s="148"/>
      <x:c r="J20" s="148"/>
      <x:c r="K20" s="148"/>
      <x:c r="L20" s="148"/>
      <x:c r="M20" s="148"/>
      <x:c r="N20" s="148"/>
      <x:c r="O20" s="148"/>
      <x:c r="P20" s="148"/>
      <x:c r="Q20" s="148"/>
      <x:c r="R20" s="148"/>
      <x:c r="S20" s="148"/>
      <x:c r="T20" s="148"/>
      <x:c r="U20" s="148"/>
    </x:row>
    <x:row r="21">
      <x:c r="A21" s="148"/>
      <x:c r="B21" s="148"/>
      <x:c r="C21" s="148"/>
      <x:c r="D21" s="148"/>
      <x:c r="E21" s="148"/>
      <x:c r="F21" s="148"/>
      <x:c r="G21" s="148"/>
      <x:c r="H21" s="148"/>
      <x:c r="I21" s="148"/>
      <x:c r="J21" s="148"/>
      <x:c r="K21" s="148"/>
      <x:c r="L21" s="148"/>
      <x:c r="M21" s="148"/>
      <x:c r="N21" s="148"/>
      <x:c r="O21" s="148"/>
      <x:c r="P21" s="148"/>
      <x:c r="Q21" s="148"/>
      <x:c r="R21" s="148"/>
      <x:c r="S21" s="148"/>
      <x:c r="T21" s="148"/>
      <x:c r="U21" s="148"/>
    </x:row>
    <x:row r="22">
      <x:c r="A22" s="148"/>
      <x:c r="B22" s="148"/>
      <x:c r="C22" s="148"/>
      <x:c r="D22" s="148"/>
      <x:c r="E22" s="148"/>
      <x:c r="F22" s="148"/>
      <x:c r="G22" s="148"/>
      <x:c r="H22" s="148"/>
      <x:c r="I22" s="148"/>
      <x:c r="J22" s="148"/>
      <x:c r="K22" s="148"/>
      <x:c r="L22" s="148"/>
      <x:c r="M22" s="148"/>
      <x:c r="N22" s="148"/>
      <x:c r="O22" s="148"/>
      <x:c r="P22" s="148"/>
      <x:c r="Q22" s="148"/>
      <x:c r="R22" s="148"/>
      <x:c r="S22" s="148"/>
      <x:c r="T22" s="148"/>
      <x:c r="U22" s="148"/>
    </x:row>
    <x:row r="23">
      <x:c r="A23" s="148"/>
      <x:c r="B23" s="148"/>
      <x:c r="C23" s="148"/>
      <x:c r="D23" s="148"/>
      <x:c r="E23" s="148"/>
      <x:c r="F23" s="148"/>
      <x:c r="G23" s="148"/>
      <x:c r="H23" s="148"/>
      <x:c r="I23" s="148"/>
      <x:c r="J23" s="148"/>
      <x:c r="K23" s="148"/>
      <x:c r="L23" s="148"/>
      <x:c r="M23" s="148"/>
      <x:c r="N23" s="148"/>
      <x:c r="O23" s="148"/>
      <x:c r="P23" s="148"/>
      <x:c r="Q23" s="148"/>
      <x:c r="R23" s="148"/>
      <x:c r="S23" s="148"/>
      <x:c r="T23" s="148"/>
      <x:c r="U23" s="148"/>
    </x:row>
    <x:row r="24">
      <x:c r="A24" s="148"/>
      <x:c r="B24" s="148"/>
      <x:c r="C24" s="148"/>
      <x:c r="D24" s="148"/>
      <x:c r="E24" s="148"/>
      <x:c r="F24" s="148"/>
      <x:c r="G24" s="148"/>
      <x:c r="H24" s="148"/>
      <x:c r="I24" s="148"/>
      <x:c r="J24" s="148"/>
      <x:c r="K24" s="148"/>
      <x:c r="L24" s="148"/>
      <x:c r="M24" s="148"/>
      <x:c r="N24" s="148"/>
      <x:c r="O24" s="148"/>
      <x:c r="P24" s="148"/>
      <x:c r="Q24" s="148"/>
      <x:c r="R24" s="148"/>
      <x:c r="S24" s="148"/>
      <x:c r="T24" s="148"/>
      <x:c r="U24" s="148"/>
    </x:row>
    <x:row r="25">
      <x:c r="A25" s="148"/>
      <x:c r="B25" s="148"/>
      <x:c r="C25" s="148"/>
      <x:c r="D25" s="148"/>
      <x:c r="E25" s="148"/>
      <x:c r="F25" s="148"/>
      <x:c r="G25" s="148"/>
      <x:c r="H25" s="148"/>
      <x:c r="I25" s="148"/>
      <x:c r="J25" s="148"/>
      <x:c r="K25" s="148"/>
      <x:c r="L25" s="148"/>
      <x:c r="M25" s="148"/>
      <x:c r="N25" s="148"/>
      <x:c r="O25" s="148"/>
      <x:c r="P25" s="148"/>
      <x:c r="Q25" s="148"/>
      <x:c r="R25" s="148"/>
      <x:c r="S25" s="148"/>
      <x:c r="T25" s="148"/>
      <x:c r="U25" s="148"/>
    </x:row>
    <x:row r="26">
      <x:c r="A26" s="148"/>
      <x:c r="B26" s="148"/>
      <x:c r="C26" s="148"/>
      <x:c r="D26" s="148"/>
      <x:c r="E26" s="148"/>
      <x:c r="F26" s="148"/>
      <x:c r="G26" s="148"/>
      <x:c r="H26" s="148"/>
      <x:c r="I26" s="148"/>
      <x:c r="J26" s="148"/>
      <x:c r="K26" s="148"/>
      <x:c r="L26" s="148"/>
      <x:c r="M26" s="148"/>
      <x:c r="N26" s="148"/>
      <x:c r="O26" s="148"/>
      <x:c r="P26" s="148"/>
      <x:c r="Q26" s="148"/>
      <x:c r="R26" s="148"/>
      <x:c r="S26" s="148"/>
      <x:c r="T26" s="148"/>
      <x:c r="U26" s="148"/>
    </x:row>
    <x:row r="27">
      <x:c r="A27" s="148"/>
      <x:c r="B27" s="148"/>
      <x:c r="C27" s="148"/>
      <x:c r="D27" s="148"/>
      <x:c r="E27" s="148"/>
      <x:c r="F27" s="148"/>
      <x:c r="G27" s="148"/>
      <x:c r="H27" s="148"/>
      <x:c r="I27" s="148"/>
      <x:c r="J27" s="148"/>
      <x:c r="K27" s="148"/>
      <x:c r="L27" s="148"/>
      <x:c r="M27" s="148"/>
      <x:c r="N27" s="148"/>
      <x:c r="O27" s="148"/>
      <x:c r="P27" s="148"/>
      <x:c r="Q27" s="148"/>
      <x:c r="R27" s="148"/>
      <x:c r="S27" s="148"/>
      <x:c r="T27" s="148"/>
      <x:c r="U27" s="148"/>
    </x:row>
    <x:row r="28">
      <x:c r="A28" s="148"/>
      <x:c r="B28" s="148"/>
      <x:c r="C28" s="148"/>
      <x:c r="D28" s="148"/>
      <x:c r="E28" s="148"/>
      <x:c r="F28" s="148"/>
      <x:c r="G28" s="148"/>
      <x:c r="H28" s="148"/>
      <x:c r="I28" s="148"/>
      <x:c r="J28" s="148"/>
      <x:c r="K28" s="148"/>
      <x:c r="L28" s="148"/>
      <x:c r="M28" s="148"/>
      <x:c r="N28" s="148"/>
      <x:c r="O28" s="148"/>
      <x:c r="P28" s="148"/>
      <x:c r="Q28" s="148"/>
      <x:c r="R28" s="148"/>
      <x:c r="S28" s="148"/>
      <x:c r="T28" s="148"/>
      <x:c r="U28" s="148"/>
    </x:row>
    <x:row r="29">
      <x:c r="A29" s="148"/>
      <x:c r="B29" s="148"/>
      <x:c r="C29" s="148"/>
      <x:c r="D29" s="148"/>
      <x:c r="E29" s="148"/>
      <x:c r="F29" s="148"/>
      <x:c r="G29" s="148"/>
      <x:c r="H29" s="148"/>
      <x:c r="I29" s="148"/>
      <x:c r="J29" s="148"/>
      <x:c r="K29" s="148"/>
      <x:c r="L29" s="148"/>
      <x:c r="M29" s="148"/>
      <x:c r="N29" s="148"/>
      <x:c r="O29" s="148"/>
      <x:c r="P29" s="148"/>
      <x:c r="Q29" s="148"/>
      <x:c r="R29" s="148"/>
      <x:c r="S29" s="148"/>
      <x:c r="T29" s="148"/>
      <x:c r="U29" s="148"/>
    </x:row>
    <x:row r="30">
      <x:c r="A30" s="148"/>
      <x:c r="B30" s="148"/>
      <x:c r="C30" s="148"/>
      <x:c r="D30" s="148"/>
      <x:c r="E30" s="148"/>
      <x:c r="F30" s="148"/>
      <x:c r="G30" s="148"/>
      <x:c r="H30" s="148"/>
      <x:c r="I30" s="148"/>
      <x:c r="J30" s="148"/>
      <x:c r="K30" s="148"/>
      <x:c r="L30" s="148"/>
      <x:c r="M30" s="148"/>
      <x:c r="N30" s="148"/>
      <x:c r="O30" s="148"/>
      <x:c r="P30" s="148"/>
      <x:c r="Q30" s="148"/>
      <x:c r="R30" s="148"/>
      <x:c r="S30" s="148"/>
      <x:c r="T30" s="148"/>
      <x:c r="U30" s="148"/>
    </x:row>
    <x:row r="31">
      <x:c r="A31" s="148"/>
      <x:c r="B31" s="148"/>
      <x:c r="C31" s="148"/>
      <x:c r="D31" s="148"/>
      <x:c r="E31" s="148"/>
      <x:c r="F31" s="148"/>
      <x:c r="G31" s="148"/>
      <x:c r="H31" s="148"/>
      <x:c r="I31" s="148"/>
      <x:c r="J31" s="148"/>
      <x:c r="K31" s="148"/>
      <x:c r="L31" s="148"/>
      <x:c r="M31" s="148"/>
      <x:c r="N31" s="148"/>
      <x:c r="O31" s="148"/>
      <x:c r="P31" s="148"/>
      <x:c r="Q31" s="148"/>
      <x:c r="R31" s="148"/>
      <x:c r="S31" s="148"/>
      <x:c r="T31" s="148"/>
      <x:c r="U31" s="148"/>
    </x:row>
    <x:row r="32">
      <x:c r="A32" s="148"/>
      <x:c r="B32" s="148"/>
      <x:c r="C32" s="148"/>
      <x:c r="D32" s="148"/>
      <x:c r="E32" s="148"/>
      <x:c r="F32" s="148"/>
      <x:c r="G32" s="148"/>
      <x:c r="H32" s="148"/>
      <x:c r="I32" s="148"/>
      <x:c r="J32" s="148"/>
      <x:c r="K32" s="148"/>
      <x:c r="L32" s="148"/>
      <x:c r="M32" s="148"/>
      <x:c r="N32" s="148"/>
      <x:c r="O32" s="148"/>
      <x:c r="P32" s="148"/>
      <x:c r="Q32" s="148"/>
      <x:c r="R32" s="148"/>
      <x:c r="S32" s="148"/>
      <x:c r="T32" s="148"/>
      <x:c r="U32" s="148"/>
    </x:row>
    <x:row r="33">
      <x:c r="A33" s="148"/>
      <x:c r="B33" s="148"/>
      <x:c r="C33" s="148"/>
      <x:c r="D33" s="148"/>
      <x:c r="E33" s="148"/>
      <x:c r="F33" s="148"/>
      <x:c r="G33" s="148"/>
      <x:c r="H33" s="148"/>
      <x:c r="I33" s="148"/>
      <x:c r="J33" s="148"/>
      <x:c r="K33" s="148"/>
      <x:c r="L33" s="148"/>
      <x:c r="M33" s="148"/>
      <x:c r="N33" s="148"/>
      <x:c r="O33" s="148"/>
      <x:c r="P33" s="148"/>
      <x:c r="Q33" s="148"/>
      <x:c r="R33" s="148"/>
      <x:c r="S33" s="148"/>
      <x:c r="T33" s="148"/>
      <x:c r="U33" s="148"/>
    </x:row>
    <x:row r="34">
      <x:c r="A34" s="148"/>
      <x:c r="B34" s="148"/>
      <x:c r="C34" s="148"/>
      <x:c r="D34" s="148"/>
      <x:c r="E34" s="148"/>
      <x:c r="F34" s="148"/>
      <x:c r="G34" s="148"/>
      <x:c r="H34" s="148"/>
      <x:c r="I34" s="148"/>
      <x:c r="J34" s="148"/>
      <x:c r="K34" s="148"/>
      <x:c r="L34" s="148"/>
      <x:c r="M34" s="148"/>
      <x:c r="N34" s="148"/>
      <x:c r="O34" s="148"/>
      <x:c r="P34" s="148"/>
      <x:c r="Q34" s="148"/>
      <x:c r="R34" s="148"/>
      <x:c r="S34" s="148"/>
      <x:c r="T34" s="148"/>
      <x:c r="U34" s="148"/>
    </x:row>
    <x:row r="35">
      <x:c r="A35" s="148"/>
      <x:c r="B35" s="148"/>
      <x:c r="C35" s="148"/>
      <x:c r="D35" s="148"/>
      <x:c r="E35" s="148"/>
      <x:c r="F35" s="148"/>
      <x:c r="G35" s="148"/>
      <x:c r="H35" s="148"/>
      <x:c r="I35" s="148"/>
      <x:c r="J35" s="148"/>
      <x:c r="K35" s="148"/>
      <x:c r="L35" s="148"/>
      <x:c r="M35" s="148"/>
      <x:c r="N35" s="148"/>
      <x:c r="O35" s="148"/>
      <x:c r="P35" s="148"/>
      <x:c r="Q35" s="148"/>
      <x:c r="R35" s="148"/>
      <x:c r="S35" s="148"/>
      <x:c r="T35" s="148"/>
      <x:c r="U35" s="148"/>
    </x:row>
    <x:row r="36">
      <x:c r="A36" s="148"/>
      <x:c r="B36" s="148"/>
      <x:c r="C36" s="148"/>
      <x:c r="D36" s="148"/>
      <x:c r="E36" s="148"/>
      <x:c r="F36" s="148"/>
      <x:c r="G36" s="148"/>
      <x:c r="H36" s="148"/>
      <x:c r="I36" s="148"/>
      <x:c r="J36" s="148"/>
      <x:c r="K36" s="148"/>
      <x:c r="L36" s="148"/>
      <x:c r="M36" s="148"/>
      <x:c r="N36" s="148"/>
      <x:c r="O36" s="148"/>
      <x:c r="P36" s="148"/>
      <x:c r="Q36" s="148"/>
      <x:c r="R36" s="148"/>
      <x:c r="S36" s="148"/>
      <x:c r="T36" s="148"/>
      <x:c r="U36" s="148"/>
    </x:row>
    <x:row r="37">
      <x:c r="A37" s="148"/>
      <x:c r="B37" s="148"/>
      <x:c r="C37" s="148"/>
      <x:c r="D37" s="148"/>
      <x:c r="E37" s="148"/>
      <x:c r="F37" s="148"/>
      <x:c r="G37" s="148"/>
      <x:c r="H37" s="148"/>
      <x:c r="I37" s="148"/>
      <x:c r="J37" s="148"/>
      <x:c r="K37" s="148"/>
      <x:c r="L37" s="148"/>
      <x:c r="M37" s="148"/>
      <x:c r="N37" s="148"/>
      <x:c r="O37" s="148"/>
      <x:c r="P37" s="148"/>
      <x:c r="Q37" s="148"/>
      <x:c r="R37" s="148"/>
      <x:c r="S37" s="148"/>
      <x:c r="T37" s="148"/>
      <x:c r="U37" s="148"/>
    </x:row>
    <x:row r="38">
      <x:c r="A38" s="148"/>
      <x:c r="B38" s="148"/>
      <x:c r="C38" s="148"/>
      <x:c r="D38" s="148"/>
      <x:c r="E38" s="148"/>
      <x:c r="F38" s="148"/>
      <x:c r="G38" s="148"/>
      <x:c r="H38" s="148"/>
      <x:c r="I38" s="148"/>
      <x:c r="J38" s="148"/>
      <x:c r="K38" s="148"/>
      <x:c r="L38" s="148"/>
      <x:c r="M38" s="148"/>
      <x:c r="N38" s="148"/>
      <x:c r="O38" s="148"/>
      <x:c r="P38" s="148"/>
      <x:c r="Q38" s="148"/>
      <x:c r="R38" s="148"/>
      <x:c r="S38" s="148"/>
      <x:c r="T38" s="148"/>
      <x:c r="U38" s="148"/>
    </x:row>
    <x:row r="39">
      <x:c r="A39" s="148"/>
      <x:c r="B39" s="148"/>
      <x:c r="C39" s="148"/>
      <x:c r="D39" s="148"/>
      <x:c r="E39" s="148"/>
      <x:c r="F39" s="148"/>
      <x:c r="G39" s="148"/>
      <x:c r="H39" s="148"/>
      <x:c r="I39" s="148"/>
      <x:c r="J39" s="148"/>
      <x:c r="K39" s="148"/>
      <x:c r="L39" s="148"/>
      <x:c r="M39" s="148"/>
      <x:c r="N39" s="148"/>
      <x:c r="O39" s="148"/>
      <x:c r="P39" s="148"/>
      <x:c r="Q39" s="148"/>
      <x:c r="R39" s="148"/>
      <x:c r="S39" s="148"/>
      <x:c r="T39" s="148"/>
      <x:c r="U39" s="148"/>
    </x:row>
    <x:row r="40">
      <x:c r="A40" s="148"/>
      <x:c r="B40" s="148"/>
      <x:c r="C40" s="148"/>
      <x:c r="D40" s="148"/>
      <x:c r="E40" s="148"/>
      <x:c r="F40" s="148"/>
      <x:c r="G40" s="148"/>
      <x:c r="H40" s="148"/>
      <x:c r="I40" s="148"/>
      <x:c r="J40" s="148"/>
      <x:c r="K40" s="148"/>
      <x:c r="L40" s="148"/>
      <x:c r="M40" s="148"/>
      <x:c r="N40" s="148"/>
      <x:c r="O40" s="148"/>
      <x:c r="P40" s="148"/>
      <x:c r="Q40" s="148"/>
      <x:c r="R40" s="148"/>
      <x:c r="S40" s="148"/>
      <x:c r="T40" s="148"/>
      <x:c r="U40" s="148"/>
    </x:row>
  </x:sheetData>
  <x:mergeCells>
    <x:mergeCell ref="A1:P1"/>
    <x:mergeCell ref="R3:U3"/>
    <x:mergeCell ref="R10:U10"/>
  </x:mergeCells>
  <x:dataValidations count="3">
    <x:dataValidation type="list" sqref="C4:C18">
      <x:formula1>Bibliothèque!$A$2:$A$8</x:formula1>
    </x:dataValidation>
    <x:dataValidation type="list" sqref="D4:D18">
      <x:formula1>Bibliothèque!$J$2:$J$3</x:formula1>
    </x:dataValidation>
    <x:dataValidation type="list" sqref="E4:E18">
      <x:formula1>Bibliothèque!$L$2:$L$6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4c0105d06a9344fb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15.25" hidden="0" customWidth="1"/>
    <x:col min="2" max="2" width="6.5" hidden="0" customWidth="1"/>
    <x:col min="3" max="3" width="5.630000114440918" hidden="0" customWidth="1"/>
    <x:col min="4" max="4" width="6" hidden="0" customWidth="1"/>
    <x:col min="5" max="5" width="10.25" hidden="0" customWidth="1"/>
    <x:col min="6" max="6" width="5.25" hidden="0" customWidth="1"/>
    <x:col min="7" max="7" width="5.5" hidden="0" customWidth="1"/>
    <x:col min="8" max="8" width="9.880000114440918" hidden="0" customWidth="1"/>
    <x:col min="9" max="9" width="9.5" hidden="0" customWidth="1"/>
    <x:col min="10" max="10" width="9.5" hidden="0" customWidth="1"/>
    <x:col min="11" max="11" width="34.380001068115234" hidden="0" customWidth="1"/>
  </x:cols>
  <x:sheetData>
    <x:row r="1" ht="32" customHeight="1">
      <x:c r="A1" s="174" t="str">
        <x:v>CONDITIONS DE FRAISAGE — PLAGES INDICATIVES</x:v>
      </x:c>
      <x:c r="B1" s="148"/>
      <x:c r="C1" s="148"/>
      <x:c r="D1" s="148"/>
      <x:c r="E1" s="148"/>
      <x:c r="F1" s="148"/>
      <x:c r="G1" s="148"/>
      <x:c r="H1" s="148"/>
      <x:c r="I1" s="148"/>
      <x:c r="J1" s="148"/>
      <x:c r="K1" s="148"/>
      <x:c r="L1" s="148"/>
      <x:c r="M1" s="148"/>
      <x:c r="N1" s="148"/>
      <x:c r="O1" s="148"/>
      <x:c r="P1" s="148"/>
      <x:c r="Q1" s="148"/>
      <x:c r="R1" s="148"/>
      <x:c r="S1" s="148"/>
      <x:c r="T1" s="148"/>
      <x:c r="U1" s="148"/>
    </x:row>
    <x:row r="2">
      <x:c r="A2" s="148"/>
      <x:c r="B2" s="148"/>
      <x:c r="C2" s="148"/>
      <x:c r="D2" s="148"/>
      <x:c r="E2" s="148"/>
      <x:c r="F2" s="148"/>
      <x:c r="G2" s="148"/>
      <x:c r="H2" s="148"/>
      <x:c r="I2" s="148"/>
      <x:c r="J2" s="148"/>
      <x:c r="K2" s="148"/>
      <x:c r="L2" s="148"/>
      <x:c r="M2" s="148"/>
      <x:c r="N2" s="148"/>
      <x:c r="O2" s="148"/>
      <x:c r="P2" s="148"/>
      <x:c r="Q2" s="148"/>
      <x:c r="R2" s="148"/>
      <x:c r="S2" s="148"/>
      <x:c r="T2" s="148"/>
      <x:c r="U2" s="148"/>
    </x:row>
    <x:row r="3">
      <x:c r="A3" s="175" t="str">
        <x:v>Matériau</x:v>
      </x:c>
      <x:c r="B3" s="175" t="str">
        <x:v>Outil</x:v>
      </x:c>
      <x:c r="C3" s="175" t="str">
        <x:v>Vc min</x:v>
      </x:c>
      <x:c r="D3" s="175" t="str">
        <x:v>Vc max</x:v>
      </x:c>
      <x:c r="E3" s="175" t="str">
        <x:v>Vc conseillée</x:v>
      </x:c>
      <x:c r="F3" s="175" t="str">
        <x:v>fz min</x:v>
      </x:c>
      <x:c r="G3" s="175" t="str">
        <x:v>fz max</x:v>
      </x:c>
      <x:c r="H3" s="175" t="str">
        <x:v>fz conseillée</x:v>
      </x:c>
      <x:c r="I3" s="175" t="str">
        <x:v>ap conseillé</x:v>
      </x:c>
      <x:c r="J3" s="175" t="str">
        <x:v>ae conseillé</x:v>
      </x:c>
      <x:c r="K3" s="175" t="str">
        <x:v>Observation atelier</x:v>
      </x:c>
      <x:c r="L3" s="148"/>
      <x:c r="M3" s="148"/>
      <x:c r="N3" s="148"/>
      <x:c r="O3" s="148"/>
      <x:c r="P3" s="148"/>
      <x:c r="Q3" s="148"/>
      <x:c r="R3" s="148"/>
      <x:c r="S3" s="148"/>
      <x:c r="T3" s="148"/>
      <x:c r="U3" s="148"/>
    </x:row>
    <x:row r="4">
      <x:c r="A4" s="79" t="str">
        <x:v>Acier doux</x:v>
      </x:c>
      <x:c r="B4" s="79" t="str">
        <x:v>HSS</x:v>
      </x:c>
      <x:c r="C4" s="82" t="n">
        <x:v>25</x:v>
      </x:c>
      <x:c r="D4" s="82" t="n">
        <x:v>40</x:v>
      </x:c>
      <x:c r="E4" s="82" t="n">
        <x:f>(C4+D4)/2</x:f>
        <x:v>32.5</x:v>
      </x:c>
      <x:c r="F4" s="82" t="n">
        <x:v>0.03</x:v>
      </x:c>
      <x:c r="G4" s="82" t="n">
        <x:v>0.12</x:v>
      </x:c>
      <x:c r="H4" s="82" t="n">
        <x:f>(F4+G4)/2</x:f>
        <x:v>0.075</x:v>
      </x:c>
      <x:c r="I4" s="79" t="str">
        <x:v>0,3D à 1D</x:v>
      </x:c>
      <x:c r="J4" s="79" t="str">
        <x:v>0,1D à 0,5D</x:v>
      </x:c>
      <x:c r="K4" s="79" t="str">
        <x:v>Réduire Vc si vibration ou échauffement.</x:v>
      </x:c>
      <x:c r="L4" s="148"/>
      <x:c r="M4" s="148"/>
      <x:c r="N4" s="148"/>
      <x:c r="O4" s="148"/>
      <x:c r="P4" s="148"/>
      <x:c r="Q4" s="148"/>
      <x:c r="R4" s="148"/>
      <x:c r="S4" s="148"/>
      <x:c r="T4" s="148"/>
      <x:c r="U4" s="148"/>
    </x:row>
    <x:row r="5">
      <x:c r="A5" s="79" t="str">
        <x:v>Acier doux</x:v>
      </x:c>
      <x:c r="B5" s="79" t="str">
        <x:v>Carbure</x:v>
      </x:c>
      <x:c r="C5" s="82" t="n">
        <x:v>120</x:v>
      </x:c>
      <x:c r="D5" s="82" t="n">
        <x:v>220</x:v>
      </x:c>
      <x:c r="E5" s="82" t="n">
        <x:f>(C5+D5)/2</x:f>
        <x:v>170</x:v>
      </x:c>
      <x:c r="F5" s="82" t="n">
        <x:v>0.03</x:v>
      </x:c>
      <x:c r="G5" s="82" t="n">
        <x:v>0.12</x:v>
      </x:c>
      <x:c r="H5" s="82" t="n">
        <x:f>(F5+G5)/2</x:f>
        <x:v>0.075</x:v>
      </x:c>
      <x:c r="I5" s="79" t="str">
        <x:v>0,5D à 1,5D</x:v>
      </x:c>
      <x:c r="J5" s="79" t="str">
        <x:v>0,2D à 0,8D</x:v>
      </x:c>
      <x:c r="K5" s="79" t="str">
        <x:v>Augmenter progressivement si bridage rigide.</x:v>
      </x:c>
      <x:c r="L5" s="148"/>
      <x:c r="M5" s="148"/>
      <x:c r="N5" s="148"/>
      <x:c r="O5" s="148"/>
      <x:c r="P5" s="148"/>
      <x:c r="Q5" s="148"/>
      <x:c r="R5" s="148"/>
      <x:c r="S5" s="148"/>
      <x:c r="T5" s="148"/>
      <x:c r="U5" s="148"/>
    </x:row>
    <x:row r="6">
      <x:c r="A6" s="79" t="str">
        <x:v>Acier mi-dur</x:v>
      </x:c>
      <x:c r="B6" s="79" t="str">
        <x:v>HSS</x:v>
      </x:c>
      <x:c r="C6" s="82" t="n">
        <x:v>18</x:v>
      </x:c>
      <x:c r="D6" s="82" t="n">
        <x:v>30</x:v>
      </x:c>
      <x:c r="E6" s="82" t="n">
        <x:f>(C6+D6)/2</x:f>
        <x:v>24</x:v>
      </x:c>
      <x:c r="F6" s="82" t="n">
        <x:v>0.025</x:v>
      </x:c>
      <x:c r="G6" s="82" t="n">
        <x:v>0.1</x:v>
      </x:c>
      <x:c r="H6" s="82" t="n">
        <x:f>(F6+G6)/2</x:f>
        <x:v>0.0625</x:v>
      </x:c>
      <x:c r="I6" s="79" t="str">
        <x:v>0,3D à 1D</x:v>
      </x:c>
      <x:c r="J6" s="79" t="str">
        <x:v>0,1D à 0,5D</x:v>
      </x:c>
      <x:c r="K6" s="79" t="str">
        <x:v>Réduire Vc si vibration ou échauffement.</x:v>
      </x:c>
      <x:c r="L6" s="148"/>
      <x:c r="M6" s="148"/>
      <x:c r="N6" s="148"/>
      <x:c r="O6" s="148"/>
      <x:c r="P6" s="148"/>
      <x:c r="Q6" s="148"/>
      <x:c r="R6" s="148"/>
      <x:c r="S6" s="148"/>
      <x:c r="T6" s="148"/>
      <x:c r="U6" s="148"/>
    </x:row>
    <x:row r="7">
      <x:c r="A7" s="79" t="str">
        <x:v>Acier mi-dur</x:v>
      </x:c>
      <x:c r="B7" s="79" t="str">
        <x:v>Carbure</x:v>
      </x:c>
      <x:c r="C7" s="82" t="n">
        <x:v>90</x:v>
      </x:c>
      <x:c r="D7" s="82" t="n">
        <x:v>160</x:v>
      </x:c>
      <x:c r="E7" s="82" t="n">
        <x:f>(C7+D7)/2</x:f>
        <x:v>125</x:v>
      </x:c>
      <x:c r="F7" s="82" t="n">
        <x:v>0.025</x:v>
      </x:c>
      <x:c r="G7" s="82" t="n">
        <x:v>0.1</x:v>
      </x:c>
      <x:c r="H7" s="82" t="n">
        <x:f>(F7+G7)/2</x:f>
        <x:v>0.0625</x:v>
      </x:c>
      <x:c r="I7" s="79" t="str">
        <x:v>0,5D à 1,5D</x:v>
      </x:c>
      <x:c r="J7" s="79" t="str">
        <x:v>0,2D à 0,8D</x:v>
      </x:c>
      <x:c r="K7" s="79" t="str">
        <x:v>Augmenter progressivement si bridage rigide.</x:v>
      </x:c>
      <x:c r="L7" s="148"/>
      <x:c r="M7" s="148"/>
      <x:c r="N7" s="148"/>
      <x:c r="O7" s="148"/>
      <x:c r="P7" s="148"/>
      <x:c r="Q7" s="148"/>
      <x:c r="R7" s="148"/>
      <x:c r="S7" s="148"/>
      <x:c r="T7" s="148"/>
      <x:c r="U7" s="148"/>
    </x:row>
    <x:row r="8">
      <x:c r="A8" s="79" t="str">
        <x:v>Inox</x:v>
      </x:c>
      <x:c r="B8" s="79" t="str">
        <x:v>HSS</x:v>
      </x:c>
      <x:c r="C8" s="82" t="n">
        <x:v>12</x:v>
      </x:c>
      <x:c r="D8" s="82" t="n">
        <x:v>25</x:v>
      </x:c>
      <x:c r="E8" s="82" t="n">
        <x:f>(C8+D8)/2</x:f>
        <x:v>18.5</x:v>
      </x:c>
      <x:c r="F8" s="82" t="n">
        <x:v>0.02</x:v>
      </x:c>
      <x:c r="G8" s="82" t="n">
        <x:v>0.08</x:v>
      </x:c>
      <x:c r="H8" s="82" t="n">
        <x:f>(F8+G8)/2</x:f>
        <x:v>0.05</x:v>
      </x:c>
      <x:c r="I8" s="79" t="str">
        <x:v>0,3D à 1D</x:v>
      </x:c>
      <x:c r="J8" s="79" t="str">
        <x:v>0,1D à 0,5D</x:v>
      </x:c>
      <x:c r="K8" s="79" t="str">
        <x:v>Réduire Vc si vibration ou échauffement.</x:v>
      </x:c>
      <x:c r="L8" s="148"/>
      <x:c r="M8" s="148"/>
      <x:c r="N8" s="148"/>
      <x:c r="O8" s="148"/>
      <x:c r="P8" s="148"/>
      <x:c r="Q8" s="148"/>
      <x:c r="R8" s="148"/>
      <x:c r="S8" s="148"/>
      <x:c r="T8" s="148"/>
      <x:c r="U8" s="148"/>
    </x:row>
    <x:row r="9">
      <x:c r="A9" s="79" t="str">
        <x:v>Inox</x:v>
      </x:c>
      <x:c r="B9" s="79" t="str">
        <x:v>Carbure</x:v>
      </x:c>
      <x:c r="C9" s="82" t="n">
        <x:v>60</x:v>
      </x:c>
      <x:c r="D9" s="82" t="n">
        <x:v>130</x:v>
      </x:c>
      <x:c r="E9" s="82" t="n">
        <x:f>(C9+D9)/2</x:f>
        <x:v>95</x:v>
      </x:c>
      <x:c r="F9" s="82" t="n">
        <x:v>0.02</x:v>
      </x:c>
      <x:c r="G9" s="82" t="n">
        <x:v>0.08</x:v>
      </x:c>
      <x:c r="H9" s="82" t="n">
        <x:f>(F9+G9)/2</x:f>
        <x:v>0.05</x:v>
      </x:c>
      <x:c r="I9" s="79" t="str">
        <x:v>0,5D à 1,5D</x:v>
      </x:c>
      <x:c r="J9" s="79" t="str">
        <x:v>0,2D à 0,8D</x:v>
      </x:c>
      <x:c r="K9" s="79" t="str">
        <x:v>Augmenter progressivement si bridage rigide.</x:v>
      </x:c>
      <x:c r="L9" s="148"/>
      <x:c r="M9" s="148"/>
      <x:c r="N9" s="148"/>
      <x:c r="O9" s="148"/>
      <x:c r="P9" s="148"/>
      <x:c r="Q9" s="148"/>
      <x:c r="R9" s="148"/>
      <x:c r="S9" s="148"/>
      <x:c r="T9" s="148"/>
      <x:c r="U9" s="148"/>
    </x:row>
    <x:row r="10">
      <x:c r="A10" s="79" t="str">
        <x:v>Aluminium</x:v>
      </x:c>
      <x:c r="B10" s="79" t="str">
        <x:v>HSS</x:v>
      </x:c>
      <x:c r="C10" s="82" t="n">
        <x:v>80</x:v>
      </x:c>
      <x:c r="D10" s="82" t="n">
        <x:v>180</x:v>
      </x:c>
      <x:c r="E10" s="82" t="n">
        <x:f>(C10+D10)/2</x:f>
        <x:v>130</x:v>
      </x:c>
      <x:c r="F10" s="82" t="n">
        <x:v>0.05</x:v>
      </x:c>
      <x:c r="G10" s="82" t="n">
        <x:v>0.25</x:v>
      </x:c>
      <x:c r="H10" s="82" t="n">
        <x:f>(F10+G10)/2</x:f>
        <x:v>0.15</x:v>
      </x:c>
      <x:c r="I10" s="79" t="str">
        <x:v>0,3D à 1D</x:v>
      </x:c>
      <x:c r="J10" s="79" t="str">
        <x:v>0,1D à 0,5D</x:v>
      </x:c>
      <x:c r="K10" s="79" t="str">
        <x:v>Réduire Vc si vibration ou échauffement.</x:v>
      </x:c>
      <x:c r="L10" s="148"/>
      <x:c r="M10" s="148"/>
      <x:c r="N10" s="148"/>
      <x:c r="O10" s="148"/>
      <x:c r="P10" s="148"/>
      <x:c r="Q10" s="148"/>
      <x:c r="R10" s="148"/>
      <x:c r="S10" s="148"/>
      <x:c r="T10" s="148"/>
      <x:c r="U10" s="148"/>
    </x:row>
    <x:row r="11">
      <x:c r="A11" s="79" t="str">
        <x:v>Aluminium</x:v>
      </x:c>
      <x:c r="B11" s="79" t="str">
        <x:v>Carbure</x:v>
      </x:c>
      <x:c r="C11" s="82" t="n">
        <x:v>250</x:v>
      </x:c>
      <x:c r="D11" s="82" t="n">
        <x:v>700</x:v>
      </x:c>
      <x:c r="E11" s="82" t="n">
        <x:f>(C11+D11)/2</x:f>
        <x:v>475</x:v>
      </x:c>
      <x:c r="F11" s="82" t="n">
        <x:v>0.05</x:v>
      </x:c>
      <x:c r="G11" s="82" t="n">
        <x:v>0.25</x:v>
      </x:c>
      <x:c r="H11" s="82" t="n">
        <x:f>(F11+G11)/2</x:f>
        <x:v>0.15</x:v>
      </x:c>
      <x:c r="I11" s="79" t="str">
        <x:v>0,5D à 1,5D</x:v>
      </x:c>
      <x:c r="J11" s="79" t="str">
        <x:v>0,2D à 0,8D</x:v>
      </x:c>
      <x:c r="K11" s="79" t="str">
        <x:v>Augmenter progressivement si bridage rigide.</x:v>
      </x:c>
      <x:c r="L11" s="148"/>
      <x:c r="M11" s="148"/>
      <x:c r="N11" s="148"/>
      <x:c r="O11" s="148"/>
      <x:c r="P11" s="148"/>
      <x:c r="Q11" s="148"/>
      <x:c r="R11" s="148"/>
      <x:c r="S11" s="148"/>
      <x:c r="T11" s="148"/>
      <x:c r="U11" s="148"/>
    </x:row>
    <x:row r="12">
      <x:c r="A12" s="79" t="str">
        <x:v>Fonte</x:v>
      </x:c>
      <x:c r="B12" s="79" t="str">
        <x:v>HSS</x:v>
      </x:c>
      <x:c r="C12" s="82" t="n">
        <x:v>20</x:v>
      </x:c>
      <x:c r="D12" s="82" t="n">
        <x:v>35</x:v>
      </x:c>
      <x:c r="E12" s="82" t="n">
        <x:f>(C12+D12)/2</x:f>
        <x:v>27.5</x:v>
      </x:c>
      <x:c r="F12" s="82" t="n">
        <x:v>0.04</x:v>
      </x:c>
      <x:c r="G12" s="82" t="n">
        <x:v>0.16</x:v>
      </x:c>
      <x:c r="H12" s="82" t="n">
        <x:f>(F12+G12)/2</x:f>
        <x:v>0.1</x:v>
      </x:c>
      <x:c r="I12" s="79" t="str">
        <x:v>0,3D à 1D</x:v>
      </x:c>
      <x:c r="J12" s="79" t="str">
        <x:v>0,1D à 0,5D</x:v>
      </x:c>
      <x:c r="K12" s="79" t="str">
        <x:v>Réduire Vc si vibration ou échauffement.</x:v>
      </x:c>
      <x:c r="L12" s="148"/>
      <x:c r="M12" s="148"/>
      <x:c r="N12" s="148"/>
      <x:c r="O12" s="148"/>
      <x:c r="P12" s="148"/>
      <x:c r="Q12" s="148"/>
      <x:c r="R12" s="148"/>
      <x:c r="S12" s="148"/>
      <x:c r="T12" s="148"/>
      <x:c r="U12" s="148"/>
    </x:row>
    <x:row r="13">
      <x:c r="A13" s="79" t="str">
        <x:v>Fonte</x:v>
      </x:c>
      <x:c r="B13" s="79" t="str">
        <x:v>Carbure</x:v>
      </x:c>
      <x:c r="C13" s="82" t="n">
        <x:v>100</x:v>
      </x:c>
      <x:c r="D13" s="82" t="n">
        <x:v>220</x:v>
      </x:c>
      <x:c r="E13" s="82" t="n">
        <x:f>(C13+D13)/2</x:f>
        <x:v>160</x:v>
      </x:c>
      <x:c r="F13" s="82" t="n">
        <x:v>0.04</x:v>
      </x:c>
      <x:c r="G13" s="82" t="n">
        <x:v>0.16</x:v>
      </x:c>
      <x:c r="H13" s="82" t="n">
        <x:f>(F13+G13)/2</x:f>
        <x:v>0.1</x:v>
      </x:c>
      <x:c r="I13" s="79" t="str">
        <x:v>0,5D à 1,5D</x:v>
      </x:c>
      <x:c r="J13" s="79" t="str">
        <x:v>0,2D à 0,8D</x:v>
      </x:c>
      <x:c r="K13" s="79" t="str">
        <x:v>Augmenter progressivement si bridage rigide.</x:v>
      </x:c>
      <x:c r="L13" s="148"/>
      <x:c r="M13" s="148"/>
      <x:c r="N13" s="148"/>
      <x:c r="O13" s="148"/>
      <x:c r="P13" s="148"/>
      <x:c r="Q13" s="148"/>
      <x:c r="R13" s="148"/>
      <x:c r="S13" s="148"/>
      <x:c r="T13" s="148"/>
      <x:c r="U13" s="148"/>
    </x:row>
    <x:row r="14">
      <x:c r="A14" s="79" t="str">
        <x:v>Bronze / laiton</x:v>
      </x:c>
      <x:c r="B14" s="79" t="str">
        <x:v>HSS</x:v>
      </x:c>
      <x:c r="C14" s="82" t="n">
        <x:v>50</x:v>
      </x:c>
      <x:c r="D14" s="82" t="n">
        <x:v>100</x:v>
      </x:c>
      <x:c r="E14" s="82" t="n">
        <x:f>(C14+D14)/2</x:f>
        <x:v>75</x:v>
      </x:c>
      <x:c r="F14" s="82" t="n">
        <x:v>0.04</x:v>
      </x:c>
      <x:c r="G14" s="82" t="n">
        <x:v>0.18</x:v>
      </x:c>
      <x:c r="H14" s="82" t="n">
        <x:f>(F14+G14)/2</x:f>
        <x:v>0.11</x:v>
      </x:c>
      <x:c r="I14" s="79" t="str">
        <x:v>0,3D à 1D</x:v>
      </x:c>
      <x:c r="J14" s="79" t="str">
        <x:v>0,1D à 0,5D</x:v>
      </x:c>
      <x:c r="K14" s="79" t="str">
        <x:v>Réduire Vc si vibration ou échauffement.</x:v>
      </x:c>
      <x:c r="L14" s="148"/>
      <x:c r="M14" s="148"/>
      <x:c r="N14" s="148"/>
      <x:c r="O14" s="148"/>
      <x:c r="P14" s="148"/>
      <x:c r="Q14" s="148"/>
      <x:c r="R14" s="148"/>
      <x:c r="S14" s="148"/>
      <x:c r="T14" s="148"/>
      <x:c r="U14" s="148"/>
    </x:row>
    <x:row r="15">
      <x:c r="A15" s="79" t="str">
        <x:v>Bronze / laiton</x:v>
      </x:c>
      <x:c r="B15" s="79" t="str">
        <x:v>Carbure</x:v>
      </x:c>
      <x:c r="C15" s="82" t="n">
        <x:v>160</x:v>
      </x:c>
      <x:c r="D15" s="82" t="n">
        <x:v>350</x:v>
      </x:c>
      <x:c r="E15" s="82" t="n">
        <x:f>(C15+D15)/2</x:f>
        <x:v>255</x:v>
      </x:c>
      <x:c r="F15" s="82" t="n">
        <x:v>0.04</x:v>
      </x:c>
      <x:c r="G15" s="82" t="n">
        <x:v>0.18</x:v>
      </x:c>
      <x:c r="H15" s="82" t="n">
        <x:f>(F15+G15)/2</x:f>
        <x:v>0.11</x:v>
      </x:c>
      <x:c r="I15" s="79" t="str">
        <x:v>0,5D à 1,5D</x:v>
      </x:c>
      <x:c r="J15" s="79" t="str">
        <x:v>0,2D à 0,8D</x:v>
      </x:c>
      <x:c r="K15" s="79" t="str">
        <x:v>Augmenter progressivement si bridage rigide.</x:v>
      </x:c>
      <x:c r="L15" s="148"/>
      <x:c r="M15" s="148"/>
      <x:c r="N15" s="148"/>
      <x:c r="O15" s="148"/>
      <x:c r="P15" s="148"/>
      <x:c r="Q15" s="148"/>
      <x:c r="R15" s="148"/>
      <x:c r="S15" s="148"/>
      <x:c r="T15" s="148"/>
      <x:c r="U15" s="148"/>
    </x:row>
    <x:row r="16">
      <x:c r="A16" s="79" t="str">
        <x:v>Plastique technique</x:v>
      </x:c>
      <x:c r="B16" s="79" t="str">
        <x:v>HSS</x:v>
      </x:c>
      <x:c r="C16" s="82" t="n">
        <x:v>80</x:v>
      </x:c>
      <x:c r="D16" s="82" t="n">
        <x:v>200</x:v>
      </x:c>
      <x:c r="E16" s="82" t="n">
        <x:f>(C16+D16)/2</x:f>
        <x:v>140</x:v>
      </x:c>
      <x:c r="F16" s="82" t="n">
        <x:v>0.04</x:v>
      </x:c>
      <x:c r="G16" s="82" t="n">
        <x:v>0.3</x:v>
      </x:c>
      <x:c r="H16" s="82" t="n">
        <x:f>(F16+G16)/2</x:f>
        <x:v>0.16999999999999998</x:v>
      </x:c>
      <x:c r="I16" s="79" t="str">
        <x:v>0,3D à 1D</x:v>
      </x:c>
      <x:c r="J16" s="79" t="str">
        <x:v>0,1D à 0,5D</x:v>
      </x:c>
      <x:c r="K16" s="79" t="str">
        <x:v>Réduire Vc si vibration ou échauffement.</x:v>
      </x:c>
      <x:c r="L16" s="148"/>
      <x:c r="M16" s="148"/>
      <x:c r="N16" s="148"/>
      <x:c r="O16" s="148"/>
      <x:c r="P16" s="148"/>
      <x:c r="Q16" s="148"/>
      <x:c r="R16" s="148"/>
      <x:c r="S16" s="148"/>
      <x:c r="T16" s="148"/>
      <x:c r="U16" s="148"/>
    </x:row>
    <x:row r="17">
      <x:c r="A17" s="79" t="str">
        <x:v>Plastique technique</x:v>
      </x:c>
      <x:c r="B17" s="79" t="str">
        <x:v>Carbure</x:v>
      </x:c>
      <x:c r="C17" s="82" t="n">
        <x:v>200</x:v>
      </x:c>
      <x:c r="D17" s="82" t="n">
        <x:v>600</x:v>
      </x:c>
      <x:c r="E17" s="82" t="n">
        <x:f>(C17+D17)/2</x:f>
        <x:v>400</x:v>
      </x:c>
      <x:c r="F17" s="82" t="n">
        <x:v>0.04</x:v>
      </x:c>
      <x:c r="G17" s="82" t="n">
        <x:v>0.3</x:v>
      </x:c>
      <x:c r="H17" s="82" t="n">
        <x:f>(F17+G17)/2</x:f>
        <x:v>0.16999999999999998</x:v>
      </x:c>
      <x:c r="I17" s="79" t="str">
        <x:v>0,5D à 1,5D</x:v>
      </x:c>
      <x:c r="J17" s="79" t="str">
        <x:v>0,2D à 0,8D</x:v>
      </x:c>
      <x:c r="K17" s="79" t="str">
        <x:v>Augmenter progressivement si bridage rigide.</x:v>
      </x:c>
      <x:c r="L17" s="148"/>
      <x:c r="M17" s="148"/>
      <x:c r="N17" s="148"/>
      <x:c r="O17" s="148"/>
      <x:c r="P17" s="148"/>
      <x:c r="Q17" s="148"/>
      <x:c r="R17" s="148"/>
      <x:c r="S17" s="148"/>
      <x:c r="T17" s="148"/>
      <x:c r="U17" s="148"/>
    </x:row>
    <x:row r="18">
      <x:c r="A18" s="148"/>
      <x:c r="B18" s="148"/>
      <x:c r="C18" s="148"/>
      <x:c r="D18" s="148"/>
      <x:c r="E18" s="148"/>
      <x:c r="F18" s="148"/>
      <x:c r="G18" s="148"/>
      <x:c r="H18" s="148"/>
      <x:c r="I18" s="148"/>
      <x:c r="J18" s="148"/>
      <x:c r="K18" s="148"/>
      <x:c r="L18" s="148"/>
      <x:c r="M18" s="148"/>
      <x:c r="N18" s="148"/>
      <x:c r="O18" s="148"/>
      <x:c r="P18" s="148"/>
      <x:c r="Q18" s="148"/>
      <x:c r="R18" s="148"/>
      <x:c r="S18" s="148"/>
      <x:c r="T18" s="148"/>
      <x:c r="U18" s="148"/>
    </x:row>
    <x:row r="19">
      <x:c r="A19" s="148"/>
      <x:c r="B19" s="148"/>
      <x:c r="C19" s="148"/>
      <x:c r="D19" s="148"/>
      <x:c r="E19" s="148"/>
      <x:c r="F19" s="148"/>
      <x:c r="G19" s="148"/>
      <x:c r="H19" s="148"/>
      <x:c r="I19" s="148"/>
      <x:c r="J19" s="148"/>
      <x:c r="K19" s="148"/>
      <x:c r="L19" s="148"/>
      <x:c r="M19" s="148"/>
      <x:c r="N19" s="148"/>
      <x:c r="O19" s="148"/>
      <x:c r="P19" s="148"/>
      <x:c r="Q19" s="148"/>
      <x:c r="R19" s="148"/>
      <x:c r="S19" s="148"/>
      <x:c r="T19" s="148"/>
      <x:c r="U19" s="148"/>
    </x:row>
    <x:row r="20">
      <x:c r="A20" s="148"/>
      <x:c r="B20" s="148"/>
      <x:c r="C20" s="148"/>
      <x:c r="D20" s="148"/>
      <x:c r="E20" s="148"/>
      <x:c r="F20" s="148"/>
      <x:c r="G20" s="148"/>
      <x:c r="H20" s="148"/>
      <x:c r="I20" s="148"/>
      <x:c r="J20" s="148"/>
      <x:c r="K20" s="148"/>
      <x:c r="L20" s="148"/>
      <x:c r="M20" s="148"/>
      <x:c r="N20" s="148"/>
      <x:c r="O20" s="148"/>
      <x:c r="P20" s="148"/>
      <x:c r="Q20" s="148"/>
      <x:c r="R20" s="148"/>
      <x:c r="S20" s="148"/>
      <x:c r="T20" s="148"/>
      <x:c r="U20" s="148"/>
    </x:row>
    <x:row r="21">
      <x:c r="A21" s="148"/>
      <x:c r="B21" s="148"/>
      <x:c r="C21" s="148"/>
      <x:c r="D21" s="148"/>
      <x:c r="E21" s="148"/>
      <x:c r="F21" s="148"/>
      <x:c r="G21" s="148"/>
      <x:c r="H21" s="148"/>
      <x:c r="I21" s="148"/>
      <x:c r="J21" s="148"/>
      <x:c r="K21" s="148"/>
      <x:c r="L21" s="148"/>
      <x:c r="M21" s="148"/>
      <x:c r="N21" s="148"/>
      <x:c r="O21" s="148"/>
      <x:c r="P21" s="148"/>
      <x:c r="Q21" s="148"/>
      <x:c r="R21" s="148"/>
      <x:c r="S21" s="148"/>
      <x:c r="T21" s="148"/>
      <x:c r="U21" s="148"/>
    </x:row>
    <x:row r="22">
      <x:c r="A22" s="148"/>
      <x:c r="B22" s="148"/>
      <x:c r="C22" s="148"/>
      <x:c r="D22" s="148"/>
      <x:c r="E22" s="148"/>
      <x:c r="F22" s="148"/>
      <x:c r="G22" s="148"/>
      <x:c r="H22" s="148"/>
      <x:c r="I22" s="148"/>
      <x:c r="J22" s="148"/>
      <x:c r="K22" s="148"/>
      <x:c r="L22" s="148"/>
      <x:c r="M22" s="148"/>
      <x:c r="N22" s="148"/>
      <x:c r="O22" s="148"/>
      <x:c r="P22" s="148"/>
      <x:c r="Q22" s="148"/>
      <x:c r="R22" s="148"/>
      <x:c r="S22" s="148"/>
      <x:c r="T22" s="148"/>
      <x:c r="U22" s="148"/>
    </x:row>
    <x:row r="23">
      <x:c r="A23" s="148"/>
      <x:c r="B23" s="148"/>
      <x:c r="C23" s="148"/>
      <x:c r="D23" s="148"/>
      <x:c r="E23" s="148"/>
      <x:c r="F23" s="148"/>
      <x:c r="G23" s="148"/>
      <x:c r="H23" s="148"/>
      <x:c r="I23" s="148"/>
      <x:c r="J23" s="148"/>
      <x:c r="K23" s="148"/>
      <x:c r="L23" s="148"/>
      <x:c r="M23" s="148"/>
      <x:c r="N23" s="148"/>
      <x:c r="O23" s="148"/>
      <x:c r="P23" s="148"/>
      <x:c r="Q23" s="148"/>
      <x:c r="R23" s="148"/>
      <x:c r="S23" s="148"/>
      <x:c r="T23" s="148"/>
      <x:c r="U23" s="148"/>
    </x:row>
    <x:row r="24">
      <x:c r="A24" s="148"/>
      <x:c r="B24" s="148"/>
      <x:c r="C24" s="148"/>
      <x:c r="D24" s="148"/>
      <x:c r="E24" s="148"/>
      <x:c r="F24" s="148"/>
      <x:c r="G24" s="148"/>
      <x:c r="H24" s="148"/>
      <x:c r="I24" s="148"/>
      <x:c r="J24" s="148"/>
      <x:c r="K24" s="148"/>
      <x:c r="L24" s="148"/>
      <x:c r="M24" s="148"/>
      <x:c r="N24" s="148"/>
      <x:c r="O24" s="148"/>
      <x:c r="P24" s="148"/>
      <x:c r="Q24" s="148"/>
      <x:c r="R24" s="148"/>
      <x:c r="S24" s="148"/>
      <x:c r="T24" s="148"/>
      <x:c r="U24" s="148"/>
    </x:row>
    <x:row r="25">
      <x:c r="A25" s="148"/>
      <x:c r="B25" s="148"/>
      <x:c r="C25" s="148"/>
      <x:c r="D25" s="148"/>
      <x:c r="E25" s="148"/>
      <x:c r="F25" s="148"/>
      <x:c r="G25" s="148"/>
      <x:c r="H25" s="148"/>
      <x:c r="I25" s="148"/>
      <x:c r="J25" s="148"/>
      <x:c r="K25" s="148"/>
      <x:c r="L25" s="148"/>
      <x:c r="M25" s="148"/>
      <x:c r="N25" s="148"/>
      <x:c r="O25" s="148"/>
      <x:c r="P25" s="148"/>
      <x:c r="Q25" s="148"/>
      <x:c r="R25" s="148"/>
      <x:c r="S25" s="148"/>
      <x:c r="T25" s="148"/>
      <x:c r="U25" s="148"/>
    </x:row>
    <x:row r="26">
      <x:c r="A26" s="148"/>
      <x:c r="B26" s="148"/>
      <x:c r="C26" s="148"/>
      <x:c r="D26" s="148"/>
      <x:c r="E26" s="148"/>
      <x:c r="F26" s="148"/>
      <x:c r="G26" s="148"/>
      <x:c r="H26" s="148"/>
      <x:c r="I26" s="148"/>
      <x:c r="J26" s="148"/>
      <x:c r="K26" s="148"/>
      <x:c r="L26" s="148"/>
      <x:c r="M26" s="148"/>
      <x:c r="N26" s="148"/>
      <x:c r="O26" s="148"/>
      <x:c r="P26" s="148"/>
      <x:c r="Q26" s="148"/>
      <x:c r="R26" s="148"/>
      <x:c r="S26" s="148"/>
      <x:c r="T26" s="148"/>
      <x:c r="U26" s="148"/>
    </x:row>
    <x:row r="27">
      <x:c r="A27" s="148"/>
      <x:c r="B27" s="148"/>
      <x:c r="C27" s="148"/>
      <x:c r="D27" s="148"/>
      <x:c r="E27" s="148"/>
      <x:c r="F27" s="148"/>
      <x:c r="G27" s="148"/>
      <x:c r="H27" s="148"/>
      <x:c r="I27" s="148"/>
      <x:c r="J27" s="148"/>
      <x:c r="K27" s="148"/>
      <x:c r="L27" s="148"/>
      <x:c r="M27" s="148"/>
      <x:c r="N27" s="148"/>
      <x:c r="O27" s="148"/>
      <x:c r="P27" s="148"/>
      <x:c r="Q27" s="148"/>
      <x:c r="R27" s="148"/>
      <x:c r="S27" s="148"/>
      <x:c r="T27" s="148"/>
      <x:c r="U27" s="148"/>
    </x:row>
    <x:row r="28">
      <x:c r="A28" s="148"/>
      <x:c r="B28" s="148"/>
      <x:c r="C28" s="148"/>
      <x:c r="D28" s="148"/>
      <x:c r="E28" s="148"/>
      <x:c r="F28" s="148"/>
      <x:c r="G28" s="148"/>
      <x:c r="H28" s="148"/>
      <x:c r="I28" s="148"/>
      <x:c r="J28" s="148"/>
      <x:c r="K28" s="148"/>
      <x:c r="L28" s="148"/>
      <x:c r="M28" s="148"/>
      <x:c r="N28" s="148"/>
      <x:c r="O28" s="148"/>
      <x:c r="P28" s="148"/>
      <x:c r="Q28" s="148"/>
      <x:c r="R28" s="148"/>
      <x:c r="S28" s="148"/>
      <x:c r="T28" s="148"/>
      <x:c r="U28" s="148"/>
    </x:row>
    <x:row r="29">
      <x:c r="A29" s="148"/>
      <x:c r="B29" s="148"/>
      <x:c r="C29" s="148"/>
      <x:c r="D29" s="148"/>
      <x:c r="E29" s="148"/>
      <x:c r="F29" s="148"/>
      <x:c r="G29" s="148"/>
      <x:c r="H29" s="148"/>
      <x:c r="I29" s="148"/>
      <x:c r="J29" s="148"/>
      <x:c r="K29" s="148"/>
      <x:c r="L29" s="148"/>
      <x:c r="M29" s="148"/>
      <x:c r="N29" s="148"/>
      <x:c r="O29" s="148"/>
      <x:c r="P29" s="148"/>
      <x:c r="Q29" s="148"/>
      <x:c r="R29" s="148"/>
      <x:c r="S29" s="148"/>
      <x:c r="T29" s="148"/>
      <x:c r="U29" s="148"/>
    </x:row>
    <x:row r="30">
      <x:c r="A30" s="148"/>
      <x:c r="B30" s="148"/>
      <x:c r="C30" s="148"/>
      <x:c r="D30" s="148"/>
      <x:c r="E30" s="148"/>
      <x:c r="F30" s="148"/>
      <x:c r="G30" s="148"/>
      <x:c r="H30" s="148"/>
      <x:c r="I30" s="148"/>
      <x:c r="J30" s="148"/>
      <x:c r="K30" s="148"/>
      <x:c r="L30" s="148"/>
      <x:c r="M30" s="148"/>
      <x:c r="N30" s="148"/>
      <x:c r="O30" s="148"/>
      <x:c r="P30" s="148"/>
      <x:c r="Q30" s="148"/>
      <x:c r="R30" s="148"/>
      <x:c r="S30" s="148"/>
      <x:c r="T30" s="148"/>
      <x:c r="U30" s="148"/>
    </x:row>
    <x:row r="31">
      <x:c r="A31" s="148"/>
      <x:c r="B31" s="148"/>
      <x:c r="C31" s="148"/>
      <x:c r="D31" s="148"/>
      <x:c r="E31" s="148"/>
      <x:c r="F31" s="148"/>
      <x:c r="G31" s="148"/>
      <x:c r="H31" s="148"/>
      <x:c r="I31" s="148"/>
      <x:c r="J31" s="148"/>
      <x:c r="K31" s="148"/>
      <x:c r="L31" s="148"/>
      <x:c r="M31" s="148"/>
      <x:c r="N31" s="148"/>
      <x:c r="O31" s="148"/>
      <x:c r="P31" s="148"/>
      <x:c r="Q31" s="148"/>
      <x:c r="R31" s="148"/>
      <x:c r="S31" s="148"/>
      <x:c r="T31" s="148"/>
      <x:c r="U31" s="148"/>
    </x:row>
    <x:row r="32">
      <x:c r="A32" s="148"/>
      <x:c r="B32" s="148"/>
      <x:c r="C32" s="148"/>
      <x:c r="D32" s="148"/>
      <x:c r="E32" s="148"/>
      <x:c r="F32" s="148"/>
      <x:c r="G32" s="148"/>
      <x:c r="H32" s="148"/>
      <x:c r="I32" s="148"/>
      <x:c r="J32" s="148"/>
      <x:c r="K32" s="148"/>
      <x:c r="L32" s="148"/>
      <x:c r="M32" s="148"/>
      <x:c r="N32" s="148"/>
      <x:c r="O32" s="148"/>
      <x:c r="P32" s="148"/>
      <x:c r="Q32" s="148"/>
      <x:c r="R32" s="148"/>
      <x:c r="S32" s="148"/>
      <x:c r="T32" s="148"/>
      <x:c r="U32" s="148"/>
    </x:row>
    <x:row r="33">
      <x:c r="A33" s="148"/>
      <x:c r="B33" s="148"/>
      <x:c r="C33" s="148"/>
      <x:c r="D33" s="148"/>
      <x:c r="E33" s="148"/>
      <x:c r="F33" s="148"/>
      <x:c r="G33" s="148"/>
      <x:c r="H33" s="148"/>
      <x:c r="I33" s="148"/>
      <x:c r="J33" s="148"/>
      <x:c r="K33" s="148"/>
      <x:c r="L33" s="148"/>
      <x:c r="M33" s="148"/>
      <x:c r="N33" s="148"/>
      <x:c r="O33" s="148"/>
      <x:c r="P33" s="148"/>
      <x:c r="Q33" s="148"/>
      <x:c r="R33" s="148"/>
      <x:c r="S33" s="148"/>
      <x:c r="T33" s="148"/>
      <x:c r="U33" s="148"/>
    </x:row>
    <x:row r="34">
      <x:c r="A34" s="148"/>
      <x:c r="B34" s="148"/>
      <x:c r="C34" s="148"/>
      <x:c r="D34" s="148"/>
      <x:c r="E34" s="148"/>
      <x:c r="F34" s="148"/>
      <x:c r="G34" s="148"/>
      <x:c r="H34" s="148"/>
      <x:c r="I34" s="148"/>
      <x:c r="J34" s="148"/>
      <x:c r="K34" s="148"/>
      <x:c r="L34" s="148"/>
      <x:c r="M34" s="148"/>
      <x:c r="N34" s="148"/>
      <x:c r="O34" s="148"/>
      <x:c r="P34" s="148"/>
      <x:c r="Q34" s="148"/>
      <x:c r="R34" s="148"/>
      <x:c r="S34" s="148"/>
      <x:c r="T34" s="148"/>
      <x:c r="U34" s="148"/>
    </x:row>
    <x:row r="35">
      <x:c r="A35" s="148"/>
      <x:c r="B35" s="148"/>
      <x:c r="C35" s="148"/>
      <x:c r="D35" s="148"/>
      <x:c r="E35" s="148"/>
      <x:c r="F35" s="148"/>
      <x:c r="G35" s="148"/>
      <x:c r="H35" s="148"/>
      <x:c r="I35" s="148"/>
      <x:c r="J35" s="148"/>
      <x:c r="K35" s="148"/>
      <x:c r="L35" s="148"/>
      <x:c r="M35" s="148"/>
      <x:c r="N35" s="148"/>
      <x:c r="O35" s="148"/>
      <x:c r="P35" s="148"/>
      <x:c r="Q35" s="148"/>
      <x:c r="R35" s="148"/>
      <x:c r="S35" s="148"/>
      <x:c r="T35" s="148"/>
      <x:c r="U35" s="148"/>
    </x:row>
    <x:row r="36">
      <x:c r="A36" s="148"/>
      <x:c r="B36" s="148"/>
      <x:c r="C36" s="148"/>
      <x:c r="D36" s="148"/>
      <x:c r="E36" s="148"/>
      <x:c r="F36" s="148"/>
      <x:c r="G36" s="148"/>
      <x:c r="H36" s="148"/>
      <x:c r="I36" s="148"/>
      <x:c r="J36" s="148"/>
      <x:c r="K36" s="148"/>
      <x:c r="L36" s="148"/>
      <x:c r="M36" s="148"/>
      <x:c r="N36" s="148"/>
      <x:c r="O36" s="148"/>
      <x:c r="P36" s="148"/>
      <x:c r="Q36" s="148"/>
      <x:c r="R36" s="148"/>
      <x:c r="S36" s="148"/>
      <x:c r="T36" s="148"/>
      <x:c r="U36" s="148"/>
    </x:row>
    <x:row r="37">
      <x:c r="A37" s="148"/>
      <x:c r="B37" s="148"/>
      <x:c r="C37" s="148"/>
      <x:c r="D37" s="148"/>
      <x:c r="E37" s="148"/>
      <x:c r="F37" s="148"/>
      <x:c r="G37" s="148"/>
      <x:c r="H37" s="148"/>
      <x:c r="I37" s="148"/>
      <x:c r="J37" s="148"/>
      <x:c r="K37" s="148"/>
      <x:c r="L37" s="148"/>
      <x:c r="M37" s="148"/>
      <x:c r="N37" s="148"/>
      <x:c r="O37" s="148"/>
      <x:c r="P37" s="148"/>
      <x:c r="Q37" s="148"/>
      <x:c r="R37" s="148"/>
      <x:c r="S37" s="148"/>
      <x:c r="T37" s="148"/>
      <x:c r="U37" s="148"/>
    </x:row>
    <x:row r="38">
      <x:c r="A38" s="148"/>
      <x:c r="B38" s="148"/>
      <x:c r="C38" s="148"/>
      <x:c r="D38" s="148"/>
      <x:c r="E38" s="148"/>
      <x:c r="F38" s="148"/>
      <x:c r="G38" s="148"/>
      <x:c r="H38" s="148"/>
      <x:c r="I38" s="148"/>
      <x:c r="J38" s="148"/>
      <x:c r="K38" s="148"/>
      <x:c r="L38" s="148"/>
      <x:c r="M38" s="148"/>
      <x:c r="N38" s="148"/>
      <x:c r="O38" s="148"/>
      <x:c r="P38" s="148"/>
      <x:c r="Q38" s="148"/>
      <x:c r="R38" s="148"/>
      <x:c r="S38" s="148"/>
      <x:c r="T38" s="148"/>
      <x:c r="U38" s="148"/>
    </x:row>
    <x:row r="39">
      <x:c r="A39" s="148"/>
      <x:c r="B39" s="148"/>
      <x:c r="C39" s="148"/>
      <x:c r="D39" s="148"/>
      <x:c r="E39" s="148"/>
      <x:c r="F39" s="148"/>
      <x:c r="G39" s="148"/>
      <x:c r="H39" s="148"/>
      <x:c r="I39" s="148"/>
      <x:c r="J39" s="148"/>
      <x:c r="K39" s="148"/>
      <x:c r="L39" s="148"/>
      <x:c r="M39" s="148"/>
      <x:c r="N39" s="148"/>
      <x:c r="O39" s="148"/>
      <x:c r="P39" s="148"/>
      <x:c r="Q39" s="148"/>
      <x:c r="R39" s="148"/>
      <x:c r="S39" s="148"/>
      <x:c r="T39" s="148"/>
      <x:c r="U39" s="148"/>
    </x:row>
    <x:row r="40">
      <x:c r="A40" s="148"/>
      <x:c r="B40" s="148"/>
      <x:c r="C40" s="148"/>
      <x:c r="D40" s="148"/>
      <x:c r="E40" s="148"/>
      <x:c r="F40" s="148"/>
      <x:c r="G40" s="148"/>
      <x:c r="H40" s="148"/>
      <x:c r="I40" s="148"/>
      <x:c r="J40" s="148"/>
      <x:c r="K40" s="148"/>
      <x:c r="L40" s="148"/>
      <x:c r="M40" s="148"/>
      <x:c r="N40" s="148"/>
      <x:c r="O40" s="148"/>
      <x:c r="P40" s="148"/>
      <x:c r="Q40" s="148"/>
      <x:c r="R40" s="148"/>
      <x:c r="S40" s="148"/>
      <x:c r="T40" s="148"/>
      <x:c r="U40" s="148"/>
    </x:row>
  </x:sheetData>
  <x:mergeCells>
    <x:mergeCell ref="A1:K1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15.25" hidden="0" customWidth="1"/>
    <x:col min="2" max="2" width="9" hidden="0" customWidth="1"/>
    <x:col min="3" max="3" width="9.25" hidden="0" customWidth="1"/>
    <x:col min="4" max="4" width="12.130000114440918" hidden="0" customWidth="1"/>
    <x:col min="5" max="5" width="12.380000114440918" hidden="0" customWidth="1"/>
    <x:col min="6" max="6" width="5.25" hidden="0" customWidth="1"/>
    <x:col min="7" max="7" width="5.5" hidden="0" customWidth="1"/>
    <x:col min="8" max="8" width="8.25" hidden="0" customWidth="1"/>
  </x:cols>
  <x:sheetData>
    <x:row r="1">
      <x:c r="A1" s="178" t="str">
        <x:v>Matériau</x:v>
      </x:c>
      <x:c r="B1" s="178" t="str">
        <x:v>Vc HSS min</x:v>
      </x:c>
      <x:c r="C1" s="178" t="str">
        <x:v>Vc HSS max</x:v>
      </x:c>
      <x:c r="D1" s="178" t="str">
        <x:v>Vc Carbure min</x:v>
      </x:c>
      <x:c r="E1" s="178" t="str">
        <x:v>Vc Carbure max</x:v>
      </x:c>
      <x:c r="F1" s="178" t="str">
        <x:v>fz min</x:v>
      </x:c>
      <x:c r="G1" s="178" t="str">
        <x:v>fz max</x:v>
      </x:c>
      <x:c r="H1" s="178" t="str">
        <x:v>Kc N/mm²</x:v>
      </x:c>
      <x:c r="I1" s="148"/>
      <x:c r="J1" s="165" t="str">
        <x:v>Outil</x:v>
      </x:c>
      <x:c r="K1" s="148"/>
      <x:c r="L1" s="179" t="str">
        <x:v>Type fraisage</x:v>
      </x:c>
      <x:c r="M1" s="148"/>
      <x:c r="N1" s="148"/>
      <x:c r="O1" s="148"/>
      <x:c r="P1" s="148"/>
      <x:c r="Q1" s="148"/>
      <x:c r="R1" s="148"/>
      <x:c r="S1" s="148"/>
      <x:c r="T1" s="148"/>
      <x:c r="U1" s="148"/>
    </x:row>
    <x:row r="2">
      <x:c r="A2" s="148" t="str">
        <x:v>Acier doux</x:v>
      </x:c>
      <x:c r="B2" s="148" t="n">
        <x:v>25</x:v>
      </x:c>
      <x:c r="C2" s="148" t="n">
        <x:v>40</x:v>
      </x:c>
      <x:c r="D2" s="148" t="n">
        <x:v>120</x:v>
      </x:c>
      <x:c r="E2" s="148" t="n">
        <x:v>220</x:v>
      </x:c>
      <x:c r="F2" s="148" t="n">
        <x:v>0.03</x:v>
      </x:c>
      <x:c r="G2" s="148" t="n">
        <x:v>0.12</x:v>
      </x:c>
      <x:c r="H2" s="148" t="n">
        <x:v>1800</x:v>
      </x:c>
      <x:c r="I2" s="148"/>
      <x:c r="J2" s="148" t="str">
        <x:v>HSS</x:v>
      </x:c>
      <x:c r="K2" s="148"/>
      <x:c r="L2" s="148" t="str">
        <x:v>Surfaçage</x:v>
      </x:c>
      <x:c r="M2" s="148"/>
      <x:c r="N2" s="148"/>
      <x:c r="O2" s="148"/>
      <x:c r="P2" s="148"/>
      <x:c r="Q2" s="148"/>
      <x:c r="R2" s="148"/>
      <x:c r="S2" s="148"/>
      <x:c r="T2" s="148"/>
      <x:c r="U2" s="148"/>
    </x:row>
    <x:row r="3">
      <x:c r="A3" s="148" t="str">
        <x:v>Acier mi-dur</x:v>
      </x:c>
      <x:c r="B3" s="148" t="n">
        <x:v>18</x:v>
      </x:c>
      <x:c r="C3" s="148" t="n">
        <x:v>30</x:v>
      </x:c>
      <x:c r="D3" s="148" t="n">
        <x:v>90</x:v>
      </x:c>
      <x:c r="E3" s="148" t="n">
        <x:v>160</x:v>
      </x:c>
      <x:c r="F3" s="148" t="n">
        <x:v>0.025</x:v>
      </x:c>
      <x:c r="G3" s="148" t="n">
        <x:v>0.1</x:v>
      </x:c>
      <x:c r="H3" s="148" t="n">
        <x:v>2200</x:v>
      </x:c>
      <x:c r="I3" s="148"/>
      <x:c r="J3" s="148" t="str">
        <x:v>Carbure</x:v>
      </x:c>
      <x:c r="K3" s="148"/>
      <x:c r="L3" s="148" t="str">
        <x:v>Contournage</x:v>
      </x:c>
      <x:c r="M3" s="148"/>
      <x:c r="N3" s="148"/>
      <x:c r="O3" s="148"/>
      <x:c r="P3" s="148"/>
      <x:c r="Q3" s="148"/>
      <x:c r="R3" s="148"/>
      <x:c r="S3" s="148"/>
      <x:c r="T3" s="148"/>
      <x:c r="U3" s="148"/>
    </x:row>
    <x:row r="4">
      <x:c r="A4" s="148" t="str">
        <x:v>Inox</x:v>
      </x:c>
      <x:c r="B4" s="148" t="n">
        <x:v>12</x:v>
      </x:c>
      <x:c r="C4" s="148" t="n">
        <x:v>25</x:v>
      </x:c>
      <x:c r="D4" s="148" t="n">
        <x:v>60</x:v>
      </x:c>
      <x:c r="E4" s="148" t="n">
        <x:v>130</x:v>
      </x:c>
      <x:c r="F4" s="148" t="n">
        <x:v>0.02</x:v>
      </x:c>
      <x:c r="G4" s="148" t="n">
        <x:v>0.08</x:v>
      </x:c>
      <x:c r="H4" s="148" t="n">
        <x:v>2400</x:v>
      </x:c>
      <x:c r="I4" s="148"/>
      <x:c r="J4" s="148"/>
      <x:c r="K4" s="148"/>
      <x:c r="L4" s="148" t="str">
        <x:v>Rainurage</x:v>
      </x:c>
      <x:c r="M4" s="148"/>
      <x:c r="N4" s="148"/>
      <x:c r="O4" s="148"/>
      <x:c r="P4" s="148"/>
      <x:c r="Q4" s="148"/>
      <x:c r="R4" s="148"/>
      <x:c r="S4" s="148"/>
      <x:c r="T4" s="148"/>
      <x:c r="U4" s="148"/>
    </x:row>
    <x:row r="5">
      <x:c r="A5" s="148" t="str">
        <x:v>Aluminium</x:v>
      </x:c>
      <x:c r="B5" s="148" t="n">
        <x:v>80</x:v>
      </x:c>
      <x:c r="C5" s="148" t="n">
        <x:v>180</x:v>
      </x:c>
      <x:c r="D5" s="148" t="n">
        <x:v>250</x:v>
      </x:c>
      <x:c r="E5" s="148" t="n">
        <x:v>700</x:v>
      </x:c>
      <x:c r="F5" s="148" t="n">
        <x:v>0.05</x:v>
      </x:c>
      <x:c r="G5" s="148" t="n">
        <x:v>0.25</x:v>
      </x:c>
      <x:c r="H5" s="148" t="n">
        <x:v>700</x:v>
      </x:c>
      <x:c r="I5" s="148"/>
      <x:c r="J5" s="148"/>
      <x:c r="K5" s="148"/>
      <x:c r="L5" s="148" t="str">
        <x:v>Poche</x:v>
      </x:c>
      <x:c r="M5" s="148"/>
      <x:c r="N5" s="148"/>
      <x:c r="O5" s="148"/>
      <x:c r="P5" s="148"/>
      <x:c r="Q5" s="148"/>
      <x:c r="R5" s="148"/>
      <x:c r="S5" s="148"/>
      <x:c r="T5" s="148"/>
      <x:c r="U5" s="148"/>
    </x:row>
    <x:row r="6">
      <x:c r="A6" s="148" t="str">
        <x:v>Fonte</x:v>
      </x:c>
      <x:c r="B6" s="148" t="n">
        <x:v>20</x:v>
      </x:c>
      <x:c r="C6" s="148" t="n">
        <x:v>35</x:v>
      </x:c>
      <x:c r="D6" s="148" t="n">
        <x:v>100</x:v>
      </x:c>
      <x:c r="E6" s="148" t="n">
        <x:v>220</x:v>
      </x:c>
      <x:c r="F6" s="148" t="n">
        <x:v>0.04</x:v>
      </x:c>
      <x:c r="G6" s="148" t="n">
        <x:v>0.16</x:v>
      </x:c>
      <x:c r="H6" s="148" t="n">
        <x:v>1500</x:v>
      </x:c>
      <x:c r="I6" s="148"/>
      <x:c r="J6" s="148"/>
      <x:c r="K6" s="148"/>
      <x:c r="L6" s="148" t="str">
        <x:v>Ébauche</x:v>
      </x:c>
      <x:c r="M6" s="148"/>
      <x:c r="N6" s="148"/>
      <x:c r="O6" s="148"/>
      <x:c r="P6" s="148"/>
      <x:c r="Q6" s="148"/>
      <x:c r="R6" s="148"/>
      <x:c r="S6" s="148"/>
      <x:c r="T6" s="148"/>
      <x:c r="U6" s="148"/>
    </x:row>
    <x:row r="7">
      <x:c r="A7" s="148" t="str">
        <x:v>Bronze / laiton</x:v>
      </x:c>
      <x:c r="B7" s="148" t="n">
        <x:v>50</x:v>
      </x:c>
      <x:c r="C7" s="148" t="n">
        <x:v>100</x:v>
      </x:c>
      <x:c r="D7" s="148" t="n">
        <x:v>160</x:v>
      </x:c>
      <x:c r="E7" s="148" t="n">
        <x:v>350</x:v>
      </x:c>
      <x:c r="F7" s="148" t="n">
        <x:v>0.04</x:v>
      </x:c>
      <x:c r="G7" s="148" t="n">
        <x:v>0.18</x:v>
      </x:c>
      <x:c r="H7" s="148" t="n">
        <x:v>900</x:v>
      </x:c>
      <x:c r="I7" s="148"/>
      <x:c r="J7" s="148"/>
      <x:c r="K7" s="148"/>
      <x:c r="L7" s="148"/>
      <x:c r="M7" s="148"/>
      <x:c r="N7" s="148"/>
      <x:c r="O7" s="148"/>
      <x:c r="P7" s="148"/>
      <x:c r="Q7" s="148"/>
      <x:c r="R7" s="148"/>
      <x:c r="S7" s="148"/>
      <x:c r="T7" s="148"/>
      <x:c r="U7" s="148"/>
    </x:row>
    <x:row r="8">
      <x:c r="A8" s="148" t="str">
        <x:v>Plastique technique</x:v>
      </x:c>
      <x:c r="B8" s="148" t="n">
        <x:v>80</x:v>
      </x:c>
      <x:c r="C8" s="148" t="n">
        <x:v>200</x:v>
      </x:c>
      <x:c r="D8" s="148" t="n">
        <x:v>200</x:v>
      </x:c>
      <x:c r="E8" s="148" t="n">
        <x:v>600</x:v>
      </x:c>
      <x:c r="F8" s="148" t="n">
        <x:v>0.04</x:v>
      </x:c>
      <x:c r="G8" s="148" t="n">
        <x:v>0.3</x:v>
      </x:c>
      <x:c r="H8" s="148" t="n">
        <x:v>300</x:v>
      </x:c>
      <x:c r="I8" s="148"/>
      <x:c r="J8" s="148"/>
      <x:c r="K8" s="148"/>
      <x:c r="L8" s="148"/>
      <x:c r="M8" s="148"/>
      <x:c r="N8" s="148"/>
      <x:c r="O8" s="148"/>
      <x:c r="P8" s="148"/>
      <x:c r="Q8" s="148"/>
      <x:c r="R8" s="148"/>
      <x:c r="S8" s="148"/>
      <x:c r="T8" s="148"/>
      <x:c r="U8" s="148"/>
    </x:row>
    <x:row r="9">
      <x:c r="A9" s="148"/>
      <x:c r="B9" s="148"/>
      <x:c r="C9" s="148"/>
      <x:c r="D9" s="148"/>
      <x:c r="E9" s="148"/>
      <x:c r="F9" s="148"/>
      <x:c r="G9" s="148"/>
      <x:c r="H9" s="148"/>
      <x:c r="I9" s="148"/>
      <x:c r="J9" s="148"/>
      <x:c r="K9" s="148"/>
      <x:c r="L9" s="148"/>
      <x:c r="M9" s="148"/>
      <x:c r="N9" s="148"/>
      <x:c r="O9" s="148"/>
      <x:c r="P9" s="148"/>
      <x:c r="Q9" s="148"/>
      <x:c r="R9" s="148"/>
      <x:c r="S9" s="148"/>
      <x:c r="T9" s="148"/>
      <x:c r="U9" s="148"/>
    </x:row>
    <x:row r="10">
      <x:c r="A10" s="148"/>
      <x:c r="B10" s="148"/>
      <x:c r="C10" s="148"/>
      <x:c r="D10" s="148"/>
      <x:c r="E10" s="148"/>
      <x:c r="F10" s="148"/>
      <x:c r="G10" s="148"/>
      <x:c r="H10" s="148"/>
      <x:c r="I10" s="148"/>
      <x:c r="J10" s="148"/>
      <x:c r="K10" s="148"/>
      <x:c r="L10" s="148"/>
      <x:c r="M10" s="148"/>
      <x:c r="N10" s="148"/>
      <x:c r="O10" s="148"/>
      <x:c r="P10" s="148"/>
      <x:c r="Q10" s="148"/>
      <x:c r="R10" s="148"/>
      <x:c r="S10" s="148"/>
      <x:c r="T10" s="148"/>
      <x:c r="U10" s="148"/>
    </x:row>
    <x:row r="11">
      <x:c r="A11" s="148"/>
      <x:c r="B11" s="148"/>
      <x:c r="C11" s="148"/>
      <x:c r="D11" s="148"/>
      <x:c r="E11" s="148"/>
      <x:c r="F11" s="148"/>
      <x:c r="G11" s="148"/>
      <x:c r="H11" s="148"/>
      <x:c r="I11" s="148"/>
      <x:c r="J11" s="148"/>
      <x:c r="K11" s="148"/>
      <x:c r="L11" s="148"/>
      <x:c r="M11" s="148"/>
      <x:c r="N11" s="148"/>
      <x:c r="O11" s="148"/>
      <x:c r="P11" s="148"/>
      <x:c r="Q11" s="148"/>
      <x:c r="R11" s="148"/>
      <x:c r="S11" s="148"/>
      <x:c r="T11" s="148"/>
      <x:c r="U11" s="148"/>
    </x:row>
    <x:row r="12">
      <x:c r="A12" s="148"/>
      <x:c r="B12" s="148"/>
      <x:c r="C12" s="148"/>
      <x:c r="D12" s="148"/>
      <x:c r="E12" s="148"/>
      <x:c r="F12" s="148"/>
      <x:c r="G12" s="148"/>
      <x:c r="H12" s="148"/>
      <x:c r="I12" s="148"/>
      <x:c r="J12" s="148"/>
      <x:c r="K12" s="148"/>
      <x:c r="L12" s="148"/>
      <x:c r="M12" s="148"/>
      <x:c r="N12" s="148"/>
      <x:c r="O12" s="148"/>
      <x:c r="P12" s="148"/>
      <x:c r="Q12" s="148"/>
      <x:c r="R12" s="148"/>
      <x:c r="S12" s="148"/>
      <x:c r="T12" s="148"/>
      <x:c r="U12" s="148"/>
    </x:row>
    <x:row r="13">
      <x:c r="A13" s="148"/>
      <x:c r="B13" s="148"/>
      <x:c r="C13" s="148"/>
      <x:c r="D13" s="148"/>
      <x:c r="E13" s="148"/>
      <x:c r="F13" s="148"/>
      <x:c r="G13" s="148"/>
      <x:c r="H13" s="148"/>
      <x:c r="I13" s="148"/>
      <x:c r="J13" s="148"/>
      <x:c r="K13" s="148"/>
      <x:c r="L13" s="148"/>
      <x:c r="M13" s="148"/>
      <x:c r="N13" s="148"/>
      <x:c r="O13" s="148"/>
      <x:c r="P13" s="148"/>
      <x:c r="Q13" s="148"/>
      <x:c r="R13" s="148"/>
      <x:c r="S13" s="148"/>
      <x:c r="T13" s="148"/>
      <x:c r="U13" s="148"/>
    </x:row>
    <x:row r="14">
      <x:c r="A14" s="148"/>
      <x:c r="B14" s="148"/>
      <x:c r="C14" s="148"/>
      <x:c r="D14" s="148"/>
      <x:c r="E14" s="148"/>
      <x:c r="F14" s="148"/>
      <x:c r="G14" s="148"/>
      <x:c r="H14" s="148"/>
      <x:c r="I14" s="148"/>
      <x:c r="J14" s="148"/>
      <x:c r="K14" s="148"/>
      <x:c r="L14" s="148"/>
      <x:c r="M14" s="148"/>
      <x:c r="N14" s="148"/>
      <x:c r="O14" s="148"/>
      <x:c r="P14" s="148"/>
      <x:c r="Q14" s="148"/>
      <x:c r="R14" s="148"/>
      <x:c r="S14" s="148"/>
      <x:c r="T14" s="148"/>
      <x:c r="U14" s="148"/>
    </x:row>
    <x:row r="15">
      <x:c r="A15" s="148"/>
      <x:c r="B15" s="148"/>
      <x:c r="C15" s="148"/>
      <x:c r="D15" s="148"/>
      <x:c r="E15" s="148"/>
      <x:c r="F15" s="148"/>
      <x:c r="G15" s="148"/>
      <x:c r="H15" s="148"/>
      <x:c r="I15" s="148"/>
      <x:c r="J15" s="148"/>
      <x:c r="K15" s="148"/>
      <x:c r="L15" s="148"/>
      <x:c r="M15" s="148"/>
      <x:c r="N15" s="148"/>
      <x:c r="O15" s="148"/>
      <x:c r="P15" s="148"/>
      <x:c r="Q15" s="148"/>
      <x:c r="R15" s="148"/>
      <x:c r="S15" s="148"/>
      <x:c r="T15" s="148"/>
      <x:c r="U15" s="148"/>
    </x:row>
    <x:row r="16">
      <x:c r="A16" s="148"/>
      <x:c r="B16" s="148"/>
      <x:c r="C16" s="148"/>
      <x:c r="D16" s="148"/>
      <x:c r="E16" s="148"/>
      <x:c r="F16" s="148"/>
      <x:c r="G16" s="148"/>
      <x:c r="H16" s="148"/>
      <x:c r="I16" s="148"/>
      <x:c r="J16" s="148"/>
      <x:c r="K16" s="148"/>
      <x:c r="L16" s="148"/>
      <x:c r="M16" s="148"/>
      <x:c r="N16" s="148"/>
      <x:c r="O16" s="148"/>
      <x:c r="P16" s="148"/>
      <x:c r="Q16" s="148"/>
      <x:c r="R16" s="148"/>
      <x:c r="S16" s="148"/>
      <x:c r="T16" s="148"/>
      <x:c r="U16" s="148"/>
    </x:row>
    <x:row r="17">
      <x:c r="A17" s="148"/>
      <x:c r="B17" s="148"/>
      <x:c r="C17" s="148"/>
      <x:c r="D17" s="148"/>
      <x:c r="E17" s="148"/>
      <x:c r="F17" s="148"/>
      <x:c r="G17" s="148"/>
      <x:c r="H17" s="148"/>
      <x:c r="I17" s="148"/>
      <x:c r="J17" s="148"/>
      <x:c r="K17" s="148"/>
      <x:c r="L17" s="148"/>
      <x:c r="M17" s="148"/>
      <x:c r="N17" s="148"/>
      <x:c r="O17" s="148"/>
      <x:c r="P17" s="148"/>
      <x:c r="Q17" s="148"/>
      <x:c r="R17" s="148"/>
      <x:c r="S17" s="148"/>
      <x:c r="T17" s="148"/>
      <x:c r="U17" s="148"/>
    </x:row>
    <x:row r="18">
      <x:c r="A18" s="148"/>
      <x:c r="B18" s="148"/>
      <x:c r="C18" s="148"/>
      <x:c r="D18" s="148"/>
      <x:c r="E18" s="148"/>
      <x:c r="F18" s="148"/>
      <x:c r="G18" s="148"/>
      <x:c r="H18" s="148"/>
      <x:c r="I18" s="148"/>
      <x:c r="J18" s="148"/>
      <x:c r="K18" s="148"/>
      <x:c r="L18" s="148"/>
      <x:c r="M18" s="148"/>
      <x:c r="N18" s="148"/>
      <x:c r="O18" s="148"/>
      <x:c r="P18" s="148"/>
      <x:c r="Q18" s="148"/>
      <x:c r="R18" s="148"/>
      <x:c r="S18" s="148"/>
      <x:c r="T18" s="148"/>
      <x:c r="U18" s="148"/>
    </x:row>
    <x:row r="19">
      <x:c r="A19" s="148"/>
      <x:c r="B19" s="148"/>
      <x:c r="C19" s="148"/>
      <x:c r="D19" s="148"/>
      <x:c r="E19" s="148"/>
      <x:c r="F19" s="148"/>
      <x:c r="G19" s="148"/>
      <x:c r="H19" s="148"/>
      <x:c r="I19" s="148"/>
      <x:c r="J19" s="148"/>
      <x:c r="K19" s="148"/>
      <x:c r="L19" s="148"/>
      <x:c r="M19" s="148"/>
      <x:c r="N19" s="148"/>
      <x:c r="O19" s="148"/>
      <x:c r="P19" s="148"/>
      <x:c r="Q19" s="148"/>
      <x:c r="R19" s="148"/>
      <x:c r="S19" s="148"/>
      <x:c r="T19" s="148"/>
      <x:c r="U19" s="148"/>
    </x:row>
    <x:row r="20">
      <x:c r="A20" s="148"/>
      <x:c r="B20" s="148"/>
      <x:c r="C20" s="148"/>
      <x:c r="D20" s="148"/>
      <x:c r="E20" s="148"/>
      <x:c r="F20" s="148"/>
      <x:c r="G20" s="148"/>
      <x:c r="H20" s="148"/>
      <x:c r="I20" s="148"/>
      <x:c r="J20" s="148"/>
      <x:c r="K20" s="148"/>
      <x:c r="L20" s="148"/>
      <x:c r="M20" s="148"/>
      <x:c r="N20" s="148"/>
      <x:c r="O20" s="148"/>
      <x:c r="P20" s="148"/>
      <x:c r="Q20" s="148"/>
      <x:c r="R20" s="148"/>
      <x:c r="S20" s="148"/>
      <x:c r="T20" s="148"/>
      <x:c r="U20" s="148"/>
    </x:row>
    <x:row r="21">
      <x:c r="A21" s="148"/>
      <x:c r="B21" s="148"/>
      <x:c r="C21" s="148"/>
      <x:c r="D21" s="148"/>
      <x:c r="E21" s="148"/>
      <x:c r="F21" s="148"/>
      <x:c r="G21" s="148"/>
      <x:c r="H21" s="148"/>
      <x:c r="I21" s="148"/>
      <x:c r="J21" s="148"/>
      <x:c r="K21" s="148"/>
      <x:c r="L21" s="148"/>
      <x:c r="M21" s="148"/>
      <x:c r="N21" s="148"/>
      <x:c r="O21" s="148"/>
      <x:c r="P21" s="148"/>
      <x:c r="Q21" s="148"/>
      <x:c r="R21" s="148"/>
      <x:c r="S21" s="148"/>
      <x:c r="T21" s="148"/>
      <x:c r="U21" s="148"/>
    </x:row>
    <x:row r="22">
      <x:c r="A22" s="148"/>
      <x:c r="B22" s="148"/>
      <x:c r="C22" s="148"/>
      <x:c r="D22" s="148"/>
      <x:c r="E22" s="148"/>
      <x:c r="F22" s="148"/>
      <x:c r="G22" s="148"/>
      <x:c r="H22" s="148"/>
      <x:c r="I22" s="148"/>
      <x:c r="J22" s="148"/>
      <x:c r="K22" s="148"/>
      <x:c r="L22" s="148"/>
      <x:c r="M22" s="148"/>
      <x:c r="N22" s="148"/>
      <x:c r="O22" s="148"/>
      <x:c r="P22" s="148"/>
      <x:c r="Q22" s="148"/>
      <x:c r="R22" s="148"/>
      <x:c r="S22" s="148"/>
      <x:c r="T22" s="148"/>
      <x:c r="U22" s="148"/>
    </x:row>
    <x:row r="23">
      <x:c r="A23" s="148"/>
      <x:c r="B23" s="148"/>
      <x:c r="C23" s="148"/>
      <x:c r="D23" s="148"/>
      <x:c r="E23" s="148"/>
      <x:c r="F23" s="148"/>
      <x:c r="G23" s="148"/>
      <x:c r="H23" s="148"/>
      <x:c r="I23" s="148"/>
      <x:c r="J23" s="148"/>
      <x:c r="K23" s="148"/>
      <x:c r="L23" s="148"/>
      <x:c r="M23" s="148"/>
      <x:c r="N23" s="148"/>
      <x:c r="O23" s="148"/>
      <x:c r="P23" s="148"/>
      <x:c r="Q23" s="148"/>
      <x:c r="R23" s="148"/>
      <x:c r="S23" s="148"/>
      <x:c r="T23" s="148"/>
      <x:c r="U23" s="148"/>
    </x:row>
    <x:row r="24">
      <x:c r="A24" s="148"/>
      <x:c r="B24" s="148"/>
      <x:c r="C24" s="148"/>
      <x:c r="D24" s="148"/>
      <x:c r="E24" s="148"/>
      <x:c r="F24" s="148"/>
      <x:c r="G24" s="148"/>
      <x:c r="H24" s="148"/>
      <x:c r="I24" s="148"/>
      <x:c r="J24" s="148"/>
      <x:c r="K24" s="148"/>
      <x:c r="L24" s="148"/>
      <x:c r="M24" s="148"/>
      <x:c r="N24" s="148"/>
      <x:c r="O24" s="148"/>
      <x:c r="P24" s="148"/>
      <x:c r="Q24" s="148"/>
      <x:c r="R24" s="148"/>
      <x:c r="S24" s="148"/>
      <x:c r="T24" s="148"/>
      <x:c r="U24" s="148"/>
    </x:row>
    <x:row r="25">
      <x:c r="A25" s="148"/>
      <x:c r="B25" s="148"/>
      <x:c r="C25" s="148"/>
      <x:c r="D25" s="148"/>
      <x:c r="E25" s="148"/>
      <x:c r="F25" s="148"/>
      <x:c r="G25" s="148"/>
      <x:c r="H25" s="148"/>
      <x:c r="I25" s="148"/>
      <x:c r="J25" s="148"/>
      <x:c r="K25" s="148"/>
      <x:c r="L25" s="148"/>
      <x:c r="M25" s="148"/>
      <x:c r="N25" s="148"/>
      <x:c r="O25" s="148"/>
      <x:c r="P25" s="148"/>
      <x:c r="Q25" s="148"/>
      <x:c r="R25" s="148"/>
      <x:c r="S25" s="148"/>
      <x:c r="T25" s="148"/>
      <x:c r="U25" s="148"/>
    </x:row>
    <x:row r="26">
      <x:c r="A26" s="148"/>
      <x:c r="B26" s="148"/>
      <x:c r="C26" s="148"/>
      <x:c r="D26" s="148"/>
      <x:c r="E26" s="148"/>
      <x:c r="F26" s="148"/>
      <x:c r="G26" s="148"/>
      <x:c r="H26" s="148"/>
      <x:c r="I26" s="148"/>
      <x:c r="J26" s="148"/>
      <x:c r="K26" s="148"/>
      <x:c r="L26" s="148"/>
      <x:c r="M26" s="148"/>
      <x:c r="N26" s="148"/>
      <x:c r="O26" s="148"/>
      <x:c r="P26" s="148"/>
      <x:c r="Q26" s="148"/>
      <x:c r="R26" s="148"/>
      <x:c r="S26" s="148"/>
      <x:c r="T26" s="148"/>
      <x:c r="U26" s="148"/>
    </x:row>
    <x:row r="27">
      <x:c r="A27" s="148"/>
      <x:c r="B27" s="148"/>
      <x:c r="C27" s="148"/>
      <x:c r="D27" s="148"/>
      <x:c r="E27" s="148"/>
      <x:c r="F27" s="148"/>
      <x:c r="G27" s="148"/>
      <x:c r="H27" s="148"/>
      <x:c r="I27" s="148"/>
      <x:c r="J27" s="148"/>
      <x:c r="K27" s="148"/>
      <x:c r="L27" s="148"/>
      <x:c r="M27" s="148"/>
      <x:c r="N27" s="148"/>
      <x:c r="O27" s="148"/>
      <x:c r="P27" s="148"/>
      <x:c r="Q27" s="148"/>
      <x:c r="R27" s="148"/>
      <x:c r="S27" s="148"/>
      <x:c r="T27" s="148"/>
      <x:c r="U27" s="148"/>
    </x:row>
    <x:row r="28">
      <x:c r="A28" s="148"/>
      <x:c r="B28" s="148"/>
      <x:c r="C28" s="148"/>
      <x:c r="D28" s="148"/>
      <x:c r="E28" s="148"/>
      <x:c r="F28" s="148"/>
      <x:c r="G28" s="148"/>
      <x:c r="H28" s="148"/>
      <x:c r="I28" s="148"/>
      <x:c r="J28" s="148"/>
      <x:c r="K28" s="148"/>
      <x:c r="L28" s="148"/>
      <x:c r="M28" s="148"/>
      <x:c r="N28" s="148"/>
      <x:c r="O28" s="148"/>
      <x:c r="P28" s="148"/>
      <x:c r="Q28" s="148"/>
      <x:c r="R28" s="148"/>
      <x:c r="S28" s="148"/>
      <x:c r="T28" s="148"/>
      <x:c r="U28" s="148"/>
    </x:row>
    <x:row r="29">
      <x:c r="A29" s="148"/>
      <x:c r="B29" s="148"/>
      <x:c r="C29" s="148"/>
      <x:c r="D29" s="148"/>
      <x:c r="E29" s="148"/>
      <x:c r="F29" s="148"/>
      <x:c r="G29" s="148"/>
      <x:c r="H29" s="148"/>
      <x:c r="I29" s="148"/>
      <x:c r="J29" s="148"/>
      <x:c r="K29" s="148"/>
      <x:c r="L29" s="148"/>
      <x:c r="M29" s="148"/>
      <x:c r="N29" s="148"/>
      <x:c r="O29" s="148"/>
      <x:c r="P29" s="148"/>
      <x:c r="Q29" s="148"/>
      <x:c r="R29" s="148"/>
      <x:c r="S29" s="148"/>
      <x:c r="T29" s="148"/>
      <x:c r="U29" s="148"/>
    </x:row>
    <x:row r="30">
      <x:c r="A30" s="148"/>
      <x:c r="B30" s="148"/>
      <x:c r="C30" s="148"/>
      <x:c r="D30" s="148"/>
      <x:c r="E30" s="148"/>
      <x:c r="F30" s="148"/>
      <x:c r="G30" s="148"/>
      <x:c r="H30" s="148"/>
      <x:c r="I30" s="148"/>
      <x:c r="J30" s="148"/>
      <x:c r="K30" s="148"/>
      <x:c r="L30" s="148"/>
      <x:c r="M30" s="148"/>
      <x:c r="N30" s="148"/>
      <x:c r="O30" s="148"/>
      <x:c r="P30" s="148"/>
      <x:c r="Q30" s="148"/>
      <x:c r="R30" s="148"/>
      <x:c r="S30" s="148"/>
      <x:c r="T30" s="148"/>
      <x:c r="U30" s="148"/>
    </x:row>
    <x:row r="31">
      <x:c r="A31" s="148"/>
      <x:c r="B31" s="148"/>
      <x:c r="C31" s="148"/>
      <x:c r="D31" s="148"/>
      <x:c r="E31" s="148"/>
      <x:c r="F31" s="148"/>
      <x:c r="G31" s="148"/>
      <x:c r="H31" s="148"/>
      <x:c r="I31" s="148"/>
      <x:c r="J31" s="148"/>
      <x:c r="K31" s="148"/>
      <x:c r="L31" s="148"/>
      <x:c r="M31" s="148"/>
      <x:c r="N31" s="148"/>
      <x:c r="O31" s="148"/>
      <x:c r="P31" s="148"/>
      <x:c r="Q31" s="148"/>
      <x:c r="R31" s="148"/>
      <x:c r="S31" s="148"/>
      <x:c r="T31" s="148"/>
      <x:c r="U31" s="148"/>
    </x:row>
    <x:row r="32">
      <x:c r="A32" s="148"/>
      <x:c r="B32" s="148"/>
      <x:c r="C32" s="148"/>
      <x:c r="D32" s="148"/>
      <x:c r="E32" s="148"/>
      <x:c r="F32" s="148"/>
      <x:c r="G32" s="148"/>
      <x:c r="H32" s="148"/>
      <x:c r="I32" s="148"/>
      <x:c r="J32" s="148"/>
      <x:c r="K32" s="148"/>
      <x:c r="L32" s="148"/>
      <x:c r="M32" s="148"/>
      <x:c r="N32" s="148"/>
      <x:c r="O32" s="148"/>
      <x:c r="P32" s="148"/>
      <x:c r="Q32" s="148"/>
      <x:c r="R32" s="148"/>
      <x:c r="S32" s="148"/>
      <x:c r="T32" s="148"/>
      <x:c r="U32" s="148"/>
    </x:row>
    <x:row r="33">
      <x:c r="A33" s="148"/>
      <x:c r="B33" s="148"/>
      <x:c r="C33" s="148"/>
      <x:c r="D33" s="148"/>
      <x:c r="E33" s="148"/>
      <x:c r="F33" s="148"/>
      <x:c r="G33" s="148"/>
      <x:c r="H33" s="148"/>
      <x:c r="I33" s="148"/>
      <x:c r="J33" s="148"/>
      <x:c r="K33" s="148"/>
      <x:c r="L33" s="148"/>
      <x:c r="M33" s="148"/>
      <x:c r="N33" s="148"/>
      <x:c r="O33" s="148"/>
      <x:c r="P33" s="148"/>
      <x:c r="Q33" s="148"/>
      <x:c r="R33" s="148"/>
      <x:c r="S33" s="148"/>
      <x:c r="T33" s="148"/>
      <x:c r="U33" s="148"/>
    </x:row>
    <x:row r="34">
      <x:c r="A34" s="148"/>
      <x:c r="B34" s="148"/>
      <x:c r="C34" s="148"/>
      <x:c r="D34" s="148"/>
      <x:c r="E34" s="148"/>
      <x:c r="F34" s="148"/>
      <x:c r="G34" s="148"/>
      <x:c r="H34" s="148"/>
      <x:c r="I34" s="148"/>
      <x:c r="J34" s="148"/>
      <x:c r="K34" s="148"/>
      <x:c r="L34" s="148"/>
      <x:c r="M34" s="148"/>
      <x:c r="N34" s="148"/>
      <x:c r="O34" s="148"/>
      <x:c r="P34" s="148"/>
      <x:c r="Q34" s="148"/>
      <x:c r="R34" s="148"/>
      <x:c r="S34" s="148"/>
      <x:c r="T34" s="148"/>
      <x:c r="U34" s="148"/>
    </x:row>
    <x:row r="35">
      <x:c r="A35" s="148"/>
      <x:c r="B35" s="148"/>
      <x:c r="C35" s="148"/>
      <x:c r="D35" s="148"/>
      <x:c r="E35" s="148"/>
      <x:c r="F35" s="148"/>
      <x:c r="G35" s="148"/>
      <x:c r="H35" s="148"/>
      <x:c r="I35" s="148"/>
      <x:c r="J35" s="148"/>
      <x:c r="K35" s="148"/>
      <x:c r="L35" s="148"/>
      <x:c r="M35" s="148"/>
      <x:c r="N35" s="148"/>
      <x:c r="O35" s="148"/>
      <x:c r="P35" s="148"/>
      <x:c r="Q35" s="148"/>
      <x:c r="R35" s="148"/>
      <x:c r="S35" s="148"/>
      <x:c r="T35" s="148"/>
      <x:c r="U35" s="148"/>
    </x:row>
    <x:row r="36">
      <x:c r="A36" s="148"/>
      <x:c r="B36" s="148"/>
      <x:c r="C36" s="148"/>
      <x:c r="D36" s="148"/>
      <x:c r="E36" s="148"/>
      <x:c r="F36" s="148"/>
      <x:c r="G36" s="148"/>
      <x:c r="H36" s="148"/>
      <x:c r="I36" s="148"/>
      <x:c r="J36" s="148"/>
      <x:c r="K36" s="148"/>
      <x:c r="L36" s="148"/>
      <x:c r="M36" s="148"/>
      <x:c r="N36" s="148"/>
      <x:c r="O36" s="148"/>
      <x:c r="P36" s="148"/>
      <x:c r="Q36" s="148"/>
      <x:c r="R36" s="148"/>
      <x:c r="S36" s="148"/>
      <x:c r="T36" s="148"/>
      <x:c r="U36" s="148"/>
    </x:row>
    <x:row r="37">
      <x:c r="A37" s="148"/>
      <x:c r="B37" s="148"/>
      <x:c r="C37" s="148"/>
      <x:c r="D37" s="148"/>
      <x:c r="E37" s="148"/>
      <x:c r="F37" s="148"/>
      <x:c r="G37" s="148"/>
      <x:c r="H37" s="148"/>
      <x:c r="I37" s="148"/>
      <x:c r="J37" s="148"/>
      <x:c r="K37" s="148"/>
      <x:c r="L37" s="148"/>
      <x:c r="M37" s="148"/>
      <x:c r="N37" s="148"/>
      <x:c r="O37" s="148"/>
      <x:c r="P37" s="148"/>
      <x:c r="Q37" s="148"/>
      <x:c r="R37" s="148"/>
      <x:c r="S37" s="148"/>
      <x:c r="T37" s="148"/>
      <x:c r="U37" s="148"/>
    </x:row>
    <x:row r="38">
      <x:c r="A38" s="148"/>
      <x:c r="B38" s="148"/>
      <x:c r="C38" s="148"/>
      <x:c r="D38" s="148"/>
      <x:c r="E38" s="148"/>
      <x:c r="F38" s="148"/>
      <x:c r="G38" s="148"/>
      <x:c r="H38" s="148"/>
      <x:c r="I38" s="148"/>
      <x:c r="J38" s="148"/>
      <x:c r="K38" s="148"/>
      <x:c r="L38" s="148"/>
      <x:c r="M38" s="148"/>
      <x:c r="N38" s="148"/>
      <x:c r="O38" s="148"/>
      <x:c r="P38" s="148"/>
      <x:c r="Q38" s="148"/>
      <x:c r="R38" s="148"/>
      <x:c r="S38" s="148"/>
      <x:c r="T38" s="148"/>
      <x:c r="U38" s="148"/>
    </x:row>
    <x:row r="39">
      <x:c r="A39" s="148"/>
      <x:c r="B39" s="148"/>
      <x:c r="C39" s="148"/>
      <x:c r="D39" s="148"/>
      <x:c r="E39" s="148"/>
      <x:c r="F39" s="148"/>
      <x:c r="G39" s="148"/>
      <x:c r="H39" s="148"/>
      <x:c r="I39" s="148"/>
      <x:c r="J39" s="148"/>
      <x:c r="K39" s="148"/>
      <x:c r="L39" s="148"/>
      <x:c r="M39" s="148"/>
      <x:c r="N39" s="148"/>
      <x:c r="O39" s="148"/>
      <x:c r="P39" s="148"/>
      <x:c r="Q39" s="148"/>
      <x:c r="R39" s="148"/>
      <x:c r="S39" s="148"/>
      <x:c r="T39" s="148"/>
      <x:c r="U39" s="148"/>
    </x:row>
    <x:row r="40">
      <x:c r="A40" s="148"/>
      <x:c r="B40" s="148"/>
      <x:c r="C40" s="148"/>
      <x:c r="D40" s="148"/>
      <x:c r="E40" s="148"/>
      <x:c r="F40" s="148"/>
      <x:c r="G40" s="148"/>
      <x:c r="H40" s="148"/>
      <x:c r="I40" s="148"/>
      <x:c r="J40" s="148"/>
      <x:c r="K40" s="148"/>
      <x:c r="L40" s="148"/>
      <x:c r="M40" s="148"/>
      <x:c r="N40" s="148"/>
      <x:c r="O40" s="148"/>
      <x:c r="P40" s="148"/>
      <x:c r="Q40" s="148"/>
      <x:c r="R40" s="148"/>
      <x:c r="S40" s="148"/>
      <x:c r="T40" s="148"/>
      <x:c r="U40" s="148"/>
    </x:row>
  </x:sheetData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58.130001068115234" hidden="0" customWidth="1"/>
    <x:col min="2" max="2" width="8.75" hidden="0" customWidth="1"/>
    <x:col min="3" max="3" width="7" hidden="0" customWidth="1"/>
    <x:col min="4" max="4" width="8" hidden="0" customWidth="1"/>
  </x:cols>
  <x:sheetData>
    <x:row r="1" ht="32" customHeight="1">
      <x:c r="A1" s="182" t="str">
        <x:v>SYNTHÈSE FRAISAGE — TEMPS, VITESSE, PUISSANCE</x:v>
      </x:c>
      <x:c r="B1" s="148"/>
      <x:c r="C1" s="148"/>
      <x:c r="D1" s="148"/>
      <x:c r="E1" s="148"/>
      <x:c r="F1" s="148"/>
      <x:c r="G1" s="148"/>
      <x:c r="H1" s="148"/>
      <x:c r="I1" s="148"/>
      <x:c r="J1" s="148"/>
      <x:c r="K1" s="148"/>
      <x:c r="L1" s="148"/>
      <x:c r="M1" s="148"/>
      <x:c r="N1" s="148"/>
      <x:c r="O1" s="148"/>
      <x:c r="P1" s="148"/>
      <x:c r="Q1" s="148"/>
      <x:c r="R1" s="148"/>
      <x:c r="S1" s="148"/>
      <x:c r="T1" s="148"/>
      <x:c r="U1" s="148"/>
    </x:row>
    <x:row r="2">
      <x:c r="A2" s="148"/>
      <x:c r="B2" s="148"/>
      <x:c r="C2" s="148"/>
      <x:c r="D2" s="148"/>
      <x:c r="E2" s="148"/>
      <x:c r="F2" s="148"/>
      <x:c r="G2" s="148"/>
      <x:c r="H2" s="148"/>
      <x:c r="I2" s="148"/>
      <x:c r="J2" s="148"/>
      <x:c r="K2" s="148"/>
      <x:c r="L2" s="148"/>
      <x:c r="M2" s="148"/>
      <x:c r="N2" s="148"/>
      <x:c r="O2" s="148"/>
      <x:c r="P2" s="148"/>
      <x:c r="Q2" s="148"/>
      <x:c r="R2" s="148"/>
      <x:c r="S2" s="148"/>
      <x:c r="T2" s="148"/>
      <x:c r="U2" s="148"/>
    </x:row>
    <x:row r="3">
      <x:c r="A3" s="178" t="str">
        <x:v>Indicateur</x:v>
      </x:c>
      <x:c r="B3" s="178" t="str">
        <x:v>Valeur</x:v>
      </x:c>
      <x:c r="C3" s="178" t="str">
        <x:v>Unité</x:v>
      </x:c>
      <x:c r="D3" s="148"/>
      <x:c r="E3" s="148"/>
      <x:c r="F3" s="148"/>
      <x:c r="G3" s="148"/>
      <x:c r="H3" s="148"/>
      <x:c r="I3" s="148"/>
      <x:c r="J3" s="148"/>
      <x:c r="K3" s="148"/>
      <x:c r="L3" s="148"/>
      <x:c r="M3" s="148"/>
      <x:c r="N3" s="148"/>
      <x:c r="O3" s="148"/>
      <x:c r="P3" s="148"/>
      <x:c r="Q3" s="148"/>
      <x:c r="R3" s="148"/>
      <x:c r="S3" s="148"/>
      <x:c r="T3" s="148"/>
      <x:c r="U3" s="148"/>
    </x:row>
    <x:row r="4">
      <x:c r="A4" s="183" t="str">
        <x:v>Temps total</x:v>
      </x:c>
      <x:c r="B4" s="184" t="n">
        <x:f>'Calcul fraisage'!S4</x:f>
        <x:v>22.17</x:v>
      </x:c>
      <x:c r="C4" s="148" t="str">
        <x:v>min</x:v>
      </x:c>
      <x:c r="D4" s="148"/>
      <x:c r="E4" s="148"/>
      <x:c r="F4" s="148"/>
      <x:c r="G4" s="148"/>
      <x:c r="H4" s="148"/>
      <x:c r="I4" s="148"/>
      <x:c r="J4" s="148"/>
      <x:c r="K4" s="148"/>
      <x:c r="L4" s="148"/>
      <x:c r="M4" s="148"/>
      <x:c r="N4" s="148"/>
      <x:c r="O4" s="148"/>
      <x:c r="P4" s="148"/>
      <x:c r="Q4" s="148"/>
      <x:c r="R4" s="148"/>
      <x:c r="S4" s="148"/>
      <x:c r="T4" s="148"/>
      <x:c r="U4" s="148"/>
    </x:row>
    <x:row r="5">
      <x:c r="A5" s="183" t="str">
        <x:v>Temps moyen</x:v>
      </x:c>
      <x:c r="B5" s="184" t="n">
        <x:f>'Calcul fraisage'!S5</x:f>
        <x:v>1.4780000000000002</x:v>
      </x:c>
      <x:c r="C5" s="148" t="str">
        <x:v>min</x:v>
      </x:c>
      <x:c r="D5" s="148"/>
      <x:c r="E5" s="148"/>
      <x:c r="F5" s="148"/>
      <x:c r="G5" s="148"/>
      <x:c r="H5" s="148"/>
      <x:c r="I5" s="148"/>
      <x:c r="J5" s="148"/>
      <x:c r="K5" s="148"/>
      <x:c r="L5" s="148"/>
      <x:c r="M5" s="148"/>
      <x:c r="N5" s="148"/>
      <x:c r="O5" s="148"/>
      <x:c r="P5" s="148"/>
      <x:c r="Q5" s="148"/>
      <x:c r="R5" s="148"/>
      <x:c r="S5" s="148"/>
      <x:c r="T5" s="148"/>
      <x:c r="U5" s="148"/>
    </x:row>
    <x:row r="6">
      <x:c r="A6" s="183" t="str">
        <x:v>Vitesse coupe moyenne</x:v>
      </x:c>
      <x:c r="B6" s="184" t="n">
        <x:f>'Calcul fraisage'!S6</x:f>
        <x:v>112.33333333333333</x:v>
      </x:c>
      <x:c r="C6" s="148" t="str">
        <x:v>m/min</x:v>
      </x:c>
      <x:c r="D6" s="148"/>
      <x:c r="E6" s="148"/>
      <x:c r="F6" s="148"/>
      <x:c r="G6" s="148"/>
      <x:c r="H6" s="148"/>
      <x:c r="I6" s="148"/>
      <x:c r="J6" s="148"/>
      <x:c r="K6" s="148"/>
      <x:c r="L6" s="148"/>
      <x:c r="M6" s="148"/>
      <x:c r="N6" s="148"/>
      <x:c r="O6" s="148"/>
      <x:c r="P6" s="148"/>
      <x:c r="Q6" s="148"/>
      <x:c r="R6" s="148"/>
      <x:c r="S6" s="148"/>
      <x:c r="T6" s="148"/>
      <x:c r="U6" s="148"/>
    </x:row>
    <x:row r="7">
      <x:c r="A7" s="183" t="str">
        <x:v>Avance moyenne</x:v>
      </x:c>
      <x:c r="B7" s="184" t="n">
        <x:f>'Calcul fraisage'!S7</x:f>
        <x:v>657.6666666666666</x:v>
      </x:c>
      <x:c r="C7" s="148" t="str">
        <x:v>mm/min</x:v>
      </x:c>
      <x:c r="D7" s="148"/>
      <x:c r="E7" s="148"/>
      <x:c r="F7" s="148"/>
      <x:c r="G7" s="148"/>
      <x:c r="H7" s="148"/>
      <x:c r="I7" s="148"/>
      <x:c r="J7" s="148"/>
      <x:c r="K7" s="148"/>
      <x:c r="L7" s="148"/>
      <x:c r="M7" s="148"/>
      <x:c r="N7" s="148"/>
      <x:c r="O7" s="148"/>
      <x:c r="P7" s="148"/>
      <x:c r="Q7" s="148"/>
      <x:c r="R7" s="148"/>
      <x:c r="S7" s="148"/>
      <x:c r="T7" s="148"/>
      <x:c r="U7" s="148"/>
    </x:row>
    <x:row r="8">
      <x:c r="A8" s="183" t="str">
        <x:v>Puissance maximale</x:v>
      </x:c>
      <x:c r="B8" s="184" t="n">
        <x:f>'Calcul fraisage'!S8</x:f>
        <x:v>1.24</x:v>
      </x:c>
      <x:c r="C8" s="148" t="str">
        <x:v>kW</x:v>
      </x:c>
      <x:c r="D8" s="148"/>
      <x:c r="E8" s="148"/>
      <x:c r="F8" s="148"/>
      <x:c r="G8" s="148"/>
      <x:c r="H8" s="148"/>
      <x:c r="I8" s="148"/>
      <x:c r="J8" s="148"/>
      <x:c r="K8" s="148"/>
      <x:c r="L8" s="148"/>
      <x:c r="M8" s="148"/>
      <x:c r="N8" s="148"/>
      <x:c r="O8" s="148"/>
      <x:c r="P8" s="148"/>
      <x:c r="Q8" s="148"/>
      <x:c r="R8" s="148"/>
      <x:c r="S8" s="148"/>
      <x:c r="T8" s="148"/>
      <x:c r="U8" s="148"/>
    </x:row>
    <x:row r="9">
      <x:c r="A9" s="148"/>
      <x:c r="B9" s="148"/>
      <x:c r="C9" s="148"/>
      <x:c r="D9" s="148"/>
      <x:c r="E9" s="148"/>
      <x:c r="F9" s="148"/>
      <x:c r="G9" s="148"/>
      <x:c r="H9" s="148"/>
      <x:c r="I9" s="148"/>
      <x:c r="J9" s="148"/>
      <x:c r="K9" s="148"/>
      <x:c r="L9" s="148"/>
      <x:c r="M9" s="148"/>
      <x:c r="N9" s="148"/>
      <x:c r="O9" s="148"/>
      <x:c r="P9" s="148"/>
      <x:c r="Q9" s="148"/>
      <x:c r="R9" s="148"/>
      <x:c r="S9" s="148"/>
      <x:c r="T9" s="148"/>
      <x:c r="U9" s="148"/>
    </x:row>
    <x:row r="10">
      <x:c r="A10" s="148"/>
      <x:c r="B10" s="148"/>
      <x:c r="C10" s="148"/>
      <x:c r="D10" s="148"/>
      <x:c r="E10" s="148"/>
      <x:c r="F10" s="148"/>
      <x:c r="G10" s="148"/>
      <x:c r="H10" s="148"/>
      <x:c r="I10" s="148"/>
      <x:c r="J10" s="148"/>
      <x:c r="K10" s="148"/>
      <x:c r="L10" s="148"/>
      <x:c r="M10" s="148"/>
      <x:c r="N10" s="148"/>
      <x:c r="O10" s="148"/>
      <x:c r="P10" s="148"/>
      <x:c r="Q10" s="148"/>
      <x:c r="R10" s="148"/>
      <x:c r="S10" s="148"/>
      <x:c r="T10" s="148"/>
      <x:c r="U10" s="148"/>
    </x:row>
    <x:row r="11">
      <x:c r="A11" s="185" t="str">
        <x:v>Opération</x:v>
      </x:c>
      <x:c r="B11" s="185" t="str">
        <x:v>Temps min</x:v>
      </x:c>
      <x:c r="C11" s="185" t="str">
        <x:v>Vc</x:v>
      </x:c>
      <x:c r="D11" s="185" t="str">
        <x:v>Puissance</x:v>
      </x:c>
      <x:c r="E11" s="148"/>
      <x:c r="F11" s="148"/>
      <x:c r="G11" s="148"/>
      <x:c r="H11" s="148"/>
      <x:c r="I11" s="148"/>
      <x:c r="J11" s="148"/>
      <x:c r="K11" s="148"/>
      <x:c r="L11" s="148"/>
      <x:c r="M11" s="148"/>
      <x:c r="N11" s="148"/>
      <x:c r="O11" s="148"/>
      <x:c r="P11" s="148"/>
      <x:c r="Q11" s="148"/>
      <x:c r="R11" s="148"/>
      <x:c r="S11" s="148"/>
      <x:c r="T11" s="148"/>
      <x:c r="U11" s="148"/>
    </x:row>
    <x:row r="12">
      <x:c r="A12" s="186" t="str">
        <x:f>'Calcul fraisage'!B4</x:f>
        <x:v>Opération 1</x:v>
      </x:c>
      <x:c r="B12" s="186" t="n">
        <x:f>'Calcul fraisage'!N4</x:f>
        <x:v>0.13</x:v>
      </x:c>
      <x:c r="C12" s="186" t="n">
        <x:f>'Calcul fraisage'!H4</x:f>
        <x:v>180</x:v>
      </x:c>
      <x:c r="D12" s="186" t="n">
        <x:f>'Calcul fraisage'!P4</x:f>
        <x:v>0.15</x:v>
      </x:c>
      <x:c r="E12" s="148"/>
      <x:c r="F12" s="148"/>
      <x:c r="G12" s="148"/>
      <x:c r="H12" s="148"/>
      <x:c r="I12" s="148"/>
      <x:c r="J12" s="148"/>
      <x:c r="K12" s="148"/>
      <x:c r="L12" s="148"/>
      <x:c r="M12" s="148"/>
      <x:c r="N12" s="148"/>
      <x:c r="O12" s="148"/>
      <x:c r="P12" s="148"/>
      <x:c r="Q12" s="148"/>
      <x:c r="R12" s="148"/>
      <x:c r="S12" s="148"/>
      <x:c r="T12" s="148"/>
      <x:c r="U12" s="148"/>
    </x:row>
    <x:row r="13">
      <x:c r="A13" s="186" t="str">
        <x:f>'Calcul fraisage'!B5</x:f>
        <x:v>Opération 2</x:v>
      </x:c>
      <x:c r="B13" s="186" t="n">
        <x:f>'Calcul fraisage'!N5</x:f>
        <x:v>1.01</x:v>
      </x:c>
      <x:c r="C13" s="186" t="n">
        <x:f>'Calcul fraisage'!H5</x:f>
        <x:v>35</x:v>
      </x:c>
      <x:c r="D13" s="186" t="n">
        <x:f>'Calcul fraisage'!P5</x:f>
        <x:v>0.05</x:v>
      </x:c>
      <x:c r="E13" s="148"/>
      <x:c r="F13" s="148"/>
      <x:c r="G13" s="148"/>
      <x:c r="H13" s="148"/>
      <x:c r="I13" s="148"/>
      <x:c r="J13" s="148"/>
      <x:c r="K13" s="148"/>
      <x:c r="L13" s="148"/>
      <x:c r="M13" s="148"/>
      <x:c r="N13" s="148"/>
      <x:c r="O13" s="148"/>
      <x:c r="P13" s="148"/>
      <x:c r="Q13" s="148"/>
      <x:c r="R13" s="148"/>
      <x:c r="S13" s="148"/>
      <x:c r="T13" s="148"/>
      <x:c r="U13" s="148"/>
    </x:row>
    <x:row r="14">
      <x:c r="A14" s="186" t="str">
        <x:f>'Calcul fraisage'!B6</x:f>
        <x:v>Opération 3</x:v>
      </x:c>
      <x:c r="B14" s="186" t="n">
        <x:f>'Calcul fraisage'!N6</x:f>
        <x:v>0.13</x:v>
      </x:c>
      <x:c r="C14" s="186" t="n">
        <x:f>'Calcul fraisage'!H6</x:f>
        <x:v>180</x:v>
      </x:c>
      <x:c r="D14" s="186" t="n">
        <x:f>'Calcul fraisage'!P6</x:f>
        <x:v>0.66</x:v>
      </x:c>
      <x:c r="E14" s="148"/>
      <x:c r="F14" s="148"/>
      <x:c r="G14" s="148"/>
      <x:c r="H14" s="148"/>
      <x:c r="I14" s="148"/>
      <x:c r="J14" s="148"/>
      <x:c r="K14" s="148"/>
      <x:c r="L14" s="148"/>
      <x:c r="M14" s="148"/>
      <x:c r="N14" s="148"/>
      <x:c r="O14" s="148"/>
      <x:c r="P14" s="148"/>
      <x:c r="Q14" s="148"/>
      <x:c r="R14" s="148"/>
      <x:c r="S14" s="148"/>
      <x:c r="T14" s="148"/>
      <x:c r="U14" s="148"/>
    </x:row>
    <x:row r="15">
      <x:c r="A15" s="186" t="str">
        <x:f>'Calcul fraisage'!B7</x:f>
        <x:v>Opération 4</x:v>
      </x:c>
      <x:c r="B15" s="186" t="n">
        <x:f>'Calcul fraisage'!N7</x:f>
        <x:v>1.36</x:v>
      </x:c>
      <x:c r="C15" s="186" t="n">
        <x:f>'Calcul fraisage'!H7</x:f>
        <x:v>35</x:v>
      </x:c>
      <x:c r="D15" s="186" t="n">
        <x:f>'Calcul fraisage'!P7</x:f>
        <x:v>0.03</x:v>
      </x:c>
      <x:c r="E15" s="148"/>
      <x:c r="F15" s="148"/>
      <x:c r="G15" s="148"/>
      <x:c r="H15" s="148"/>
      <x:c r="I15" s="148"/>
      <x:c r="J15" s="148"/>
      <x:c r="K15" s="148"/>
      <x:c r="L15" s="148"/>
      <x:c r="M15" s="148"/>
      <x:c r="N15" s="148"/>
      <x:c r="O15" s="148"/>
      <x:c r="P15" s="148"/>
      <x:c r="Q15" s="148"/>
      <x:c r="R15" s="148"/>
      <x:c r="S15" s="148"/>
      <x:c r="T15" s="148"/>
      <x:c r="U15" s="148"/>
    </x:row>
    <x:row r="16">
      <x:c r="A16" s="186" t="str">
        <x:f>'Calcul fraisage'!B8</x:f>
        <x:v>Opération 5</x:v>
      </x:c>
      <x:c r="B16" s="186" t="n">
        <x:f>'Calcul fraisage'!N8</x:f>
        <x:v>0.21</x:v>
      </x:c>
      <x:c r="C16" s="186" t="n">
        <x:f>'Calcul fraisage'!H8</x:f>
        <x:v>180</x:v>
      </x:c>
      <x:c r="D16" s="186" t="n">
        <x:f>'Calcul fraisage'!P8</x:f>
        <x:v>0.82</x:v>
      </x:c>
      <x:c r="E16" s="148"/>
      <x:c r="F16" s="148"/>
      <x:c r="G16" s="148"/>
      <x:c r="H16" s="148"/>
      <x:c r="I16" s="148"/>
      <x:c r="J16" s="148"/>
      <x:c r="K16" s="148"/>
      <x:c r="L16" s="148"/>
      <x:c r="M16" s="148"/>
      <x:c r="N16" s="148"/>
      <x:c r="O16" s="148"/>
      <x:c r="P16" s="148"/>
      <x:c r="Q16" s="148"/>
      <x:c r="R16" s="148"/>
      <x:c r="S16" s="148"/>
      <x:c r="T16" s="148"/>
      <x:c r="U16" s="148"/>
    </x:row>
    <x:row r="17">
      <x:c r="A17" s="186" t="str">
        <x:f>'Calcul fraisage'!B9</x:f>
        <x:v>Opération 6</x:v>
      </x:c>
      <x:c r="B17" s="186" t="n">
        <x:f>'Calcul fraisage'!N9</x:f>
        <x:v>1.79</x:v>
      </x:c>
      <x:c r="C17" s="186" t="n">
        <x:f>'Calcul fraisage'!H9</x:f>
        <x:v>35</x:v>
      </x:c>
      <x:c r="D17" s="186" t="n">
        <x:f>'Calcul fraisage'!P9</x:f>
        <x:v>0.1</x:v>
      </x:c>
      <x:c r="E17" s="148"/>
      <x:c r="F17" s="148"/>
      <x:c r="G17" s="148"/>
      <x:c r="H17" s="148"/>
      <x:c r="I17" s="148"/>
      <x:c r="J17" s="148"/>
      <x:c r="K17" s="148"/>
      <x:c r="L17" s="148"/>
      <x:c r="M17" s="148"/>
      <x:c r="N17" s="148"/>
      <x:c r="O17" s="148"/>
      <x:c r="P17" s="148"/>
      <x:c r="Q17" s="148"/>
      <x:c r="R17" s="148"/>
      <x:c r="S17" s="148"/>
      <x:c r="T17" s="148"/>
      <x:c r="U17" s="148"/>
    </x:row>
    <x:row r="18">
      <x:c r="A18" s="186" t="str">
        <x:f>'Calcul fraisage'!B10</x:f>
        <x:v>Opération 7</x:v>
      </x:c>
      <x:c r="B18" s="186" t="n">
        <x:f>'Calcul fraisage'!N10</x:f>
        <x:v>0.95</x:v>
      </x:c>
      <x:c r="C18" s="186" t="n">
        <x:f>'Calcul fraisage'!H10</x:f>
        <x:v>180</x:v>
      </x:c>
      <x:c r="D18" s="186" t="n">
        <x:f>'Calcul fraisage'!P10</x:f>
        <x:v>0.1</x:v>
      </x:c>
      <x:c r="E18" s="148"/>
      <x:c r="F18" s="148"/>
      <x:c r="G18" s="148"/>
      <x:c r="H18" s="148"/>
      <x:c r="I18" s="148"/>
      <x:c r="J18" s="148"/>
      <x:c r="K18" s="148"/>
      <x:c r="L18" s="148"/>
      <x:c r="M18" s="148"/>
      <x:c r="N18" s="148"/>
      <x:c r="O18" s="148"/>
      <x:c r="P18" s="148"/>
      <x:c r="Q18" s="148"/>
      <x:c r="R18" s="148"/>
      <x:c r="S18" s="148"/>
      <x:c r="T18" s="148"/>
      <x:c r="U18" s="148"/>
    </x:row>
    <x:row r="19">
      <x:c r="A19" s="186" t="str">
        <x:f>'Calcul fraisage'!B11</x:f>
        <x:v>Opération 8</x:v>
      </x:c>
      <x:c r="B19" s="186" t="n">
        <x:f>'Calcul fraisage'!N11</x:f>
        <x:v>6.71</x:v>
      </x:c>
      <x:c r="C19" s="186" t="n">
        <x:f>'Calcul fraisage'!H11</x:f>
        <x:v>35</x:v>
      </x:c>
      <x:c r="D19" s="186" t="n">
        <x:f>'Calcul fraisage'!P11</x:f>
        <x:v>0.15</x:v>
      </x:c>
      <x:c r="E19" s="148"/>
      <x:c r="F19" s="148"/>
      <x:c r="G19" s="148"/>
      <x:c r="H19" s="148"/>
      <x:c r="I19" s="148"/>
      <x:c r="J19" s="148"/>
      <x:c r="K19" s="148"/>
      <x:c r="L19" s="148"/>
      <x:c r="M19" s="148"/>
      <x:c r="N19" s="148"/>
      <x:c r="O19" s="148"/>
      <x:c r="P19" s="148"/>
      <x:c r="Q19" s="148"/>
      <x:c r="R19" s="148"/>
      <x:c r="S19" s="148"/>
      <x:c r="T19" s="148"/>
      <x:c r="U19" s="148"/>
    </x:row>
    <x:row r="20">
      <x:c r="A20" s="186" t="str">
        <x:f>'Calcul fraisage'!B12</x:f>
        <x:v>Opération 9</x:v>
      </x:c>
      <x:c r="B20" s="186" t="n">
        <x:f>'Calcul fraisage'!N12</x:f>
        <x:v>0.12</x:v>
      </x:c>
      <x:c r="C20" s="186" t="n">
        <x:f>'Calcul fraisage'!H12</x:f>
        <x:v>180</x:v>
      </x:c>
      <x:c r="D20" s="186" t="n">
        <x:f>'Calcul fraisage'!P12</x:f>
        <x:v>0.36</x:v>
      </x:c>
      <x:c r="E20" s="148"/>
      <x:c r="F20" s="148"/>
      <x:c r="G20" s="148"/>
      <x:c r="H20" s="148"/>
      <x:c r="I20" s="148"/>
      <x:c r="J20" s="148"/>
      <x:c r="K20" s="148"/>
      <x:c r="L20" s="148"/>
      <x:c r="M20" s="148"/>
      <x:c r="N20" s="148"/>
      <x:c r="O20" s="148"/>
      <x:c r="P20" s="148"/>
      <x:c r="Q20" s="148"/>
      <x:c r="R20" s="148"/>
      <x:c r="S20" s="148"/>
      <x:c r="T20" s="148"/>
      <x:c r="U20" s="148"/>
    </x:row>
    <x:row r="21">
      <x:c r="A21" s="186" t="str">
        <x:f>'Calcul fraisage'!B13</x:f>
        <x:v>Opération 10</x:v>
      </x:c>
      <x:c r="B21" s="186" t="n">
        <x:f>'Calcul fraisage'!N13</x:f>
        <x:v>1.29</x:v>
      </x:c>
      <x:c r="C21" s="186" t="n">
        <x:f>'Calcul fraisage'!H13</x:f>
        <x:v>35</x:v>
      </x:c>
      <x:c r="D21" s="186" t="n">
        <x:f>'Calcul fraisage'!P13</x:f>
        <x:v>0.07</x:v>
      </x:c>
      <x:c r="E21" s="148"/>
      <x:c r="F21" s="148"/>
      <x:c r="G21" s="148"/>
      <x:c r="H21" s="148"/>
      <x:c r="I21" s="148"/>
      <x:c r="J21" s="148"/>
      <x:c r="K21" s="148"/>
      <x:c r="L21" s="148"/>
      <x:c r="M21" s="148"/>
      <x:c r="N21" s="148"/>
      <x:c r="O21" s="148"/>
      <x:c r="P21" s="148"/>
      <x:c r="Q21" s="148"/>
      <x:c r="R21" s="148"/>
      <x:c r="S21" s="148"/>
      <x:c r="T21" s="148"/>
      <x:c r="U21" s="148"/>
    </x:row>
    <x:row r="22">
      <x:c r="A22" s="186" t="str">
        <x:f>'Calcul fraisage'!B14</x:f>
        <x:v>Opération 11</x:v>
      </x:c>
      <x:c r="B22" s="186" t="n">
        <x:f>'Calcul fraisage'!N14</x:f>
        <x:v>0.18</x:v>
      </x:c>
      <x:c r="C22" s="186" t="n">
        <x:f>'Calcul fraisage'!H14</x:f>
        <x:v>180</x:v>
      </x:c>
      <x:c r="D22" s="186" t="n">
        <x:f>'Calcul fraisage'!P14</x:f>
        <x:v>0.24</x:v>
      </x:c>
      <x:c r="E22" s="148"/>
      <x:c r="F22" s="148"/>
      <x:c r="G22" s="148"/>
      <x:c r="H22" s="148"/>
      <x:c r="I22" s="148"/>
      <x:c r="J22" s="148"/>
      <x:c r="K22" s="148"/>
      <x:c r="L22" s="148"/>
      <x:c r="M22" s="148"/>
      <x:c r="N22" s="148"/>
      <x:c r="O22" s="148"/>
      <x:c r="P22" s="148"/>
      <x:c r="Q22" s="148"/>
      <x:c r="R22" s="148"/>
      <x:c r="S22" s="148"/>
      <x:c r="T22" s="148"/>
      <x:c r="U22" s="148"/>
    </x:row>
    <x:row r="23">
      <x:c r="A23" s="186" t="str">
        <x:f>'Calcul fraisage'!B15</x:f>
        <x:v>Opération 12</x:v>
      </x:c>
      <x:c r="B23" s="186" t="n">
        <x:f>'Calcul fraisage'!N15</x:f>
        <x:v>1.44</x:v>
      </x:c>
      <x:c r="C23" s="186" t="n">
        <x:f>'Calcul fraisage'!H15</x:f>
        <x:v>35</x:v>
      </x:c>
      <x:c r="D23" s="186" t="n">
        <x:f>'Calcul fraisage'!P15</x:f>
        <x:v>0.1</x:v>
      </x:c>
      <x:c r="E23" s="148"/>
      <x:c r="F23" s="148"/>
      <x:c r="G23" s="148"/>
      <x:c r="H23" s="148"/>
      <x:c r="I23" s="148"/>
      <x:c r="J23" s="148"/>
      <x:c r="K23" s="148"/>
      <x:c r="L23" s="148"/>
      <x:c r="M23" s="148"/>
      <x:c r="N23" s="148"/>
      <x:c r="O23" s="148"/>
      <x:c r="P23" s="148"/>
      <x:c r="Q23" s="148"/>
      <x:c r="R23" s="148"/>
      <x:c r="S23" s="148"/>
      <x:c r="T23" s="148"/>
      <x:c r="U23" s="148"/>
    </x:row>
    <x:row r="24">
      <x:c r="A24" s="186" t="str">
        <x:f>'Calcul fraisage'!B16</x:f>
        <x:v>Opération 13</x:v>
      </x:c>
      <x:c r="B24" s="186" t="n">
        <x:f>'Calcul fraisage'!N16</x:f>
        <x:v>0.79</x:v>
      </x:c>
      <x:c r="C24" s="186" t="n">
        <x:f>'Calcul fraisage'!H16</x:f>
        <x:v>180</x:v>
      </x:c>
      <x:c r="D24" s="186" t="n">
        <x:f>'Calcul fraisage'!P16</x:f>
        <x:v>0.2</x:v>
      </x:c>
      <x:c r="E24" s="148"/>
      <x:c r="F24" s="148"/>
      <x:c r="G24" s="148"/>
      <x:c r="H24" s="148"/>
      <x:c r="I24" s="148"/>
      <x:c r="J24" s="148"/>
      <x:c r="K24" s="148"/>
      <x:c r="L24" s="148"/>
      <x:c r="M24" s="148"/>
      <x:c r="N24" s="148"/>
      <x:c r="O24" s="148"/>
      <x:c r="P24" s="148"/>
      <x:c r="Q24" s="148"/>
      <x:c r="R24" s="148"/>
      <x:c r="S24" s="148"/>
      <x:c r="T24" s="148"/>
      <x:c r="U24" s="148"/>
    </x:row>
    <x:row r="25">
      <x:c r="A25" s="186" t="str">
        <x:f>'Calcul fraisage'!B17</x:f>
        <x:v>Opération 14</x:v>
      </x:c>
      <x:c r="B25" s="186" t="n">
        <x:f>'Calcul fraisage'!N17</x:f>
        <x:v>5.37</x:v>
      </x:c>
      <x:c r="C25" s="186" t="n">
        <x:f>'Calcul fraisage'!H17</x:f>
        <x:v>35</x:v>
      </x:c>
      <x:c r="D25" s="186" t="n">
        <x:f>'Calcul fraisage'!P17</x:f>
        <x:v>0.02</x:v>
      </x:c>
      <x:c r="E25" s="148"/>
      <x:c r="F25" s="148"/>
      <x:c r="G25" s="148"/>
      <x:c r="H25" s="148"/>
      <x:c r="I25" s="148"/>
      <x:c r="J25" s="148"/>
      <x:c r="K25" s="148"/>
      <x:c r="L25" s="148"/>
      <x:c r="M25" s="148"/>
      <x:c r="N25" s="148"/>
      <x:c r="O25" s="148"/>
      <x:c r="P25" s="148"/>
      <x:c r="Q25" s="148"/>
      <x:c r="R25" s="148"/>
      <x:c r="S25" s="148"/>
      <x:c r="T25" s="148"/>
      <x:c r="U25" s="148"/>
    </x:row>
    <x:row r="26">
      <x:c r="A26" s="186" t="str">
        <x:f>'Calcul fraisage'!B18</x:f>
        <x:v>Opération 15</x:v>
      </x:c>
      <x:c r="B26" s="186" t="n">
        <x:f>'Calcul fraisage'!N18</x:f>
        <x:v>0.69</x:v>
      </x:c>
      <x:c r="C26" s="186" t="n">
        <x:f>'Calcul fraisage'!H18</x:f>
        <x:v>180</x:v>
      </x:c>
      <x:c r="D26" s="186" t="n">
        <x:f>'Calcul fraisage'!P18</x:f>
        <x:v>1.24</x:v>
      </x:c>
      <x:c r="E26" s="148"/>
      <x:c r="F26" s="148"/>
      <x:c r="G26" s="148"/>
      <x:c r="H26" s="148"/>
      <x:c r="I26" s="148"/>
      <x:c r="J26" s="148"/>
      <x:c r="K26" s="148"/>
      <x:c r="L26" s="148"/>
      <x:c r="M26" s="148"/>
      <x:c r="N26" s="148"/>
      <x:c r="O26" s="148"/>
      <x:c r="P26" s="148"/>
      <x:c r="Q26" s="148"/>
      <x:c r="R26" s="148"/>
      <x:c r="S26" s="148"/>
      <x:c r="T26" s="148"/>
      <x:c r="U26" s="148"/>
    </x:row>
    <x:row r="27">
      <x:c r="A27" s="148"/>
      <x:c r="B27" s="148"/>
      <x:c r="C27" s="148"/>
      <x:c r="D27" s="148"/>
      <x:c r="E27" s="148"/>
      <x:c r="F27" s="148"/>
      <x:c r="G27" s="148"/>
      <x:c r="H27" s="148"/>
      <x:c r="I27" s="148"/>
      <x:c r="J27" s="148"/>
      <x:c r="K27" s="148"/>
      <x:c r="L27" s="148"/>
      <x:c r="M27" s="148"/>
      <x:c r="N27" s="148"/>
      <x:c r="O27" s="148"/>
      <x:c r="P27" s="148"/>
      <x:c r="Q27" s="148"/>
      <x:c r="R27" s="148"/>
      <x:c r="S27" s="148"/>
      <x:c r="T27" s="148"/>
      <x:c r="U27" s="148"/>
    </x:row>
    <x:row r="28">
      <x:c r="A28" s="148"/>
      <x:c r="B28" s="148"/>
      <x:c r="C28" s="148"/>
      <x:c r="D28" s="148"/>
      <x:c r="E28" s="148"/>
      <x:c r="F28" s="148"/>
      <x:c r="G28" s="148"/>
      <x:c r="H28" s="148"/>
      <x:c r="I28" s="148"/>
      <x:c r="J28" s="148"/>
      <x:c r="K28" s="148"/>
      <x:c r="L28" s="148"/>
      <x:c r="M28" s="148"/>
      <x:c r="N28" s="148"/>
      <x:c r="O28" s="148"/>
      <x:c r="P28" s="148"/>
      <x:c r="Q28" s="148"/>
      <x:c r="R28" s="148"/>
      <x:c r="S28" s="148"/>
      <x:c r="T28" s="148"/>
      <x:c r="U28" s="148"/>
    </x:row>
    <x:row r="29">
      <x:c r="A29" s="148"/>
      <x:c r="B29" s="148"/>
      <x:c r="C29" s="148"/>
      <x:c r="D29" s="148"/>
      <x:c r="E29" s="148"/>
      <x:c r="F29" s="148"/>
      <x:c r="G29" s="148"/>
      <x:c r="H29" s="148"/>
      <x:c r="I29" s="148"/>
      <x:c r="J29" s="148"/>
      <x:c r="K29" s="148"/>
      <x:c r="L29" s="148"/>
      <x:c r="M29" s="148"/>
      <x:c r="N29" s="148"/>
      <x:c r="O29" s="148"/>
      <x:c r="P29" s="148"/>
      <x:c r="Q29" s="148"/>
      <x:c r="R29" s="148"/>
      <x:c r="S29" s="148"/>
      <x:c r="T29" s="148"/>
      <x:c r="U29" s="148"/>
    </x:row>
    <x:row r="30">
      <x:c r="A30" s="148"/>
      <x:c r="B30" s="148"/>
      <x:c r="C30" s="148"/>
      <x:c r="D30" s="148"/>
      <x:c r="E30" s="148"/>
      <x:c r="F30" s="148"/>
      <x:c r="G30" s="148"/>
      <x:c r="H30" s="148"/>
      <x:c r="I30" s="148"/>
      <x:c r="J30" s="148"/>
      <x:c r="K30" s="148"/>
      <x:c r="L30" s="148"/>
      <x:c r="M30" s="148"/>
      <x:c r="N30" s="148"/>
      <x:c r="O30" s="148"/>
      <x:c r="P30" s="148"/>
      <x:c r="Q30" s="148"/>
      <x:c r="R30" s="148"/>
      <x:c r="S30" s="148"/>
      <x:c r="T30" s="148"/>
      <x:c r="U30" s="148"/>
    </x:row>
    <x:row r="31">
      <x:c r="A31" s="148"/>
      <x:c r="B31" s="148"/>
      <x:c r="C31" s="148"/>
      <x:c r="D31" s="148"/>
      <x:c r="E31" s="148"/>
      <x:c r="F31" s="148"/>
      <x:c r="G31" s="148"/>
      <x:c r="H31" s="148"/>
      <x:c r="I31" s="148"/>
      <x:c r="J31" s="148"/>
      <x:c r="K31" s="148"/>
      <x:c r="L31" s="148"/>
      <x:c r="M31" s="148"/>
      <x:c r="N31" s="148"/>
      <x:c r="O31" s="148"/>
      <x:c r="P31" s="148"/>
      <x:c r="Q31" s="148"/>
      <x:c r="R31" s="148"/>
      <x:c r="S31" s="148"/>
      <x:c r="T31" s="148"/>
      <x:c r="U31" s="148"/>
    </x:row>
    <x:row r="32">
      <x:c r="A32" s="148"/>
      <x:c r="B32" s="148"/>
      <x:c r="C32" s="148"/>
      <x:c r="D32" s="148"/>
      <x:c r="E32" s="148"/>
      <x:c r="F32" s="148"/>
      <x:c r="G32" s="148"/>
      <x:c r="H32" s="148"/>
      <x:c r="I32" s="148"/>
      <x:c r="J32" s="148"/>
      <x:c r="K32" s="148"/>
      <x:c r="L32" s="148"/>
      <x:c r="M32" s="148"/>
      <x:c r="N32" s="148"/>
      <x:c r="O32" s="148"/>
      <x:c r="P32" s="148"/>
      <x:c r="Q32" s="148"/>
      <x:c r="R32" s="148"/>
      <x:c r="S32" s="148"/>
      <x:c r="T32" s="148"/>
      <x:c r="U32" s="148"/>
    </x:row>
    <x:row r="33">
      <x:c r="A33" s="148"/>
      <x:c r="B33" s="148"/>
      <x:c r="C33" s="148"/>
      <x:c r="D33" s="148"/>
      <x:c r="E33" s="148"/>
      <x:c r="F33" s="148"/>
      <x:c r="G33" s="148"/>
      <x:c r="H33" s="148"/>
      <x:c r="I33" s="148"/>
      <x:c r="J33" s="148"/>
      <x:c r="K33" s="148"/>
      <x:c r="L33" s="148"/>
      <x:c r="M33" s="148"/>
      <x:c r="N33" s="148"/>
      <x:c r="O33" s="148"/>
      <x:c r="P33" s="148"/>
      <x:c r="Q33" s="148"/>
      <x:c r="R33" s="148"/>
      <x:c r="S33" s="148"/>
      <x:c r="T33" s="148"/>
      <x:c r="U33" s="148"/>
    </x:row>
    <x:row r="34">
      <x:c r="A34" s="148"/>
      <x:c r="B34" s="148"/>
      <x:c r="C34" s="148"/>
      <x:c r="D34" s="148"/>
      <x:c r="E34" s="148"/>
      <x:c r="F34" s="148"/>
      <x:c r="G34" s="148"/>
      <x:c r="H34" s="148"/>
      <x:c r="I34" s="148"/>
      <x:c r="J34" s="148"/>
      <x:c r="K34" s="148"/>
      <x:c r="L34" s="148"/>
      <x:c r="M34" s="148"/>
      <x:c r="N34" s="148"/>
      <x:c r="O34" s="148"/>
      <x:c r="P34" s="148"/>
      <x:c r="Q34" s="148"/>
      <x:c r="R34" s="148"/>
      <x:c r="S34" s="148"/>
      <x:c r="T34" s="148"/>
      <x:c r="U34" s="148"/>
    </x:row>
    <x:row r="35">
      <x:c r="A35" s="148"/>
      <x:c r="B35" s="148"/>
      <x:c r="C35" s="148"/>
      <x:c r="D35" s="148"/>
      <x:c r="E35" s="148"/>
      <x:c r="F35" s="148"/>
      <x:c r="G35" s="148"/>
      <x:c r="H35" s="148"/>
      <x:c r="I35" s="148"/>
      <x:c r="J35" s="148"/>
      <x:c r="K35" s="148"/>
      <x:c r="L35" s="148"/>
      <x:c r="M35" s="148"/>
      <x:c r="N35" s="148"/>
      <x:c r="O35" s="148"/>
      <x:c r="P35" s="148"/>
      <x:c r="Q35" s="148"/>
      <x:c r="R35" s="148"/>
      <x:c r="S35" s="148"/>
      <x:c r="T35" s="148"/>
      <x:c r="U35" s="148"/>
    </x:row>
    <x:row r="36">
      <x:c r="A36" s="148"/>
      <x:c r="B36" s="148"/>
      <x:c r="C36" s="148"/>
      <x:c r="D36" s="148"/>
      <x:c r="E36" s="148"/>
      <x:c r="F36" s="148"/>
      <x:c r="G36" s="148"/>
      <x:c r="H36" s="148"/>
      <x:c r="I36" s="148"/>
      <x:c r="J36" s="148"/>
      <x:c r="K36" s="148"/>
      <x:c r="L36" s="148"/>
      <x:c r="M36" s="148"/>
      <x:c r="N36" s="148"/>
      <x:c r="O36" s="148"/>
      <x:c r="P36" s="148"/>
      <x:c r="Q36" s="148"/>
      <x:c r="R36" s="148"/>
      <x:c r="S36" s="148"/>
      <x:c r="T36" s="148"/>
      <x:c r="U36" s="148"/>
    </x:row>
    <x:row r="37">
      <x:c r="A37" s="148"/>
      <x:c r="B37" s="148"/>
      <x:c r="C37" s="148"/>
      <x:c r="D37" s="148"/>
      <x:c r="E37" s="148"/>
      <x:c r="F37" s="148"/>
      <x:c r="G37" s="148"/>
      <x:c r="H37" s="148"/>
      <x:c r="I37" s="148"/>
      <x:c r="J37" s="148"/>
      <x:c r="K37" s="148"/>
      <x:c r="L37" s="148"/>
      <x:c r="M37" s="148"/>
      <x:c r="N37" s="148"/>
      <x:c r="O37" s="148"/>
      <x:c r="P37" s="148"/>
      <x:c r="Q37" s="148"/>
      <x:c r="R37" s="148"/>
      <x:c r="S37" s="148"/>
      <x:c r="T37" s="148"/>
      <x:c r="U37" s="148"/>
    </x:row>
    <x:row r="38">
      <x:c r="A38" s="148"/>
      <x:c r="B38" s="148"/>
      <x:c r="C38" s="148"/>
      <x:c r="D38" s="148"/>
      <x:c r="E38" s="148"/>
      <x:c r="F38" s="148"/>
      <x:c r="G38" s="148"/>
      <x:c r="H38" s="148"/>
      <x:c r="I38" s="148"/>
      <x:c r="J38" s="148"/>
      <x:c r="K38" s="148"/>
      <x:c r="L38" s="148"/>
      <x:c r="M38" s="148"/>
      <x:c r="N38" s="148"/>
      <x:c r="O38" s="148"/>
      <x:c r="P38" s="148"/>
      <x:c r="Q38" s="148"/>
      <x:c r="R38" s="148"/>
      <x:c r="S38" s="148"/>
      <x:c r="T38" s="148"/>
      <x:c r="U38" s="148"/>
    </x:row>
    <x:row r="39">
      <x:c r="A39" s="148"/>
      <x:c r="B39" s="148"/>
      <x:c r="C39" s="148"/>
      <x:c r="D39" s="148"/>
      <x:c r="E39" s="148"/>
      <x:c r="F39" s="148"/>
      <x:c r="G39" s="148"/>
      <x:c r="H39" s="148"/>
      <x:c r="I39" s="148"/>
      <x:c r="J39" s="148"/>
      <x:c r="K39" s="148"/>
      <x:c r="L39" s="148"/>
      <x:c r="M39" s="148"/>
      <x:c r="N39" s="148"/>
      <x:c r="O39" s="148"/>
      <x:c r="P39" s="148"/>
      <x:c r="Q39" s="148"/>
      <x:c r="R39" s="148"/>
      <x:c r="S39" s="148"/>
      <x:c r="T39" s="148"/>
      <x:c r="U39" s="148"/>
    </x:row>
    <x:row r="40">
      <x:c r="A40" s="148"/>
      <x:c r="B40" s="148"/>
      <x:c r="C40" s="148"/>
      <x:c r="D40" s="148"/>
      <x:c r="E40" s="148"/>
      <x:c r="F40" s="148"/>
      <x:c r="G40" s="148"/>
      <x:c r="H40" s="148"/>
      <x:c r="I40" s="148"/>
      <x:c r="J40" s="148"/>
      <x:c r="K40" s="148"/>
      <x:c r="L40" s="148"/>
      <x:c r="M40" s="148"/>
      <x:c r="N40" s="148"/>
      <x:c r="O40" s="148"/>
      <x:c r="P40" s="148"/>
      <x:c r="Q40" s="148"/>
      <x:c r="R40" s="148"/>
      <x:c r="S40" s="148"/>
      <x:c r="T40" s="148"/>
      <x:c r="U40" s="148"/>
    </x:row>
  </x:sheetData>
  <x:mergeCells>
    <x:mergeCell ref="A1:J1"/>
  </x:mergeCells>
  <x:pageMargins left="0.7" right="0.7" top="0.75" bottom="0.75" header="0.3" footer="0.3"/>
  <x:drawing xmlns:r="http://schemas.openxmlformats.org/officeDocument/2006/relationships" r:id="Rab5fb83efcf74751"/>
</x:worksheet>
</file>