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a95294ca5f5492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resorerie" sheetId="1" r:id="Rc29303d6cef74da4"/>
    <x:sheet xmlns:r="http://schemas.openxmlformats.org/officeDocument/2006/relationships" name="Parametres" sheetId="2" r:id="R795fabc257a34b6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#,##0 €;[Red](#,##0 €);-"/>
    <x:numFmt numFmtId="201" formatCode="0.0%"/>
    <x:numFmt numFmtId="202" formatCode="dd/mm/yyyy"/>
  </x:numFmts>
  <x:fonts count="13">
    <x:font>
      <x:sz val="11"/>
      <x:name val="Carlito"/>
    </x:font>
    <x:font>
      <x:b/>
      <x:sz val="14"/>
      <x:color rgb="FFFFFF"/>
      <x:name val="Carlito"/>
    </x:font>
    <x:font>
      <x:b/>
      <x:sz val="11"/>
      <x:color rgb="1E3A8A"/>
      <x:name val="Carlito"/>
    </x:font>
    <x:font>
      <x:b/>
      <x:sz val="11"/>
      <x:color rgb="0000FF"/>
      <x:name val="Carlito"/>
    </x:font>
    <x:font>
      <x:b/>
      <x:sz val="18"/>
      <x:color rgb="FFFFFF"/>
      <x:name val="Carlito"/>
    </x:font>
    <x:font>
      <x:b/>
      <x:sz val="13"/>
      <x:color rgb="FFFFFF"/>
      <x:name val="Carlito"/>
    </x:font>
    <x:font>
      <x:b/>
      <x:sz val="11"/>
      <x:color rgb="075985"/>
      <x:name val="Carlito"/>
    </x:font>
    <x:font>
      <x:b/>
      <x:sz val="11"/>
      <x:color rgb="111827"/>
      <x:name val="Carlito"/>
    </x:font>
    <x:font>
      <x:b/>
      <x:sz val="11"/>
      <x:color rgb="FFFFFF"/>
      <x:name val="Carlito"/>
    </x:font>
    <x:font>
      <x:b/>
      <x:sz val="11"/>
      <x:color rgb="14532D"/>
      <x:name val="Carlito"/>
    </x:font>
    <x:font>
      <x:b/>
      <x:sz val="11"/>
      <x:color rgb="7C2D12"/>
      <x:name val="Carlito"/>
    </x:font>
    <x:font>
      <x:b/>
      <x:sz val="11"/>
      <x:color rgb="92400E"/>
      <x:name val="Carlito"/>
    </x:font>
    <x:font>
      <x:sz val="11"/>
      <x:color rgb="334155"/>
      <x:name val="Carlito"/>
    </x:font>
  </x:fonts>
  <x:fills count="17">
    <x:fill>
      <x:patternFill patternType="none"/>
    </x:fill>
    <x:fill>
      <x:patternFill patternType="gray125"/>
    </x:fill>
    <x:fill>
      <x:patternFill patternType="solid">
        <x:fgColor rgb="0F172A"/>
      </x:patternFill>
    </x:fill>
    <x:fill>
      <x:patternFill patternType="solid">
        <x:fgColor rgb="DBEAFE"/>
      </x:patternFill>
    </x:fill>
    <x:fill>
      <x:patternFill patternType="solid">
        <x:fgColor rgb="FFFF00"/>
      </x:patternFill>
    </x:fill>
    <x:fill>
      <x:patternFill patternType="solid">
        <x:fgColor rgb="1E3A8A"/>
      </x:patternFill>
    </x:fill>
    <x:fill>
      <x:patternFill patternType="solid">
        <x:fgColor rgb="E0F2FE"/>
      </x:patternFill>
    </x:fill>
    <x:fill>
      <x:patternFill patternType="solid">
        <x:fgColor rgb="F8FAFC"/>
      </x:patternFill>
    </x:fill>
    <x:fill>
      <x:patternFill patternType="solid">
        <x:fgColor rgb="111827"/>
      </x:patternFill>
    </x:fill>
    <x:fill>
      <x:patternFill patternType="solid">
        <x:fgColor rgb="ECFDF5"/>
      </x:patternFill>
    </x:fill>
    <x:fill>
      <x:patternFill patternType="solid">
        <x:fgColor rgb="FFF7ED"/>
      </x:patternFill>
    </x:fill>
    <x:fill>
      <x:patternFill patternType="solid">
        <x:fgColor rgb="16A34A"/>
      </x:patternFill>
    </x:fill>
    <x:fill>
      <x:patternFill patternType="solid">
        <x:fgColor rgb="F97316"/>
      </x:patternFill>
    </x:fill>
    <x:fill>
      <x:patternFill patternType="solid">
        <x:fgColor rgb="2563EB"/>
      </x:patternFill>
    </x:fill>
    <x:fill>
      <x:patternFill patternType="solid">
        <x:fgColor rgb="BBF7D0"/>
      </x:patternFill>
    </x:fill>
    <x:fill>
      <x:patternFill patternType="solid">
        <x:fgColor rgb="FED7AA"/>
      </x:patternFill>
    </x:fill>
    <x:fill>
      <x:patternFill patternType="solid">
        <x:fgColor rgb="FEF3C7"/>
      </x:patternFill>
    </x:fill>
  </x:fills>
  <x:borders count="2">
    <x:border/>
    <x:border/>
  </x:borders>
  <x:cellStyleXfs count="1">
    <x:xf numFmtId="0" fontId="0" fillId="0" borderId="0"/>
  </x:cellStyleXfs>
  <x:cellXfs count="171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200" fontId="3" fillId="4" borderId="0" xfId="0" applyNumberFormat="1" applyFont="1" applyFill="1" applyBorder="1"/>
    <x:xf numFmtId="200" fontId="3" fillId="4" borderId="1" xfId="0" applyNumberFormat="1" applyFont="1" applyFill="1" applyBorder="1"/>
    <x:xf numFmtId="201" fontId="3" fillId="4" borderId="0" xfId="0" applyNumberFormat="1" applyFont="1" applyFill="1" applyBorder="1"/>
    <x:xf numFmtId="201" fontId="3" fillId="4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 vertical="center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5" fillId="5" borderId="0" xfId="0" applyNumberFormat="1" applyFont="1" applyFill="1" applyBorder="1"/>
    <x:xf numFmtId="0" fontId="5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6" fillId="6" borderId="0" xfId="0" applyNumberFormat="1" applyFont="1" applyFill="1" applyBorder="1"/>
    <x:xf numFmtId="0" fontId="0" fillId="6" borderId="1" xfId="0" applyNumberFormat="1" applyFont="1" applyFill="1" applyBorder="1"/>
    <x:xf numFmtId="0" fontId="6" fillId="6" borderId="1" xfId="0" applyNumberFormat="1" applyFont="1" applyFill="1" applyBorder="1"/>
    <x:xf numFmtId="0" fontId="0" fillId="7" borderId="0" xfId="0" applyNumberFormat="1" applyFont="1" applyFill="1" applyBorder="1"/>
    <x:xf numFmtId="0" fontId="7" fillId="7" borderId="0" xfId="0" applyNumberFormat="1" applyFont="1" applyFill="1" applyBorder="1"/>
    <x:xf numFmtId="0" fontId="0" fillId="7" borderId="1" xfId="0" applyNumberFormat="1" applyFont="1" applyFill="1" applyBorder="1"/>
    <x:xf numFmtId="0" fontId="7" fillId="7" borderId="1" xfId="0" applyNumberFormat="1" applyFont="1" applyFill="1" applyBorder="1"/>
    <x:xf numFmtId="200" fontId="7" fillId="7" borderId="0" xfId="0" applyNumberFormat="1" applyFont="1" applyFill="1" applyBorder="1"/>
    <x:xf numFmtId="200" fontId="7" fillId="7" borderId="1" xfId="0" applyNumberFormat="1" applyFont="1" applyFill="1" applyBorder="1"/>
    <x:xf numFmtId="0" fontId="0" fillId="8" borderId="0" xfId="0" applyNumberFormat="1" applyFont="1" applyFill="1" applyBorder="1"/>
    <x:xf numFmtId="0" fontId="8" fillId="8" borderId="0" xfId="0" applyNumberFormat="1" applyFont="1" applyFill="1" applyBorder="1"/>
    <x:xf numFmtId="0" fontId="8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8" fillId="8" borderId="1" xfId="0" applyNumberFormat="1" applyFont="1" applyFill="1" applyBorder="1"/>
    <x:xf numFmtId="0" fontId="8" fillId="8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0" fillId="9" borderId="1" xfId="0" applyNumberFormat="1" applyFont="1" applyFill="1" applyBorder="1"/>
    <x:xf numFmtId="0" fontId="0" fillId="10" borderId="0" xfId="0" applyNumberFormat="1" applyFont="1" applyFill="1" applyBorder="1"/>
    <x:xf numFmtId="0" fontId="0" fillId="10" borderId="1" xfId="0" applyNumberFormat="1" applyFont="1" applyFill="1" applyBorder="1"/>
    <x:xf numFmtId="0" fontId="0" fillId="11" borderId="0" xfId="0" applyNumberFormat="1" applyFont="1" applyFill="1" applyBorder="1"/>
    <x:xf numFmtId="0" fontId="8" fillId="11" borderId="0" xfId="0" applyNumberFormat="1" applyFont="1" applyFill="1" applyBorder="1"/>
    <x:xf numFmtId="0" fontId="0" fillId="11" borderId="1" xfId="0" applyNumberFormat="1" applyFont="1" applyFill="1" applyBorder="1"/>
    <x:xf numFmtId="0" fontId="8" fillId="11" borderId="1" xfId="0" applyNumberFormat="1" applyFont="1" applyFill="1" applyBorder="1"/>
    <x:xf numFmtId="0" fontId="0" fillId="12" borderId="0" xfId="0" applyNumberFormat="1" applyFont="1" applyFill="1" applyBorder="1"/>
    <x:xf numFmtId="0" fontId="8" fillId="12" borderId="0" xfId="0" applyNumberFormat="1" applyFont="1" applyFill="1" applyBorder="1"/>
    <x:xf numFmtId="0" fontId="0" fillId="12" borderId="1" xfId="0" applyNumberFormat="1" applyFont="1" applyFill="1" applyBorder="1"/>
    <x:xf numFmtId="0" fontId="8" fillId="12" borderId="1" xfId="0" applyNumberFormat="1" applyFont="1" applyFill="1" applyBorder="1"/>
    <x:xf numFmtId="0" fontId="0" fillId="13" borderId="0" xfId="0" applyNumberFormat="1" applyFont="1" applyFill="1" applyBorder="1"/>
    <x:xf numFmtId="0" fontId="8" fillId="13" borderId="0" xfId="0" applyNumberFormat="1" applyFont="1" applyFill="1" applyBorder="1"/>
    <x:xf numFmtId="0" fontId="0" fillId="13" borderId="1" xfId="0" applyNumberFormat="1" applyFont="1" applyFill="1" applyBorder="1"/>
    <x:xf numFmtId="0" fontId="8" fillId="13" borderId="1" xfId="0" applyNumberFormat="1" applyFont="1" applyFill="1" applyBorder="1"/>
    <x:xf numFmtId="0" fontId="0" fillId="14" borderId="0" xfId="0" applyNumberFormat="1" applyFont="1" applyFill="1" applyBorder="1"/>
    <x:xf numFmtId="0" fontId="9" fillId="14" borderId="0" xfId="0" applyNumberFormat="1" applyFont="1" applyFill="1" applyBorder="1"/>
    <x:xf numFmtId="0" fontId="0" fillId="14" borderId="1" xfId="0" applyNumberFormat="1" applyFont="1" applyFill="1" applyBorder="1"/>
    <x:xf numFmtId="0" fontId="9" fillId="14" borderId="1" xfId="0" applyNumberFormat="1" applyFont="1" applyFill="1" applyBorder="1"/>
    <x:xf numFmtId="0" fontId="0" fillId="15" borderId="0" xfId="0" applyNumberFormat="1" applyFont="1" applyFill="1" applyBorder="1"/>
    <x:xf numFmtId="0" fontId="10" fillId="15" borderId="0" xfId="0" applyNumberFormat="1" applyFont="1" applyFill="1" applyBorder="1"/>
    <x:xf numFmtId="0" fontId="0" fillId="15" borderId="1" xfId="0" applyNumberFormat="1" applyFont="1" applyFill="1" applyBorder="1"/>
    <x:xf numFmtId="0" fontId="10" fillId="15" borderId="1" xfId="0" applyNumberFormat="1" applyFont="1" applyFill="1" applyBorder="1"/>
    <x:xf numFmtId="0" fontId="0" fillId="16" borderId="0" xfId="0" applyNumberFormat="1" applyFont="1" applyFill="1" applyBorder="1"/>
    <x:xf numFmtId="0" fontId="11" fillId="16" borderId="0" xfId="0" applyNumberFormat="1" applyFont="1" applyFill="1" applyBorder="1"/>
    <x:xf numFmtId="0" fontId="0" fillId="16" borderId="1" xfId="0" applyNumberFormat="1" applyFont="1" applyFill="1" applyBorder="1"/>
    <x:xf numFmtId="0" fontId="11" fillId="16" borderId="1" xfId="0" applyNumberFormat="1" applyFont="1" applyFill="1" applyBorder="1"/>
    <x:xf numFmtId="200" fontId="0" fillId="9" borderId="0" xfId="0" applyNumberFormat="1" applyFont="1" applyFill="1" applyBorder="1"/>
    <x:xf numFmtId="200" fontId="9" fillId="14" borderId="0" xfId="0" applyNumberFormat="1" applyFont="1" applyFill="1" applyBorder="1"/>
    <x:xf numFmtId="200" fontId="0" fillId="10" borderId="0" xfId="0" applyNumberFormat="1" applyFont="1" applyFill="1" applyBorder="1"/>
    <x:xf numFmtId="200" fontId="10" fillId="15" borderId="0" xfId="0" applyNumberFormat="1" applyFont="1" applyFill="1" applyBorder="1"/>
    <x:xf numFmtId="200" fontId="2" fillId="3" borderId="0" xfId="0" applyNumberFormat="1" applyFont="1" applyFill="1" applyBorder="1"/>
    <x:xf numFmtId="200" fontId="0" fillId="9" borderId="1" xfId="0" applyNumberFormat="1" applyFont="1" applyFill="1" applyBorder="1"/>
    <x:xf numFmtId="200" fontId="9" fillId="14" borderId="1" xfId="0" applyNumberFormat="1" applyFont="1" applyFill="1" applyBorder="1"/>
    <x:xf numFmtId="200" fontId="0" fillId="10" borderId="1" xfId="0" applyNumberFormat="1" applyFont="1" applyFill="1" applyBorder="1"/>
    <x:xf numFmtId="200" fontId="10" fillId="15" borderId="1" xfId="0" applyNumberFormat="1" applyFont="1" applyFill="1" applyBorder="1"/>
    <x:xf numFmtId="200" fontId="2" fillId="3" borderId="1" xfId="0" applyNumberFormat="1" applyFont="1" applyFill="1" applyBorder="1"/>
    <x:xf numFmtId="0" fontId="8" fillId="8" borderId="0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wrapText="1"/>
    </x:xf>
    <x:xf numFmtId="0" fontId="8" fillId="11" borderId="0" xfId="0" applyNumberFormat="1" applyFont="1" applyFill="1" applyBorder="1" applyAlignment="1">
      <x:alignment wrapText="1"/>
    </x:xf>
    <x:xf numFmtId="0" fontId="0" fillId="9" borderId="0" xfId="0" applyNumberFormat="1" applyFont="1" applyFill="1" applyBorder="1" applyAlignment="1">
      <x:alignment wrapText="1"/>
    </x:xf>
    <x:xf numFmtId="200" fontId="0" fillId="9" borderId="0" xfId="0" applyNumberFormat="1" applyFont="1" applyFill="1" applyBorder="1" applyAlignment="1">
      <x:alignment wrapText="1"/>
    </x:xf>
    <x:xf numFmtId="0" fontId="9" fillId="14" borderId="0" xfId="0" applyNumberFormat="1" applyFont="1" applyFill="1" applyBorder="1" applyAlignment="1">
      <x:alignment wrapText="1"/>
    </x:xf>
    <x:xf numFmtId="200" fontId="9" fillId="14" borderId="0" xfId="0" applyNumberFormat="1" applyFont="1" applyFill="1" applyBorder="1" applyAlignment="1">
      <x:alignment wrapText="1"/>
    </x:xf>
    <x:xf numFmtId="0" fontId="8" fillId="12" borderId="0" xfId="0" applyNumberFormat="1" applyFont="1" applyFill="1" applyBorder="1" applyAlignment="1">
      <x:alignment wrapText="1"/>
    </x:xf>
    <x:xf numFmtId="0" fontId="0" fillId="10" borderId="0" xfId="0" applyNumberFormat="1" applyFont="1" applyFill="1" applyBorder="1" applyAlignment="1">
      <x:alignment wrapText="1"/>
    </x:xf>
    <x:xf numFmtId="200" fontId="0" fillId="10" borderId="0" xfId="0" applyNumberFormat="1" applyFont="1" applyFill="1" applyBorder="1" applyAlignment="1">
      <x:alignment wrapText="1"/>
    </x:xf>
    <x:xf numFmtId="0" fontId="10" fillId="15" borderId="0" xfId="0" applyNumberFormat="1" applyFont="1" applyFill="1" applyBorder="1" applyAlignment="1">
      <x:alignment wrapText="1"/>
    </x:xf>
    <x:xf numFmtId="200" fontId="10" fillId="15" borderId="0" xfId="0" applyNumberFormat="1" applyFont="1" applyFill="1" applyBorder="1" applyAlignment="1">
      <x:alignment wrapText="1"/>
    </x:xf>
    <x:xf numFmtId="0" fontId="8" fillId="1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wrapText="1"/>
    </x:xf>
    <x:xf numFmtId="200" fontId="2" fillId="3" borderId="0" xfId="0" applyNumberFormat="1" applyFont="1" applyFill="1" applyBorder="1" applyAlignment="1">
      <x:alignment wrapText="1"/>
    </x:xf>
    <x:xf numFmtId="0" fontId="11" fillId="16" borderId="0" xfId="0" applyNumberFormat="1" applyFont="1" applyFill="1" applyBorder="1" applyAlignment="1">
      <x:alignment wrapText="1"/>
    </x:xf>
    <x:xf numFmtId="0" fontId="8" fillId="8" borderId="1" xfId="0" applyNumberFormat="1" applyFont="1" applyFill="1" applyBorder="1" applyAlignment="1">
      <x:alignment horizontal="center" wrapText="1"/>
    </x:xf>
    <x:xf numFmtId="0" fontId="0" fillId="0" borderId="1" xfId="0" applyNumberFormat="1" applyFont="1" applyFill="1" applyBorder="1" applyAlignment="1">
      <x:alignment wrapText="1"/>
    </x:xf>
    <x:xf numFmtId="0" fontId="8" fillId="11" borderId="1" xfId="0" applyNumberFormat="1" applyFont="1" applyFill="1" applyBorder="1" applyAlignment="1">
      <x:alignment wrapText="1"/>
    </x:xf>
    <x:xf numFmtId="0" fontId="0" fillId="9" borderId="1" xfId="0" applyNumberFormat="1" applyFont="1" applyFill="1" applyBorder="1" applyAlignment="1">
      <x:alignment wrapText="1"/>
    </x:xf>
    <x:xf numFmtId="200" fontId="0" fillId="9" borderId="1" xfId="0" applyNumberFormat="1" applyFont="1" applyFill="1" applyBorder="1" applyAlignment="1">
      <x:alignment wrapText="1"/>
    </x:xf>
    <x:xf numFmtId="0" fontId="9" fillId="14" borderId="1" xfId="0" applyNumberFormat="1" applyFont="1" applyFill="1" applyBorder="1" applyAlignment="1">
      <x:alignment wrapText="1"/>
    </x:xf>
    <x:xf numFmtId="200" fontId="9" fillId="14" borderId="1" xfId="0" applyNumberFormat="1" applyFont="1" applyFill="1" applyBorder="1" applyAlignment="1">
      <x:alignment wrapText="1"/>
    </x:xf>
    <x:xf numFmtId="0" fontId="8" fillId="12" borderId="1" xfId="0" applyNumberFormat="1" applyFont="1" applyFill="1" applyBorder="1" applyAlignment="1">
      <x:alignment wrapText="1"/>
    </x:xf>
    <x:xf numFmtId="0" fontId="0" fillId="10" borderId="1" xfId="0" applyNumberFormat="1" applyFont="1" applyFill="1" applyBorder="1" applyAlignment="1">
      <x:alignment wrapText="1"/>
    </x:xf>
    <x:xf numFmtId="200" fontId="0" fillId="10" borderId="1" xfId="0" applyNumberFormat="1" applyFont="1" applyFill="1" applyBorder="1" applyAlignment="1">
      <x:alignment wrapText="1"/>
    </x:xf>
    <x:xf numFmtId="0" fontId="10" fillId="15" borderId="1" xfId="0" applyNumberFormat="1" applyFont="1" applyFill="1" applyBorder="1" applyAlignment="1">
      <x:alignment wrapText="1"/>
    </x:xf>
    <x:xf numFmtId="200" fontId="10" fillId="15" borderId="1" xfId="0" applyNumberFormat="1" applyFont="1" applyFill="1" applyBorder="1" applyAlignment="1">
      <x:alignment wrapText="1"/>
    </x:xf>
    <x:xf numFmtId="0" fontId="8" fillId="1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wrapText="1"/>
    </x:xf>
    <x:xf numFmtId="200" fontId="2" fillId="3" borderId="1" xfId="0" applyNumberFormat="1" applyFont="1" applyFill="1" applyBorder="1" applyAlignment="1">
      <x:alignment wrapText="1"/>
    </x:xf>
    <x:xf numFmtId="0" fontId="11" fillId="16" borderId="1" xfId="0" applyNumberFormat="1" applyFont="1" applyFill="1" applyBorder="1" applyAlignment="1">
      <x:alignment wrapText="1"/>
    </x:xf>
    <x:xf numFmtId="0" fontId="8" fillId="8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vertical="center" wrapText="1"/>
    </x:xf>
    <x:xf numFmtId="0" fontId="8" fillId="11" borderId="0" xfId="0" applyNumberFormat="1" applyFont="1" applyFill="1" applyBorder="1" applyAlignment="1">
      <x:alignment vertical="center" wrapText="1"/>
    </x:xf>
    <x:xf numFmtId="0" fontId="0" fillId="9" borderId="0" xfId="0" applyNumberFormat="1" applyFont="1" applyFill="1" applyBorder="1" applyAlignment="1">
      <x:alignment vertical="center" wrapText="1"/>
    </x:xf>
    <x:xf numFmtId="200" fontId="0" fillId="9" borderId="0" xfId="0" applyNumberFormat="1" applyFont="1" applyFill="1" applyBorder="1" applyAlignment="1">
      <x:alignment vertical="center" wrapText="1"/>
    </x:xf>
    <x:xf numFmtId="0" fontId="9" fillId="14" borderId="0" xfId="0" applyNumberFormat="1" applyFont="1" applyFill="1" applyBorder="1" applyAlignment="1">
      <x:alignment vertical="center" wrapText="1"/>
    </x:xf>
    <x:xf numFmtId="200" fontId="9" fillId="14" borderId="0" xfId="0" applyNumberFormat="1" applyFont="1" applyFill="1" applyBorder="1" applyAlignment="1">
      <x:alignment vertical="center" wrapText="1"/>
    </x:xf>
    <x:xf numFmtId="0" fontId="8" fillId="12" borderId="0" xfId="0" applyNumberFormat="1" applyFont="1" applyFill="1" applyBorder="1" applyAlignment="1">
      <x:alignment vertical="center" wrapText="1"/>
    </x:xf>
    <x:xf numFmtId="0" fontId="0" fillId="10" borderId="0" xfId="0" applyNumberFormat="1" applyFont="1" applyFill="1" applyBorder="1" applyAlignment="1">
      <x:alignment vertical="center" wrapText="1"/>
    </x:xf>
    <x:xf numFmtId="200" fontId="0" fillId="10" borderId="0" xfId="0" applyNumberFormat="1" applyFont="1" applyFill="1" applyBorder="1" applyAlignment="1">
      <x:alignment vertical="center" wrapText="1"/>
    </x:xf>
    <x:xf numFmtId="0" fontId="10" fillId="15" borderId="0" xfId="0" applyNumberFormat="1" applyFont="1" applyFill="1" applyBorder="1" applyAlignment="1">
      <x:alignment vertical="center" wrapText="1"/>
    </x:xf>
    <x:xf numFmtId="200" fontId="10" fillId="15" borderId="0" xfId="0" applyNumberFormat="1" applyFont="1" applyFill="1" applyBorder="1" applyAlignment="1">
      <x:alignment vertical="center" wrapText="1"/>
    </x:xf>
    <x:xf numFmtId="0" fontId="8" fillId="13" borderId="0" xfId="0" applyNumberFormat="1" applyFont="1" applyFill="1" applyBorder="1" applyAlignment="1">
      <x:alignment vertical="center" wrapText="1"/>
    </x:xf>
    <x:xf numFmtId="0" fontId="2" fillId="3" borderId="0" xfId="0" applyNumberFormat="1" applyFont="1" applyFill="1" applyBorder="1" applyAlignment="1">
      <x:alignment vertical="center" wrapText="1"/>
    </x:xf>
    <x:xf numFmtId="200" fontId="2" fillId="3" borderId="0" xfId="0" applyNumberFormat="1" applyFont="1" applyFill="1" applyBorder="1" applyAlignment="1">
      <x:alignment vertical="center" wrapText="1"/>
    </x:xf>
    <x:xf numFmtId="0" fontId="11" fillId="16" borderId="0" xfId="0" applyNumberFormat="1" applyFont="1" applyFill="1" applyBorder="1" applyAlignment="1">
      <x:alignment vertical="center" wrapText="1"/>
    </x:xf>
    <x:xf numFmtId="0" fontId="8" fillId="8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vertical="center" wrapText="1"/>
    </x:xf>
    <x:xf numFmtId="0" fontId="8" fillId="11" borderId="1" xfId="0" applyNumberFormat="1" applyFont="1" applyFill="1" applyBorder="1" applyAlignment="1">
      <x:alignment vertical="center" wrapText="1"/>
    </x:xf>
    <x:xf numFmtId="0" fontId="0" fillId="9" borderId="1" xfId="0" applyNumberFormat="1" applyFont="1" applyFill="1" applyBorder="1" applyAlignment="1">
      <x:alignment vertical="center" wrapText="1"/>
    </x:xf>
    <x:xf numFmtId="200" fontId="0" fillId="9" borderId="1" xfId="0" applyNumberFormat="1" applyFont="1" applyFill="1" applyBorder="1" applyAlignment="1">
      <x:alignment vertical="center" wrapText="1"/>
    </x:xf>
    <x:xf numFmtId="0" fontId="9" fillId="14" borderId="1" xfId="0" applyNumberFormat="1" applyFont="1" applyFill="1" applyBorder="1" applyAlignment="1">
      <x:alignment vertical="center" wrapText="1"/>
    </x:xf>
    <x:xf numFmtId="200" fontId="9" fillId="14" borderId="1" xfId="0" applyNumberFormat="1" applyFont="1" applyFill="1" applyBorder="1" applyAlignment="1">
      <x:alignment vertical="center" wrapText="1"/>
    </x:xf>
    <x:xf numFmtId="0" fontId="8" fillId="12" borderId="1" xfId="0" applyNumberFormat="1" applyFont="1" applyFill="1" applyBorder="1" applyAlignment="1">
      <x:alignment vertical="center" wrapText="1"/>
    </x:xf>
    <x:xf numFmtId="0" fontId="0" fillId="10" borderId="1" xfId="0" applyNumberFormat="1" applyFont="1" applyFill="1" applyBorder="1" applyAlignment="1">
      <x:alignment vertical="center" wrapText="1"/>
    </x:xf>
    <x:xf numFmtId="200" fontId="0" fillId="10" borderId="1" xfId="0" applyNumberFormat="1" applyFont="1" applyFill="1" applyBorder="1" applyAlignment="1">
      <x:alignment vertical="center" wrapText="1"/>
    </x:xf>
    <x:xf numFmtId="0" fontId="10" fillId="15" borderId="1" xfId="0" applyNumberFormat="1" applyFont="1" applyFill="1" applyBorder="1" applyAlignment="1">
      <x:alignment vertical="center" wrapText="1"/>
    </x:xf>
    <x:xf numFmtId="200" fontId="10" fillId="15" borderId="1" xfId="0" applyNumberFormat="1" applyFont="1" applyFill="1" applyBorder="1" applyAlignment="1">
      <x:alignment vertical="center" wrapText="1"/>
    </x:xf>
    <x:xf numFmtId="0" fontId="8" fillId="13" borderId="1" xfId="0" applyNumberFormat="1" applyFont="1" applyFill="1" applyBorder="1" applyAlignment="1">
      <x:alignment vertical="center" wrapText="1"/>
    </x:xf>
    <x:xf numFmtId="0" fontId="2" fillId="3" borderId="1" xfId="0" applyNumberFormat="1" applyFont="1" applyFill="1" applyBorder="1" applyAlignment="1">
      <x:alignment vertical="center" wrapText="1"/>
    </x:xf>
    <x:xf numFmtId="200" fontId="2" fillId="3" borderId="1" xfId="0" applyNumberFormat="1" applyFont="1" applyFill="1" applyBorder="1" applyAlignment="1">
      <x:alignment vertical="center" wrapText="1"/>
    </x:xf>
    <x:xf numFmtId="0" fontId="11" fillId="16" borderId="1" xfId="0" applyNumberFormat="1" applyFont="1" applyFill="1" applyBorder="1" applyAlignment="1">
      <x:alignment vertical="center" wrapText="1"/>
    </x:xf>
    <x:xf numFmtId="0" fontId="0" fillId="0" borderId="0" xfId="0" applyNumberFormat="1" applyFont="1" applyFill="1" applyBorder="1" applyAlignment="1">
      <x:alignment horizontal="center" vertical="center" wrapText="1"/>
    </x:xf>
    <x:xf numFmtId="200" fontId="0" fillId="9" borderId="0" xfId="0" applyNumberFormat="1" applyFont="1" applyFill="1" applyBorder="1" applyAlignment="1">
      <x:alignment horizontal="center" vertical="center" wrapText="1"/>
    </x:xf>
    <x:xf numFmtId="200" fontId="9" fillId="14" borderId="0" xfId="0" applyNumberFormat="1" applyFont="1" applyFill="1" applyBorder="1" applyAlignment="1">
      <x:alignment horizontal="center" vertical="center" wrapText="1"/>
    </x:xf>
    <x:xf numFmtId="200" fontId="0" fillId="10" borderId="0" xfId="0" applyNumberFormat="1" applyFont="1" applyFill="1" applyBorder="1" applyAlignment="1">
      <x:alignment horizontal="center" vertical="center" wrapText="1"/>
    </x:xf>
    <x:xf numFmtId="200" fontId="10" fillId="15" borderId="0" xfId="0" applyNumberFormat="1" applyFont="1" applyFill="1" applyBorder="1" applyAlignment="1">
      <x:alignment horizontal="center" vertical="center" wrapText="1"/>
    </x:xf>
    <x:xf numFmtId="200" fontId="2" fillId="3" borderId="0" xfId="0" applyNumberFormat="1" applyFont="1" applyFill="1" applyBorder="1" applyAlignment="1">
      <x:alignment horizontal="center" vertical="center" wrapText="1"/>
    </x:xf>
    <x:xf numFmtId="0" fontId="11" fillId="16" borderId="0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horizontal="center" vertical="center" wrapText="1"/>
    </x:xf>
    <x:xf numFmtId="200" fontId="0" fillId="9" borderId="1" xfId="0" applyNumberFormat="1" applyFont="1" applyFill="1" applyBorder="1" applyAlignment="1">
      <x:alignment horizontal="center" vertical="center" wrapText="1"/>
    </x:xf>
    <x:xf numFmtId="200" fontId="9" fillId="14" borderId="1" xfId="0" applyNumberFormat="1" applyFont="1" applyFill="1" applyBorder="1" applyAlignment="1">
      <x:alignment horizontal="center" vertical="center" wrapText="1"/>
    </x:xf>
    <x:xf numFmtId="200" fontId="0" fillId="10" borderId="1" xfId="0" applyNumberFormat="1" applyFont="1" applyFill="1" applyBorder="1" applyAlignment="1">
      <x:alignment horizontal="center" vertical="center" wrapText="1"/>
    </x:xf>
    <x:xf numFmtId="200" fontId="10" fillId="15" borderId="1" xfId="0" applyNumberFormat="1" applyFont="1" applyFill="1" applyBorder="1" applyAlignment="1">
      <x:alignment horizontal="center" vertical="center" wrapText="1"/>
    </x:xf>
    <x:xf numFmtId="200" fontId="2" fillId="3" borderId="1" xfId="0" applyNumberFormat="1" applyFont="1" applyFill="1" applyBorder="1" applyAlignment="1">
      <x:alignment horizontal="center" vertical="center" wrapText="1"/>
    </x:xf>
    <x:xf numFmtId="0" fontId="11" fillId="16" borderId="1" xfId="0" applyNumberFormat="1" applyFont="1" applyFill="1" applyBorder="1" applyAlignment="1">
      <x:alignment horizontal="center" vertical="center" wrapText="1"/>
    </x:xf>
    <x:xf numFmtId="0" fontId="8" fillId="2" borderId="0" xfId="0" applyNumberFormat="1" applyFont="1" applyFill="1" applyBorder="1"/>
    <x:xf numFmtId="0" fontId="8" fillId="2" borderId="0" xfId="0" applyNumberFormat="1" applyFont="1" applyFill="1" applyBorder="1" applyAlignment="1">
      <x:alignment horizontal="center"/>
    </x:xf>
    <x:xf numFmtId="0" fontId="8" fillId="2" borderId="1" xfId="0" applyNumberFormat="1" applyFont="1" applyFill="1" applyBorder="1"/>
    <x:xf numFmtId="0" fontId="8" fillId="2" borderId="1" xfId="0" applyNumberFormat="1" applyFont="1" applyFill="1" applyBorder="1" applyAlignment="1">
      <x:alignment horizontal="center"/>
    </x:xf>
    <x:xf numFmtId="0" fontId="12" fillId="7" borderId="0" xfId="0" applyNumberFormat="1" applyFont="1" applyFill="1" applyBorder="1"/>
  </x:cellXfs>
  <x:cellStyles count="1">
    <x:cellStyle name="Normal" xfId="0"/>
  </x:cellStyles>
  <x:dxfs count="2">
    <x:dxf>
      <x:font>
        <x:b/>
        <x:color rgb="DC2626"/>
      </x:font>
      <x:fill>
        <x:patternFill patternType="solid">
          <x:bgColor rgb="FEE2E2"/>
        </x:patternFill>
      </x:fill>
    </x:dxf>
    <x:dxf>
      <x:font>
        <x:b/>
        <x:color rgb="B45309"/>
      </x:font>
      <x:fill>
        <x:patternFill patternType="solid">
          <x:bgColor rgb="FEF3C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27f9070261046f0" /><Relationship Type="http://schemas.openxmlformats.org/officeDocument/2006/relationships/theme" Target="/xl/theme/theme1.xml" Id="R34869dab526f47f6" /><Relationship Type="http://schemas.openxmlformats.org/officeDocument/2006/relationships/sharedStrings" Target="/xl/sharedStrings.xml" Id="R26f813d457c449c4" /><Relationship Type="http://schemas.openxmlformats.org/officeDocument/2006/relationships/worksheet" Target="/xl/worksheets/sheet1.xml" Id="Rc29303d6cef74da4" /><Relationship Type="http://schemas.openxmlformats.org/officeDocument/2006/relationships/worksheet" Target="/xl/worksheets/sheet2.xml" Id="R795fabc257a34b6f" /></Relationships>
</file>

<file path=xl/tables/table1.xml><?xml version="1.0" encoding="utf-8"?>
<x:table xmlns:x="http://schemas.openxmlformats.org/spreadsheetml/2006/main" id="1" name="TresoreriePrevisionnelle" displayName="TresoreriePrevisionnelle" ref="A12:N31" headerRowCount="1">
  <x:tableColumns count="14">
    <x:tableColumn id="1" name="Catégorie"/>
    <x:tableColumn id="2" name="Ligne"/>
    <x:tableColumn id="3" name="Janvier"/>
    <x:tableColumn id="4" name="Février"/>
    <x:tableColumn id="5" name="Mars"/>
    <x:tableColumn id="6" name="Avril"/>
    <x:tableColumn id="7" name="Mai"/>
    <x:tableColumn id="8" name="Juin"/>
    <x:tableColumn id="9" name="Juillet"/>
    <x:tableColumn id="10" name="Août"/>
    <x:tableColumn id="11" name="Septembre"/>
    <x:tableColumn id="12" name="Octobre"/>
    <x:tableColumn id="13" name="Novembre"/>
    <x:tableColumn id="14" name="Décemb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4a3111ac64264bf6" /></Relationships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30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</x:cols>
  <x:sheetData>
    <x:row r="1" ht="34" customHeight="1">
      <x:c r="A1" s="24" t="str">
        <x:v>TABLEAU DE TRÉSORERIE PRÉVISIONNEL - PETITE ENTREPRISE</x:v>
      </x:c>
      <x:c r="B1" s="24" t="str"/>
      <x:c r="C1" s="24" t="str"/>
      <x:c r="D1" s="24" t="str"/>
      <x:c r="E1" s="24" t="str"/>
      <x:c r="F1" s="24" t="str"/>
      <x:c r="G1" s="24" t="str"/>
      <x:c r="H1" s="24" t="str"/>
      <x:c r="I1" s="24" t="str"/>
      <x:c r="J1" s="24" t="str"/>
      <x:c r="K1" s="24" t="str"/>
      <x:c r="L1" s="24" t="str"/>
      <x:c r="M1" s="24" t="str"/>
      <x:c r="N1" s="24" t="str"/>
    </x:row>
    <x:row r="3">
      <x:c r="A3" s="30" t="str">
        <x:v>SYNTHÈSE AUTOMATIQUE</x:v>
      </x:c>
      <x:c r="B3" s="30" t="str"/>
      <x:c r="C3" s="30" t="str"/>
      <x:c r="D3" s="30" t="str"/>
      <x:c r="E3" s="30" t="str"/>
      <x:c r="F3" s="30" t="str"/>
      <x:c r="G3" s="30" t="str"/>
      <x:c r="H3" s="30" t="str"/>
      <x:c r="I3" s="30" t="str"/>
      <x:c r="J3" s="30" t="str"/>
      <x:c r="K3" s="30" t="str"/>
      <x:c r="L3" s="30" t="str"/>
      <x:c r="M3" s="30" t="str"/>
      <x:c r="N3" s="30" t="str"/>
    </x:row>
    <x:row r="4">
      <x:c r="A4" s="35" t="str">
        <x:v>Trésorerie initiale</x:v>
      </x:c>
      <x:c r="B4" s="42" t="n">
        <x:f>Parametres!B3</x:f>
        <x:v>25000</x:v>
      </x:c>
    </x:row>
    <x:row r="5">
      <x:c r="A5" s="35" t="str">
        <x:v>Solde final prévu</x:v>
      </x:c>
      <x:c r="B5" s="42" t="n">
        <x:f>N30</x:f>
        <x:v>108900</x:v>
      </x:c>
    </x:row>
    <x:row r="6">
      <x:c r="A6" s="35" t="str">
        <x:v>Mois le plus faible</x:v>
      </x:c>
      <x:c r="B6" s="39" t="str">
        <x:f>INDEX(C13:N13,1,MATCH(MIN(C30:N30),C30:N30,0))</x:f>
        <x:v>Janvier</x:v>
      </x:c>
    </x:row>
    <x:row r="7">
      <x:c r="A7" s="35" t="str">
        <x:v>Alerte trésorerie</x:v>
      </x:c>
      <x:c r="B7" s="39" t="str">
        <x:f>IF(MIN(C30:N30)&lt;Parametres!B4,"ALERTE","OK")</x:f>
        <x:v>OK</x:v>
      </x:c>
    </x:row>
    <x:row r="8">
      <x:c r="A8" s="35" t="str">
        <x:v>Total encaissements</x:v>
      </x:c>
      <x:c r="B8" s="42" t="n">
        <x:f>SUM(C20:N20)</x:f>
        <x:v>487900</x:v>
      </x:c>
    </x:row>
    <x:row r="9">
      <x:c r="A9" s="35" t="str">
        <x:v>Total décaissements</x:v>
      </x:c>
      <x:c r="B9" s="42" t="n">
        <x:f>SUM(C28:N28)</x:f>
        <x:v>404000</x:v>
      </x:c>
    </x:row>
    <x:row r="10">
      <x:c r="A10" s="35" t="str">
        <x:v>Flux net annuel</x:v>
      </x:c>
      <x:c r="B10" s="42" t="n">
        <x:f>SUM(C29:N29)</x:f>
        <x:v>83900</x:v>
      </x:c>
    </x:row>
    <x:row r="12">
      <x:c r="A12" s="120" t="str">
        <x:v>Catégorie</x:v>
      </x:c>
      <x:c r="B12" s="120" t="str">
        <x:v>Ligne</x:v>
      </x:c>
      <x:c r="C12" s="120" t="str">
        <x:v>Janvier</x:v>
      </x:c>
      <x:c r="D12" s="120" t="str">
        <x:v>Février</x:v>
      </x:c>
      <x:c r="E12" s="120" t="str">
        <x:v>Mars</x:v>
      </x:c>
      <x:c r="F12" s="120" t="str">
        <x:v>Avril</x:v>
      </x:c>
      <x:c r="G12" s="120" t="str">
        <x:v>Mai</x:v>
      </x:c>
      <x:c r="H12" s="120" t="str">
        <x:v>Juin</x:v>
      </x:c>
      <x:c r="I12" s="120" t="str">
        <x:v>Juillet</x:v>
      </x:c>
      <x:c r="J12" s="120" t="str">
        <x:v>Août</x:v>
      </x:c>
      <x:c r="K12" s="120" t="str">
        <x:v>Septembre</x:v>
      </x:c>
      <x:c r="L12" s="120" t="str">
        <x:v>Octobre</x:v>
      </x:c>
      <x:c r="M12" s="120" t="str">
        <x:v>Novembre</x:v>
      </x:c>
      <x:c r="N12" s="120" t="str">
        <x:v>Décembre</x:v>
      </x:c>
    </x:row>
    <x:row r="13">
      <x:c r="A13" s="121" t="str">
        <x:v>Période</x:v>
      </x:c>
      <x:c r="B13" s="121" t="str">
        <x:v>Mois</x:v>
      </x:c>
      <x:c r="C13" s="152" t="str">
        <x:v>Janvier</x:v>
      </x:c>
      <x:c r="D13" s="152" t="str">
        <x:v>Février</x:v>
      </x:c>
      <x:c r="E13" s="152" t="str">
        <x:v>Mars</x:v>
      </x:c>
      <x:c r="F13" s="152" t="str">
        <x:v>Avril</x:v>
      </x:c>
      <x:c r="G13" s="152" t="str">
        <x:v>Mai</x:v>
      </x:c>
      <x:c r="H13" s="152" t="str">
        <x:v>Juin</x:v>
      </x:c>
      <x:c r="I13" s="152" t="str">
        <x:v>Juillet</x:v>
      </x:c>
      <x:c r="J13" s="152" t="str">
        <x:v>Août</x:v>
      </x:c>
      <x:c r="K13" s="152" t="str">
        <x:v>Septembre</x:v>
      </x:c>
      <x:c r="L13" s="152" t="str">
        <x:v>Octobre</x:v>
      </x:c>
      <x:c r="M13" s="152" t="str">
        <x:v>Novembre</x:v>
      </x:c>
      <x:c r="N13" s="152" t="str">
        <x:v>Décembre</x:v>
      </x:c>
    </x:row>
    <x:row r="14">
      <x:c r="A14" s="122" t="str">
        <x:v>ENCAISSEMENTS</x:v>
      </x:c>
      <x:c r="B14" s="123" t="str">
        <x:v>Ventes / prestations</x:v>
      </x:c>
      <x:c r="C14" s="153" t="n">
        <x:v>28000</x:v>
      </x:c>
      <x:c r="D14" s="153" t="n">
        <x:v>29500</x:v>
      </x:c>
      <x:c r="E14" s="153" t="n">
        <x:v>31000</x:v>
      </x:c>
      <x:c r="F14" s="153" t="n">
        <x:v>32500</x:v>
      </x:c>
      <x:c r="G14" s="153" t="n">
        <x:v>34000</x:v>
      </x:c>
      <x:c r="H14" s="153" t="n">
        <x:v>36000</x:v>
      </x:c>
      <x:c r="I14" s="153" t="n">
        <x:v>35000</x:v>
      </x:c>
      <x:c r="J14" s="153" t="n">
        <x:v>33000</x:v>
      </x:c>
      <x:c r="K14" s="153" t="n">
        <x:v>37000</x:v>
      </x:c>
      <x:c r="L14" s="153" t="n">
        <x:v>39000</x:v>
      </x:c>
      <x:c r="M14" s="153" t="n">
        <x:v>41000</x:v>
      </x:c>
      <x:c r="N14" s="153" t="n">
        <x:v>43000</x:v>
      </x:c>
    </x:row>
    <x:row r="15">
      <x:c r="A15" s="122" t="str">
        <x:v>ENCAISSEMENTS</x:v>
      </x:c>
      <x:c r="B15" s="123" t="str">
        <x:v>Acomptes clients</x:v>
      </x:c>
      <x:c r="C15" s="153" t="n">
        <x:v>4000</x:v>
      </x:c>
      <x:c r="D15" s="153" t="n">
        <x:v>3000</x:v>
      </x:c>
      <x:c r="E15" s="153" t="n">
        <x:v>3500</x:v>
      </x:c>
      <x:c r="F15" s="153" t="n">
        <x:v>2000</x:v>
      </x:c>
      <x:c r="G15" s="153" t="n">
        <x:v>4500</x:v>
      </x:c>
      <x:c r="H15" s="153" t="n">
        <x:v>3000</x:v>
      </x:c>
      <x:c r="I15" s="153" t="n">
        <x:v>2500</x:v>
      </x:c>
      <x:c r="J15" s="153" t="n">
        <x:v>2000</x:v>
      </x:c>
      <x:c r="K15" s="153" t="n">
        <x:v>4000</x:v>
      </x:c>
      <x:c r="L15" s="153" t="n">
        <x:v>3000</x:v>
      </x:c>
      <x:c r="M15" s="153" t="n">
        <x:v>3500</x:v>
      </x:c>
      <x:c r="N15" s="153" t="n">
        <x:v>4500</x:v>
      </x:c>
    </x:row>
    <x:row r="16">
      <x:c r="A16" s="122" t="str">
        <x:v>ENCAISSEMENTS</x:v>
      </x:c>
      <x:c r="B16" s="123" t="str">
        <x:v>Subventions / aides</x:v>
      </x:c>
      <x:c r="C16" s="153" t="n">
        <x:v>0</x:v>
      </x:c>
      <x:c r="D16" s="153" t="n">
        <x:v>0</x:v>
      </x:c>
      <x:c r="E16" s="153" t="n">
        <x:v>0</x:v>
      </x:c>
      <x:c r="F16" s="153" t="n">
        <x:v>5000</x:v>
      </x:c>
      <x:c r="G16" s="153" t="n">
        <x:v>0</x:v>
      </x:c>
      <x:c r="H16" s="153" t="n">
        <x:v>0</x:v>
      </x:c>
      <x:c r="I16" s="153" t="n">
        <x:v>0</x:v>
      </x:c>
      <x:c r="J16" s="153" t="n">
        <x:v>0</x:v>
      </x:c>
      <x:c r="K16" s="153" t="n">
        <x:v>0</x:v>
      </x:c>
      <x:c r="L16" s="153" t="n">
        <x:v>0</x:v>
      </x:c>
      <x:c r="M16" s="153" t="n">
        <x:v>0</x:v>
      </x:c>
      <x:c r="N16" s="153" t="n">
        <x:v>0</x:v>
      </x:c>
    </x:row>
    <x:row r="17">
      <x:c r="A17" s="122" t="str">
        <x:v>ENCAISSEMENTS</x:v>
      </x:c>
      <x:c r="B17" s="123" t="str">
        <x:v>Apports / financement</x:v>
      </x:c>
      <x:c r="C17" s="153" t="n">
        <x:v>0</x:v>
      </x:c>
      <x:c r="D17" s="153" t="n">
        <x:v>0</x:v>
      </x:c>
      <x:c r="E17" s="153" t="n">
        <x:v>10000</x:v>
      </x:c>
      <x:c r="F17" s="153" t="n">
        <x:v>0</x:v>
      </x:c>
      <x:c r="G17" s="153" t="n">
        <x:v>0</x:v>
      </x:c>
      <x:c r="H17" s="153" t="n">
        <x:v>0</x:v>
      </x:c>
      <x:c r="I17" s="153" t="n">
        <x:v>0</x:v>
      </x:c>
      <x:c r="J17" s="153" t="n">
        <x:v>0</x:v>
      </x:c>
      <x:c r="K17" s="153" t="n">
        <x:v>0</x:v>
      </x:c>
      <x:c r="L17" s="153" t="n">
        <x:v>0</x:v>
      </x:c>
      <x:c r="M17" s="153" t="n">
        <x:v>0</x:v>
      </x:c>
      <x:c r="N17" s="153" t="n">
        <x:v>0</x:v>
      </x:c>
    </x:row>
    <x:row r="18">
      <x:c r="A18" s="122" t="str">
        <x:v>ENCAISSEMENTS</x:v>
      </x:c>
      <x:c r="B18" s="123" t="str">
        <x:v>Autres encaissements</x:v>
      </x:c>
      <x:c r="C18" s="153" t="n">
        <x:v>1200</x:v>
      </x:c>
      <x:c r="D18" s="153" t="n">
        <x:v>900</x:v>
      </x:c>
      <x:c r="E18" s="153" t="n">
        <x:v>1100</x:v>
      </x:c>
      <x:c r="F18" s="153" t="n">
        <x:v>1000</x:v>
      </x:c>
      <x:c r="G18" s="153" t="n">
        <x:v>1300</x:v>
      </x:c>
      <x:c r="H18" s="153" t="n">
        <x:v>1200</x:v>
      </x:c>
      <x:c r="I18" s="153" t="n">
        <x:v>1000</x:v>
      </x:c>
      <x:c r="J18" s="153" t="n">
        <x:v>900</x:v>
      </x:c>
      <x:c r="K18" s="153" t="n">
        <x:v>1300</x:v>
      </x:c>
      <x:c r="L18" s="153" t="n">
        <x:v>1400</x:v>
      </x:c>
      <x:c r="M18" s="153" t="n">
        <x:v>1500</x:v>
      </x:c>
      <x:c r="N18" s="153" t="n">
        <x:v>1600</x:v>
      </x:c>
    </x:row>
    <x:row r="19">
      <x:c r="A19" s="122" t="str">
        <x:v>ENCAISSEMENTS</x:v>
      </x:c>
      <x:c r="B19" s="123" t="str">
        <x:v>Total encaissements</x:v>
      </x:c>
      <x:c r="C19" s="153"/>
      <x:c r="D19" s="153"/>
      <x:c r="E19" s="153"/>
      <x:c r="F19" s="153"/>
      <x:c r="G19" s="153"/>
      <x:c r="H19" s="153"/>
      <x:c r="I19" s="153"/>
      <x:c r="J19" s="153"/>
      <x:c r="K19" s="153"/>
      <x:c r="L19" s="153"/>
      <x:c r="M19" s="153"/>
      <x:c r="N19" s="153"/>
    </x:row>
    <x:row r="20">
      <x:c r="A20" s="122" t="str">
        <x:v>DÉCAISSEMENTS</x:v>
      </x:c>
      <x:c r="B20" s="125" t="str">
        <x:v>Achats fournisseurs</x:v>
      </x:c>
      <x:c r="C20" s="154" t="n">
        <x:f>SUM(C14:C18)</x:f>
        <x:v>33200</x:v>
      </x:c>
      <x:c r="D20" s="154" t="n">
        <x:f>SUM(D14:D18)</x:f>
        <x:v>33400</x:v>
      </x:c>
      <x:c r="E20" s="154" t="n">
        <x:f>SUM(E14:E18)</x:f>
        <x:v>45600</x:v>
      </x:c>
      <x:c r="F20" s="154" t="n">
        <x:f>SUM(F14:F18)</x:f>
        <x:v>40500</x:v>
      </x:c>
      <x:c r="G20" s="154" t="n">
        <x:f>SUM(G14:G18)</x:f>
        <x:v>39800</x:v>
      </x:c>
      <x:c r="H20" s="154" t="n">
        <x:f>SUM(H14:H18)</x:f>
        <x:v>40200</x:v>
      </x:c>
      <x:c r="I20" s="154" t="n">
        <x:f>SUM(I14:I18)</x:f>
        <x:v>38500</x:v>
      </x:c>
      <x:c r="J20" s="154" t="n">
        <x:f>SUM(J14:J18)</x:f>
        <x:v>35900</x:v>
      </x:c>
      <x:c r="K20" s="154" t="n">
        <x:f>SUM(K14:K18)</x:f>
        <x:v>42300</x:v>
      </x:c>
      <x:c r="L20" s="154" t="n">
        <x:f>SUM(L14:L18)</x:f>
        <x:v>43400</x:v>
      </x:c>
      <x:c r="M20" s="154" t="n">
        <x:f>SUM(M14:M18)</x:f>
        <x:v>46000</x:v>
      </x:c>
      <x:c r="N20" s="154" t="n">
        <x:f>SUM(N14:N18)</x:f>
        <x:v>49100</x:v>
      </x:c>
    </x:row>
    <x:row r="21">
      <x:c r="A21" s="127" t="str">
        <x:v>DÉCAISSEMENTS</x:v>
      </x:c>
      <x:c r="B21" s="128" t="str">
        <x:v>Loyers et charges fixes</x:v>
      </x:c>
      <x:c r="C21" s="155" t="n">
        <x:v>9500</x:v>
      </x:c>
      <x:c r="D21" s="155" t="n">
        <x:v>10200</x:v>
      </x:c>
      <x:c r="E21" s="155" t="n">
        <x:v>11000</x:v>
      </x:c>
      <x:c r="F21" s="155" t="n">
        <x:v>9800</x:v>
      </x:c>
      <x:c r="G21" s="155" t="n">
        <x:v>11500</x:v>
      </x:c>
      <x:c r="H21" s="155" t="n">
        <x:v>12200</x:v>
      </x:c>
      <x:c r="I21" s="155" t="n">
        <x:v>11800</x:v>
      </x:c>
      <x:c r="J21" s="155" t="n">
        <x:v>10600</x:v>
      </x:c>
      <x:c r="K21" s="155" t="n">
        <x:v>13000</x:v>
      </x:c>
      <x:c r="L21" s="155" t="n">
        <x:v>12500</x:v>
      </x:c>
      <x:c r="M21" s="155" t="n">
        <x:v>14000</x:v>
      </x:c>
      <x:c r="N21" s="155" t="n">
        <x:v>15000</x:v>
      </x:c>
    </x:row>
    <x:row r="22">
      <x:c r="A22" s="127" t="str">
        <x:v>DÉCAISSEMENTS</x:v>
      </x:c>
      <x:c r="B22" s="128" t="str">
        <x:v>Salaires et charges sociales</x:v>
      </x:c>
      <x:c r="C22" s="155" t="n">
        <x:v>4200</x:v>
      </x:c>
      <x:c r="D22" s="155" t="n">
        <x:v>4200</x:v>
      </x:c>
      <x:c r="E22" s="155" t="n">
        <x:v>4300</x:v>
      </x:c>
      <x:c r="F22" s="155" t="n">
        <x:v>4300</x:v>
      </x:c>
      <x:c r="G22" s="155" t="n">
        <x:v>4400</x:v>
      </x:c>
      <x:c r="H22" s="155" t="n">
        <x:v>4400</x:v>
      </x:c>
      <x:c r="I22" s="155" t="n">
        <x:v>4500</x:v>
      </x:c>
      <x:c r="J22" s="155" t="n">
        <x:v>4500</x:v>
      </x:c>
      <x:c r="K22" s="155" t="n">
        <x:v>4600</x:v>
      </x:c>
      <x:c r="L22" s="155" t="n">
        <x:v>4600</x:v>
      </x:c>
      <x:c r="M22" s="155" t="n">
        <x:v>4700</x:v>
      </x:c>
      <x:c r="N22" s="155" t="n">
        <x:v>4700</x:v>
      </x:c>
    </x:row>
    <x:row r="23">
      <x:c r="A23" s="127" t="str">
        <x:v>DÉCAISSEMENTS</x:v>
      </x:c>
      <x:c r="B23" s="128" t="str">
        <x:v>TVA / impôts / taxes</x:v>
      </x:c>
      <x:c r="C23" s="155" t="n">
        <x:v>8500</x:v>
      </x:c>
      <x:c r="D23" s="155" t="n">
        <x:v>8500</x:v>
      </x:c>
      <x:c r="E23" s="155" t="n">
        <x:v>8800</x:v>
      </x:c>
      <x:c r="F23" s="155" t="n">
        <x:v>8800</x:v>
      </x:c>
      <x:c r="G23" s="155" t="n">
        <x:v>9100</x:v>
      </x:c>
      <x:c r="H23" s="155" t="n">
        <x:v>9100</x:v>
      </x:c>
      <x:c r="I23" s="155" t="n">
        <x:v>9400</x:v>
      </x:c>
      <x:c r="J23" s="155" t="n">
        <x:v>9400</x:v>
      </x:c>
      <x:c r="K23" s="155" t="n">
        <x:v>9700</x:v>
      </x:c>
      <x:c r="L23" s="155" t="n">
        <x:v>9700</x:v>
      </x:c>
      <x:c r="M23" s="155" t="n">
        <x:v>10000</x:v>
      </x:c>
      <x:c r="N23" s="155" t="n">
        <x:v>10000</x:v>
      </x:c>
    </x:row>
    <x:row r="24">
      <x:c r="A24" s="127" t="str">
        <x:v>DÉCAISSEMENTS</x:v>
      </x:c>
      <x:c r="B24" s="128" t="str">
        <x:v>Remboursements emprunts</x:v>
      </x:c>
      <x:c r="C24" s="155" t="n">
        <x:v>2800</x:v>
      </x:c>
      <x:c r="D24" s="155" t="n">
        <x:v>3100</x:v>
      </x:c>
      <x:c r="E24" s="155" t="n">
        <x:v>3300</x:v>
      </x:c>
      <x:c r="F24" s="155" t="n">
        <x:v>3500</x:v>
      </x:c>
      <x:c r="G24" s="155" t="n">
        <x:v>3700</x:v>
      </x:c>
      <x:c r="H24" s="155" t="n">
        <x:v>3900</x:v>
      </x:c>
      <x:c r="I24" s="155" t="n">
        <x:v>3800</x:v>
      </x:c>
      <x:c r="J24" s="155" t="n">
        <x:v>3600</x:v>
      </x:c>
      <x:c r="K24" s="155" t="n">
        <x:v>4000</x:v>
      </x:c>
      <x:c r="L24" s="155" t="n">
        <x:v>4200</x:v>
      </x:c>
      <x:c r="M24" s="155" t="n">
        <x:v>4400</x:v>
      </x:c>
      <x:c r="N24" s="155" t="n">
        <x:v>4600</x:v>
      </x:c>
    </x:row>
    <x:row r="25">
      <x:c r="A25" s="127" t="str">
        <x:v>DÉCAISSEMENTS</x:v>
      </x:c>
      <x:c r="B25" s="128" t="str">
        <x:v>Investissements</x:v>
      </x:c>
      <x:c r="C25" s="155" t="n">
        <x:v>1500</x:v>
      </x:c>
      <x:c r="D25" s="155" t="n">
        <x:v>1500</x:v>
      </x:c>
      <x:c r="E25" s="155" t="n">
        <x:v>1500</x:v>
      </x:c>
      <x:c r="F25" s="155" t="n">
        <x:v>1500</x:v>
      </x:c>
      <x:c r="G25" s="155" t="n">
        <x:v>1500</x:v>
      </x:c>
      <x:c r="H25" s="155" t="n">
        <x:v>1500</x:v>
      </x:c>
      <x:c r="I25" s="155" t="n">
        <x:v>1500</x:v>
      </x:c>
      <x:c r="J25" s="155" t="n">
        <x:v>1500</x:v>
      </x:c>
      <x:c r="K25" s="155" t="n">
        <x:v>1500</x:v>
      </x:c>
      <x:c r="L25" s="155" t="n">
        <x:v>1500</x:v>
      </x:c>
      <x:c r="M25" s="155" t="n">
        <x:v>1500</x:v>
      </x:c>
      <x:c r="N25" s="155" t="n">
        <x:v>1500</x:v>
      </x:c>
    </x:row>
    <x:row r="26">
      <x:c r="A26" s="127" t="str">
        <x:v>DÉCAISSEMENTS</x:v>
      </x:c>
      <x:c r="B26" s="128" t="str">
        <x:v>Autres décaissements</x:v>
      </x:c>
      <x:c r="C26" s="155" t="n">
        <x:v>0</x:v>
      </x:c>
      <x:c r="D26" s="155" t="n">
        <x:v>0</x:v>
      </x:c>
      <x:c r="E26" s="155" t="n">
        <x:v>6000</x:v>
      </x:c>
      <x:c r="F26" s="155" t="n">
        <x:v>0</x:v>
      </x:c>
      <x:c r="G26" s="155" t="n">
        <x:v>0</x:v>
      </x:c>
      <x:c r="H26" s="155" t="n">
        <x:v>8000</x:v>
      </x:c>
      <x:c r="I26" s="155" t="n">
        <x:v>0</x:v>
      </x:c>
      <x:c r="J26" s="155" t="n">
        <x:v>0</x:v>
      </x:c>
      <x:c r="K26" s="155" t="n">
        <x:v>0</x:v>
      </x:c>
      <x:c r="L26" s="155" t="n">
        <x:v>9000</x:v>
      </x:c>
      <x:c r="M26" s="155" t="n">
        <x:v>0</x:v>
      </x:c>
      <x:c r="N26" s="155" t="n">
        <x:v>0</x:v>
      </x:c>
    </x:row>
    <x:row r="27">
      <x:c r="A27" s="127" t="str">
        <x:v>DÉCAISSEMENTS</x:v>
      </x:c>
      <x:c r="B27" s="128" t="str">
        <x:v>Total décaissements</x:v>
      </x:c>
      <x:c r="C27" s="155" t="n">
        <x:v>900</x:v>
      </x:c>
      <x:c r="D27" s="155" t="n">
        <x:v>1100</x:v>
      </x:c>
      <x:c r="E27" s="155" t="n">
        <x:v>850</x:v>
      </x:c>
      <x:c r="F27" s="155" t="n">
        <x:v>950</x:v>
      </x:c>
      <x:c r="G27" s="155" t="n">
        <x:v>1000</x:v>
      </x:c>
      <x:c r="H27" s="155" t="n">
        <x:v>1200</x:v>
      </x:c>
      <x:c r="I27" s="155" t="n">
        <x:v>900</x:v>
      </x:c>
      <x:c r="J27" s="155" t="n">
        <x:v>850</x:v>
      </x:c>
      <x:c r="K27" s="155" t="n">
        <x:v>1100</x:v>
      </x:c>
      <x:c r="L27" s="155" t="n">
        <x:v>1200</x:v>
      </x:c>
      <x:c r="M27" s="155" t="n">
        <x:v>1250</x:v>
      </x:c>
      <x:c r="N27" s="155" t="n">
        <x:v>1300</x:v>
      </x:c>
    </x:row>
    <x:row r="28">
      <x:c r="A28" s="127" t="str">
        <x:v>RÉSULTAT</x:v>
      </x:c>
      <x:c r="B28" s="130" t="str">
        <x:v>Flux net mensuel</x:v>
      </x:c>
      <x:c r="C28" s="156" t="n">
        <x:f>SUM(C21:C27)</x:f>
        <x:v>27400</x:v>
      </x:c>
      <x:c r="D28" s="156" t="n">
        <x:f>SUM(D21:D27)</x:f>
        <x:v>28600</x:v>
      </x:c>
      <x:c r="E28" s="156" t="n">
        <x:f>SUM(E21:E27)</x:f>
        <x:v>35750</x:v>
      </x:c>
      <x:c r="F28" s="156" t="n">
        <x:f>SUM(F21:F27)</x:f>
        <x:v>28850</x:v>
      </x:c>
      <x:c r="G28" s="156" t="n">
        <x:f>SUM(G21:G27)</x:f>
        <x:v>31200</x:v>
      </x:c>
      <x:c r="H28" s="156" t="n">
        <x:f>SUM(H21:H27)</x:f>
        <x:v>40300</x:v>
      </x:c>
      <x:c r="I28" s="156" t="n">
        <x:f>SUM(I21:I27)</x:f>
        <x:v>31900</x:v>
      </x:c>
      <x:c r="J28" s="156" t="n">
        <x:f>SUM(J21:J27)</x:f>
        <x:v>30450</x:v>
      </x:c>
      <x:c r="K28" s="156" t="n">
        <x:f>SUM(K21:K27)</x:f>
        <x:v>33900</x:v>
      </x:c>
      <x:c r="L28" s="156" t="n">
        <x:f>SUM(L21:L27)</x:f>
        <x:v>42700</x:v>
      </x:c>
      <x:c r="M28" s="156" t="n">
        <x:f>SUM(M21:M27)</x:f>
        <x:v>35850</x:v>
      </x:c>
      <x:c r="N28" s="156" t="n">
        <x:f>SUM(N21:N27)</x:f>
        <x:v>37100</x:v>
      </x:c>
    </x:row>
    <x:row r="29">
      <x:c r="A29" s="132" t="str">
        <x:v>RÉSULTAT</x:v>
      </x:c>
      <x:c r="B29" s="133" t="str">
        <x:v>Trésorerie finale</x:v>
      </x:c>
      <x:c r="C29" s="157" t="n">
        <x:f>C20-C28</x:f>
        <x:v>5800</x:v>
      </x:c>
      <x:c r="D29" s="157" t="n">
        <x:f>D20-D28</x:f>
        <x:v>4800</x:v>
      </x:c>
      <x:c r="E29" s="157" t="n">
        <x:f>E20-E28</x:f>
        <x:v>9850</x:v>
      </x:c>
      <x:c r="F29" s="157" t="n">
        <x:f>F20-F28</x:f>
        <x:v>11650</x:v>
      </x:c>
      <x:c r="G29" s="157" t="n">
        <x:f>G20-G28</x:f>
        <x:v>8600</x:v>
      </x:c>
      <x:c r="H29" s="157" t="n">
        <x:f>H20-H28</x:f>
        <x:v>-100</x:v>
      </x:c>
      <x:c r="I29" s="157" t="n">
        <x:f>I20-I28</x:f>
        <x:v>6600</x:v>
      </x:c>
      <x:c r="J29" s="157" t="n">
        <x:f>J20-J28</x:f>
        <x:v>5450</x:v>
      </x:c>
      <x:c r="K29" s="157" t="n">
        <x:f>K20-K28</x:f>
        <x:v>8400</x:v>
      </x:c>
      <x:c r="L29" s="157" t="n">
        <x:f>L20-L28</x:f>
        <x:v>700</x:v>
      </x:c>
      <x:c r="M29" s="157" t="n">
        <x:f>M20-M28</x:f>
        <x:v>10150</x:v>
      </x:c>
      <x:c r="N29" s="157" t="n">
        <x:f>N20-N28</x:f>
        <x:v>12000</x:v>
      </x:c>
    </x:row>
    <x:row r="30">
      <x:c r="A30" s="132" t="str">
        <x:v>RÉSULTAT</x:v>
      </x:c>
      <x:c r="B30" s="133" t="str">
        <x:v>Statut</x:v>
      </x:c>
      <x:c r="C30" s="157" t="n">
        <x:f>Parametres!B3+C29</x:f>
        <x:v>30800</x:v>
      </x:c>
      <x:c r="D30" s="157" t="n">
        <x:f>C30+D29</x:f>
        <x:v>35600</x:v>
      </x:c>
      <x:c r="E30" s="157" t="n">
        <x:f>D30+E29</x:f>
        <x:v>45450</x:v>
      </x:c>
      <x:c r="F30" s="157" t="n">
        <x:f>E30+F29</x:f>
        <x:v>57100</x:v>
      </x:c>
      <x:c r="G30" s="157" t="n">
        <x:f>F30+G29</x:f>
        <x:v>65700</x:v>
      </x:c>
      <x:c r="H30" s="157" t="n">
        <x:f>G30+H29</x:f>
        <x:v>65600</x:v>
      </x:c>
      <x:c r="I30" s="157" t="n">
        <x:f>H30+I29</x:f>
        <x:v>72200</x:v>
      </x:c>
      <x:c r="J30" s="157" t="n">
        <x:f>I30+J29</x:f>
        <x:v>77650</x:v>
      </x:c>
      <x:c r="K30" s="157" t="n">
        <x:f>J30+K29</x:f>
        <x:v>86050</x:v>
      </x:c>
      <x:c r="L30" s="157" t="n">
        <x:f>K30+L29</x:f>
        <x:v>86750</x:v>
      </x:c>
      <x:c r="M30" s="157" t="n">
        <x:f>L30+M29</x:f>
        <x:v>96900</x:v>
      </x:c>
      <x:c r="N30" s="157" t="n">
        <x:f>M30+N29</x:f>
        <x:v>108900</x:v>
      </x:c>
    </x:row>
    <x:row r="31">
      <x:c r="A31" s="132"/>
      <x:c r="B31" s="135"/>
      <x:c r="C31" s="158" t="str">
        <x:f>IF(C30&lt;Parametres!$B$4,"A surveiller","OK")</x:f>
        <x:v>OK</x:v>
      </x:c>
      <x:c r="D31" s="158" t="str">
        <x:f>IF(D30&lt;Parametres!$B$4,"A surveiller","OK")</x:f>
        <x:v>OK</x:v>
      </x:c>
      <x:c r="E31" s="158" t="str">
        <x:f>IF(E30&lt;Parametres!$B$4,"A surveiller","OK")</x:f>
        <x:v>OK</x:v>
      </x:c>
      <x:c r="F31" s="158" t="str">
        <x:f>IF(F30&lt;Parametres!$B$4,"A surveiller","OK")</x:f>
        <x:v>OK</x:v>
      </x:c>
      <x:c r="G31" s="158" t="str">
        <x:f>IF(G30&lt;Parametres!$B$4,"A surveiller","OK")</x:f>
        <x:v>OK</x:v>
      </x:c>
      <x:c r="H31" s="158" t="str">
        <x:f>IF(H30&lt;Parametres!$B$4,"A surveiller","OK")</x:f>
        <x:v>OK</x:v>
      </x:c>
      <x:c r="I31" s="158" t="str">
        <x:f>IF(I30&lt;Parametres!$B$4,"A surveiller","OK")</x:f>
        <x:v>OK</x:v>
      </x:c>
      <x:c r="J31" s="158" t="str">
        <x:f>IF(J30&lt;Parametres!$B$4,"A surveiller","OK")</x:f>
        <x:v>OK</x:v>
      </x:c>
      <x:c r="K31" s="158" t="str">
        <x:f>IF(K30&lt;Parametres!$B$4,"A surveiller","OK")</x:f>
        <x:v>OK</x:v>
      </x:c>
      <x:c r="L31" s="158" t="str">
        <x:f>IF(L30&lt;Parametres!$B$4,"A surveiller","OK")</x:f>
        <x:v>OK</x:v>
      </x:c>
      <x:c r="M31" s="158" t="str">
        <x:f>IF(M30&lt;Parametres!$B$4,"A surveiller","OK")</x:f>
        <x:v>OK</x:v>
      </x:c>
      <x:c r="N31" s="158" t="str">
        <x:f>IF(N30&lt;Parametres!$B$4,"A surveiller","OK")</x:f>
        <x:v>OK</x:v>
      </x:c>
    </x:row>
    <x:row r="34">
      <x:c r="A34" s="167" t="str">
        <x:v>MODE D’EMPLOI</x:v>
      </x:c>
      <x:c r="B34" s="167" t="str"/>
      <x:c r="C34" s="167" t="str"/>
      <x:c r="D34" s="167" t="str"/>
      <x:c r="E34" s="167" t="str"/>
      <x:c r="F34" s="167" t="str"/>
      <x:c r="G34" s="167" t="str"/>
      <x:c r="H34" s="167" t="str"/>
      <x:c r="I34" s="167" t="str"/>
      <x:c r="J34" s="167" t="str"/>
      <x:c r="K34" s="167" t="str"/>
      <x:c r="L34" s="167" t="str"/>
      <x:c r="M34" s="167" t="str"/>
      <x:c r="N34" s="167" t="str"/>
    </x:row>
    <x:row r="35">
      <x:c r="A35" s="170" t="str">
        <x:v>1. Modifier les hypothèses en jaune dans l’onglet Parametres.</x:v>
      </x:c>
      <x:c r="B35" s="170"/>
      <x:c r="C35" s="170"/>
      <x:c r="D35" s="170"/>
      <x:c r="E35" s="170"/>
      <x:c r="F35" s="170"/>
      <x:c r="G35" s="170"/>
      <x:c r="H35" s="170"/>
      <x:c r="I35" s="170"/>
      <x:c r="J35" s="170"/>
      <x:c r="K35" s="170"/>
      <x:c r="L35" s="170"/>
      <x:c r="M35" s="170"/>
      <x:c r="N35" s="170"/>
    </x:row>
    <x:row r="36">
      <x:c r="A36" s="170" t="str">
        <x:v>2. Remplacer les montants mensuels par les données de l’entreprise.</x:v>
      </x:c>
      <x:c r="B36" s="170"/>
      <x:c r="C36" s="170"/>
      <x:c r="D36" s="170"/>
      <x:c r="E36" s="170"/>
      <x:c r="F36" s="170"/>
      <x:c r="G36" s="170"/>
      <x:c r="H36" s="170"/>
      <x:c r="I36" s="170"/>
      <x:c r="J36" s="170"/>
      <x:c r="K36" s="170"/>
      <x:c r="L36" s="170"/>
      <x:c r="M36" s="170"/>
      <x:c r="N36" s="170"/>
    </x:row>
    <x:row r="37">
      <x:c r="A37" s="170" t="str">
        <x:v>3. Les totaux, flux nets, soldes finaux et alertes se calculent automatiquement.</x:v>
      </x:c>
      <x:c r="B37" s="170"/>
      <x:c r="C37" s="170"/>
      <x:c r="D37" s="170"/>
      <x:c r="E37" s="170"/>
      <x:c r="F37" s="170"/>
      <x:c r="G37" s="170"/>
      <x:c r="H37" s="170"/>
      <x:c r="I37" s="170"/>
      <x:c r="J37" s="170"/>
      <x:c r="K37" s="170"/>
      <x:c r="L37" s="170"/>
      <x:c r="M37" s="170"/>
      <x:c r="N37" s="170"/>
    </x:row>
    <x:row r="38">
      <x:c r="A38" s="170" t="str">
        <x:v>4. Les cellules négatives ou sous le seuil d’alerte sont signalées automatiquement.</x:v>
      </x:c>
      <x:c r="B38" s="170"/>
      <x:c r="C38" s="170"/>
      <x:c r="D38" s="170"/>
      <x:c r="E38" s="170"/>
      <x:c r="F38" s="170"/>
      <x:c r="G38" s="170"/>
      <x:c r="H38" s="170"/>
      <x:c r="I38" s="170"/>
      <x:c r="J38" s="170"/>
      <x:c r="K38" s="170"/>
      <x:c r="L38" s="170"/>
      <x:c r="M38" s="170"/>
      <x:c r="N38" s="170"/>
    </x:row>
  </x:sheetData>
  <x:mergeCells>
    <x:mergeCell ref="A1:N1"/>
    <x:mergeCell ref="A3:N3"/>
    <x:mergeCell ref="A34:N34"/>
    <x:mergeCell ref="A35:N35"/>
    <x:mergeCell ref="A36:N36"/>
    <x:mergeCell ref="A37:N37"/>
    <x:mergeCell ref="A38:N38"/>
  </x:mergeCells>
  <x:conditionalFormatting sqref="C29:N30">
    <x:cfRule type="cellIs" dxfId="0" priority="1" operator="lessThan">
      <x:formula>0</x:formula>
    </x:cfRule>
  </x:conditionalFormatting>
  <x:conditionalFormatting sqref="C30:N30">
    <x:cfRule type="cellIs" dxfId="1" priority="2" operator="lessThan">
      <x:formula>Parametres!$B$4</x:formula>
    </x:cfRule>
  </x:conditionalFormatting>
  <x:conditionalFormatting sqref="C20:N20">
    <x:cfRule type="dataBar" priority="3">
      <x:dataBar>
        <x:cfvo type="min"/>
        <x:cfvo type="max"/>
        <x:color rgb="22C55E"/>
      </x:dataBar>
      <x:extLst>
        <x:ext xmlns:x14="http://schemas.microsoft.com/office/spreadsheetml/2009/9/main" uri="{B025F937-C7B1-47D3-B67F-A62EFF666E3E}">
          <x14:id>{EE2A4DC3-371D-3010-1943-98994B09079E}</x14:id>
        </x:ext>
      </x:extLst>
    </x:cfRule>
  </x:conditionalFormatting>
  <x:conditionalFormatting sqref="C28:N28">
    <x:cfRule type="dataBar" priority="4">
      <x:dataBar>
        <x:cfvo type="min"/>
        <x:cfvo type="max"/>
        <x:color rgb="F97316"/>
      </x:dataBar>
      <x:extLst>
        <x:ext xmlns:x14="http://schemas.microsoft.com/office/spreadsheetml/2009/9/main" uri="{B025F937-C7B1-47D3-B67F-A62EFF666E3E}">
          <x14:id>{0C4125ED-16B1-6D3A-28FC-9A0F87299D57}</x14:id>
        </x:ext>
      </x:extLst>
    </x:cfRule>
  </x:conditionalFormatting>
  <x:pageMargins left="0.7" right="0.7" top="0.75" bottom="0.75" header="0.3" footer="0.3"/>
  <x:tableParts count="1">
    <x:tablePart xmlns:r="http://schemas.openxmlformats.org/officeDocument/2006/relationships" r:id="R4a3111ac64264bf6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3" id="{EE2A4DC3-371D-3010-1943-98994B09079E}">
            <x14:dataBar gradient="1">
              <x14:cfvo type="min"/>
              <x14:cfvo type="max"/>
              <x14:fillColor rgb="22C55E"/>
            </x14:dataBar>
          </x14:cfRule>
          <xm:sqref>C20:N20</xm:sqref>
        </x14:conditionalFormatting>
        <x14:conditionalFormatting>
          <x14:cfRule type="dataBar" priority="4" id="{0C4125ED-16B1-6D3A-28FC-9A0F87299D57}">
            <x14:dataBar gradient="1">
              <x14:cfvo type="min"/>
              <x14:cfvo type="max"/>
              <x14:fillColor rgb="F97316"/>
            </x14:dataBar>
          </x14:cfRule>
          <xm:sqref>C28:N28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25" hidden="0" customWidth="1"/>
    <x:col min="2" max="2" width="25" hidden="0" customWidth="1"/>
    <x:col min="3" max="3" width="25" hidden="0" customWidth="1"/>
    <x:col min="4" max="4" width="25" hidden="0" customWidth="1"/>
  </x:cols>
  <x:sheetData>
    <x:row r="1">
      <x:c r="A1" s="4" t="str">
        <x:v>PARAMÈTRES DU MODÈLE</x:v>
      </x:c>
      <x:c r="B1" s="4" t="str"/>
      <x:c r="C1" s="4" t="str"/>
      <x:c r="D1" s="4" t="str"/>
    </x:row>
    <x:row r="3">
      <x:c r="A3" s="9" t="str">
        <x:v>Trésorerie initiale</x:v>
      </x:c>
      <x:c r="B3" s="16" t="n">
        <x:v>25000</x:v>
      </x:c>
    </x:row>
    <x:row r="4">
      <x:c r="A4" s="9" t="str">
        <x:v>Seuil d'alerte</x:v>
      </x:c>
      <x:c r="B4" s="16" t="n">
        <x:v>10000</x:v>
      </x:c>
    </x:row>
    <x:row r="5">
      <x:c r="A5" s="9" t="str">
        <x:v>TVA collectée estimée</x:v>
      </x:c>
      <x:c r="B5" s="18" t="n">
        <x:v>0.2</x:v>
      </x:c>
    </x:row>
    <x:row r="6">
      <x:c r="A6" s="9" t="str">
        <x:v>TVA déductible estimée</x:v>
      </x:c>
      <x:c r="B6" s="18" t="n">
        <x:v>0.2</x:v>
      </x:c>
    </x:row>
    <x:row r="7">
      <x:c r="A7" s="9" t="str">
        <x:v>Taux croissance encaissements</x:v>
      </x:c>
      <x:c r="B7" s="18" t="n">
        <x:v>0.03</x:v>
      </x:c>
    </x:row>
    <x:row r="8">
      <x:c r="A8" s="9" t="str">
        <x:v>Marge sécurité dépenses</x:v>
      </x:c>
      <x:c r="B8" s="18" t="n">
        <x:v>0.05</x:v>
      </x:c>
    </x:row>
    <x:row r="9">
      <x:c r="A9" s="9" t="str">
        <x:v>Devise</x:v>
      </x:c>
      <x:c r="B9" t="str">
        <x:v>€</x:v>
      </x:c>
    </x:row>
    <x:row r="10">
      <x:c r="A10" s="9" t="str">
        <x:v>Date modèle</x:v>
      </x:c>
      <x:c r="B10" s="20" t="n">
        <x:v>46187</x:v>
      </x:c>
    </x:row>
  </x:sheetData>
  <x:mergeCells>
    <x:mergeCell ref="A1:D1"/>
  </x:mergeCells>
  <x:pageMargins left="0.7" right="0.7" top="0.75" bottom="0.75" header="0.3" footer="0.3"/>
</x:worksheet>
</file>