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7305c2f7074dd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 Evaluation" sheetId="1" r:id="R445e9bb50f594d12"/>
    <x:sheet xmlns:r="http://schemas.openxmlformats.org/officeDocument/2006/relationships" name="Data Fournisseurs" sheetId="2" r:id="R0269f88cd54a4e08"/>
    <x:sheet xmlns:r="http://schemas.openxmlformats.org/officeDocument/2006/relationships" name="Listes" sheetId="3" r:id="Rcc28d37646c349a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"/>
    <x:numFmt numFmtId="201" formatCode="#,##0 €"/>
  </x:numFmts>
  <x:fonts count="7">
    <x:font>
      <x:sz val="11"/>
      <x:name val="Carlito"/>
    </x:font>
    <x:font>
      <x:b/>
      <x:sz val="20"/>
      <x:color rgb="FFFFFFFF"/>
      <x:name val="Carlito"/>
    </x:font>
    <x:font>
      <x:b/>
      <x:sz val="11"/>
      <x:color rgb="FFDBEAFE"/>
      <x:name val="Carlito"/>
    </x:font>
    <x:font>
      <x:b/>
      <x:sz val="11"/>
      <x:color rgb="FFFFFFFF"/>
      <x:name val="Carlito"/>
    </x:font>
    <x:font>
      <x:b/>
      <x:sz val="18"/>
      <x:color rgb="FFFFFFFF"/>
      <x:name val="Carlito"/>
    </x:font>
    <x:font>
      <x:b/>
      <x:sz val="12"/>
      <x:color rgb="FFFFFFFF"/>
      <x:name val="Carlito"/>
    </x:font>
    <x:font>
      <x:sz val="11"/>
      <x:color rgb="FF0F172A"/>
      <x:name val="Carlito"/>
    </x:font>
  </x:fonts>
  <x:fills count="14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E40AF"/>
      </x:patternFill>
    </x:fill>
    <x:fill>
      <x:patternFill patternType="solid">
        <x:fgColor rgb="FF2563EB"/>
      </x:patternFill>
    </x:fill>
    <x:fill>
      <x:patternFill patternType="solid">
        <x:fgColor rgb="FF16A34A"/>
      </x:patternFill>
    </x:fill>
    <x:fill>
      <x:patternFill patternType="solid">
        <x:fgColor rgb="FFDC2626"/>
      </x:patternFill>
    </x:fill>
    <x:fill>
      <x:patternFill patternType="solid">
        <x:fgColor rgb="FF0891B2"/>
      </x:patternFill>
    </x:fill>
    <x:fill>
      <x:patternFill patternType="solid">
        <x:fgColor rgb="FFF97316"/>
      </x:patternFill>
    </x:fill>
    <x:fill>
      <x:patternFill patternType="solid">
        <x:fgColor rgb="FF7C3AED"/>
      </x:patternFill>
    </x:fill>
    <x:fill>
      <x:patternFill patternType="solid">
        <x:fgColor rgb="FF334155"/>
      </x:patternFill>
    </x:fill>
    <x:fill>
      <x:patternFill patternType="solid">
        <x:fgColor rgb="FF0EA5E9"/>
      </x:patternFill>
    </x:fill>
    <x:fill>
      <x:patternFill patternType="solid">
        <x:fgColor rgb="FFF8FAFC"/>
      </x:patternFill>
    </x:fill>
    <x:fill>
      <x:patternFill patternType="solid">
        <x:fgColor rgb="FF0F766E"/>
      </x:patternFill>
    </x:fill>
  </x:fills>
  <x:borders count="2">
    <x:border/>
    <x:border/>
  </x:borders>
  <x:cellStyleXfs count="1">
    <x:xf numFmtId="0" fontId="0" fillId="0" borderId="0"/>
  </x:cellStyleXfs>
  <x:cellXfs count="13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wrapText="1"/>
    </x:xf>
    <x:xf numFmtId="0" fontId="3" fillId="8" borderId="0" xfId="0" applyNumberFormat="1" applyFont="1" applyFill="1" applyBorder="1" applyAlignment="1">
      <x:alignment horizontal="center" wrapText="1"/>
    </x:xf>
    <x:xf numFmtId="0" fontId="3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wrapText="1"/>
    </x:xf>
    <x:xf numFmtId="0" fontId="3" fillId="8" borderId="1" xfId="0" applyNumberFormat="1" applyFont="1" applyFill="1" applyBorder="1" applyAlignment="1">
      <x:alignment horizontal="center" wrapText="1"/>
    </x:xf>
    <x:xf numFmtId="0" fontId="3" fillId="8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4" fillId="8" borderId="0" xfId="0" applyNumberFormat="1" applyFont="1" applyFill="1" applyBorder="1" applyAlignment="1">
      <x:alignment horizontal="center" vertical="center" wrapText="1"/>
    </x:xf>
    <x:xf numFmtId="0" fontId="4" fillId="9" borderId="0" xfId="0" applyNumberFormat="1" applyFont="1" applyFill="1" applyBorder="1" applyAlignment="1">
      <x:alignment horizontal="center" vertic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0" fontId="4" fillId="8" borderId="1" xfId="0" applyNumberFormat="1" applyFont="1" applyFill="1" applyBorder="1" applyAlignment="1">
      <x:alignment horizontal="center" vertical="center" wrapText="1"/>
    </x:xf>
    <x:xf numFmtId="0" fontId="4" fillId="9" borderId="1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3" fillId="9" borderId="0" xfId="0" applyNumberFormat="1" applyFont="1" applyFill="1" applyBorder="1" applyAlignment="1">
      <x:alignment horizontal="center"/>
    </x:xf>
    <x:xf numFmtId="0" fontId="3" fillId="9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wrapText="1"/>
    </x:xf>
    <x:xf numFmtId="0" fontId="6" fillId="12" borderId="0" xfId="0" applyNumberFormat="1" applyFont="1" applyFill="1" applyBorder="1" applyAlignment="1">
      <x:alignment vertical="top" wrapText="1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wrapText="1"/>
    </x:xf>
    <x:xf numFmtId="0" fontId="6" fillId="12" borderId="1" xfId="0" applyNumberFormat="1" applyFont="1" applyFill="1" applyBorder="1" applyAlignment="1">
      <x:alignment vertical="top" wrapText="1"/>
    </x:xf>
    <x:xf numFmtId="0" fontId="0" fillId="13" borderId="0" xfId="0" applyNumberFormat="1" applyFont="1" applyFill="1" applyBorder="1"/>
    <x:xf numFmtId="0" fontId="3" fillId="13" borderId="0" xfId="0" applyNumberFormat="1" applyFont="1" applyFill="1" applyBorder="1"/>
    <x:xf numFmtId="0" fontId="3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3" fillId="13" borderId="1" xfId="0" applyNumberFormat="1" applyFont="1" applyFill="1" applyBorder="1"/>
    <x:xf numFmtId="0" fontId="3" fillId="13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4" fillId="5" borderId="0" xfId="0" applyNumberFormat="1" applyFont="1" applyFill="1" applyBorder="1" applyAlignment="1">
      <x:alignment horizontal="center" vertical="center" wrapText="1"/>
    </x:xf>
    <x:xf numFmtId="200" fontId="4" fillId="5" borderId="1" xfId="0" applyNumberFormat="1" applyFont="1" applyFill="1" applyBorder="1" applyAlignment="1">
      <x:alignment horizontal="center" vertical="center" wrapText="1"/>
    </x:xf>
    <x:xf numFmtId="200" fontId="4" fillId="7" borderId="0" xfId="0" applyNumberFormat="1" applyFont="1" applyFill="1" applyBorder="1" applyAlignment="1">
      <x:alignment horizontal="center" vertical="center" wrapText="1"/>
    </x:xf>
    <x:xf numFmtId="200" fontId="4" fillId="7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2a9b7a31a644af8" /><Relationship Type="http://schemas.openxmlformats.org/officeDocument/2006/relationships/theme" Target="/xl/theme/theme1.xml" Id="R7a9f0d6f01b94103" /><Relationship Type="http://schemas.openxmlformats.org/officeDocument/2006/relationships/sharedStrings" Target="/xl/sharedStrings.xml" Id="R87e3bbd7fb044cf7" /><Relationship Type="http://schemas.openxmlformats.org/officeDocument/2006/relationships/worksheet" Target="/xl/worksheets/sheet1.xml" Id="R445e9bb50f594d12" /><Relationship Type="http://schemas.openxmlformats.org/officeDocument/2006/relationships/worksheet" Target="/xl/worksheets/sheet2.xml" Id="R0269f88cd54a4e08" /><Relationship Type="http://schemas.openxmlformats.org/officeDocument/2006/relationships/worksheet" Target="/xl/worksheets/sheet3.xml" Id="Rcc28d37646c349a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d917f216bd840d8" /><Relationship Type="http://schemas.openxmlformats.org/officeDocument/2006/relationships/chart" Target="/xl/drawings/charts/chart2.xml" Id="R9b73f0214a1d4ca7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Score</c:v>
          </c:tx>
          <c:cat>
            <c:strRef>
              <c:f>'Dashboard Evaluation'!$B$12:$B$21</c:f>
              <c:strCache>
                <c:ptCount val="0"/>
              </c:strCache>
            </c:strRef>
          </c:cat>
          <c:val>
            <c:numRef>
              <c:f>'Dashboard Evaluation'!$D$12:$D$21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niveau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'Dashboard Evaluation'!$A$25:$A$29</c:f>
              <c:strCache>
                <c:ptCount val="0"/>
              </c:strCache>
            </c:strRef>
          </c:cat>
          <c:val>
            <c:numRef>
              <c:f>'Dashboard Evaluation'!$B$25:$B$29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r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30</xdr:row>
      <xdr:rowOff>0</xdr:rowOff>
    </xdr:from>
    <xdr:to>
      <xdr:col>7</xdr:col>
      <xdr:colOff>0</xdr:colOff>
      <xdr:row>48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d917f216bd840d8"/>
        </a:graphicData>
      </a:graphic>
    </xdr:graphicFrame>
    <xdr:clientData/>
  </xdr:twoCellAnchor>
  <xdr:twoCellAnchor>
    <xdr:from>
      <xdr:col>7</xdr:col>
      <xdr:colOff>0</xdr:colOff>
      <xdr:row>30</xdr:row>
      <xdr:rowOff>0</xdr:rowOff>
    </xdr:from>
    <xdr:to>
      <xdr:col>13</xdr:col>
      <xdr:colOff>0</xdr:colOff>
      <xdr:row>48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b73f0214a1d4ca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ClassementFournisseurs" displayName="ClassementFournisseurs" ref="A11:J21" headerRowCount="1">
  <x:tableColumns count="10">
    <x:tableColumn id="1" name="Rang"/>
    <x:tableColumn id="2" name="Fournisseur"/>
    <x:tableColumn id="3" name="Catégorie"/>
    <x:tableColumn id="4" name="Score"/>
    <x:tableColumn id="5" name="Niveau"/>
    <x:tableColumn id="6" name="Qualité"/>
    <x:tableColumn id="7" name="Délais"/>
    <x:tableColumn id="8" name="Prix"/>
    <x:tableColumn id="9" name="Réactivité"/>
    <x:tableColumn id="10" name="Criticité"/>
  </x:tableColumns>
  <x:tableStyleInfo name="TableStyleMedium2" showRowStripes="1"/>
</x:table>
</file>

<file path=xl/tables/table2.xml><?xml version="1.0" encoding="utf-8"?>
<x:table xmlns:x="http://schemas.openxmlformats.org/spreadsheetml/2006/main" id="1" name="EvaluationFournisseurs" displayName="EvaluationFournisseurs" ref="A1:O15" headerRowCount="1">
  <x:tableColumns count="15">
    <x:tableColumn id="1" name="Fournisseur"/>
    <x:tableColumn id="2" name="Catégorie"/>
    <x:tableColumn id="3" name="Commandes"/>
    <x:tableColumn id="4" name="Qualité"/>
    <x:tableColumn id="5" name="Délais"/>
    <x:tableColumn id="6" name="Prix"/>
    <x:tableColumn id="7" name="Réactivité"/>
    <x:tableColumn id="8" name="Conformité"/>
    <x:tableColumn id="9" name="Score Global"/>
    <x:tableColumn id="10" name="Niveau"/>
    <x:tableColumn id="11" name="Criticité"/>
    <x:tableColumn id="12" name="Délai contractuel"/>
    <x:tableColumn id="13" name="Retard jours"/>
    <x:tableColumn id="14" name="Non-conformités"/>
    <x:tableColumn id="15" name="Budget annuel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91013726d8fe4c47" /><Relationship Type="http://schemas.openxmlformats.org/officeDocument/2006/relationships/table" Target="/xl/tables/table1.xml" Id="R1f570cf1084443cb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9be86ce5965b4a53" /></Relationships>
</file>

<file path=xl/worksheets/sheet1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22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8" hidden="0" customWidth="1"/>
    <x:col min="12" max="12" width="18" hidden="0" customWidth="1"/>
    <x:col min="13" max="13" width="18" hidden="0" customWidth="1"/>
  </x:cols>
  <x:sheetData>
    <x:row r="1" ht="24" hidden="0" customHeight="1">
      <x:c r="A1" s="5" t="str">
        <x:v>TABLEAU DE BORD D'ÉVALUATION FOURNISSEURS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</x:row>
    <x:row r="2" ht="24" customHeight="1">
      <x:c r="A2" s="13" t="str">
        <x:v>Qualité • Délais • Prix • Réactivité • Conformité • Criticité • Pilotage Achats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</x:row>
    <x:row r="4">
      <x:c r="A4" s="22" t="str">
        <x:v>Fournisseurs actifs</x:v>
      </x:c>
      <x:c r="B4" s="22"/>
      <x:c r="C4" s="32" t="str">
        <x:v>Score moyen global</x:v>
      </x:c>
      <x:c r="D4" s="32"/>
      <x:c r="E4" s="42" t="str">
        <x:v>Fournisseurs critiques</x:v>
      </x:c>
      <x:c r="F4" s="42"/>
      <x:c r="G4" s="52" t="str">
        <x:v>Taux conformité</x:v>
      </x:c>
      <x:c r="H4" s="52"/>
      <x:c r="I4" s="62" t="str">
        <x:v>Retards livraison</x:v>
      </x:c>
      <x:c r="J4" s="62"/>
      <x:c r="K4" s="72" t="str">
        <x:v>Sous surveillance</x:v>
      </x:c>
      <x:c r="L4" s="72"/>
      <x:c r="M4" s="72"/>
    </x:row>
    <x:row r="5">
      <x:c r="A5" s="22"/>
      <x:c r="B5" s="22"/>
      <x:c r="C5" s="32"/>
      <x:c r="D5" s="32"/>
      <x:c r="E5" s="42"/>
      <x:c r="F5" s="42"/>
      <x:c r="G5" s="52"/>
      <x:c r="H5" s="52"/>
      <x:c r="I5" s="62"/>
      <x:c r="J5" s="62"/>
      <x:c r="K5" s="72"/>
      <x:c r="L5" s="72"/>
      <x:c r="M5" s="72"/>
    </x:row>
    <x:row r="6">
      <x:c r="A6" s="22"/>
      <x:c r="B6" s="22"/>
      <x:c r="C6" s="32"/>
      <x:c r="D6" s="32"/>
      <x:c r="E6" s="42"/>
      <x:c r="F6" s="42"/>
      <x:c r="G6" s="52"/>
      <x:c r="H6" s="52"/>
      <x:c r="I6" s="62"/>
      <x:c r="J6" s="62"/>
      <x:c r="K6" s="72"/>
      <x:c r="L6" s="72"/>
      <x:c r="M6" s="72"/>
    </x:row>
    <x:row r="7">
      <x:c r="A7" s="78" t="n">
        <x:f>COUNTA('Data Fournisseurs'!A2:A15)</x:f>
        <x:v>14</x:v>
      </x:c>
      <x:c r="B7" s="78"/>
      <x:c r="C7" s="128" t="n">
        <x:f>AVERAGE('Data Fournisseurs'!I2:I15)</x:f>
        <x:v>83.4357142857143</x:v>
      </x:c>
      <x:c r="D7" s="128"/>
      <x:c r="E7" s="80" t="n">
        <x:f>COUNTIF('Data Fournisseurs'!J2:J15,"Critique")</x:f>
        <x:v>0</x:v>
      </x:c>
      <x:c r="F7" s="80"/>
      <x:c r="G7" s="130" t="n">
        <x:f>AVERAGE('Data Fournisseurs'!H2:H15)</x:f>
        <x:v>88.35714285714286</x:v>
      </x:c>
      <x:c r="H7" s="130"/>
      <x:c r="I7" s="82" t="n">
        <x:f>COUNTIF('Data Fournisseurs'!M2:M15,"&gt;0")</x:f>
        <x:v>8</x:v>
      </x:c>
      <x:c r="J7" s="82"/>
      <x:c r="K7" s="83" t="n">
        <x:f>COUNTIF('Data Fournisseurs'!J2:J15,"Surveillance")</x:f>
        <x:v>0</x:v>
      </x:c>
      <x:c r="L7" s="83"/>
      <x:c r="M7" s="83"/>
    </x:row>
    <x:row r="8">
      <x:c r="A8" s="78"/>
      <x:c r="B8" s="78"/>
      <x:c r="C8" s="128"/>
      <x:c r="D8" s="128"/>
      <x:c r="E8" s="80"/>
      <x:c r="F8" s="80"/>
      <x:c r="G8" s="130"/>
      <x:c r="H8" s="130"/>
      <x:c r="I8" s="82"/>
      <x:c r="J8" s="82"/>
      <x:c r="K8" s="83"/>
      <x:c r="L8" s="83"/>
      <x:c r="M8" s="83"/>
    </x:row>
    <x:row r="10">
      <x:c r="A10" s="93" t="str">
        <x:v>Classement fournisseurs et performance globale</x:v>
      </x:c>
      <x:c r="B10" s="93"/>
      <x:c r="C10" s="93"/>
      <x:c r="D10" s="93"/>
      <x:c r="E10" s="93"/>
      <x:c r="F10" s="93"/>
      <x:c r="G10" s="93"/>
      <x:c r="H10" s="93"/>
      <x:c r="I10" s="93"/>
      <x:c r="J10" s="93"/>
      <x:c r="K10" s="93"/>
      <x:c r="L10" s="93"/>
      <x:c r="M10" s="93"/>
    </x:row>
    <x:row r="11">
      <x:c r="A11" s="100" t="str">
        <x:v>Rang</x:v>
      </x:c>
      <x:c r="B11" s="100" t="str">
        <x:v>Fournisseur</x:v>
      </x:c>
      <x:c r="C11" s="100" t="str">
        <x:v>Catégorie</x:v>
      </x:c>
      <x:c r="D11" s="100" t="str">
        <x:v>Score</x:v>
      </x:c>
      <x:c r="E11" s="100" t="str">
        <x:v>Niveau</x:v>
      </x:c>
      <x:c r="F11" s="100" t="str">
        <x:v>Qualité</x:v>
      </x:c>
      <x:c r="G11" s="100" t="str">
        <x:v>Délais</x:v>
      </x:c>
      <x:c r="H11" s="100" t="str">
        <x:v>Prix</x:v>
      </x:c>
      <x:c r="I11" s="100" t="str">
        <x:v>Réactivité</x:v>
      </x:c>
      <x:c r="J11" s="100" t="str">
        <x:v>Criticité</x:v>
      </x:c>
      <x:c r="K11" s="104" t="str">
        <x:v>Décision recommandée</x:v>
      </x:c>
      <x:c r="L11" s="104"/>
      <x:c r="M11" s="104"/>
    </x:row>
    <x:row r="12">
      <x:c r="A12" t="n">
        <x:v>1</x:v>
      </x:c>
      <x:c r="B12" t="str">
        <x:f>'Data Fournisseurs'!A2</x:f>
        <x:v>Métal France</x:v>
      </x:c>
      <x:c r="C12" t="str">
        <x:f>'Data Fournisseurs'!B2</x:f>
        <x:v>Matières premières</x:v>
      </x:c>
      <x:c r="D12" s="132" t="n">
        <x:f>'Data Fournisseurs'!I2</x:f>
        <x:v>92.6</x:v>
      </x:c>
      <x:c r="E12" t="str">
        <x:f>'Data Fournisseurs'!J2</x:f>
        <x:v>Excellent</x:v>
      </x:c>
      <x:c r="F12" t="n">
        <x:f>'Data Fournisseurs'!D2</x:f>
        <x:v>96</x:v>
      </x:c>
      <x:c r="G12" t="n">
        <x:f>'Data Fournisseurs'!E2</x:f>
        <x:v>92</x:v>
      </x:c>
      <x:c r="H12" t="n">
        <x:f>'Data Fournisseurs'!F2</x:f>
        <x:v>84</x:v>
      </x:c>
      <x:c r="I12" t="n">
        <x:f>'Data Fournisseurs'!G2</x:f>
        <x:v>90</x:v>
      </x:c>
      <x:c r="J12" t="str">
        <x:f>'Data Fournisseurs'!K2</x:f>
        <x:v>Stratégique</x:v>
      </x:c>
      <x:c r="K12" s="109" t="str">
        <x:v>🟢 Excellent : maintenir et renforcer le partenariat
🔵 Bon : conserver avec suivi périodique
🟡 Acceptable : demander un plan d'amélioration
🟠 Surveillance : contrôle mensuel obligatoire
🔴 Critique : audit fournisseur ou recherche alternative</x:v>
      </x:c>
      <x:c r="L12" s="109"/>
      <x:c r="M12" s="109"/>
    </x:row>
    <x:row r="13">
      <x:c r="A13" t="n">
        <x:v>2</x:v>
      </x:c>
      <x:c r="B13" t="str">
        <x:f>'Data Fournisseurs'!A3</x:f>
        <x:v>PackLog</x:v>
      </x:c>
      <x:c r="C13" t="str">
        <x:f>'Data Fournisseurs'!B3</x:f>
        <x:v>Emballages</x:v>
      </x:c>
      <x:c r="D13" s="132" t="n">
        <x:f>'Data Fournisseurs'!I3</x:f>
        <x:v>89.25</x:v>
      </x:c>
      <x:c r="E13" t="str">
        <x:f>'Data Fournisseurs'!J3</x:f>
        <x:v>Bon</x:v>
      </x:c>
      <x:c r="F13" t="n">
        <x:f>'Data Fournisseurs'!D3</x:f>
        <x:v>89</x:v>
      </x:c>
      <x:c r="G13" t="n">
        <x:f>'Data Fournisseurs'!E3</x:f>
        <x:v>87</x:v>
      </x:c>
      <x:c r="H13" t="n">
        <x:f>'Data Fournisseurs'!F3</x:f>
        <x:v>91</x:v>
      </x:c>
      <x:c r="I13" t="n">
        <x:f>'Data Fournisseurs'!G3</x:f>
        <x:v>86</x:v>
      </x:c>
      <x:c r="J13" t="str">
        <x:f>'Data Fournisseurs'!K3</x:f>
        <x:v>Moyenne</x:v>
      </x:c>
      <x:c r="K13" s="109"/>
      <x:c r="L13" s="109"/>
      <x:c r="M13" s="109"/>
    </x:row>
    <x:row r="14">
      <x:c r="A14" t="n">
        <x:v>3</x:v>
      </x:c>
      <x:c r="B14" t="str">
        <x:f>'Data Fournisseurs'!A4</x:f>
        <x:v>Tech Supply</x:v>
      </x:c>
      <x:c r="C14" t="str">
        <x:f>'Data Fournisseurs'!B4</x:f>
        <x:v>Composants</x:v>
      </x:c>
      <x:c r="D14" s="132" t="n">
        <x:f>'Data Fournisseurs'!I4</x:f>
        <x:v>71.35</x:v>
      </x:c>
      <x:c r="E14" t="str">
        <x:f>'Data Fournisseurs'!J4</x:f>
        <x:v>Acceptable</x:v>
      </x:c>
      <x:c r="F14" t="n">
        <x:f>'Data Fournisseurs'!D4</x:f>
        <x:v>72</x:v>
      </x:c>
      <x:c r="G14" t="n">
        <x:f>'Data Fournisseurs'!E4</x:f>
        <x:v>64</x:v>
      </x:c>
      <x:c r="H14" t="n">
        <x:f>'Data Fournisseurs'!F4</x:f>
        <x:v>80</x:v>
      </x:c>
      <x:c r="I14" t="n">
        <x:f>'Data Fournisseurs'!G4</x:f>
        <x:v>67</x:v>
      </x:c>
      <x:c r="J14" t="str">
        <x:f>'Data Fournisseurs'!K4</x:f>
        <x:v>Critique</x:v>
      </x:c>
      <x:c r="K14" s="109"/>
      <x:c r="L14" s="109"/>
      <x:c r="M14" s="109"/>
    </x:row>
    <x:row r="15">
      <x:c r="A15" t="n">
        <x:v>4</x:v>
      </x:c>
      <x:c r="B15" t="str">
        <x:f>'Data Fournisseurs'!A5</x:f>
        <x:v>TransNord</x:v>
      </x:c>
      <x:c r="C15" t="str">
        <x:f>'Data Fournisseurs'!B5</x:f>
        <x:v>Transport</x:v>
      </x:c>
      <x:c r="D15" s="132" t="n">
        <x:f>'Data Fournisseurs'!I5</x:f>
        <x:v>81.1</x:v>
      </x:c>
      <x:c r="E15" t="str">
        <x:f>'Data Fournisseurs'!J5</x:f>
        <x:v>Bon</x:v>
      </x:c>
      <x:c r="F15" t="n">
        <x:f>'Data Fournisseurs'!D5</x:f>
        <x:v>83</x:v>
      </x:c>
      <x:c r="G15" t="n">
        <x:f>'Data Fournisseurs'!E5</x:f>
        <x:v>76</x:v>
      </x:c>
      <x:c r="H15" t="n">
        <x:f>'Data Fournisseurs'!F5</x:f>
        <x:v>78</x:v>
      </x:c>
      <x:c r="I15" t="n">
        <x:f>'Data Fournisseurs'!G5</x:f>
        <x:v>82</x:v>
      </x:c>
      <x:c r="J15" t="str">
        <x:f>'Data Fournisseurs'!K5</x:f>
        <x:v>Élevée</x:v>
      </x:c>
      <x:c r="K15" s="109"/>
      <x:c r="L15" s="109"/>
      <x:c r="M15" s="109"/>
    </x:row>
    <x:row r="16">
      <x:c r="A16" t="n">
        <x:v>5</x:v>
      </x:c>
      <x:c r="B16" t="str">
        <x:f>'Data Fournisseurs'!A6</x:f>
        <x:v>Bureau Plus</x:v>
      </x:c>
      <x:c r="C16" t="str">
        <x:f>'Data Fournisseurs'!B6</x:f>
        <x:v>Services</x:v>
      </x:c>
      <x:c r="D16" s="132" t="n">
        <x:f>'Data Fournisseurs'!I6</x:f>
        <x:v>91.5</x:v>
      </x:c>
      <x:c r="E16" t="str">
        <x:f>'Data Fournisseurs'!J6</x:f>
        <x:v>Excellent</x:v>
      </x:c>
      <x:c r="F16" t="n">
        <x:f>'Data Fournisseurs'!D6</x:f>
        <x:v>91</x:v>
      </x:c>
      <x:c r="G16" t="n">
        <x:f>'Data Fournisseurs'!E6</x:f>
        <x:v>93</x:v>
      </x:c>
      <x:c r="H16" t="n">
        <x:f>'Data Fournisseurs'!F6</x:f>
        <x:v>87</x:v>
      </x:c>
      <x:c r="I16" t="n">
        <x:f>'Data Fournisseurs'!G6</x:f>
        <x:v>90</x:v>
      </x:c>
      <x:c r="J16" t="str">
        <x:f>'Data Fournisseurs'!K6</x:f>
        <x:v>Faible</x:v>
      </x:c>
      <x:c r="K16" s="109"/>
      <x:c r="L16" s="109"/>
      <x:c r="M16" s="109"/>
    </x:row>
    <x:row r="17">
      <x:c r="A17" t="n">
        <x:v>6</x:v>
      </x:c>
      <x:c r="B17" t="str">
        <x:f>'Data Fournisseurs'!A7</x:f>
        <x:v>EuroParts</x:v>
      </x:c>
      <x:c r="C17" t="str">
        <x:f>'Data Fournisseurs'!B7</x:f>
        <x:v>Composants</x:v>
      </x:c>
      <x:c r="D17" s="132" t="n">
        <x:f>'Data Fournisseurs'!I7</x:f>
        <x:v>80.35</x:v>
      </x:c>
      <x:c r="E17" t="str">
        <x:f>'Data Fournisseurs'!J7</x:f>
        <x:v>Bon</x:v>
      </x:c>
      <x:c r="F17" t="n">
        <x:f>'Data Fournisseurs'!D7</x:f>
        <x:v>78</x:v>
      </x:c>
      <x:c r="G17" t="n">
        <x:f>'Data Fournisseurs'!E7</x:f>
        <x:v>82</x:v>
      </x:c>
      <x:c r="H17" t="n">
        <x:f>'Data Fournisseurs'!F7</x:f>
        <x:v>83</x:v>
      </x:c>
      <x:c r="I17" t="n">
        <x:f>'Data Fournisseurs'!G7</x:f>
        <x:v>74</x:v>
      </x:c>
      <x:c r="J17" t="str">
        <x:f>'Data Fournisseurs'!K7</x:f>
        <x:v>Élevée</x:v>
      </x:c>
      <x:c r="K17" s="109"/>
      <x:c r="L17" s="109"/>
      <x:c r="M17" s="109"/>
    </x:row>
    <x:row r="18">
      <x:c r="A18" t="n">
        <x:v>7</x:v>
      </x:c>
      <x:c r="B18" t="str">
        <x:f>'Data Fournisseurs'!A8</x:f>
        <x:v>PrintBox</x:v>
      </x:c>
      <x:c r="C18" t="str">
        <x:f>'Data Fournisseurs'!B8</x:f>
        <x:v>Emballages</x:v>
      </x:c>
      <x:c r="D18" s="132" t="n">
        <x:f>'Data Fournisseurs'!I8</x:f>
        <x:v>88.35</x:v>
      </x:c>
      <x:c r="E18" t="str">
        <x:f>'Data Fournisseurs'!J8</x:f>
        <x:v>Bon</x:v>
      </x:c>
      <x:c r="F18" t="n">
        <x:f>'Data Fournisseurs'!D8</x:f>
        <x:v>87</x:v>
      </x:c>
      <x:c r="G18" t="n">
        <x:f>'Data Fournisseurs'!E8</x:f>
        <x:v>90</x:v>
      </x:c>
      <x:c r="H18" t="n">
        <x:f>'Data Fournisseurs'!F8</x:f>
        <x:v>89</x:v>
      </x:c>
      <x:c r="I18" t="n">
        <x:f>'Data Fournisseurs'!G8</x:f>
        <x:v>84</x:v>
      </x:c>
      <x:c r="J18" t="str">
        <x:f>'Data Fournisseurs'!K8</x:f>
        <x:v>Moyenne</x:v>
      </x:c>
      <x:c r="K18" s="109"/>
      <x:c r="L18" s="109"/>
      <x:c r="M18" s="109"/>
    </x:row>
    <x:row r="19">
      <x:c r="A19" t="n">
        <x:v>8</x:v>
      </x:c>
      <x:c r="B19" t="str">
        <x:f>'Data Fournisseurs'!A9</x:f>
        <x:v>LogiMaroc</x:v>
      </x:c>
      <x:c r="C19" t="str">
        <x:f>'Data Fournisseurs'!B9</x:f>
        <x:v>Transport</x:v>
      </x:c>
      <x:c r="D19" s="132" t="n">
        <x:f>'Data Fournisseurs'!I9</x:f>
        <x:v>77.85</x:v>
      </x:c>
      <x:c r="E19" t="str">
        <x:f>'Data Fournisseurs'!J9</x:f>
        <x:v>Acceptable</x:v>
      </x:c>
      <x:c r="F19" t="n">
        <x:f>'Data Fournisseurs'!D9</x:f>
        <x:v>80</x:v>
      </x:c>
      <x:c r="G19" t="n">
        <x:f>'Data Fournisseurs'!E9</x:f>
        <x:v>72</x:v>
      </x:c>
      <x:c r="H19" t="n">
        <x:f>'Data Fournisseurs'!F9</x:f>
        <x:v>76</x:v>
      </x:c>
      <x:c r="I19" t="n">
        <x:f>'Data Fournisseurs'!G9</x:f>
        <x:v>79</x:v>
      </x:c>
      <x:c r="J19" t="str">
        <x:f>'Data Fournisseurs'!K9</x:f>
        <x:v>Stratégique</x:v>
      </x:c>
      <x:c r="K19" s="109"/>
      <x:c r="L19" s="109"/>
      <x:c r="M19" s="109"/>
    </x:row>
    <x:row r="20">
      <x:c r="A20" t="n">
        <x:v>9</x:v>
      </x:c>
      <x:c r="B20" t="str">
        <x:f>'Data Fournisseurs'!A10</x:f>
        <x:v>ChemPro</x:v>
      </x:c>
      <x:c r="C20" t="str">
        <x:f>'Data Fournisseurs'!B10</x:f>
        <x:v>Matières premières</x:v>
      </x:c>
      <x:c r="D20" s="132" t="n">
        <x:f>'Data Fournisseurs'!I10</x:f>
        <x:v>70.3</x:v>
      </x:c>
      <x:c r="E20" t="str">
        <x:f>'Data Fournisseurs'!J10</x:f>
        <x:v>Acceptable</x:v>
      </x:c>
      <x:c r="F20" t="n">
        <x:f>'Data Fournisseurs'!D10</x:f>
        <x:v>68</x:v>
      </x:c>
      <x:c r="G20" t="n">
        <x:f>'Data Fournisseurs'!E10</x:f>
        <x:v>70</x:v>
      </x:c>
      <x:c r="H20" t="n">
        <x:f>'Data Fournisseurs'!F10</x:f>
        <x:v>79</x:v>
      </x:c>
      <x:c r="I20" t="n">
        <x:f>'Data Fournisseurs'!G10</x:f>
        <x:v>65</x:v>
      </x:c>
      <x:c r="J20" t="str">
        <x:f>'Data Fournisseurs'!K10</x:f>
        <x:v>Critique</x:v>
      </x:c>
      <x:c r="K20" s="109"/>
      <x:c r="L20" s="109"/>
      <x:c r="M20" s="109"/>
    </x:row>
    <x:row r="21">
      <x:c r="A21" t="n">
        <x:v>10</x:v>
      </x:c>
      <x:c r="B21" t="str">
        <x:f>'Data Fournisseurs'!A11</x:f>
        <x:v>CleanServ</x:v>
      </x:c>
      <x:c r="C21" t="str">
        <x:f>'Data Fournisseurs'!B11</x:f>
        <x:v>Services</x:v>
      </x:c>
      <x:c r="D21" s="132" t="n">
        <x:f>'Data Fournisseurs'!I11</x:f>
        <x:v>94.2</x:v>
      </x:c>
      <x:c r="E21" t="str">
        <x:f>'Data Fournisseurs'!J11</x:f>
        <x:v>Excellent</x:v>
      </x:c>
      <x:c r="F21" t="n">
        <x:f>'Data Fournisseurs'!D11</x:f>
        <x:v>94</x:v>
      </x:c>
      <x:c r="G21" t="n">
        <x:f>'Data Fournisseurs'!E11</x:f>
        <x:v>96</x:v>
      </x:c>
      <x:c r="H21" t="n">
        <x:f>'Data Fournisseurs'!F11</x:f>
        <x:v>88</x:v>
      </x:c>
      <x:c r="I21" t="n">
        <x:f>'Data Fournisseurs'!G11</x:f>
        <x:v>95</x:v>
      </x:c>
      <x:c r="J21" t="str">
        <x:f>'Data Fournisseurs'!K11</x:f>
        <x:v>Faible</x:v>
      </x:c>
      <x:c r="K21" s="109"/>
      <x:c r="L21" s="109"/>
      <x:c r="M21" s="109"/>
    </x:row>
    <x:row r="24">
      <x:c r="A24" s="116" t="str">
        <x:v>Niveau</x:v>
      </x:c>
      <x:c r="B24" s="116" t="str">
        <x:v>Nombre</x:v>
      </x:c>
      <x:c r="C24" s="116" t="str">
        <x:v>Couleur</x:v>
      </x:c>
      <x:c r="D24" s="116" t="str">
        <x:v>Commentaire</x:v>
      </x:c>
    </x:row>
    <x:row r="25">
      <x:c r="A25" t="str">
        <x:v>Excellent</x:v>
      </x:c>
      <x:c r="B25" t="n">
        <x:f>COUNTIF('Data Fournisseurs'!J2:J15,A25)</x:f>
        <x:v>3</x:v>
      </x:c>
      <x:c r="C25" t="str">
        <x:v>Vert</x:v>
      </x:c>
      <x:c r="D25" t="str">
        <x:v>Partenariat solide</x:v>
      </x:c>
    </x:row>
    <x:row r="26">
      <x:c r="A26" t="str">
        <x:v>Bon</x:v>
      </x:c>
      <x:c r="B26" t="n">
        <x:f>COUNTIF('Data Fournisseurs'!J2:J15,A26)</x:f>
        <x:v>7</x:v>
      </x:c>
      <x:c r="C26" t="str">
        <x:v>Bleu</x:v>
      </x:c>
      <x:c r="D26" t="str">
        <x:v>Performance satisfaisante</x:v>
      </x:c>
    </x:row>
    <x:row r="27">
      <x:c r="A27" t="str">
        <x:v>Acceptable</x:v>
      </x:c>
      <x:c r="B27" t="n">
        <x:f>COUNTIF('Data Fournisseurs'!J2:J15,A27)</x:f>
        <x:v>4</x:v>
      </x:c>
      <x:c r="C27" t="str">
        <x:v>Jaune</x:v>
      </x:c>
      <x:c r="D27" t="str">
        <x:v>Amélioration ciblée</x:v>
      </x:c>
    </x:row>
    <x:row r="28">
      <x:c r="A28" t="str">
        <x:v>Surveillance</x:v>
      </x:c>
      <x:c r="B28" t="n">
        <x:f>COUNTIF('Data Fournisseurs'!J2:J15,A28)</x:f>
        <x:v>0</x:v>
      </x:c>
      <x:c r="C28" t="str">
        <x:v>Orange</x:v>
      </x:c>
      <x:c r="D28" t="str">
        <x:v>Suivi renforcé</x:v>
      </x:c>
    </x:row>
    <x:row r="29">
      <x:c r="A29" t="str">
        <x:v>Critique</x:v>
      </x:c>
      <x:c r="B29" t="n">
        <x:f>COUNTIF('Data Fournisseurs'!J2:J15,A29)</x:f>
        <x:v>0</x:v>
      </x:c>
      <x:c r="C29" t="str">
        <x:v>Rouge</x:v>
      </x:c>
      <x:c r="D29" t="str">
        <x:v>Action corrective urgente</x:v>
      </x:c>
    </x:row>
  </x:sheetData>
  <x:mergeCells>
    <x:mergeCell ref="A1:M1"/>
    <x:mergeCell ref="A2:M2"/>
    <x:mergeCell ref="A4:B6"/>
    <x:mergeCell ref="C4:D6"/>
    <x:mergeCell ref="E4:F6"/>
    <x:mergeCell ref="G4:H6"/>
    <x:mergeCell ref="I4:J6"/>
    <x:mergeCell ref="K4:M6"/>
    <x:mergeCell ref="A7:B8"/>
    <x:mergeCell ref="C7:D8"/>
    <x:mergeCell ref="E7:F8"/>
    <x:mergeCell ref="G7:H8"/>
    <x:mergeCell ref="I7:J8"/>
    <x:mergeCell ref="K7:M8"/>
    <x:mergeCell ref="A10:M10"/>
    <x:mergeCell ref="K11:M11"/>
    <x:mergeCell ref="K12:M21"/>
  </x:mergeCells>
  <x:conditionalFormatting sqref="D12:D21">
    <x:cfRule type="colorScale" priority="1">
      <x:colorScale>
        <x:cfvo type="min"/>
        <x:cfvo type="percentile" val="50"/>
        <x:cfvo type="max"/>
        <x:color rgb="FFFECACA"/>
        <x:color rgb="FFFEF3C7"/>
        <x:color rgb="FFDCFCE7"/>
      </x:colorScale>
    </x:cfRule>
  </x:conditionalFormatting>
  <x:pageMargins left="0.7" right="0.7" top="0.75" bottom="0.75" header="0.3" footer="0.3"/>
  <x:drawing xmlns:r="http://schemas.openxmlformats.org/officeDocument/2006/relationships" r:id="R91013726d8fe4c47"/>
  <x:tableParts count="1">
    <x:tablePart xmlns:r="http://schemas.openxmlformats.org/officeDocument/2006/relationships" r:id="R1f570cf1084443cb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2.5" hidden="0" customWidth="1"/>
    <x:col min="4" max="4" width="8.630000114440918" hidden="0" customWidth="1"/>
    <x:col min="5" max="5" width="7.630000114440918" hidden="0" customWidth="1"/>
    <x:col min="6" max="6" width="6" hidden="0" customWidth="1"/>
    <x:col min="7" max="7" width="10.630000114440918" hidden="0" customWidth="1"/>
    <x:col min="8" max="8" width="11.630000114440918" hidden="0" customWidth="1"/>
    <x:col min="9" max="9" width="12.630000114440918" hidden="0" customWidth="1"/>
    <x:col min="10" max="10" width="8.75" hidden="0" customWidth="1"/>
    <x:col min="11" max="11" width="11.130000114440918" hidden="0" customWidth="1"/>
    <x:col min="12" max="12" width="16" hidden="0" customWidth="1"/>
    <x:col min="13" max="13" width="12.380000114440918" hidden="0" customWidth="1"/>
    <x:col min="14" max="14" width="15.880000114440918" hidden="0" customWidth="1"/>
    <x:col min="15" max="15" width="14.130000114440918" hidden="0" customWidth="1"/>
  </x:cols>
  <x:sheetData>
    <x:row r="1" ht="30" hidden="0" customHeight="1">
      <x:c r="A1" s="122" t="str">
        <x:v>Fournisseur</x:v>
      </x:c>
      <x:c r="B1" s="122" t="str">
        <x:v>Catégorie</x:v>
      </x:c>
      <x:c r="C1" s="122" t="str">
        <x:v>Commandes</x:v>
      </x:c>
      <x:c r="D1" s="122" t="str">
        <x:v>Qualité</x:v>
      </x:c>
      <x:c r="E1" s="122" t="str">
        <x:v>Délais</x:v>
      </x:c>
      <x:c r="F1" s="122" t="str">
        <x:v>Prix</x:v>
      </x:c>
      <x:c r="G1" s="122" t="str">
        <x:v>Réactivité</x:v>
      </x:c>
      <x:c r="H1" s="122" t="str">
        <x:v>Conformité</x:v>
      </x:c>
      <x:c r="I1" s="122" t="str">
        <x:v>Score Global</x:v>
      </x:c>
      <x:c r="J1" s="122" t="str">
        <x:v>Niveau</x:v>
      </x:c>
      <x:c r="K1" s="122" t="str">
        <x:v>Criticité</x:v>
      </x:c>
      <x:c r="L1" s="122" t="str">
        <x:v>Délai contractuel</x:v>
      </x:c>
      <x:c r="M1" s="122" t="str">
        <x:v>Retard jours</x:v>
      </x:c>
      <x:c r="N1" s="122" t="str">
        <x:v>Non-conformités</x:v>
      </x:c>
      <x:c r="O1" s="122" t="str">
        <x:v>Budget annuel</x:v>
      </x:c>
    </x:row>
    <x:row r="2">
      <x:c r="A2" s="126" t="str">
        <x:v>Métal France</x:v>
      </x:c>
      <x:c r="B2" s="126" t="str">
        <x:v>Matières premières</x:v>
      </x:c>
      <x:c r="C2" s="126" t="n">
        <x:v>28</x:v>
      </x:c>
      <x:c r="D2" s="134" t="n">
        <x:v>96</x:v>
      </x:c>
      <x:c r="E2" s="134" t="n">
        <x:v>92</x:v>
      </x:c>
      <x:c r="F2" s="134" t="n">
        <x:v>84</x:v>
      </x:c>
      <x:c r="G2" s="134" t="n">
        <x:v>90</x:v>
      </x:c>
      <x:c r="H2" s="134" t="n">
        <x:v>98</x:v>
      </x:c>
      <x:c r="I2" s="134" t="n">
        <x:f>D2*30%+E2*25%+F2*15%+G2*15%+H2*15%</x:f>
        <x:v>92.6</x:v>
      </x:c>
      <x:c r="J2" s="126" t="str">
        <x:f>IF(I2&gt;=90,"Excellent",IF(I2&gt;=80,"Bon",IF(I2&gt;=70,"Acceptable",IF(I2&gt;=60,"Surveillance","Critique"))))</x:f>
        <x:v>Excellent</x:v>
      </x:c>
      <x:c r="K2" s="126" t="str">
        <x:v>Stratégique</x:v>
      </x:c>
      <x:c r="L2" s="126" t="n">
        <x:v>7</x:v>
      </x:c>
      <x:c r="M2" s="126" t="n">
        <x:v>0</x:v>
      </x:c>
      <x:c r="N2" s="126" t="n">
        <x:v>1</x:v>
      </x:c>
      <x:c r="O2" s="136" t="n">
        <x:v>85000</x:v>
      </x:c>
    </x:row>
    <x:row r="3">
      <x:c r="A3" s="126" t="str">
        <x:v>PackLog</x:v>
      </x:c>
      <x:c r="B3" s="126" t="str">
        <x:v>Emballages</x:v>
      </x:c>
      <x:c r="C3" s="126" t="n">
        <x:v>22</x:v>
      </x:c>
      <x:c r="D3" s="134" t="n">
        <x:v>89</x:v>
      </x:c>
      <x:c r="E3" s="134" t="n">
        <x:v>87</x:v>
      </x:c>
      <x:c r="F3" s="134" t="n">
        <x:v>91</x:v>
      </x:c>
      <x:c r="G3" s="134" t="n">
        <x:v>86</x:v>
      </x:c>
      <x:c r="H3" s="134" t="n">
        <x:v>95</x:v>
      </x:c>
      <x:c r="I3" s="134" t="n">
        <x:f>D3*30%+E3*25%+F3*15%+G3*15%+H3*15%</x:f>
        <x:v>89.25</x:v>
      </x:c>
      <x:c r="J3" s="126" t="str">
        <x:f>IF(I3&gt;=90,"Excellent",IF(I3&gt;=80,"Bon",IF(I3&gt;=70,"Acceptable",IF(I3&gt;=60,"Surveillance","Critique"))))</x:f>
        <x:v>Bon</x:v>
      </x:c>
      <x:c r="K3" s="126" t="str">
        <x:v>Moyenne</x:v>
      </x:c>
      <x:c r="L3" s="126" t="n">
        <x:v>5</x:v>
      </x:c>
      <x:c r="M3" s="126" t="n">
        <x:v>0</x:v>
      </x:c>
      <x:c r="N3" s="126" t="n">
        <x:v>2</x:v>
      </x:c>
      <x:c r="O3" s="136" t="n">
        <x:v>42000</x:v>
      </x:c>
    </x:row>
    <x:row r="4">
      <x:c r="A4" s="126" t="str">
        <x:v>Tech Supply</x:v>
      </x:c>
      <x:c r="B4" s="126" t="str">
        <x:v>Composants</x:v>
      </x:c>
      <x:c r="C4" s="126" t="n">
        <x:v>18</x:v>
      </x:c>
      <x:c r="D4" s="134" t="n">
        <x:v>72</x:v>
      </x:c>
      <x:c r="E4" s="134" t="n">
        <x:v>64</x:v>
      </x:c>
      <x:c r="F4" s="134" t="n">
        <x:v>80</x:v>
      </x:c>
      <x:c r="G4" s="134" t="n">
        <x:v>67</x:v>
      </x:c>
      <x:c r="H4" s="134" t="n">
        <x:v>78</x:v>
      </x:c>
      <x:c r="I4" s="134" t="n">
        <x:f>D4*30%+E4*25%+F4*15%+G4*15%+H4*15%</x:f>
        <x:v>71.35</x:v>
      </x:c>
      <x:c r="J4" s="126" t="str">
        <x:f>IF(I4&gt;=90,"Excellent",IF(I4&gt;=80,"Bon",IF(I4&gt;=70,"Acceptable",IF(I4&gt;=60,"Surveillance","Critique"))))</x:f>
        <x:v>Acceptable</x:v>
      </x:c>
      <x:c r="K4" s="126" t="str">
        <x:v>Critique</x:v>
      </x:c>
      <x:c r="L4" s="126" t="n">
        <x:v>10</x:v>
      </x:c>
      <x:c r="M4" s="126" t="n">
        <x:v>5</x:v>
      </x:c>
      <x:c r="N4" s="126" t="n">
        <x:v>6</x:v>
      </x:c>
      <x:c r="O4" s="136" t="n">
        <x:v>67000</x:v>
      </x:c>
    </x:row>
    <x:row r="5">
      <x:c r="A5" s="126" t="str">
        <x:v>TransNord</x:v>
      </x:c>
      <x:c r="B5" s="126" t="str">
        <x:v>Transport</x:v>
      </x:c>
      <x:c r="C5" s="126" t="n">
        <x:v>35</x:v>
      </x:c>
      <x:c r="D5" s="134" t="n">
        <x:v>83</x:v>
      </x:c>
      <x:c r="E5" s="134" t="n">
        <x:v>76</x:v>
      </x:c>
      <x:c r="F5" s="134" t="n">
        <x:v>78</x:v>
      </x:c>
      <x:c r="G5" s="134" t="n">
        <x:v>82</x:v>
      </x:c>
      <x:c r="H5" s="134" t="n">
        <x:v>88</x:v>
      </x:c>
      <x:c r="I5" s="134" t="n">
        <x:f>D5*30%+E5*25%+F5*15%+G5*15%+H5*15%</x:f>
        <x:v>81.1</x:v>
      </x:c>
      <x:c r="J5" s="126" t="str">
        <x:f>IF(I5&gt;=90,"Excellent",IF(I5&gt;=80,"Bon",IF(I5&gt;=70,"Acceptable",IF(I5&gt;=60,"Surveillance","Critique"))))</x:f>
        <x:v>Bon</x:v>
      </x:c>
      <x:c r="K5" s="126" t="str">
        <x:v>Élevée</x:v>
      </x:c>
      <x:c r="L5" s="126" t="n">
        <x:v>3</x:v>
      </x:c>
      <x:c r="M5" s="126" t="n">
        <x:v>2</x:v>
      </x:c>
      <x:c r="N5" s="126" t="n">
        <x:v>3</x:v>
      </x:c>
      <x:c r="O5" s="136" t="n">
        <x:v>56000</x:v>
      </x:c>
    </x:row>
    <x:row r="6">
      <x:c r="A6" s="126" t="str">
        <x:v>Bureau Plus</x:v>
      </x:c>
      <x:c r="B6" s="126" t="str">
        <x:v>Services</x:v>
      </x:c>
      <x:c r="C6" s="126" t="n">
        <x:v>12</x:v>
      </x:c>
      <x:c r="D6" s="134" t="n">
        <x:v>91</x:v>
      </x:c>
      <x:c r="E6" s="134" t="n">
        <x:v>93</x:v>
      </x:c>
      <x:c r="F6" s="134" t="n">
        <x:v>87</x:v>
      </x:c>
      <x:c r="G6" s="134" t="n">
        <x:v>90</x:v>
      </x:c>
      <x:c r="H6" s="134" t="n">
        <x:v>96</x:v>
      </x:c>
      <x:c r="I6" s="134" t="n">
        <x:f>D6*30%+E6*25%+F6*15%+G6*15%+H6*15%</x:f>
        <x:v>91.5</x:v>
      </x:c>
      <x:c r="J6" s="126" t="str">
        <x:f>IF(I6&gt;=90,"Excellent",IF(I6&gt;=80,"Bon",IF(I6&gt;=70,"Acceptable",IF(I6&gt;=60,"Surveillance","Critique"))))</x:f>
        <x:v>Excellent</x:v>
      </x:c>
      <x:c r="K6" s="126" t="str">
        <x:v>Faible</x:v>
      </x:c>
      <x:c r="L6" s="126" t="n">
        <x:v>2</x:v>
      </x:c>
      <x:c r="M6" s="126" t="n">
        <x:v>0</x:v>
      </x:c>
      <x:c r="N6" s="126" t="n">
        <x:v>0</x:v>
      </x:c>
      <x:c r="O6" s="136" t="n">
        <x:v>12000</x:v>
      </x:c>
    </x:row>
    <x:row r="7">
      <x:c r="A7" s="126" t="str">
        <x:v>EuroParts</x:v>
      </x:c>
      <x:c r="B7" s="126" t="str">
        <x:v>Composants</x:v>
      </x:c>
      <x:c r="C7" s="126" t="n">
        <x:v>20</x:v>
      </x:c>
      <x:c r="D7" s="134" t="n">
        <x:v>78</x:v>
      </x:c>
      <x:c r="E7" s="134" t="n">
        <x:v>82</x:v>
      </x:c>
      <x:c r="F7" s="134" t="n">
        <x:v>83</x:v>
      </x:c>
      <x:c r="G7" s="134" t="n">
        <x:v>74</x:v>
      </x:c>
      <x:c r="H7" s="134" t="n">
        <x:v>86</x:v>
      </x:c>
      <x:c r="I7" s="134" t="n">
        <x:f>D7*30%+E7*25%+F7*15%+G7*15%+H7*15%</x:f>
        <x:v>80.35</x:v>
      </x:c>
      <x:c r="J7" s="126" t="str">
        <x:f>IF(I7&gt;=90,"Excellent",IF(I7&gt;=80,"Bon",IF(I7&gt;=70,"Acceptable",IF(I7&gt;=60,"Surveillance","Critique"))))</x:f>
        <x:v>Bon</x:v>
      </x:c>
      <x:c r="K7" s="126" t="str">
        <x:v>Élevée</x:v>
      </x:c>
      <x:c r="L7" s="126" t="n">
        <x:v>9</x:v>
      </x:c>
      <x:c r="M7" s="126" t="n">
        <x:v>1</x:v>
      </x:c>
      <x:c r="N7" s="126" t="n">
        <x:v>4</x:v>
      </x:c>
      <x:c r="O7" s="136" t="n">
        <x:v>49000</x:v>
      </x:c>
    </x:row>
    <x:row r="8">
      <x:c r="A8" s="126" t="str">
        <x:v>PrintBox</x:v>
      </x:c>
      <x:c r="B8" s="126" t="str">
        <x:v>Emballages</x:v>
      </x:c>
      <x:c r="C8" s="126" t="n">
        <x:v>14</x:v>
      </x:c>
      <x:c r="D8" s="134" t="n">
        <x:v>87</x:v>
      </x:c>
      <x:c r="E8" s="134" t="n">
        <x:v>90</x:v>
      </x:c>
      <x:c r="F8" s="134" t="n">
        <x:v>89</x:v>
      </x:c>
      <x:c r="G8" s="134" t="n">
        <x:v>84</x:v>
      </x:c>
      <x:c r="H8" s="134" t="n">
        <x:v>92</x:v>
      </x:c>
      <x:c r="I8" s="134" t="n">
        <x:f>D8*30%+E8*25%+F8*15%+G8*15%+H8*15%</x:f>
        <x:v>88.35</x:v>
      </x:c>
      <x:c r="J8" s="126" t="str">
        <x:f>IF(I8&gt;=90,"Excellent",IF(I8&gt;=80,"Bon",IF(I8&gt;=70,"Acceptable",IF(I8&gt;=60,"Surveillance","Critique"))))</x:f>
        <x:v>Bon</x:v>
      </x:c>
      <x:c r="K8" s="126" t="str">
        <x:v>Moyenne</x:v>
      </x:c>
      <x:c r="L8" s="126" t="n">
        <x:v>6</x:v>
      </x:c>
      <x:c r="M8" s="126" t="n">
        <x:v>0</x:v>
      </x:c>
      <x:c r="N8" s="126" t="n">
        <x:v>2</x:v>
      </x:c>
      <x:c r="O8" s="136" t="n">
        <x:v>22000</x:v>
      </x:c>
    </x:row>
    <x:row r="9">
      <x:c r="A9" s="126" t="str">
        <x:v>LogiMaroc</x:v>
      </x:c>
      <x:c r="B9" s="126" t="str">
        <x:v>Transport</x:v>
      </x:c>
      <x:c r="C9" s="126" t="n">
        <x:v>31</x:v>
      </x:c>
      <x:c r="D9" s="134" t="n">
        <x:v>80</x:v>
      </x:c>
      <x:c r="E9" s="134" t="n">
        <x:v>72</x:v>
      </x:c>
      <x:c r="F9" s="134" t="n">
        <x:v>76</x:v>
      </x:c>
      <x:c r="G9" s="134" t="n">
        <x:v>79</x:v>
      </x:c>
      <x:c r="H9" s="134" t="n">
        <x:v>84</x:v>
      </x:c>
      <x:c r="I9" s="134" t="n">
        <x:f>D9*30%+E9*25%+F9*15%+G9*15%+H9*15%</x:f>
        <x:v>77.85</x:v>
      </x:c>
      <x:c r="J9" s="126" t="str">
        <x:f>IF(I9&gt;=90,"Excellent",IF(I9&gt;=80,"Bon",IF(I9&gt;=70,"Acceptable",IF(I9&gt;=60,"Surveillance","Critique"))))</x:f>
        <x:v>Acceptable</x:v>
      </x:c>
      <x:c r="K9" s="126" t="str">
        <x:v>Stratégique</x:v>
      </x:c>
      <x:c r="L9" s="126" t="n">
        <x:v>4</x:v>
      </x:c>
      <x:c r="M9" s="126" t="n">
        <x:v>3</x:v>
      </x:c>
      <x:c r="N9" s="126" t="n">
        <x:v>5</x:v>
      </x:c>
      <x:c r="O9" s="136" t="n">
        <x:v>61000</x:v>
      </x:c>
    </x:row>
    <x:row r="10">
      <x:c r="A10" s="126" t="str">
        <x:v>ChemPro</x:v>
      </x:c>
      <x:c r="B10" s="126" t="str">
        <x:v>Matières premières</x:v>
      </x:c>
      <x:c r="C10" s="126" t="n">
        <x:v>16</x:v>
      </x:c>
      <x:c r="D10" s="134" t="n">
        <x:v>68</x:v>
      </x:c>
      <x:c r="E10" s="134" t="n">
        <x:v>70</x:v>
      </x:c>
      <x:c r="F10" s="134" t="n">
        <x:v>79</x:v>
      </x:c>
      <x:c r="G10" s="134" t="n">
        <x:v>65</x:v>
      </x:c>
      <x:c r="H10" s="134" t="n">
        <x:v>72</x:v>
      </x:c>
      <x:c r="I10" s="134" t="n">
        <x:f>D10*30%+E10*25%+F10*15%+G10*15%+H10*15%</x:f>
        <x:v>70.3</x:v>
      </x:c>
      <x:c r="J10" s="126" t="str">
        <x:f>IF(I10&gt;=90,"Excellent",IF(I10&gt;=80,"Bon",IF(I10&gt;=70,"Acceptable",IF(I10&gt;=60,"Surveillance","Critique"))))</x:f>
        <x:v>Acceptable</x:v>
      </x:c>
      <x:c r="K10" s="126" t="str">
        <x:v>Critique</x:v>
      </x:c>
      <x:c r="L10" s="126" t="n">
        <x:v>12</x:v>
      </x:c>
      <x:c r="M10" s="126" t="n">
        <x:v>4</x:v>
      </x:c>
      <x:c r="N10" s="126" t="n">
        <x:v>7</x:v>
      </x:c>
      <x:c r="O10" s="136" t="n">
        <x:v>73000</x:v>
      </x:c>
    </x:row>
    <x:row r="11">
      <x:c r="A11" s="126" t="str">
        <x:v>CleanServ</x:v>
      </x:c>
      <x:c r="B11" s="126" t="str">
        <x:v>Services</x:v>
      </x:c>
      <x:c r="C11" s="126" t="n">
        <x:v>9</x:v>
      </x:c>
      <x:c r="D11" s="134" t="n">
        <x:v>94</x:v>
      </x:c>
      <x:c r="E11" s="134" t="n">
        <x:v>96</x:v>
      </x:c>
      <x:c r="F11" s="134" t="n">
        <x:v>88</x:v>
      </x:c>
      <x:c r="G11" s="134" t="n">
        <x:v>95</x:v>
      </x:c>
      <x:c r="H11" s="134" t="n">
        <x:v>97</x:v>
      </x:c>
      <x:c r="I11" s="134" t="n">
        <x:f>D11*30%+E11*25%+F11*15%+G11*15%+H11*15%</x:f>
        <x:v>94.2</x:v>
      </x:c>
      <x:c r="J11" s="126" t="str">
        <x:f>IF(I11&gt;=90,"Excellent",IF(I11&gt;=80,"Bon",IF(I11&gt;=70,"Acceptable",IF(I11&gt;=60,"Surveillance","Critique"))))</x:f>
        <x:v>Excellent</x:v>
      </x:c>
      <x:c r="K11" s="126" t="str">
        <x:v>Faible</x:v>
      </x:c>
      <x:c r="L11" s="126" t="n">
        <x:v>2</x:v>
      </x:c>
      <x:c r="M11" s="126" t="n">
        <x:v>0</x:v>
      </x:c>
      <x:c r="N11" s="126" t="n">
        <x:v>0</x:v>
      </x:c>
      <x:c r="O11" s="136" t="n">
        <x:v>9000</x:v>
      </x:c>
    </x:row>
    <x:row r="12">
      <x:c r="A12" s="126" t="str">
        <x:v>IndusPack</x:v>
      </x:c>
      <x:c r="B12" s="126" t="str">
        <x:v>Emballages</x:v>
      </x:c>
      <x:c r="C12" s="126" t="n">
        <x:v>11</x:v>
      </x:c>
      <x:c r="D12" s="134" t="n">
        <x:v>82</x:v>
      </x:c>
      <x:c r="E12" s="134" t="n">
        <x:v>79</x:v>
      </x:c>
      <x:c r="F12" s="134" t="n">
        <x:v>85</x:v>
      </x:c>
      <x:c r="G12" s="134" t="n">
        <x:v>80</x:v>
      </x:c>
      <x:c r="H12" s="134" t="n">
        <x:v>87</x:v>
      </x:c>
      <x:c r="I12" s="134" t="n">
        <x:f>D12*30%+E12*25%+F12*15%+G12*15%+H12*15%</x:f>
        <x:v>82.14999999999999</x:v>
      </x:c>
      <x:c r="J12" s="126" t="str">
        <x:f>IF(I12&gt;=90,"Excellent",IF(I12&gt;=80,"Bon",IF(I12&gt;=70,"Acceptable",IF(I12&gt;=60,"Surveillance","Critique"))))</x:f>
        <x:v>Bon</x:v>
      </x:c>
      <x:c r="K12" s="126" t="str">
        <x:v>Moyenne</x:v>
      </x:c>
      <x:c r="L12" s="126" t="n">
        <x:v>7</x:v>
      </x:c>
      <x:c r="M12" s="126" t="n">
        <x:v>1</x:v>
      </x:c>
      <x:c r="N12" s="126" t="n">
        <x:v>2</x:v>
      </x:c>
      <x:c r="O12" s="136" t="n">
        <x:v>18000</x:v>
      </x:c>
    </x:row>
    <x:row r="13">
      <x:c r="A13" s="126" t="str">
        <x:v>Aciers Atlas</x:v>
      </x:c>
      <x:c r="B13" s="126" t="str">
        <x:v>Matières premières</x:v>
      </x:c>
      <x:c r="C13" s="126" t="n">
        <x:v>24</x:v>
      </x:c>
      <x:c r="D13" s="134" t="n">
        <x:v>90</x:v>
      </x:c>
      <x:c r="E13" s="134" t="n">
        <x:v>84</x:v>
      </x:c>
      <x:c r="F13" s="134" t="n">
        <x:v>82</x:v>
      </x:c>
      <x:c r="G13" s="134" t="n">
        <x:v>88</x:v>
      </x:c>
      <x:c r="H13" s="134" t="n">
        <x:v>93</x:v>
      </x:c>
      <x:c r="I13" s="134" t="n">
        <x:f>D13*30%+E13*25%+F13*15%+G13*15%+H13*15%</x:f>
        <x:v>87.45</x:v>
      </x:c>
      <x:c r="J13" s="126" t="str">
        <x:f>IF(I13&gt;=90,"Excellent",IF(I13&gt;=80,"Bon",IF(I13&gt;=70,"Acceptable",IF(I13&gt;=60,"Surveillance","Critique"))))</x:f>
        <x:v>Bon</x:v>
      </x:c>
      <x:c r="K13" s="126" t="str">
        <x:v>Stratégique</x:v>
      </x:c>
      <x:c r="L13" s="126" t="n">
        <x:v>8</x:v>
      </x:c>
      <x:c r="M13" s="126" t="n">
        <x:v>1</x:v>
      </x:c>
      <x:c r="N13" s="126" t="n">
        <x:v>2</x:v>
      </x:c>
      <x:c r="O13" s="136" t="n">
        <x:v>94000</x:v>
      </x:c>
    </x:row>
    <x:row r="14">
      <x:c r="A14" s="126" t="str">
        <x:v>FastFix</x:v>
      </x:c>
      <x:c r="B14" s="126" t="str">
        <x:v>Composants</x:v>
      </x:c>
      <x:c r="C14" s="126" t="n">
        <x:v>26</x:v>
      </x:c>
      <x:c r="D14" s="134" t="n">
        <x:v>86</x:v>
      </x:c>
      <x:c r="E14" s="134" t="n">
        <x:v>88</x:v>
      </x:c>
      <x:c r="F14" s="134" t="n">
        <x:v>90</x:v>
      </x:c>
      <x:c r="G14" s="134" t="n">
        <x:v>82</x:v>
      </x:c>
      <x:c r="H14" s="134" t="n">
        <x:v>91</x:v>
      </x:c>
      <x:c r="I14" s="134" t="n">
        <x:f>D14*30%+E14*25%+F14*15%+G14*15%+H14*15%</x:f>
        <x:v>87.25</x:v>
      </x:c>
      <x:c r="J14" s="126" t="str">
        <x:f>IF(I14&gt;=90,"Excellent",IF(I14&gt;=80,"Bon",IF(I14&gt;=70,"Acceptable",IF(I14&gt;=60,"Surveillance","Critique"))))</x:f>
        <x:v>Bon</x:v>
      </x:c>
      <x:c r="K14" s="126" t="str">
        <x:v>Élevée</x:v>
      </x:c>
      <x:c r="L14" s="126" t="n">
        <x:v>6</x:v>
      </x:c>
      <x:c r="M14" s="126" t="n">
        <x:v>0</x:v>
      </x:c>
      <x:c r="N14" s="126" t="n">
        <x:v>3</x:v>
      </x:c>
      <x:c r="O14" s="136" t="n">
        <x:v>36000</x:v>
      </x:c>
    </x:row>
    <x:row r="15">
      <x:c r="A15" s="126" t="str">
        <x:v>MedLog</x:v>
      </x:c>
      <x:c r="B15" s="126" t="str">
        <x:v>Transport</x:v>
      </x:c>
      <x:c r="C15" s="126" t="n">
        <x:v>17</x:v>
      </x:c>
      <x:c r="D15" s="134" t="n">
        <x:v>74</x:v>
      </x:c>
      <x:c r="E15" s="134" t="n">
        <x:v>69</x:v>
      </x:c>
      <x:c r="F15" s="134" t="n">
        <x:v>81</x:v>
      </x:c>
      <x:c r="G15" s="134" t="n">
        <x:v>72</x:v>
      </x:c>
      <x:c r="H15" s="134" t="n">
        <x:v>80</x:v>
      </x:c>
      <x:c r="I15" s="134" t="n">
        <x:f>D15*30%+E15*25%+F15*15%+G15*15%+H15*15%</x:f>
        <x:v>74.4</x:v>
      </x:c>
      <x:c r="J15" s="126" t="str">
        <x:f>IF(I15&gt;=90,"Excellent",IF(I15&gt;=80,"Bon",IF(I15&gt;=70,"Acceptable",IF(I15&gt;=60,"Surveillance","Critique"))))</x:f>
        <x:v>Acceptable</x:v>
      </x:c>
      <x:c r="K15" s="126" t="str">
        <x:v>Élevée</x:v>
      </x:c>
      <x:c r="L15" s="126" t="n">
        <x:v>5</x:v>
      </x:c>
      <x:c r="M15" s="126" t="n">
        <x:v>2</x:v>
      </x:c>
      <x:c r="N15" s="126" t="n">
        <x:v>5</x:v>
      </x:c>
      <x:c r="O15" s="136" t="n">
        <x:v>28000</x:v>
      </x:c>
    </x:row>
  </x:sheetData>
  <x:conditionalFormatting sqref="I2:I15">
    <x:cfRule type="colorScale" priority="1">
      <x:colorScale>
        <x:cfvo type="min"/>
        <x:cfvo type="percentile" val="50"/>
        <x:cfvo type="max"/>
        <x:color rgb="FFFECACA"/>
        <x:color rgb="FFFEF3C7"/>
        <x:color rgb="FFDCFCE7"/>
      </x:colorScale>
    </x:cfRule>
  </x:conditionalFormatting>
  <x:conditionalFormatting sqref="M2:M15">
    <x:cfRule type="dataBar" priority="2">
      <x:dataBar>
        <x:cfvo type="min"/>
        <x:cfvo type="max"/>
        <x:color rgb="FFF97316"/>
      </x:dataBar>
      <x:extLst>
        <x:ext xmlns:x14="http://schemas.microsoft.com/office/spreadsheetml/2009/9/main" uri="{B025F937-C7B1-47D3-B67F-A62EFF666E3E}">
          <x14:id>{CC210134-7532-B971-0D6B-C2F9ADEDAE1C}</x14:id>
        </x:ext>
      </x:extLst>
    </x:cfRule>
  </x:conditionalFormatting>
  <x:conditionalFormatting sqref="N2:N15">
    <x:cfRule type="dataBar" priority="3">
      <x:dataBar>
        <x:cfvo type="min"/>
        <x:cfvo type="max"/>
        <x:color rgb="FFDC2626"/>
      </x:dataBar>
      <x:extLst>
        <x:ext xmlns:x14="http://schemas.microsoft.com/office/spreadsheetml/2009/9/main" uri="{B025F937-C7B1-47D3-B67F-A62EFF666E3E}">
          <x14:id>{3BF32D4D-4C10-D16B-75BC-F9E97B5F639F}</x14:id>
        </x:ext>
      </x:extLst>
    </x:cfRule>
  </x:conditionalFormatting>
  <x:dataValidations count="2">
    <x:dataValidation type="list" sqref="B2:B50">
      <x:formula1>Listes!$A$2:$A$6</x:formula1>
    </x:dataValidation>
    <x:dataValidation type="list" sqref="K2:K50">
      <x:formula1>Listes!$B$2:$B$6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9be86ce5965b4a53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CC210134-7532-B971-0D6B-C2F9ADEDAE1C}">
            <x14:dataBar gradient="1">
              <x14:cfvo type="min"/>
              <x14:cfvo type="max"/>
              <x14:fillColor rgb="FFF97316"/>
            </x14:dataBar>
          </x14:cfRule>
          <xm:sqref>M2:M15</xm:sqref>
        </x14:conditionalFormatting>
        <x14:conditionalFormatting>
          <x14:cfRule type="dataBar" priority="3" id="{3BF32D4D-4C10-D16B-75BC-F9E97B5F639F}">
            <x14:dataBar gradient="1">
              <x14:cfvo type="min"/>
              <x14:cfvo type="max"/>
              <x14:fillColor rgb="FFDC2626"/>
            </x14:dataBar>
          </x14:cfRule>
          <xm:sqref>N2:N15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5.130000114440918" hidden="0" customWidth="1"/>
    <x:col min="2" max="2" width="9.130000114440918" hidden="0" customWidth="1"/>
    <x:col min="3" max="3" width="9.5" hidden="0" customWidth="1"/>
  </x:cols>
  <x:sheetData>
    <x:row r="1" ht="15" hidden="0" customHeight="1">
      <x:c r="A1" t="str">
        <x:v>Catégorie</x:v>
      </x:c>
      <x:c r="B1" t="str">
        <x:v>Criticité</x:v>
      </x:c>
      <x:c r="C1" t="str">
        <x:v>Statut</x:v>
      </x:c>
    </x:row>
    <x:row r="2">
      <x:c r="A2" t="str">
        <x:v>Matières premières</x:v>
      </x:c>
      <x:c r="B2" t="str">
        <x:v>Faible</x:v>
      </x:c>
      <x:c r="C2" t="str">
        <x:v>Excellent</x:v>
      </x:c>
    </x:row>
    <x:row r="3">
      <x:c r="A3" t="str">
        <x:v>Emballages</x:v>
      </x:c>
      <x:c r="B3" t="str">
        <x:v>Moyenne</x:v>
      </x:c>
      <x:c r="C3" t="str">
        <x:v>Bon</x:v>
      </x:c>
    </x:row>
    <x:row r="4">
      <x:c r="A4" t="str">
        <x:v>Composants</x:v>
      </x:c>
      <x:c r="B4" t="str">
        <x:v>Élevée</x:v>
      </x:c>
      <x:c r="C4" t="str">
        <x:v>Acceptable</x:v>
      </x:c>
    </x:row>
    <x:row r="5">
      <x:c r="A5" t="str">
        <x:v>Transport</x:v>
      </x:c>
      <x:c r="B5" t="str">
        <x:v>Stratégique</x:v>
      </x:c>
      <x:c r="C5" t="str">
        <x:v>Surveillance</x:v>
      </x:c>
    </x:row>
    <x:row r="6">
      <x:c r="A6" t="str">
        <x:v>Services</x:v>
      </x:c>
      <x:c r="B6" t="str">
        <x:v>Critique</x:v>
      </x:c>
      <x:c r="C6" t="str">
        <x:v>Critique</x:v>
      </x:c>
    </x:row>
  </x:sheetData>
  <x:pageMargins left="0.7" right="0.7" top="0.75" bottom="0.75" header="0.3" footer="0.3"/>
</x:worksheet>
</file>