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e9dcfb24d7149b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500874c948544d1d"/>
    <x:sheet xmlns:r="http://schemas.openxmlformats.org/officeDocument/2006/relationships" name="Suivi CCA" sheetId="2" r:id="R409fb28c9b0345a5"/>
    <x:sheet xmlns:r="http://schemas.openxmlformats.org/officeDocument/2006/relationships" name="Associés" sheetId="3" r:id="R1f15b5fc35b84c40"/>
    <x:sheet xmlns:r="http://schemas.openxmlformats.org/officeDocument/2006/relationships" name="Intérêts" sheetId="4" r:id="R8d5f1da8785a451f"/>
    <x:sheet xmlns:r="http://schemas.openxmlformats.org/officeDocument/2006/relationships" name="Convention" sheetId="5" r:id="R6efa0d84d4544c68"/>
    <x:sheet xmlns:r="http://schemas.openxmlformats.org/officeDocument/2006/relationships" name="Paramètres" sheetId="6" r:id="Rccf26389597d47a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.00%"/>
    <x:numFmt numFmtId="201" formatCode="#,##0 €"/>
    <x:numFmt numFmtId="202" formatCode="dd/mm/yyyy"/>
    <x:numFmt numFmtId="203" formatCode="0"/>
  </x:numFmts>
  <x:fonts count="6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17365D"/>
      <x:name val="Carlito"/>
    </x:font>
    <x:font>
      <x:b/>
      <x:sz val="13"/>
      <x:color rgb="FF17365D"/>
      <x:name val="Carlito"/>
    </x:font>
  </x:fonts>
  <x:fills count="8">
    <x:fill>
      <x:patternFill patternType="none"/>
    </x:fill>
    <x:fill>
      <x:patternFill patternType="gray125"/>
    </x:fill>
    <x:fill>
      <x:patternFill patternType="solid">
        <x:fgColor rgb="FF17365D"/>
      </x:patternFill>
    </x:fill>
    <x:fill>
      <x:patternFill patternType="solid">
        <x:fgColor rgb="FF1F4E78"/>
      </x:patternFill>
    </x:fill>
    <x:fill>
      <x:patternFill patternType="solid">
        <x:fgColor rgb="FFFFF2CC"/>
      </x:patternFill>
    </x:fill>
    <x:fill>
      <x:patternFill patternType="solid">
        <x:fgColor rgb="FFD9EAF7"/>
      </x:patternFill>
    </x:fill>
    <x:fill>
      <x:patternFill patternType="solid">
        <x:fgColor rgb="FFEAF3F8"/>
      </x:patternFill>
    </x:fill>
    <x:fill>
      <x:patternFill patternType="solid">
        <x:fgColor rgb="FFF7FBFF"/>
      </x:patternFill>
    </x:fill>
  </x:fills>
  <x:borders count="2">
    <x:border/>
    <x:border/>
  </x:borders>
  <x:cellStyleXfs count="1">
    <x:xf numFmtId="0" fontId="0" fillId="0" borderId="0"/>
  </x:cellStyleXfs>
  <x:cellXfs count="73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200" fontId="3" fillId="4" borderId="0" xfId="0" applyNumberFormat="1" applyFont="1" applyFill="1" applyBorder="1"/>
    <x:xf numFmtId="200" fontId="3" fillId="4" borderId="1" xfId="0" applyNumberFormat="1" applyFont="1" applyFill="1" applyBorder="1"/>
    <x:xf numFmtId="201" fontId="3" fillId="4" borderId="0" xfId="0" applyNumberFormat="1" applyFont="1" applyFill="1" applyBorder="1"/>
    <x:xf numFmtId="201" fontId="3" fillId="4" borderId="1" xfId="0" applyNumberFormat="1" applyFont="1" applyFill="1" applyBorder="1"/>
    <x:xf numFmtId="202" fontId="3" fillId="4" borderId="0" xfId="0" applyNumberFormat="1" applyFont="1" applyFill="1" applyBorder="1"/>
    <x:xf numFmtId="202" fontId="3" fillId="4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2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left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left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201" fontId="5" fillId="6" borderId="0" xfId="0" applyNumberFormat="1" applyFont="1" applyFill="1" applyBorder="1" applyAlignment="1">
      <x:alignment horizontal="center"/>
    </x:xf>
    <x:xf numFmtId="201" fontId="5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0" fillId="7" borderId="0" xfId="0" applyNumberFormat="1" applyFont="1" applyFill="1" applyBorder="1" applyAlignment="1">
      <x:alignment wrapText="1"/>
    </x:xf>
    <x:xf numFmtId="0" fontId="0" fillId="7" borderId="0" xfId="0" applyNumberFormat="1" applyFont="1" applyFill="1" applyBorder="1" applyAlignment="1">
      <x:alignment vertical="top" wrapText="1"/>
    </x:xf>
    <x:xf numFmtId="0" fontId="0" fillId="7" borderId="1" xfId="0" applyNumberFormat="1" applyFont="1" applyFill="1" applyBorder="1"/>
    <x:xf numFmtId="0" fontId="0" fillId="7" borderId="1" xfId="0" applyNumberFormat="1" applyFont="1" applyFill="1" applyBorder="1" applyAlignment="1">
      <x:alignment wrapText="1"/>
    </x:xf>
    <x:xf numFmtId="0" fontId="0" fillId="7" borderId="1" xfId="0" applyNumberFormat="1" applyFont="1" applyFill="1" applyBorder="1" applyAlignment="1">
      <x:alignment vertical="top" wrapText="1"/>
    </x:xf>
    <x:xf numFmtId="201" fontId="0" fillId="7" borderId="0" xfId="0" applyNumberFormat="1" applyFont="1" applyFill="1" applyBorder="1" applyAlignment="1">
      <x:alignment vertical="top" wrapText="1"/>
    </x:xf>
    <x:xf numFmtId="201" fontId="0" fillId="7" borderId="1" xfId="0" applyNumberFormat="1" applyFont="1" applyFill="1" applyBorder="1" applyAlignment="1">
      <x:alignment vertical="top" wrapText="1"/>
    </x:xf>
    <x:xf numFmtId="200" fontId="0" fillId="7" borderId="0" xfId="0" applyNumberFormat="1" applyFont="1" applyFill="1" applyBorder="1" applyAlignment="1">
      <x:alignment vertical="top" wrapText="1"/>
    </x:xf>
    <x:xf numFmtId="200" fontId="0" fillId="7" borderId="1" xfId="0" applyNumberFormat="1" applyFont="1" applyFill="1" applyBorder="1" applyAlignment="1">
      <x:alignment vertical="top" wrapText="1"/>
    </x:xf>
    <x:xf numFmtId="202" fontId="0" fillId="7" borderId="0" xfId="0" applyNumberFormat="1" applyFont="1" applyFill="1" applyBorder="1" applyAlignment="1">
      <x:alignment vertical="top" wrapText="1"/>
    </x:xf>
  </x:cellXfs>
  <x:cellStyles count="1">
    <x:cellStyle name="Normal" xfId="0"/>
  </x:cellStyles>
  <x:dxfs count="1">
    <x:dxf>
      <x:font>
        <x:b/>
        <x:color rgb="FF990000"/>
      </x:font>
      <x:fill>
        <x:patternFill patternType="solid">
          <x:bgColor rgb="FFF4CCC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8f7bf8e3ba145f8" /><Relationship Type="http://schemas.openxmlformats.org/officeDocument/2006/relationships/theme" Target="/xl/theme/theme1.xml" Id="Rd025d26d69fc4ab9" /><Relationship Type="http://schemas.openxmlformats.org/officeDocument/2006/relationships/sharedStrings" Target="/xl/sharedStrings.xml" Id="R0678dd8f5a674aec" /><Relationship Type="http://schemas.openxmlformats.org/officeDocument/2006/relationships/worksheet" Target="/xl/worksheets/sheet1.xml" Id="R500874c948544d1d" /><Relationship Type="http://schemas.openxmlformats.org/officeDocument/2006/relationships/worksheet" Target="/xl/worksheets/sheet2.xml" Id="R409fb28c9b0345a5" /><Relationship Type="http://schemas.openxmlformats.org/officeDocument/2006/relationships/worksheet" Target="/xl/worksheets/sheet3.xml" Id="R1f15b5fc35b84c40" /><Relationship Type="http://schemas.openxmlformats.org/officeDocument/2006/relationships/worksheet" Target="/xl/worksheets/sheet4.xml" Id="R8d5f1da8785a451f" /><Relationship Type="http://schemas.openxmlformats.org/officeDocument/2006/relationships/worksheet" Target="/xl/worksheets/sheet5.xml" Id="R6efa0d84d4544c68" /><Relationship Type="http://schemas.openxmlformats.org/officeDocument/2006/relationships/worksheet" Target="/xl/worksheets/sheet6.xml" Id="Rccf26389597d47ac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c3dafbe728c94646" /><Relationship Type="http://schemas.openxmlformats.org/officeDocument/2006/relationships/chart" Target="/xl/drawings/charts/chart2.xml" Id="R03a52af2b70a4025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Solde CCA</c:v>
          </c:tx>
          <c:cat>
            <c:strRef>
              <c:f>'Dashboard'!$A$12:$A$14</c:f>
              <c:strCache>
                <c:ptCount val="0"/>
              </c:strCache>
            </c:strRef>
          </c:cat>
          <c:val>
            <c:numRef>
              <c:f>'Dashboard'!$F$12:$F$14</c:f>
              <c:numCache>
                <c:formatCode>#,##0 €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pieChart>
        <c:ser>
          <c:idx val="0"/>
          <c:order val="0"/>
          <c:tx>
            <c:v>Répartition</c:v>
          </c:tx>
          <c:cat>
            <c:strRef>
              <c:f>'Dashboard'!$A$12:$A$14</c:f>
              <c:strCache>
                <c:ptCount val="0"/>
              </c:strCache>
            </c:strRef>
          </c:cat>
          <c:val>
            <c:numRef>
              <c:f>'Dashboard'!$F$12:$F$14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3</xdr:row>
      <xdr:rowOff>0</xdr:rowOff>
    </xdr:from>
    <xdr:to>
      <xdr:col>16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3dafbe728c94646"/>
        </a:graphicData>
      </a:graphic>
    </xdr:graphicFrame>
    <xdr:clientData/>
  </xdr:twoCellAnchor>
  <xdr:twoCellAnchor>
    <xdr:from>
      <xdr:col>9</xdr:col>
      <xdr:colOff>0</xdr:colOff>
      <xdr:row>19</xdr:row>
      <xdr:rowOff>0</xdr:rowOff>
    </xdr:from>
    <xdr:to>
      <xdr:col>16</xdr:col>
      <xdr:colOff>0</xdr:colOff>
      <xdr:row>34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3a52af2b70a4025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2" name="SuiviCCATable" displayName="SuiviCCATable" ref="A4:L104" headerRowCount="1">
  <x:tableColumns count="12">
    <x:tableColumn id="1" name="Date"/>
    <x:tableColumn id="2" name="N° pièce"/>
    <x:tableColumn id="3" name="Associé"/>
    <x:tableColumn id="4" name="Type opération"/>
    <x:tableColumn id="5" name="Libellé"/>
    <x:tableColumn id="6" name="Apport / Crédit (€)"/>
    <x:tableColumn id="7" name="Remboursement / Débit (€)"/>
    <x:tableColumn id="8" name="Solde net ligne (€)"/>
    <x:tableColumn id="9" name="Statut"/>
    <x:tableColumn id="10" name="Mode paiement"/>
    <x:tableColumn id="11" name="Année"/>
    <x:tableColumn id="12" name="Observations"/>
  </x:tableColumns>
  <x:tableStyleInfo name="TableStyleMedium2" showRowStripes="1"/>
</x:table>
</file>

<file path=xl/tables/table2.xml><?xml version="1.0" encoding="utf-8"?>
<x:table xmlns:x="http://schemas.openxmlformats.org/spreadsheetml/2006/main" id="1" name="AssociesTable" displayName="AssociesTable" ref="A3:H20" headerRowCount="1">
  <x:tableColumns count="8">
    <x:tableColumn id="1" name="Associé"/>
    <x:tableColumn id="2" name="Qualité"/>
    <x:tableColumn id="3" name="Adresse"/>
    <x:tableColumn id="4" name="Parts sociales"/>
    <x:tableColumn id="5" name="% Capital"/>
    <x:tableColumn id="6" name="Apports CCA"/>
    <x:tableColumn id="7" name="Remboursements"/>
    <x:tableColumn id="8" name="Solde CCA"/>
  </x:tableColumns>
  <x:tableStyleInfo name="TableStyleMedium2" showRowStripes="1"/>
</x:table>
</file>

<file path=xl/tables/table3.xml><?xml version="1.0" encoding="utf-8"?>
<x:table xmlns:x="http://schemas.openxmlformats.org/spreadsheetml/2006/main" id="3" name="InteretsTable" displayName="InteretsTable" ref="A3:I20" headerRowCount="1">
  <x:tableColumns count="9">
    <x:tableColumn id="1" name="Associé"/>
    <x:tableColumn id="2" name="Solde CCA"/>
    <x:tableColumn id="3" name="Taux annuel"/>
    <x:tableColumn id="4" name="Date début"/>
    <x:tableColumn id="5" name="Date fin"/>
    <x:tableColumn id="6" name="Nombre jours"/>
    <x:tableColumn id="7" name="Intérêts théoriques"/>
    <x:tableColumn id="8" name="Statut fiscal"/>
    <x:tableColumn id="9" name="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9a78187d72ec424f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172eccd0f292431c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bce039573ab54596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815dd7af5d2d41d2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6" hidden="0" customWidth="1"/>
    <x:col min="3" max="3" width="16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</x:cols>
  <x:sheetData>
    <x:row r="1" ht="28" customHeight="1">
      <x:c r="A1" s="5" t="str">
        <x:v>TABLEAU DE BORD – COMPTE COURANT D'ASSOCIÉ SCI</x:v>
      </x:c>
      <x:c r="B1" s="5" t="str">
        <x:v>TABLEAU DE BORD – COMPTE COURANT D'ASSOCIÉ SCI</x:v>
      </x:c>
      <x:c r="C1" s="5" t="str">
        <x:v>TABLEAU DE BORD – COMPTE COURANT D'ASSOCIÉ SCI</x:v>
      </x:c>
      <x:c r="D1" s="5" t="str">
        <x:v>TABLEAU DE BORD – COMPTE COURANT D'ASSOCIÉ SCI</x:v>
      </x:c>
      <x:c r="E1" s="5" t="str">
        <x:v>TABLEAU DE BORD – COMPTE COURANT D'ASSOCIÉ SCI</x:v>
      </x:c>
      <x:c r="F1" s="5" t="str">
        <x:v>TABLEAU DE BORD – COMPTE COURANT D'ASSOCIÉ SCI</x:v>
      </x:c>
      <x:c r="G1" s="5" t="str">
        <x:v>TABLEAU DE BORD – COMPTE COURANT D'ASSOCIÉ SCI</x:v>
      </x:c>
      <x:c r="H1" s="5" t="str">
        <x:v>TABLEAU DE BORD – COMPTE COURANT D'ASSOCIÉ SCI</x:v>
      </x:c>
      <x:c r="I1" s="5" t="str">
        <x:v>TABLEAU DE BORD – COMPTE COURANT D'ASSOCIÉ SCI</x:v>
      </x:c>
      <x:c r="J1" s="5" t="str">
        <x:v>TABLEAU DE BORD – COMPTE COURANT D'ASSOCIÉ SCI</x:v>
      </x:c>
      <x:c r="K1" s="5" t="str">
        <x:v>TABLEAU DE BORD – COMPTE COURANT D'ASSOCIÉ SCI</x:v>
      </x:c>
    </x:row>
    <x:row r="2">
      <x:c r="A2" s="38" t="str">
        <x:v>Synthèse automatisée des avances, remboursements, intérêts et soldes par associé</x:v>
      </x:c>
      <x:c r="B2" s="38" t="str">
        <x:v>Synthèse automatisée des avances, remboursements, intérêts et soldes par associé</x:v>
      </x:c>
      <x:c r="C2" s="38" t="str">
        <x:v>Synthèse automatisée des avances, remboursements, intérêts et soldes par associé</x:v>
      </x:c>
      <x:c r="D2" s="38" t="str">
        <x:v>Synthèse automatisée des avances, remboursements, intérêts et soldes par associé</x:v>
      </x:c>
      <x:c r="E2" s="38" t="str">
        <x:v>Synthèse automatisée des avances, remboursements, intérêts et soldes par associé</x:v>
      </x:c>
      <x:c r="F2" s="38" t="str">
        <x:v>Synthèse automatisée des avances, remboursements, intérêts et soldes par associé</x:v>
      </x:c>
      <x:c r="G2" s="38" t="str">
        <x:v>Synthèse automatisée des avances, remboursements, intérêts et soldes par associé</x:v>
      </x:c>
      <x:c r="H2" s="38" t="str">
        <x:v>Synthèse automatisée des avances, remboursements, intérêts et soldes par associé</x:v>
      </x:c>
      <x:c r="I2" s="38" t="str">
        <x:v>Synthèse automatisée des avances, remboursements, intérêts et soldes par associé</x:v>
      </x:c>
      <x:c r="J2" s="38" t="str">
        <x:v>Synthèse automatisée des avances, remboursements, intérêts et soldes par associé</x:v>
      </x:c>
      <x:c r="K2" s="38" t="str">
        <x:v>Synthèse automatisée des avances, remboursements, intérêts et soldes par associé</x:v>
      </x:c>
    </x:row>
    <x:row r="4">
      <x:c r="A4" s="51" t="str">
        <x:v>Total apports</x:v>
      </x:c>
      <x:c r="B4" s="60" t="n">
        <x:f>SUM('Suivi CCA'!F:F)</x:f>
        <x:v>35375</x:v>
      </x:c>
      <x:c r="C4" t="str">
        <x:v>€</x:v>
      </x:c>
    </x:row>
    <x:row r="5">
      <x:c r="A5" s="51" t="str">
        <x:v>Total remboursements</x:v>
      </x:c>
      <x:c r="B5" s="60" t="n">
        <x:f>SUM('Suivi CCA'!G:G)</x:f>
        <x:v>4500</x:v>
      </x:c>
      <x:c r="C5" t="str">
        <x:v>€</x:v>
      </x:c>
    </x:row>
    <x:row r="6">
      <x:c r="A6" s="51" t="str">
        <x:v>Solde global CCA</x:v>
      </x:c>
      <x:c r="B6" s="60" t="n">
        <x:f>B4-B5</x:f>
        <x:v>30875</x:v>
      </x:c>
      <x:c r="C6" t="str">
        <x:v>€</x:v>
      </x:c>
    </x:row>
    <x:row r="7">
      <x:c r="A7" s="51" t="str">
        <x:v>Intérêts estimés</x:v>
      </x:c>
      <x:c r="B7" s="60" t="n">
        <x:f>G12+G13+G14</x:f>
        <x:v>1080.625</x:v>
      </x:c>
      <x:c r="C7" t="str">
        <x:v>€</x:v>
      </x:c>
    </x:row>
    <x:row r="8">
      <x:c r="A8" s="51" t="str">
        <x:v>Nombre d'associés</x:v>
      </x:c>
      <x:c r="B8" s="56" t="n">
        <x:f>COUNT('Associés'!D4:D20)</x:f>
        <x:v>3</x:v>
      </x:c>
      <x:c r="C8" t="str"/>
    </x:row>
    <x:row r="9">
      <x:c r="A9" s="51" t="str">
        <x:v>Opérations validées</x:v>
      </x:c>
      <x:c r="B9" s="56" t="n">
        <x:f>COUNTIF('Suivi CCA'!I:I,"Validé")+COUNTIF('Suivi CCA'!I:I,"Comptabilisé")</x:f>
        <x:v>7</x:v>
      </x:c>
      <x:c r="C9" t="str"/>
    </x:row>
    <x:row r="11">
      <x:c r="A11" s="14" t="str">
        <x:v>Associé</x:v>
      </x:c>
      <x:c r="B11" s="14" t="str">
        <x:v>Parts</x:v>
      </x:c>
      <x:c r="C11" s="14" t="str">
        <x:v>% Capital</x:v>
      </x:c>
      <x:c r="D11" s="14" t="str">
        <x:v>Apports</x:v>
      </x:c>
      <x:c r="E11" s="14" t="str">
        <x:v>Remboursements</x:v>
      </x:c>
      <x:c r="F11" s="14" t="str">
        <x:v>Solde</x:v>
      </x:c>
      <x:c r="G11" s="14" t="str">
        <x:v>Intérêts estimés</x:v>
      </x:c>
      <x:c r="H11" s="14" t="str">
        <x:v>Poids CCA</x:v>
      </x:c>
    </x:row>
    <x:row r="12">
      <x:c r="A12" t="str">
        <x:v>Jean Martin</x:v>
      </x:c>
      <x:c r="B12" t="n">
        <x:f>'Associés'!D4</x:f>
        <x:v>60</x:v>
      </x:c>
      <x:c r="C12" s="32" t="n">
        <x:f>'Associés'!E4</x:f>
        <x:v>0.6</x:v>
      </x:c>
      <x:c r="D12" s="34" t="n">
        <x:f>'Associés'!F4</x:f>
        <x:v>23095</x:v>
      </x:c>
      <x:c r="E12" s="34" t="n">
        <x:f>'Associés'!G4</x:f>
        <x:v>3000</x:v>
      </x:c>
      <x:c r="F12" s="34" t="n">
        <x:f>'Associés'!H4</x:f>
        <x:v>20095</x:v>
      </x:c>
      <x:c r="G12" s="34" t="n">
        <x:f>F12*0.035</x:f>
        <x:v>703.325</x:v>
      </x:c>
      <x:c r="H12" s="32" t="n">
        <x:f>F12/$B$6</x:f>
        <x:v>0.6508502024291498</x:v>
      </x:c>
    </x:row>
    <x:row r="13">
      <x:c r="A13" t="str">
        <x:v>Sophie Martin</x:v>
      </x:c>
      <x:c r="B13" t="n">
        <x:f>'Associés'!D5</x:f>
        <x:v>30</x:v>
      </x:c>
      <x:c r="C13" s="32" t="n">
        <x:f>'Associés'!E5</x:f>
        <x:v>0.3</x:v>
      </x:c>
      <x:c r="D13" s="34" t="n">
        <x:f>'Associés'!F5</x:f>
        <x:v>8280</x:v>
      </x:c>
      <x:c r="E13" s="34" t="n">
        <x:f>'Associés'!G5</x:f>
        <x:v>1000</x:v>
      </x:c>
      <x:c r="F13" s="34" t="n">
        <x:f>'Associés'!H5</x:f>
        <x:v>7280</x:v>
      </x:c>
      <x:c r="G13" s="34" t="n">
        <x:f>F13*0.035</x:f>
        <x:v>254.8</x:v>
      </x:c>
      <x:c r="H13" s="32" t="n">
        <x:f>F13/$B$6</x:f>
        <x:v>0.23578947368421052</x:v>
      </x:c>
    </x:row>
    <x:row r="14">
      <x:c r="A14" t="str">
        <x:v>Karim Benali</x:v>
      </x:c>
      <x:c r="B14" t="n">
        <x:f>'Associés'!D6</x:f>
        <x:v>10</x:v>
      </x:c>
      <x:c r="C14" s="32" t="n">
        <x:f>'Associés'!E6</x:f>
        <x:v>0.1</x:v>
      </x:c>
      <x:c r="D14" s="34" t="n">
        <x:f>'Associés'!F6</x:f>
        <x:v>4000</x:v>
      </x:c>
      <x:c r="E14" s="34" t="n">
        <x:f>'Associés'!G6</x:f>
        <x:v>500</x:v>
      </x:c>
      <x:c r="F14" s="34" t="n">
        <x:f>'Associés'!H6</x:f>
        <x:v>3500</x:v>
      </x:c>
      <x:c r="G14" s="34" t="n">
        <x:f>F14*0.035</x:f>
        <x:v>122.50000000000001</x:v>
      </x:c>
      <x:c r="H14" s="32" t="n">
        <x:f>F14/$B$6</x:f>
        <x:v>0.11336032388663968</x:v>
      </x:c>
    </x:row>
  </x:sheetData>
  <x:mergeCells>
    <x:mergeCell ref="A1:K1"/>
    <x:mergeCell ref="A2:K2"/>
  </x:mergeCells>
  <x:conditionalFormatting sqref="H12:H14">
    <x:cfRule type="dataBar" priority="1">
      <x:dataBar>
        <x:cfvo type="min"/>
        <x:cfvo type="max"/>
        <x:color rgb="FF5B9BD5"/>
      </x:dataBar>
      <x:extLst>
        <x:ext xmlns:x14="http://schemas.microsoft.com/office/spreadsheetml/2009/9/main" uri="{B025F937-C7B1-47D3-B67F-A62EFF666E3E}">
          <x14:id>{E5D2A047-4238-8741-E2B3-85669B88D1C8}</x14:id>
        </x:ext>
      </x:extLst>
    </x:cfRule>
  </x:conditionalFormatting>
  <x:pageMargins left="0.7" right="0.7" top="0.75" bottom="0.75" header="0.3" footer="0.3"/>
  <x:drawing xmlns:r="http://schemas.openxmlformats.org/officeDocument/2006/relationships" r:id="R9a78187d72ec424f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E5D2A047-4238-8741-E2B3-85669B88D1C8}">
            <x14:dataBar gradient="1">
              <x14:cfvo type="min"/>
              <x14:cfvo type="max"/>
              <x14:fillColor rgb="FF5B9BD5"/>
            </x14:dataBar>
          </x14:cfRule>
          <xm:sqref>H12:H14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2" hidden="0" customWidth="1"/>
    <x:col min="3" max="3" width="20" hidden="0" customWidth="1"/>
    <x:col min="4" max="4" width="18" hidden="0" customWidth="1"/>
    <x:col min="5" max="5" width="34" hidden="0" customWidth="1"/>
    <x:col min="6" max="6" width="18" hidden="0" customWidth="1"/>
    <x:col min="7" max="7" width="20" hidden="0" customWidth="1"/>
    <x:col min="8" max="8" width="17" hidden="0" customWidth="1"/>
    <x:col min="9" max="9" width="16" hidden="0" customWidth="1"/>
    <x:col min="10" max="10" width="18" hidden="0" customWidth="1"/>
    <x:col min="11" max="11" width="10" hidden="0" customWidth="1"/>
    <x:col min="12" max="12" width="32" hidden="0" customWidth="1"/>
  </x:cols>
  <x:sheetData>
    <x:row r="1" ht="28" customHeight="1">
      <x:c r="A1" s="5" t="str">
        <x:v>COMPTE COURANT D'ASSOCIÉ SCI – JOURNAL DES OPÉRATIONS</x:v>
      </x:c>
      <x:c r="B1" s="5" t="str">
        <x:v>COMPTE COURANT D'ASSOCIÉ SCI – JOURNAL DES OPÉRATIONS</x:v>
      </x:c>
      <x:c r="C1" s="5" t="str">
        <x:v>COMPTE COURANT D'ASSOCIÉ SCI – JOURNAL DES OPÉRATIONS</x:v>
      </x:c>
      <x:c r="D1" s="5" t="str">
        <x:v>COMPTE COURANT D'ASSOCIÉ SCI – JOURNAL DES OPÉRATIONS</x:v>
      </x:c>
      <x:c r="E1" s="5" t="str">
        <x:v>COMPTE COURANT D'ASSOCIÉ SCI – JOURNAL DES OPÉRATIONS</x:v>
      </x:c>
      <x:c r="F1" s="5" t="str">
        <x:v>COMPTE COURANT D'ASSOCIÉ SCI – JOURNAL DES OPÉRATIONS</x:v>
      </x:c>
      <x:c r="G1" s="5" t="str">
        <x:v>COMPTE COURANT D'ASSOCIÉ SCI – JOURNAL DES OPÉRATIONS</x:v>
      </x:c>
      <x:c r="H1" s="5" t="str">
        <x:v>COMPTE COURANT D'ASSOCIÉ SCI – JOURNAL DES OPÉRATIONS</x:v>
      </x:c>
      <x:c r="I1" s="5" t="str">
        <x:v>COMPTE COURANT D'ASSOCIÉ SCI – JOURNAL DES OPÉRATIONS</x:v>
      </x:c>
      <x:c r="J1" s="5" t="str">
        <x:v>COMPTE COURANT D'ASSOCIÉ SCI – JOURNAL DES OPÉRATIONS</x:v>
      </x:c>
      <x:c r="K1" s="5" t="str">
        <x:v>COMPTE COURANT D'ASSOCIÉ SCI – JOURNAL DES OPÉRATIONS</x:v>
      </x:c>
      <x:c r="L1" s="5" t="str">
        <x:v>COMPTE COURANT D'ASSOCIÉ SCI – JOURNAL DES OPÉRATIONS</x:v>
      </x:c>
    </x:row>
    <x:row r="2">
      <x:c r="A2" s="38" t="str">
        <x:v>Saisissez les apports, remboursements et intérêts. Les colonnes Solde et Année se calculent automatiquement.</x:v>
      </x:c>
      <x:c r="B2" s="38" t="str"/>
      <x:c r="C2" s="38" t="str"/>
      <x:c r="D2" s="38" t="str"/>
      <x:c r="E2" s="38" t="str"/>
      <x:c r="F2" s="38" t="str"/>
      <x:c r="G2" s="38" t="str"/>
      <x:c r="H2" s="38" t="str"/>
      <x:c r="I2" s="38" t="str"/>
      <x:c r="J2" s="38" t="str"/>
      <x:c r="K2" s="38" t="str"/>
      <x:c r="L2" s="38" t="str"/>
    </x:row>
    <x:row r="4">
      <x:c r="A4" s="14" t="str">
        <x:v>Date</x:v>
      </x:c>
      <x:c r="B4" s="14" t="str">
        <x:v>N° pièce</x:v>
      </x:c>
      <x:c r="C4" s="14" t="str">
        <x:v>Associé</x:v>
      </x:c>
      <x:c r="D4" s="14" t="str">
        <x:v>Type opération</x:v>
      </x:c>
      <x:c r="E4" s="14" t="str">
        <x:v>Libellé</x:v>
      </x:c>
      <x:c r="F4" s="14" t="str">
        <x:v>Apport / Crédit (€)</x:v>
      </x:c>
      <x:c r="G4" s="14" t="str">
        <x:v>Remboursement / Débit (€)</x:v>
      </x:c>
      <x:c r="H4" s="14" t="str">
        <x:v>Solde net ligne (€)</x:v>
      </x:c>
      <x:c r="I4" s="14" t="str">
        <x:v>Statut</x:v>
      </x:c>
      <x:c r="J4" s="14" t="str">
        <x:v>Mode paiement</x:v>
      </x:c>
      <x:c r="K4" s="14" t="str">
        <x:v>Année</x:v>
      </x:c>
      <x:c r="L4" s="14" t="str">
        <x:v>Observations</x:v>
      </x:c>
    </x:row>
    <x:row r="5">
      <x:c r="A5" s="44" t="n">
        <x:v>46027</x:v>
      </x:c>
      <x:c r="B5" s="45" t="str">
        <x:v>PV-001</x:v>
      </x:c>
      <x:c r="C5" s="45" t="str">
        <x:v>Jean Martin</x:v>
      </x:c>
      <x:c r="D5" s="45" t="str">
        <x:v>Apport</x:v>
      </x:c>
      <x:c r="E5" s="45" t="str">
        <x:v>Avance initiale pour acquisition</x:v>
      </x:c>
      <x:c r="F5" s="46" t="n">
        <x:v>15000</x:v>
      </x:c>
      <x:c r="G5" s="46" t="n">
        <x:v>0</x:v>
      </x:c>
      <x:c r="H5" s="46" t="n">
        <x:f>F5-G5</x:f>
        <x:v>15000</x:v>
      </x:c>
      <x:c r="I5" s="45" t="str">
        <x:v>Comptabilisé</x:v>
      </x:c>
      <x:c r="J5" s="45" t="str">
        <x:v>Virement</x:v>
      </x:c>
      <x:c r="K5" s="45" t="n">
        <x:f>YEAR(A5)</x:f>
        <x:v>2026</x:v>
      </x:c>
      <x:c r="L5" s="45" t="str">
        <x:v>Constitution de la trésorerie</x:v>
      </x:c>
    </x:row>
    <x:row r="6">
      <x:c r="A6" s="44" t="n">
        <x:v>46042</x:v>
      </x:c>
      <x:c r="B6" s="45" t="str">
        <x:v>BAN-002</x:v>
      </x:c>
      <x:c r="C6" s="45" t="str">
        <x:v>Sophie Martin</x:v>
      </x:c>
      <x:c r="D6" s="45" t="str">
        <x:v>Apport</x:v>
      </x:c>
      <x:c r="E6" s="45" t="str">
        <x:v>Frais de notaire</x:v>
      </x:c>
      <x:c r="F6" s="46" t="n">
        <x:v>8000</x:v>
      </x:c>
      <x:c r="G6" s="46" t="n">
        <x:v>0</x:v>
      </x:c>
      <x:c r="H6" s="46" t="n">
        <x:f>F6-G6</x:f>
        <x:v>8000</x:v>
      </x:c>
      <x:c r="I6" s="45" t="str">
        <x:v>Validé</x:v>
      </x:c>
      <x:c r="J6" s="45" t="str">
        <x:v>Virement</x:v>
      </x:c>
      <x:c r="K6" s="45" t="n">
        <x:f>YEAR(A6)</x:f>
        <x:v>2026</x:v>
      </x:c>
      <x:c r="L6" s="45" t="str">
        <x:v>Justificatif banque</x:v>
      </x:c>
    </x:row>
    <x:row r="7">
      <x:c r="A7" s="44" t="n">
        <x:v>46063</x:v>
      </x:c>
      <x:c r="B7" s="45" t="str">
        <x:v>FAC-003</x:v>
      </x:c>
      <x:c r="C7" s="45" t="str">
        <x:v>Jean Martin</x:v>
      </x:c>
      <x:c r="D7" s="45" t="str">
        <x:v>Apport</x:v>
      </x:c>
      <x:c r="E7" s="45" t="str">
        <x:v>Travaux de rénovation toiture</x:v>
      </x:c>
      <x:c r="F7" s="46" t="n">
        <x:v>5000</x:v>
      </x:c>
      <x:c r="G7" s="46" t="n">
        <x:v>0</x:v>
      </x:c>
      <x:c r="H7" s="46" t="n">
        <x:f>F7-G7</x:f>
        <x:v>5000</x:v>
      </x:c>
      <x:c r="I7" s="45" t="str">
        <x:v>Comptabilisé</x:v>
      </x:c>
      <x:c r="J7" s="45" t="str">
        <x:v>Virement</x:v>
      </x:c>
      <x:c r="K7" s="45" t="n">
        <x:f>YEAR(A7)</x:f>
        <x:v>2026</x:v>
      </x:c>
      <x:c r="L7" s="45" t="str">
        <x:v>Facture artisan</x:v>
      </x:c>
    </x:row>
    <x:row r="8">
      <x:c r="A8" s="44" t="n">
        <x:v>46096</x:v>
      </x:c>
      <x:c r="B8" s="45" t="str">
        <x:v>REM-004</x:v>
      </x:c>
      <x:c r="C8" s="45" t="str">
        <x:v>Jean Martin</x:v>
      </x:c>
      <x:c r="D8" s="45" t="str">
        <x:v>Remboursement</x:v>
      </x:c>
      <x:c r="E8" s="45" t="str">
        <x:v>Remboursement partiel après encaissement loyers</x:v>
      </x:c>
      <x:c r="F8" s="46" t="n">
        <x:v>0</x:v>
      </x:c>
      <x:c r="G8" s="46" t="n">
        <x:v>3000</x:v>
      </x:c>
      <x:c r="H8" s="46" t="n">
        <x:f>F8-G8</x:f>
        <x:v>-3000</x:v>
      </x:c>
      <x:c r="I8" s="45" t="str">
        <x:v>Validé</x:v>
      </x:c>
      <x:c r="J8" s="45" t="str">
        <x:v>Virement</x:v>
      </x:c>
      <x:c r="K8" s="45" t="n">
        <x:f>YEAR(A8)</x:f>
        <x:v>2026</x:v>
      </x:c>
      <x:c r="L8" s="45" t="str">
        <x:v>Autorisé par gérance</x:v>
      </x:c>
    </x:row>
    <x:row r="9">
      <x:c r="A9" s="44" t="n">
        <x:v>46120</x:v>
      </x:c>
      <x:c r="B9" s="45" t="str">
        <x:v>FAC-005</x:v>
      </x:c>
      <x:c r="C9" s="45" t="str">
        <x:v>Karim Benali</x:v>
      </x:c>
      <x:c r="D9" s="45" t="str">
        <x:v>Apport</x:v>
      </x:c>
      <x:c r="E9" s="45" t="str">
        <x:v>Avance charges exceptionnelles</x:v>
      </x:c>
      <x:c r="F9" s="46" t="n">
        <x:v>4000</x:v>
      </x:c>
      <x:c r="G9" s="46" t="n">
        <x:v>0</x:v>
      </x:c>
      <x:c r="H9" s="46" t="n">
        <x:f>F9-G9</x:f>
        <x:v>4000</x:v>
      </x:c>
      <x:c r="I9" s="45" t="str">
        <x:v>À valider</x:v>
      </x:c>
      <x:c r="J9" s="45" t="str">
        <x:v>Chèque</x:v>
      </x:c>
      <x:c r="K9" s="45" t="n">
        <x:f>YEAR(A9)</x:f>
        <x:v>2026</x:v>
      </x:c>
      <x:c r="L9" s="45" t="str">
        <x:v>À confirmer en AG</x:v>
      </x:c>
    </x:row>
    <x:row r="10">
      <x:c r="A10" s="44" t="n">
        <x:v>46203</x:v>
      </x:c>
      <x:c r="B10" s="45" t="str">
        <x:v>INT-006</x:v>
      </x:c>
      <x:c r="C10" s="45" t="str">
        <x:v>Jean Martin</x:v>
      </x:c>
      <x:c r="D10" s="45" t="str">
        <x:v>Intérêt</x:v>
      </x:c>
      <x:c r="E10" s="45" t="str">
        <x:v>Intérêts compte courant S1</x:v>
      </x:c>
      <x:c r="F10" s="46" t="n">
        <x:v>595</x:v>
      </x:c>
      <x:c r="G10" s="46" t="n">
        <x:v>0</x:v>
      </x:c>
      <x:c r="H10" s="46" t="n">
        <x:f>F10-G10</x:f>
        <x:v>595</x:v>
      </x:c>
      <x:c r="I10" s="45" t="str">
        <x:v>À valider</x:v>
      </x:c>
      <x:c r="J10" s="45" t="str">
        <x:v>Écriture comptable</x:v>
      </x:c>
      <x:c r="K10" s="45" t="n">
        <x:f>YEAR(A10)</x:f>
        <x:v>2026</x:v>
      </x:c>
      <x:c r="L10" s="45" t="str">
        <x:v>Calcul annuel proratisé à ajuster</x:v>
      </x:c>
    </x:row>
    <x:row r="11">
      <x:c r="A11" s="44" t="n">
        <x:v>46215</x:v>
      </x:c>
      <x:c r="B11" s="45" t="str">
        <x:v>REM-007</x:v>
      </x:c>
      <x:c r="C11" s="45" t="str">
        <x:v>Sophie Martin</x:v>
      </x:c>
      <x:c r="D11" s="45" t="str">
        <x:v>Remboursement</x:v>
      </x:c>
      <x:c r="E11" s="45" t="str">
        <x:v>Remboursement partiel</x:v>
      </x:c>
      <x:c r="F11" s="46" t="n">
        <x:v>0</x:v>
      </x:c>
      <x:c r="G11" s="46" t="n">
        <x:v>1000</x:v>
      </x:c>
      <x:c r="H11" s="46" t="n">
        <x:f>F11-G11</x:f>
        <x:v>-1000</x:v>
      </x:c>
      <x:c r="I11" s="45" t="str">
        <x:v>Validé</x:v>
      </x:c>
      <x:c r="J11" s="45" t="str">
        <x:v>Virement</x:v>
      </x:c>
      <x:c r="K11" s="45" t="n">
        <x:f>YEAR(A11)</x:f>
        <x:v>2026</x:v>
      </x:c>
      <x:c r="L11" s="45" t="str"/>
    </x:row>
    <x:row r="12">
      <x:c r="A12" s="44" t="n">
        <x:v>46295</x:v>
      </x:c>
      <x:c r="B12" s="45" t="str">
        <x:v>FAC-008</x:v>
      </x:c>
      <x:c r="C12" s="45" t="str">
        <x:v>Jean Martin</x:v>
      </x:c>
      <x:c r="D12" s="45" t="str">
        <x:v>Apport</x:v>
      </x:c>
      <x:c r="E12" s="45" t="str">
        <x:v>Complément rénovation intérieure</x:v>
      </x:c>
      <x:c r="F12" s="46" t="n">
        <x:v>2500</x:v>
      </x:c>
      <x:c r="G12" s="46" t="n">
        <x:v>0</x:v>
      </x:c>
      <x:c r="H12" s="46" t="n">
        <x:f>F12-G12</x:f>
        <x:v>2500</x:v>
      </x:c>
      <x:c r="I12" s="45" t="str">
        <x:v>Validé</x:v>
      </x:c>
      <x:c r="J12" s="45" t="str">
        <x:v>Virement</x:v>
      </x:c>
      <x:c r="K12" s="45" t="n">
        <x:f>YEAR(A12)</x:f>
        <x:v>2026</x:v>
      </x:c>
      <x:c r="L12" s="45" t="str"/>
    </x:row>
    <x:row r="13">
      <x:c r="A13" s="44" t="n">
        <x:v>46331</x:v>
      </x:c>
      <x:c r="B13" s="45" t="str">
        <x:v>REM-009</x:v>
      </x:c>
      <x:c r="C13" s="45" t="str">
        <x:v>Karim Benali</x:v>
      </x:c>
      <x:c r="D13" s="45" t="str">
        <x:v>Remboursement</x:v>
      </x:c>
      <x:c r="E13" s="45" t="str">
        <x:v>Remboursement partiel associé</x:v>
      </x:c>
      <x:c r="F13" s="46" t="n">
        <x:v>0</x:v>
      </x:c>
      <x:c r="G13" s="46" t="n">
        <x:v>500</x:v>
      </x:c>
      <x:c r="H13" s="46" t="n">
        <x:f>F13-G13</x:f>
        <x:v>-500</x:v>
      </x:c>
      <x:c r="I13" s="45" t="str">
        <x:v>Validé</x:v>
      </x:c>
      <x:c r="J13" s="45" t="str">
        <x:v>Virement</x:v>
      </x:c>
      <x:c r="K13" s="45" t="n">
        <x:f>YEAR(A13)</x:f>
        <x:v>2026</x:v>
      </x:c>
      <x:c r="L13" s="45" t="str"/>
    </x:row>
    <x:row r="14">
      <x:c r="A14" s="44" t="n">
        <x:v>46387</x:v>
      </x:c>
      <x:c r="B14" s="45" t="str">
        <x:v>INT-010</x:v>
      </x:c>
      <x:c r="C14" s="45" t="str">
        <x:v>Sophie Martin</x:v>
      </x:c>
      <x:c r="D14" s="45" t="str">
        <x:v>Intérêt</x:v>
      </x:c>
      <x:c r="E14" s="45" t="str">
        <x:v>Intérêts compte courant annuel</x:v>
      </x:c>
      <x:c r="F14" s="46" t="n">
        <x:v>280</x:v>
      </x:c>
      <x:c r="G14" s="46" t="n">
        <x:v>0</x:v>
      </x:c>
      <x:c r="H14" s="46" t="n">
        <x:f>F14-G14</x:f>
        <x:v>280</x:v>
      </x:c>
      <x:c r="I14" s="45" t="str">
        <x:v>À valider</x:v>
      </x:c>
      <x:c r="J14" s="45" t="str">
        <x:v>Écriture comptable</x:v>
      </x:c>
      <x:c r="K14" s="45" t="n">
        <x:f>YEAR(A14)</x:f>
        <x:v>2026</x:v>
      </x:c>
      <x:c r="L14" s="45" t="str"/>
    </x:row>
    <x:row r="15">
      <x:c r="A15" s="44"/>
      <x:c r="B15" s="45"/>
      <x:c r="C15" s="45"/>
      <x:c r="D15" s="45"/>
      <x:c r="E15" s="45"/>
      <x:c r="F15" s="46"/>
      <x:c r="G15" s="46"/>
      <x:c r="H15" s="46" t="n">
        <x:f>F15-G15</x:f>
        <x:v>0</x:v>
      </x:c>
      <x:c r="I15" s="45"/>
      <x:c r="J15" s="45"/>
      <x:c r="K15" s="45" t="e">
        <x:f>YEAR(A15)</x:f>
      </x:c>
      <x:c r="L15" s="45"/>
    </x:row>
    <x:row r="16">
      <x:c r="A16" s="44"/>
      <x:c r="B16" s="45"/>
      <x:c r="C16" s="45"/>
      <x:c r="D16" s="45"/>
      <x:c r="E16" s="45"/>
      <x:c r="F16" s="46"/>
      <x:c r="G16" s="46"/>
      <x:c r="H16" s="46" t="n">
        <x:f>F16-G16</x:f>
        <x:v>0</x:v>
      </x:c>
      <x:c r="I16" s="45"/>
      <x:c r="J16" s="45"/>
      <x:c r="K16" s="45" t="e">
        <x:f>YEAR(A16)</x:f>
      </x:c>
      <x:c r="L16" s="45"/>
    </x:row>
    <x:row r="17">
      <x:c r="A17" s="44"/>
      <x:c r="B17" s="45"/>
      <x:c r="C17" s="45"/>
      <x:c r="D17" s="45"/>
      <x:c r="E17" s="45"/>
      <x:c r="F17" s="46"/>
      <x:c r="G17" s="46"/>
      <x:c r="H17" s="46" t="n">
        <x:f>F17-G17</x:f>
        <x:v>0</x:v>
      </x:c>
      <x:c r="I17" s="45"/>
      <x:c r="J17" s="45"/>
      <x:c r="K17" s="45" t="e">
        <x:f>YEAR(A17)</x:f>
      </x:c>
      <x:c r="L17" s="45"/>
    </x:row>
    <x:row r="18">
      <x:c r="A18" s="44"/>
      <x:c r="B18" s="45"/>
      <x:c r="C18" s="45"/>
      <x:c r="D18" s="45"/>
      <x:c r="E18" s="45"/>
      <x:c r="F18" s="46"/>
      <x:c r="G18" s="46"/>
      <x:c r="H18" s="46" t="n">
        <x:f>F18-G18</x:f>
        <x:v>0</x:v>
      </x:c>
      <x:c r="I18" s="45"/>
      <x:c r="J18" s="45"/>
      <x:c r="K18" s="45" t="e">
        <x:f>YEAR(A18)</x:f>
      </x:c>
      <x:c r="L18" s="45"/>
    </x:row>
    <x:row r="19">
      <x:c r="A19" s="44"/>
      <x:c r="B19" s="45"/>
      <x:c r="C19" s="45"/>
      <x:c r="D19" s="45"/>
      <x:c r="E19" s="45"/>
      <x:c r="F19" s="46"/>
      <x:c r="G19" s="46"/>
      <x:c r="H19" s="46" t="n">
        <x:f>F19-G19</x:f>
        <x:v>0</x:v>
      </x:c>
      <x:c r="I19" s="45"/>
      <x:c r="J19" s="45"/>
      <x:c r="K19" s="45" t="e">
        <x:f>YEAR(A19)</x:f>
      </x:c>
      <x:c r="L19" s="45"/>
    </x:row>
    <x:row r="20">
      <x:c r="A20" s="44"/>
      <x:c r="B20" s="45"/>
      <x:c r="C20" s="45"/>
      <x:c r="D20" s="45"/>
      <x:c r="E20" s="45"/>
      <x:c r="F20" s="46"/>
      <x:c r="G20" s="46"/>
      <x:c r="H20" s="46" t="n">
        <x:f>F20-G20</x:f>
        <x:v>0</x:v>
      </x:c>
      <x:c r="I20" s="45"/>
      <x:c r="J20" s="45"/>
      <x:c r="K20" s="45" t="e">
        <x:f>YEAR(A20)</x:f>
      </x:c>
      <x:c r="L20" s="45"/>
    </x:row>
    <x:row r="21">
      <x:c r="A21" s="44"/>
      <x:c r="B21" s="45"/>
      <x:c r="C21" s="45"/>
      <x:c r="D21" s="45"/>
      <x:c r="E21" s="45"/>
      <x:c r="F21" s="46"/>
      <x:c r="G21" s="46"/>
      <x:c r="H21" s="46" t="n">
        <x:f>F21-G21</x:f>
        <x:v>0</x:v>
      </x:c>
      <x:c r="I21" s="45"/>
      <x:c r="J21" s="45"/>
      <x:c r="K21" s="45" t="e">
        <x:f>YEAR(A21)</x:f>
      </x:c>
      <x:c r="L21" s="45"/>
    </x:row>
    <x:row r="22">
      <x:c r="A22" s="44"/>
      <x:c r="B22" s="45"/>
      <x:c r="C22" s="45"/>
      <x:c r="D22" s="45"/>
      <x:c r="E22" s="45"/>
      <x:c r="F22" s="46"/>
      <x:c r="G22" s="46"/>
      <x:c r="H22" s="46" t="n">
        <x:f>F22-G22</x:f>
        <x:v>0</x:v>
      </x:c>
      <x:c r="I22" s="45"/>
      <x:c r="J22" s="45"/>
      <x:c r="K22" s="45" t="e">
        <x:f>YEAR(A22)</x:f>
      </x:c>
      <x:c r="L22" s="45"/>
    </x:row>
    <x:row r="23">
      <x:c r="A23" s="44"/>
      <x:c r="B23" s="45"/>
      <x:c r="C23" s="45"/>
      <x:c r="D23" s="45"/>
      <x:c r="E23" s="45"/>
      <x:c r="F23" s="46"/>
      <x:c r="G23" s="46"/>
      <x:c r="H23" s="46" t="n">
        <x:f>F23-G23</x:f>
        <x:v>0</x:v>
      </x:c>
      <x:c r="I23" s="45"/>
      <x:c r="J23" s="45"/>
      <x:c r="K23" s="45" t="e">
        <x:f>YEAR(A23)</x:f>
      </x:c>
      <x:c r="L23" s="45"/>
    </x:row>
    <x:row r="24">
      <x:c r="A24" s="44"/>
      <x:c r="B24" s="45"/>
      <x:c r="C24" s="45"/>
      <x:c r="D24" s="45"/>
      <x:c r="E24" s="45"/>
      <x:c r="F24" s="46"/>
      <x:c r="G24" s="46"/>
      <x:c r="H24" s="46" t="n">
        <x:f>F24-G24</x:f>
        <x:v>0</x:v>
      </x:c>
      <x:c r="I24" s="45"/>
      <x:c r="J24" s="45"/>
      <x:c r="K24" s="45" t="e">
        <x:f>YEAR(A24)</x:f>
      </x:c>
      <x:c r="L24" s="45"/>
    </x:row>
    <x:row r="25">
      <x:c r="A25" s="44"/>
      <x:c r="B25" s="45"/>
      <x:c r="C25" s="45"/>
      <x:c r="D25" s="45"/>
      <x:c r="E25" s="45"/>
      <x:c r="F25" s="46"/>
      <x:c r="G25" s="46"/>
      <x:c r="H25" s="46" t="n">
        <x:f>F25-G25</x:f>
        <x:v>0</x:v>
      </x:c>
      <x:c r="I25" s="45"/>
      <x:c r="J25" s="45"/>
      <x:c r="K25" s="45" t="e">
        <x:f>YEAR(A25)</x:f>
      </x:c>
      <x:c r="L25" s="45"/>
    </x:row>
    <x:row r="26">
      <x:c r="A26" s="44"/>
      <x:c r="B26" s="45"/>
      <x:c r="C26" s="45"/>
      <x:c r="D26" s="45"/>
      <x:c r="E26" s="45"/>
      <x:c r="F26" s="46"/>
      <x:c r="G26" s="46"/>
      <x:c r="H26" s="46" t="n">
        <x:f>F26-G26</x:f>
        <x:v>0</x:v>
      </x:c>
      <x:c r="I26" s="45"/>
      <x:c r="J26" s="45"/>
      <x:c r="K26" s="45" t="e">
        <x:f>YEAR(A26)</x:f>
      </x:c>
      <x:c r="L26" s="45"/>
    </x:row>
    <x:row r="27">
      <x:c r="A27" s="44"/>
      <x:c r="B27" s="45"/>
      <x:c r="C27" s="45"/>
      <x:c r="D27" s="45"/>
      <x:c r="E27" s="45"/>
      <x:c r="F27" s="46"/>
      <x:c r="G27" s="46"/>
      <x:c r="H27" s="46" t="n">
        <x:f>F27-G27</x:f>
        <x:v>0</x:v>
      </x:c>
      <x:c r="I27" s="45"/>
      <x:c r="J27" s="45"/>
      <x:c r="K27" s="45" t="e">
        <x:f>YEAR(A27)</x:f>
      </x:c>
      <x:c r="L27" s="45"/>
    </x:row>
    <x:row r="28">
      <x:c r="A28" s="44"/>
      <x:c r="B28" s="45"/>
      <x:c r="C28" s="45"/>
      <x:c r="D28" s="45"/>
      <x:c r="E28" s="45"/>
      <x:c r="F28" s="46"/>
      <x:c r="G28" s="46"/>
      <x:c r="H28" s="46" t="n">
        <x:f>F28-G28</x:f>
        <x:v>0</x:v>
      </x:c>
      <x:c r="I28" s="45"/>
      <x:c r="J28" s="45"/>
      <x:c r="K28" s="45" t="e">
        <x:f>YEAR(A28)</x:f>
      </x:c>
      <x:c r="L28" s="45"/>
    </x:row>
    <x:row r="29">
      <x:c r="A29" s="44"/>
      <x:c r="B29" s="45"/>
      <x:c r="C29" s="45"/>
      <x:c r="D29" s="45"/>
      <x:c r="E29" s="45"/>
      <x:c r="F29" s="46"/>
      <x:c r="G29" s="46"/>
      <x:c r="H29" s="46" t="n">
        <x:f>F29-G29</x:f>
        <x:v>0</x:v>
      </x:c>
      <x:c r="I29" s="45"/>
      <x:c r="J29" s="45"/>
      <x:c r="K29" s="45" t="e">
        <x:f>YEAR(A29)</x:f>
      </x:c>
      <x:c r="L29" s="45"/>
    </x:row>
    <x:row r="30">
      <x:c r="A30" s="44"/>
      <x:c r="B30" s="45"/>
      <x:c r="C30" s="45"/>
      <x:c r="D30" s="45"/>
      <x:c r="E30" s="45"/>
      <x:c r="F30" s="46"/>
      <x:c r="G30" s="46"/>
      <x:c r="H30" s="46" t="n">
        <x:f>F30-G30</x:f>
        <x:v>0</x:v>
      </x:c>
      <x:c r="I30" s="45"/>
      <x:c r="J30" s="45"/>
      <x:c r="K30" s="45" t="e">
        <x:f>YEAR(A30)</x:f>
      </x:c>
      <x:c r="L30" s="45"/>
    </x:row>
    <x:row r="31">
      <x:c r="A31" s="44"/>
      <x:c r="B31" s="45"/>
      <x:c r="C31" s="45"/>
      <x:c r="D31" s="45"/>
      <x:c r="E31" s="45"/>
      <x:c r="F31" s="46"/>
      <x:c r="G31" s="46"/>
      <x:c r="H31" s="46" t="n">
        <x:f>F31-G31</x:f>
        <x:v>0</x:v>
      </x:c>
      <x:c r="I31" s="45"/>
      <x:c r="J31" s="45"/>
      <x:c r="K31" s="45" t="e">
        <x:f>YEAR(A31)</x:f>
      </x:c>
      <x:c r="L31" s="45"/>
    </x:row>
    <x:row r="32">
      <x:c r="A32" s="44"/>
      <x:c r="B32" s="45"/>
      <x:c r="C32" s="45"/>
      <x:c r="D32" s="45"/>
      <x:c r="E32" s="45"/>
      <x:c r="F32" s="46"/>
      <x:c r="G32" s="46"/>
      <x:c r="H32" s="46" t="n">
        <x:f>F32-G32</x:f>
        <x:v>0</x:v>
      </x:c>
      <x:c r="I32" s="45"/>
      <x:c r="J32" s="45"/>
      <x:c r="K32" s="45" t="e">
        <x:f>YEAR(A32)</x:f>
      </x:c>
      <x:c r="L32" s="45"/>
    </x:row>
    <x:row r="33">
      <x:c r="A33" s="44"/>
      <x:c r="B33" s="45"/>
      <x:c r="C33" s="45"/>
      <x:c r="D33" s="45"/>
      <x:c r="E33" s="45"/>
      <x:c r="F33" s="46"/>
      <x:c r="G33" s="46"/>
      <x:c r="H33" s="46" t="n">
        <x:f>F33-G33</x:f>
        <x:v>0</x:v>
      </x:c>
      <x:c r="I33" s="45"/>
      <x:c r="J33" s="45"/>
      <x:c r="K33" s="45" t="e">
        <x:f>YEAR(A33)</x:f>
      </x:c>
      <x:c r="L33" s="45"/>
    </x:row>
    <x:row r="34">
      <x:c r="A34" s="44"/>
      <x:c r="B34" s="45"/>
      <x:c r="C34" s="45"/>
      <x:c r="D34" s="45"/>
      <x:c r="E34" s="45"/>
      <x:c r="F34" s="46"/>
      <x:c r="G34" s="46"/>
      <x:c r="H34" s="46" t="n">
        <x:f>F34-G34</x:f>
        <x:v>0</x:v>
      </x:c>
      <x:c r="I34" s="45"/>
      <x:c r="J34" s="45"/>
      <x:c r="K34" s="45" t="e">
        <x:f>YEAR(A34)</x:f>
      </x:c>
      <x:c r="L34" s="45"/>
    </x:row>
    <x:row r="35">
      <x:c r="A35" s="44"/>
      <x:c r="B35" s="45"/>
      <x:c r="C35" s="45"/>
      <x:c r="D35" s="45"/>
      <x:c r="E35" s="45"/>
      <x:c r="F35" s="46"/>
      <x:c r="G35" s="46"/>
      <x:c r="H35" s="46" t="n">
        <x:f>F35-G35</x:f>
        <x:v>0</x:v>
      </x:c>
      <x:c r="I35" s="45"/>
      <x:c r="J35" s="45"/>
      <x:c r="K35" s="45" t="e">
        <x:f>YEAR(A35)</x:f>
      </x:c>
      <x:c r="L35" s="45"/>
    </x:row>
    <x:row r="36">
      <x:c r="A36" s="44"/>
      <x:c r="B36" s="45"/>
      <x:c r="C36" s="45"/>
      <x:c r="D36" s="45"/>
      <x:c r="E36" s="45"/>
      <x:c r="F36" s="46"/>
      <x:c r="G36" s="46"/>
      <x:c r="H36" s="46" t="n">
        <x:f>F36-G36</x:f>
        <x:v>0</x:v>
      </x:c>
      <x:c r="I36" s="45"/>
      <x:c r="J36" s="45"/>
      <x:c r="K36" s="45" t="e">
        <x:f>YEAR(A36)</x:f>
      </x:c>
      <x:c r="L36" s="45"/>
    </x:row>
    <x:row r="37">
      <x:c r="A37" s="44"/>
      <x:c r="B37" s="45"/>
      <x:c r="C37" s="45"/>
      <x:c r="D37" s="45"/>
      <x:c r="E37" s="45"/>
      <x:c r="F37" s="46"/>
      <x:c r="G37" s="46"/>
      <x:c r="H37" s="46" t="n">
        <x:f>F37-G37</x:f>
        <x:v>0</x:v>
      </x:c>
      <x:c r="I37" s="45"/>
      <x:c r="J37" s="45"/>
      <x:c r="K37" s="45" t="e">
        <x:f>YEAR(A37)</x:f>
      </x:c>
      <x:c r="L37" s="45"/>
    </x:row>
    <x:row r="38">
      <x:c r="A38" s="44"/>
      <x:c r="B38" s="45"/>
      <x:c r="C38" s="45"/>
      <x:c r="D38" s="45"/>
      <x:c r="E38" s="45"/>
      <x:c r="F38" s="46"/>
      <x:c r="G38" s="46"/>
      <x:c r="H38" s="46" t="n">
        <x:f>F38-G38</x:f>
        <x:v>0</x:v>
      </x:c>
      <x:c r="I38" s="45"/>
      <x:c r="J38" s="45"/>
      <x:c r="K38" s="45" t="e">
        <x:f>YEAR(A38)</x:f>
      </x:c>
      <x:c r="L38" s="45"/>
    </x:row>
    <x:row r="39">
      <x:c r="A39" s="44"/>
      <x:c r="B39" s="45"/>
      <x:c r="C39" s="45"/>
      <x:c r="D39" s="45"/>
      <x:c r="E39" s="45"/>
      <x:c r="F39" s="46"/>
      <x:c r="G39" s="46"/>
      <x:c r="H39" s="46" t="n">
        <x:f>F39-G39</x:f>
        <x:v>0</x:v>
      </x:c>
      <x:c r="I39" s="45"/>
      <x:c r="J39" s="45"/>
      <x:c r="K39" s="45" t="e">
        <x:f>YEAR(A39)</x:f>
      </x:c>
      <x:c r="L39" s="45"/>
    </x:row>
    <x:row r="40">
      <x:c r="A40" s="44"/>
      <x:c r="B40" s="45"/>
      <x:c r="C40" s="45"/>
      <x:c r="D40" s="45"/>
      <x:c r="E40" s="45"/>
      <x:c r="F40" s="46"/>
      <x:c r="G40" s="46"/>
      <x:c r="H40" s="46" t="n">
        <x:f>F40-G40</x:f>
        <x:v>0</x:v>
      </x:c>
      <x:c r="I40" s="45"/>
      <x:c r="J40" s="45"/>
      <x:c r="K40" s="45" t="e">
        <x:f>YEAR(A40)</x:f>
      </x:c>
      <x:c r="L40" s="45"/>
    </x:row>
    <x:row r="41">
      <x:c r="A41" s="44"/>
      <x:c r="B41" s="45"/>
      <x:c r="C41" s="45"/>
      <x:c r="D41" s="45"/>
      <x:c r="E41" s="45"/>
      <x:c r="F41" s="46"/>
      <x:c r="G41" s="46"/>
      <x:c r="H41" s="46" t="n">
        <x:f>F41-G41</x:f>
        <x:v>0</x:v>
      </x:c>
      <x:c r="I41" s="45"/>
      <x:c r="J41" s="45"/>
      <x:c r="K41" s="45" t="e">
        <x:f>YEAR(A41)</x:f>
      </x:c>
      <x:c r="L41" s="45"/>
    </x:row>
    <x:row r="42">
      <x:c r="A42" s="44"/>
      <x:c r="B42" s="45"/>
      <x:c r="C42" s="45"/>
      <x:c r="D42" s="45"/>
      <x:c r="E42" s="45"/>
      <x:c r="F42" s="46"/>
      <x:c r="G42" s="46"/>
      <x:c r="H42" s="46" t="n">
        <x:f>F42-G42</x:f>
        <x:v>0</x:v>
      </x:c>
      <x:c r="I42" s="45"/>
      <x:c r="J42" s="45"/>
      <x:c r="K42" s="45" t="e">
        <x:f>YEAR(A42)</x:f>
      </x:c>
      <x:c r="L42" s="45"/>
    </x:row>
    <x:row r="43">
      <x:c r="A43" s="44"/>
      <x:c r="B43" s="45"/>
      <x:c r="C43" s="45"/>
      <x:c r="D43" s="45"/>
      <x:c r="E43" s="45"/>
      <x:c r="F43" s="46"/>
      <x:c r="G43" s="46"/>
      <x:c r="H43" s="46" t="n">
        <x:f>F43-G43</x:f>
        <x:v>0</x:v>
      </x:c>
      <x:c r="I43" s="45"/>
      <x:c r="J43" s="45"/>
      <x:c r="K43" s="45" t="e">
        <x:f>YEAR(A43)</x:f>
      </x:c>
      <x:c r="L43" s="45"/>
    </x:row>
    <x:row r="44">
      <x:c r="A44" s="44"/>
      <x:c r="B44" s="45"/>
      <x:c r="C44" s="45"/>
      <x:c r="D44" s="45"/>
      <x:c r="E44" s="45"/>
      <x:c r="F44" s="46"/>
      <x:c r="G44" s="46"/>
      <x:c r="H44" s="46" t="n">
        <x:f>F44-G44</x:f>
        <x:v>0</x:v>
      </x:c>
      <x:c r="I44" s="45"/>
      <x:c r="J44" s="45"/>
      <x:c r="K44" s="45" t="e">
        <x:f>YEAR(A44)</x:f>
      </x:c>
      <x:c r="L44" s="45"/>
    </x:row>
    <x:row r="45">
      <x:c r="A45" s="44"/>
      <x:c r="B45" s="45"/>
      <x:c r="C45" s="45"/>
      <x:c r="D45" s="45"/>
      <x:c r="E45" s="45"/>
      <x:c r="F45" s="46"/>
      <x:c r="G45" s="46"/>
      <x:c r="H45" s="46" t="n">
        <x:f>F45-G45</x:f>
        <x:v>0</x:v>
      </x:c>
      <x:c r="I45" s="45"/>
      <x:c r="J45" s="45"/>
      <x:c r="K45" s="45" t="e">
        <x:f>YEAR(A45)</x:f>
      </x:c>
      <x:c r="L45" s="45"/>
    </x:row>
    <x:row r="46">
      <x:c r="A46" s="44"/>
      <x:c r="B46" s="45"/>
      <x:c r="C46" s="45"/>
      <x:c r="D46" s="45"/>
      <x:c r="E46" s="45"/>
      <x:c r="F46" s="46"/>
      <x:c r="G46" s="46"/>
      <x:c r="H46" s="46" t="n">
        <x:f>F46-G46</x:f>
        <x:v>0</x:v>
      </x:c>
      <x:c r="I46" s="45"/>
      <x:c r="J46" s="45"/>
      <x:c r="K46" s="45" t="e">
        <x:f>YEAR(A46)</x:f>
      </x:c>
      <x:c r="L46" s="45"/>
    </x:row>
    <x:row r="47">
      <x:c r="A47" s="44"/>
      <x:c r="B47" s="45"/>
      <x:c r="C47" s="45"/>
      <x:c r="D47" s="45"/>
      <x:c r="E47" s="45"/>
      <x:c r="F47" s="46"/>
      <x:c r="G47" s="46"/>
      <x:c r="H47" s="46" t="n">
        <x:f>F47-G47</x:f>
        <x:v>0</x:v>
      </x:c>
      <x:c r="I47" s="45"/>
      <x:c r="J47" s="45"/>
      <x:c r="K47" s="45" t="e">
        <x:f>YEAR(A47)</x:f>
      </x:c>
      <x:c r="L47" s="45"/>
    </x:row>
    <x:row r="48">
      <x:c r="A48" s="44"/>
      <x:c r="B48" s="45"/>
      <x:c r="C48" s="45"/>
      <x:c r="D48" s="45"/>
      <x:c r="E48" s="45"/>
      <x:c r="F48" s="46"/>
      <x:c r="G48" s="46"/>
      <x:c r="H48" s="46" t="n">
        <x:f>F48-G48</x:f>
        <x:v>0</x:v>
      </x:c>
      <x:c r="I48" s="45"/>
      <x:c r="J48" s="45"/>
      <x:c r="K48" s="45" t="e">
        <x:f>YEAR(A48)</x:f>
      </x:c>
      <x:c r="L48" s="45"/>
    </x:row>
    <x:row r="49">
      <x:c r="A49" s="44"/>
      <x:c r="B49" s="45"/>
      <x:c r="C49" s="45"/>
      <x:c r="D49" s="45"/>
      <x:c r="E49" s="45"/>
      <x:c r="F49" s="46"/>
      <x:c r="G49" s="46"/>
      <x:c r="H49" s="46" t="n">
        <x:f>F49-G49</x:f>
        <x:v>0</x:v>
      </x:c>
      <x:c r="I49" s="45"/>
      <x:c r="J49" s="45"/>
      <x:c r="K49" s="45" t="e">
        <x:f>YEAR(A49)</x:f>
      </x:c>
      <x:c r="L49" s="45"/>
    </x:row>
    <x:row r="50">
      <x:c r="A50" s="44"/>
      <x:c r="B50" s="45"/>
      <x:c r="C50" s="45"/>
      <x:c r="D50" s="45"/>
      <x:c r="E50" s="45"/>
      <x:c r="F50" s="46"/>
      <x:c r="G50" s="46"/>
      <x:c r="H50" s="46" t="n">
        <x:f>F50-G50</x:f>
        <x:v>0</x:v>
      </x:c>
      <x:c r="I50" s="45"/>
      <x:c r="J50" s="45"/>
      <x:c r="K50" s="45" t="e">
        <x:f>YEAR(A50)</x:f>
      </x:c>
      <x:c r="L50" s="45"/>
    </x:row>
    <x:row r="51">
      <x:c r="A51" s="44"/>
      <x:c r="B51" s="45"/>
      <x:c r="C51" s="45"/>
      <x:c r="D51" s="45"/>
      <x:c r="E51" s="45"/>
      <x:c r="F51" s="46"/>
      <x:c r="G51" s="46"/>
      <x:c r="H51" s="46" t="n">
        <x:f>F51-G51</x:f>
        <x:v>0</x:v>
      </x:c>
      <x:c r="I51" s="45"/>
      <x:c r="J51" s="45"/>
      <x:c r="K51" s="45" t="e">
        <x:f>YEAR(A51)</x:f>
      </x:c>
      <x:c r="L51" s="45"/>
    </x:row>
    <x:row r="52">
      <x:c r="A52" s="44"/>
      <x:c r="B52" s="45"/>
      <x:c r="C52" s="45"/>
      <x:c r="D52" s="45"/>
      <x:c r="E52" s="45"/>
      <x:c r="F52" s="46"/>
      <x:c r="G52" s="46"/>
      <x:c r="H52" s="46" t="n">
        <x:f>F52-G52</x:f>
        <x:v>0</x:v>
      </x:c>
      <x:c r="I52" s="45"/>
      <x:c r="J52" s="45"/>
      <x:c r="K52" s="45" t="e">
        <x:f>YEAR(A52)</x:f>
      </x:c>
      <x:c r="L52" s="45"/>
    </x:row>
    <x:row r="53">
      <x:c r="A53" s="44"/>
      <x:c r="B53" s="45"/>
      <x:c r="C53" s="45"/>
      <x:c r="D53" s="45"/>
      <x:c r="E53" s="45"/>
      <x:c r="F53" s="46"/>
      <x:c r="G53" s="46"/>
      <x:c r="H53" s="46" t="n">
        <x:f>F53-G53</x:f>
        <x:v>0</x:v>
      </x:c>
      <x:c r="I53" s="45"/>
      <x:c r="J53" s="45"/>
      <x:c r="K53" s="45" t="e">
        <x:f>YEAR(A53)</x:f>
      </x:c>
      <x:c r="L53" s="45"/>
    </x:row>
    <x:row r="54">
      <x:c r="A54" s="44"/>
      <x:c r="B54" s="45"/>
      <x:c r="C54" s="45"/>
      <x:c r="D54" s="45"/>
      <x:c r="E54" s="45"/>
      <x:c r="F54" s="46"/>
      <x:c r="G54" s="46"/>
      <x:c r="H54" s="46" t="n">
        <x:f>F54-G54</x:f>
        <x:v>0</x:v>
      </x:c>
      <x:c r="I54" s="45"/>
      <x:c r="J54" s="45"/>
      <x:c r="K54" s="45" t="e">
        <x:f>YEAR(A54)</x:f>
      </x:c>
      <x:c r="L54" s="45"/>
    </x:row>
    <x:row r="55">
      <x:c r="A55" s="44"/>
      <x:c r="B55" s="45"/>
      <x:c r="C55" s="45"/>
      <x:c r="D55" s="45"/>
      <x:c r="E55" s="45"/>
      <x:c r="F55" s="46"/>
      <x:c r="G55" s="46"/>
      <x:c r="H55" s="46" t="n">
        <x:f>F55-G55</x:f>
        <x:v>0</x:v>
      </x:c>
      <x:c r="I55" s="45"/>
      <x:c r="J55" s="45"/>
      <x:c r="K55" s="45" t="e">
        <x:f>YEAR(A55)</x:f>
      </x:c>
      <x:c r="L55" s="45"/>
    </x:row>
    <x:row r="56">
      <x:c r="A56" s="44"/>
      <x:c r="B56" s="45"/>
      <x:c r="C56" s="45"/>
      <x:c r="D56" s="45"/>
      <x:c r="E56" s="45"/>
      <x:c r="F56" s="46"/>
      <x:c r="G56" s="46"/>
      <x:c r="H56" s="46" t="n">
        <x:f>F56-G56</x:f>
        <x:v>0</x:v>
      </x:c>
      <x:c r="I56" s="45"/>
      <x:c r="J56" s="45"/>
      <x:c r="K56" s="45" t="e">
        <x:f>YEAR(A56)</x:f>
      </x:c>
      <x:c r="L56" s="45"/>
    </x:row>
    <x:row r="57">
      <x:c r="A57" s="44"/>
      <x:c r="B57" s="45"/>
      <x:c r="C57" s="45"/>
      <x:c r="D57" s="45"/>
      <x:c r="E57" s="45"/>
      <x:c r="F57" s="46"/>
      <x:c r="G57" s="46"/>
      <x:c r="H57" s="46" t="n">
        <x:f>F57-G57</x:f>
        <x:v>0</x:v>
      </x:c>
      <x:c r="I57" s="45"/>
      <x:c r="J57" s="45"/>
      <x:c r="K57" s="45" t="e">
        <x:f>YEAR(A57)</x:f>
      </x:c>
      <x:c r="L57" s="45"/>
    </x:row>
    <x:row r="58">
      <x:c r="A58" s="44"/>
      <x:c r="B58" s="45"/>
      <x:c r="C58" s="45"/>
      <x:c r="D58" s="45"/>
      <x:c r="E58" s="45"/>
      <x:c r="F58" s="46"/>
      <x:c r="G58" s="46"/>
      <x:c r="H58" s="46" t="n">
        <x:f>F58-G58</x:f>
        <x:v>0</x:v>
      </x:c>
      <x:c r="I58" s="45"/>
      <x:c r="J58" s="45"/>
      <x:c r="K58" s="45" t="e">
        <x:f>YEAR(A58)</x:f>
      </x:c>
      <x:c r="L58" s="45"/>
    </x:row>
    <x:row r="59">
      <x:c r="A59" s="44"/>
      <x:c r="B59" s="45"/>
      <x:c r="C59" s="45"/>
      <x:c r="D59" s="45"/>
      <x:c r="E59" s="45"/>
      <x:c r="F59" s="46"/>
      <x:c r="G59" s="46"/>
      <x:c r="H59" s="46" t="n">
        <x:f>F59-G59</x:f>
        <x:v>0</x:v>
      </x:c>
      <x:c r="I59" s="45"/>
      <x:c r="J59" s="45"/>
      <x:c r="K59" s="45" t="e">
        <x:f>YEAR(A59)</x:f>
      </x:c>
      <x:c r="L59" s="45"/>
    </x:row>
    <x:row r="60">
      <x:c r="A60" s="44"/>
      <x:c r="B60" s="45"/>
      <x:c r="C60" s="45"/>
      <x:c r="D60" s="45"/>
      <x:c r="E60" s="45"/>
      <x:c r="F60" s="46"/>
      <x:c r="G60" s="46"/>
      <x:c r="H60" s="46" t="n">
        <x:f>F60-G60</x:f>
        <x:v>0</x:v>
      </x:c>
      <x:c r="I60" s="45"/>
      <x:c r="J60" s="45"/>
      <x:c r="K60" s="45" t="e">
        <x:f>YEAR(A60)</x:f>
      </x:c>
      <x:c r="L60" s="45"/>
    </x:row>
    <x:row r="61">
      <x:c r="A61" s="44"/>
      <x:c r="B61" s="45"/>
      <x:c r="C61" s="45"/>
      <x:c r="D61" s="45"/>
      <x:c r="E61" s="45"/>
      <x:c r="F61" s="46"/>
      <x:c r="G61" s="46"/>
      <x:c r="H61" s="46" t="n">
        <x:f>F61-G61</x:f>
        <x:v>0</x:v>
      </x:c>
      <x:c r="I61" s="45"/>
      <x:c r="J61" s="45"/>
      <x:c r="K61" s="45" t="e">
        <x:f>YEAR(A61)</x:f>
      </x:c>
      <x:c r="L61" s="45"/>
    </x:row>
    <x:row r="62">
      <x:c r="A62" s="44"/>
      <x:c r="B62" s="45"/>
      <x:c r="C62" s="45"/>
      <x:c r="D62" s="45"/>
      <x:c r="E62" s="45"/>
      <x:c r="F62" s="46"/>
      <x:c r="G62" s="46"/>
      <x:c r="H62" s="46" t="n">
        <x:f>F62-G62</x:f>
        <x:v>0</x:v>
      </x:c>
      <x:c r="I62" s="45"/>
      <x:c r="J62" s="45"/>
      <x:c r="K62" s="45" t="e">
        <x:f>YEAR(A62)</x:f>
      </x:c>
      <x:c r="L62" s="45"/>
    </x:row>
    <x:row r="63">
      <x:c r="A63" s="44"/>
      <x:c r="B63" s="45"/>
      <x:c r="C63" s="45"/>
      <x:c r="D63" s="45"/>
      <x:c r="E63" s="45"/>
      <x:c r="F63" s="46"/>
      <x:c r="G63" s="46"/>
      <x:c r="H63" s="46" t="n">
        <x:f>F63-G63</x:f>
        <x:v>0</x:v>
      </x:c>
      <x:c r="I63" s="45"/>
      <x:c r="J63" s="45"/>
      <x:c r="K63" s="45" t="e">
        <x:f>YEAR(A63)</x:f>
      </x:c>
      <x:c r="L63" s="45"/>
    </x:row>
    <x:row r="64">
      <x:c r="A64" s="44"/>
      <x:c r="B64" s="45"/>
      <x:c r="C64" s="45"/>
      <x:c r="D64" s="45"/>
      <x:c r="E64" s="45"/>
      <x:c r="F64" s="46"/>
      <x:c r="G64" s="46"/>
      <x:c r="H64" s="46" t="n">
        <x:f>F64-G64</x:f>
        <x:v>0</x:v>
      </x:c>
      <x:c r="I64" s="45"/>
      <x:c r="J64" s="45"/>
      <x:c r="K64" s="45" t="e">
        <x:f>YEAR(A64)</x:f>
      </x:c>
      <x:c r="L64" s="45"/>
    </x:row>
    <x:row r="65">
      <x:c r="A65" s="44"/>
      <x:c r="B65" s="45"/>
      <x:c r="C65" s="45"/>
      <x:c r="D65" s="45"/>
      <x:c r="E65" s="45"/>
      <x:c r="F65" s="46"/>
      <x:c r="G65" s="46"/>
      <x:c r="H65" s="46" t="n">
        <x:f>F65-G65</x:f>
        <x:v>0</x:v>
      </x:c>
      <x:c r="I65" s="45"/>
      <x:c r="J65" s="45"/>
      <x:c r="K65" s="45" t="e">
        <x:f>YEAR(A65)</x:f>
      </x:c>
      <x:c r="L65" s="45"/>
    </x:row>
    <x:row r="66">
      <x:c r="A66" s="44"/>
      <x:c r="B66" s="45"/>
      <x:c r="C66" s="45"/>
      <x:c r="D66" s="45"/>
      <x:c r="E66" s="45"/>
      <x:c r="F66" s="46"/>
      <x:c r="G66" s="46"/>
      <x:c r="H66" s="46" t="n">
        <x:f>F66-G66</x:f>
        <x:v>0</x:v>
      </x:c>
      <x:c r="I66" s="45"/>
      <x:c r="J66" s="45"/>
      <x:c r="K66" s="45" t="e">
        <x:f>YEAR(A66)</x:f>
      </x:c>
      <x:c r="L66" s="45"/>
    </x:row>
    <x:row r="67">
      <x:c r="A67" s="44"/>
      <x:c r="B67" s="45"/>
      <x:c r="C67" s="45"/>
      <x:c r="D67" s="45"/>
      <x:c r="E67" s="45"/>
      <x:c r="F67" s="46"/>
      <x:c r="G67" s="46"/>
      <x:c r="H67" s="46" t="n">
        <x:f>F67-G67</x:f>
        <x:v>0</x:v>
      </x:c>
      <x:c r="I67" s="45"/>
      <x:c r="J67" s="45"/>
      <x:c r="K67" s="45" t="e">
        <x:f>YEAR(A67)</x:f>
      </x:c>
      <x:c r="L67" s="45"/>
    </x:row>
    <x:row r="68">
      <x:c r="A68" s="44"/>
      <x:c r="B68" s="45"/>
      <x:c r="C68" s="45"/>
      <x:c r="D68" s="45"/>
      <x:c r="E68" s="45"/>
      <x:c r="F68" s="46"/>
      <x:c r="G68" s="46"/>
      <x:c r="H68" s="46" t="n">
        <x:f>F68-G68</x:f>
        <x:v>0</x:v>
      </x:c>
      <x:c r="I68" s="45"/>
      <x:c r="J68" s="45"/>
      <x:c r="K68" s="45" t="e">
        <x:f>YEAR(A68)</x:f>
      </x:c>
      <x:c r="L68" s="45"/>
    </x:row>
    <x:row r="69">
      <x:c r="A69" s="44"/>
      <x:c r="B69" s="45"/>
      <x:c r="C69" s="45"/>
      <x:c r="D69" s="45"/>
      <x:c r="E69" s="45"/>
      <x:c r="F69" s="46"/>
      <x:c r="G69" s="46"/>
      <x:c r="H69" s="46" t="n">
        <x:f>F69-G69</x:f>
        <x:v>0</x:v>
      </x:c>
      <x:c r="I69" s="45"/>
      <x:c r="J69" s="45"/>
      <x:c r="K69" s="45" t="e">
        <x:f>YEAR(A69)</x:f>
      </x:c>
      <x:c r="L69" s="45"/>
    </x:row>
    <x:row r="70">
      <x:c r="A70" s="44"/>
      <x:c r="B70" s="45"/>
      <x:c r="C70" s="45"/>
      <x:c r="D70" s="45"/>
      <x:c r="E70" s="45"/>
      <x:c r="F70" s="46"/>
      <x:c r="G70" s="46"/>
      <x:c r="H70" s="46" t="n">
        <x:f>F70-G70</x:f>
        <x:v>0</x:v>
      </x:c>
      <x:c r="I70" s="45"/>
      <x:c r="J70" s="45"/>
      <x:c r="K70" s="45" t="e">
        <x:f>YEAR(A70)</x:f>
      </x:c>
      <x:c r="L70" s="45"/>
    </x:row>
    <x:row r="71">
      <x:c r="A71" s="44"/>
      <x:c r="B71" s="45"/>
      <x:c r="C71" s="45"/>
      <x:c r="D71" s="45"/>
      <x:c r="E71" s="45"/>
      <x:c r="F71" s="46"/>
      <x:c r="G71" s="46"/>
      <x:c r="H71" s="46" t="n">
        <x:f>F71-G71</x:f>
        <x:v>0</x:v>
      </x:c>
      <x:c r="I71" s="45"/>
      <x:c r="J71" s="45"/>
      <x:c r="K71" s="45" t="e">
        <x:f>YEAR(A71)</x:f>
      </x:c>
      <x:c r="L71" s="45"/>
    </x:row>
    <x:row r="72">
      <x:c r="A72" s="44"/>
      <x:c r="B72" s="45"/>
      <x:c r="C72" s="45"/>
      <x:c r="D72" s="45"/>
      <x:c r="E72" s="45"/>
      <x:c r="F72" s="46"/>
      <x:c r="G72" s="46"/>
      <x:c r="H72" s="46" t="n">
        <x:f>F72-G72</x:f>
        <x:v>0</x:v>
      </x:c>
      <x:c r="I72" s="45"/>
      <x:c r="J72" s="45"/>
      <x:c r="K72" s="45" t="e">
        <x:f>YEAR(A72)</x:f>
      </x:c>
      <x:c r="L72" s="45"/>
    </x:row>
    <x:row r="73">
      <x:c r="A73" s="44"/>
      <x:c r="B73" s="45"/>
      <x:c r="C73" s="45"/>
      <x:c r="D73" s="45"/>
      <x:c r="E73" s="45"/>
      <x:c r="F73" s="46"/>
      <x:c r="G73" s="46"/>
      <x:c r="H73" s="46" t="n">
        <x:f>F73-G73</x:f>
        <x:v>0</x:v>
      </x:c>
      <x:c r="I73" s="45"/>
      <x:c r="J73" s="45"/>
      <x:c r="K73" s="45" t="e">
        <x:f>YEAR(A73)</x:f>
      </x:c>
      <x:c r="L73" s="45"/>
    </x:row>
    <x:row r="74">
      <x:c r="A74" s="44"/>
      <x:c r="B74" s="45"/>
      <x:c r="C74" s="45"/>
      <x:c r="D74" s="45"/>
      <x:c r="E74" s="45"/>
      <x:c r="F74" s="46"/>
      <x:c r="G74" s="46"/>
      <x:c r="H74" s="46" t="n">
        <x:f>F74-G74</x:f>
        <x:v>0</x:v>
      </x:c>
      <x:c r="I74" s="45"/>
      <x:c r="J74" s="45"/>
      <x:c r="K74" s="45" t="e">
        <x:f>YEAR(A74)</x:f>
      </x:c>
      <x:c r="L74" s="45"/>
    </x:row>
    <x:row r="75">
      <x:c r="A75" s="44"/>
      <x:c r="B75" s="45"/>
      <x:c r="C75" s="45"/>
      <x:c r="D75" s="45"/>
      <x:c r="E75" s="45"/>
      <x:c r="F75" s="46"/>
      <x:c r="G75" s="46"/>
      <x:c r="H75" s="46" t="n">
        <x:f>F75-G75</x:f>
        <x:v>0</x:v>
      </x:c>
      <x:c r="I75" s="45"/>
      <x:c r="J75" s="45"/>
      <x:c r="K75" s="45" t="e">
        <x:f>YEAR(A75)</x:f>
      </x:c>
      <x:c r="L75" s="45"/>
    </x:row>
    <x:row r="76">
      <x:c r="A76" s="44"/>
      <x:c r="B76" s="45"/>
      <x:c r="C76" s="45"/>
      <x:c r="D76" s="45"/>
      <x:c r="E76" s="45"/>
      <x:c r="F76" s="46"/>
      <x:c r="G76" s="46"/>
      <x:c r="H76" s="46" t="n">
        <x:f>F76-G76</x:f>
        <x:v>0</x:v>
      </x:c>
      <x:c r="I76" s="45"/>
      <x:c r="J76" s="45"/>
      <x:c r="K76" s="45" t="e">
        <x:f>YEAR(A76)</x:f>
      </x:c>
      <x:c r="L76" s="45"/>
    </x:row>
    <x:row r="77">
      <x:c r="A77" s="44"/>
      <x:c r="B77" s="45"/>
      <x:c r="C77" s="45"/>
      <x:c r="D77" s="45"/>
      <x:c r="E77" s="45"/>
      <x:c r="F77" s="46"/>
      <x:c r="G77" s="46"/>
      <x:c r="H77" s="46" t="n">
        <x:f>F77-G77</x:f>
        <x:v>0</x:v>
      </x:c>
      <x:c r="I77" s="45"/>
      <x:c r="J77" s="45"/>
      <x:c r="K77" s="45" t="e">
        <x:f>YEAR(A77)</x:f>
      </x:c>
      <x:c r="L77" s="45"/>
    </x:row>
    <x:row r="78">
      <x:c r="A78" s="44"/>
      <x:c r="B78" s="45"/>
      <x:c r="C78" s="45"/>
      <x:c r="D78" s="45"/>
      <x:c r="E78" s="45"/>
      <x:c r="F78" s="46"/>
      <x:c r="G78" s="46"/>
      <x:c r="H78" s="46" t="n">
        <x:f>F78-G78</x:f>
        <x:v>0</x:v>
      </x:c>
      <x:c r="I78" s="45"/>
      <x:c r="J78" s="45"/>
      <x:c r="K78" s="45" t="e">
        <x:f>YEAR(A78)</x:f>
      </x:c>
      <x:c r="L78" s="45"/>
    </x:row>
    <x:row r="79">
      <x:c r="A79" s="44"/>
      <x:c r="B79" s="45"/>
      <x:c r="C79" s="45"/>
      <x:c r="D79" s="45"/>
      <x:c r="E79" s="45"/>
      <x:c r="F79" s="46"/>
      <x:c r="G79" s="46"/>
      <x:c r="H79" s="46" t="n">
        <x:f>F79-G79</x:f>
        <x:v>0</x:v>
      </x:c>
      <x:c r="I79" s="45"/>
      <x:c r="J79" s="45"/>
      <x:c r="K79" s="45" t="e">
        <x:f>YEAR(A79)</x:f>
      </x:c>
      <x:c r="L79" s="45"/>
    </x:row>
    <x:row r="80">
      <x:c r="A80" s="44"/>
      <x:c r="B80" s="45"/>
      <x:c r="C80" s="45"/>
      <x:c r="D80" s="45"/>
      <x:c r="E80" s="45"/>
      <x:c r="F80" s="46"/>
      <x:c r="G80" s="46"/>
      <x:c r="H80" s="46" t="n">
        <x:f>F80-G80</x:f>
        <x:v>0</x:v>
      </x:c>
      <x:c r="I80" s="45"/>
      <x:c r="J80" s="45"/>
      <x:c r="K80" s="45" t="e">
        <x:f>YEAR(A80)</x:f>
      </x:c>
      <x:c r="L80" s="45"/>
    </x:row>
    <x:row r="81">
      <x:c r="A81" s="44"/>
      <x:c r="B81" s="45"/>
      <x:c r="C81" s="45"/>
      <x:c r="D81" s="45"/>
      <x:c r="E81" s="45"/>
      <x:c r="F81" s="46"/>
      <x:c r="G81" s="46"/>
      <x:c r="H81" s="46" t="n">
        <x:f>F81-G81</x:f>
        <x:v>0</x:v>
      </x:c>
      <x:c r="I81" s="45"/>
      <x:c r="J81" s="45"/>
      <x:c r="K81" s="45" t="e">
        <x:f>YEAR(A81)</x:f>
      </x:c>
      <x:c r="L81" s="45"/>
    </x:row>
    <x:row r="82">
      <x:c r="A82" s="44"/>
      <x:c r="B82" s="45"/>
      <x:c r="C82" s="45"/>
      <x:c r="D82" s="45"/>
      <x:c r="E82" s="45"/>
      <x:c r="F82" s="46"/>
      <x:c r="G82" s="46"/>
      <x:c r="H82" s="46" t="n">
        <x:f>F82-G82</x:f>
        <x:v>0</x:v>
      </x:c>
      <x:c r="I82" s="45"/>
      <x:c r="J82" s="45"/>
      <x:c r="K82" s="45" t="e">
        <x:f>YEAR(A82)</x:f>
      </x:c>
      <x:c r="L82" s="45"/>
    </x:row>
    <x:row r="83">
      <x:c r="A83" s="44"/>
      <x:c r="B83" s="45"/>
      <x:c r="C83" s="45"/>
      <x:c r="D83" s="45"/>
      <x:c r="E83" s="45"/>
      <x:c r="F83" s="46"/>
      <x:c r="G83" s="46"/>
      <x:c r="H83" s="46" t="n">
        <x:f>F83-G83</x:f>
        <x:v>0</x:v>
      </x:c>
      <x:c r="I83" s="45"/>
      <x:c r="J83" s="45"/>
      <x:c r="K83" s="45" t="e">
        <x:f>YEAR(A83)</x:f>
      </x:c>
      <x:c r="L83" s="45"/>
    </x:row>
    <x:row r="84">
      <x:c r="A84" s="44"/>
      <x:c r="B84" s="45"/>
      <x:c r="C84" s="45"/>
      <x:c r="D84" s="45"/>
      <x:c r="E84" s="45"/>
      <x:c r="F84" s="46"/>
      <x:c r="G84" s="46"/>
      <x:c r="H84" s="46" t="n">
        <x:f>F84-G84</x:f>
        <x:v>0</x:v>
      </x:c>
      <x:c r="I84" s="45"/>
      <x:c r="J84" s="45"/>
      <x:c r="K84" s="45" t="e">
        <x:f>YEAR(A84)</x:f>
      </x:c>
      <x:c r="L84" s="45"/>
    </x:row>
    <x:row r="85">
      <x:c r="A85" s="44"/>
      <x:c r="B85" s="45"/>
      <x:c r="C85" s="45"/>
      <x:c r="D85" s="45"/>
      <x:c r="E85" s="45"/>
      <x:c r="F85" s="46"/>
      <x:c r="G85" s="46"/>
      <x:c r="H85" s="46" t="n">
        <x:f>F85-G85</x:f>
        <x:v>0</x:v>
      </x:c>
      <x:c r="I85" s="45"/>
      <x:c r="J85" s="45"/>
      <x:c r="K85" s="45" t="e">
        <x:f>YEAR(A85)</x:f>
      </x:c>
      <x:c r="L85" s="45"/>
    </x:row>
    <x:row r="86">
      <x:c r="A86" s="44"/>
      <x:c r="B86" s="45"/>
      <x:c r="C86" s="45"/>
      <x:c r="D86" s="45"/>
      <x:c r="E86" s="45"/>
      <x:c r="F86" s="46"/>
      <x:c r="G86" s="46"/>
      <x:c r="H86" s="46" t="n">
        <x:f>F86-G86</x:f>
        <x:v>0</x:v>
      </x:c>
      <x:c r="I86" s="45"/>
      <x:c r="J86" s="45"/>
      <x:c r="K86" s="45" t="e">
        <x:f>YEAR(A86)</x:f>
      </x:c>
      <x:c r="L86" s="45"/>
    </x:row>
    <x:row r="87">
      <x:c r="A87" s="44"/>
      <x:c r="B87" s="45"/>
      <x:c r="C87" s="45"/>
      <x:c r="D87" s="45"/>
      <x:c r="E87" s="45"/>
      <x:c r="F87" s="46"/>
      <x:c r="G87" s="46"/>
      <x:c r="H87" s="46" t="n">
        <x:f>F87-G87</x:f>
        <x:v>0</x:v>
      </x:c>
      <x:c r="I87" s="45"/>
      <x:c r="J87" s="45"/>
      <x:c r="K87" s="45" t="e">
        <x:f>YEAR(A87)</x:f>
      </x:c>
      <x:c r="L87" s="45"/>
    </x:row>
    <x:row r="88">
      <x:c r="A88" s="44"/>
      <x:c r="B88" s="45"/>
      <x:c r="C88" s="45"/>
      <x:c r="D88" s="45"/>
      <x:c r="E88" s="45"/>
      <x:c r="F88" s="46"/>
      <x:c r="G88" s="46"/>
      <x:c r="H88" s="46" t="n">
        <x:f>F88-G88</x:f>
        <x:v>0</x:v>
      </x:c>
      <x:c r="I88" s="45"/>
      <x:c r="J88" s="45"/>
      <x:c r="K88" s="45" t="e">
        <x:f>YEAR(A88)</x:f>
      </x:c>
      <x:c r="L88" s="45"/>
    </x:row>
    <x:row r="89">
      <x:c r="A89" s="44"/>
      <x:c r="B89" s="45"/>
      <x:c r="C89" s="45"/>
      <x:c r="D89" s="45"/>
      <x:c r="E89" s="45"/>
      <x:c r="F89" s="46"/>
      <x:c r="G89" s="46"/>
      <x:c r="H89" s="46" t="n">
        <x:f>F89-G89</x:f>
        <x:v>0</x:v>
      </x:c>
      <x:c r="I89" s="45"/>
      <x:c r="J89" s="45"/>
      <x:c r="K89" s="45" t="e">
        <x:f>YEAR(A89)</x:f>
      </x:c>
      <x:c r="L89" s="45"/>
    </x:row>
    <x:row r="90">
      <x:c r="A90" s="44"/>
      <x:c r="B90" s="45"/>
      <x:c r="C90" s="45"/>
      <x:c r="D90" s="45"/>
      <x:c r="E90" s="45"/>
      <x:c r="F90" s="46"/>
      <x:c r="G90" s="46"/>
      <x:c r="H90" s="46" t="n">
        <x:f>F90-G90</x:f>
        <x:v>0</x:v>
      </x:c>
      <x:c r="I90" s="45"/>
      <x:c r="J90" s="45"/>
      <x:c r="K90" s="45" t="e">
        <x:f>YEAR(A90)</x:f>
      </x:c>
      <x:c r="L90" s="45"/>
    </x:row>
    <x:row r="91">
      <x:c r="A91" s="44"/>
      <x:c r="B91" s="45"/>
      <x:c r="C91" s="45"/>
      <x:c r="D91" s="45"/>
      <x:c r="E91" s="45"/>
      <x:c r="F91" s="46"/>
      <x:c r="G91" s="46"/>
      <x:c r="H91" s="46" t="n">
        <x:f>F91-G91</x:f>
        <x:v>0</x:v>
      </x:c>
      <x:c r="I91" s="45"/>
      <x:c r="J91" s="45"/>
      <x:c r="K91" s="45" t="e">
        <x:f>YEAR(A91)</x:f>
      </x:c>
      <x:c r="L91" s="45"/>
    </x:row>
    <x:row r="92">
      <x:c r="A92" s="44"/>
      <x:c r="B92" s="45"/>
      <x:c r="C92" s="45"/>
      <x:c r="D92" s="45"/>
      <x:c r="E92" s="45"/>
      <x:c r="F92" s="46"/>
      <x:c r="G92" s="46"/>
      <x:c r="H92" s="46" t="n">
        <x:f>F92-G92</x:f>
        <x:v>0</x:v>
      </x:c>
      <x:c r="I92" s="45"/>
      <x:c r="J92" s="45"/>
      <x:c r="K92" s="45" t="e">
        <x:f>YEAR(A92)</x:f>
      </x:c>
      <x:c r="L92" s="45"/>
    </x:row>
    <x:row r="93">
      <x:c r="A93" s="44"/>
      <x:c r="B93" s="45"/>
      <x:c r="C93" s="45"/>
      <x:c r="D93" s="45"/>
      <x:c r="E93" s="45"/>
      <x:c r="F93" s="46"/>
      <x:c r="G93" s="46"/>
      <x:c r="H93" s="46" t="n">
        <x:f>F93-G93</x:f>
        <x:v>0</x:v>
      </x:c>
      <x:c r="I93" s="45"/>
      <x:c r="J93" s="45"/>
      <x:c r="K93" s="45" t="e">
        <x:f>YEAR(A93)</x:f>
      </x:c>
      <x:c r="L93" s="45"/>
    </x:row>
    <x:row r="94">
      <x:c r="A94" s="44"/>
      <x:c r="B94" s="45"/>
      <x:c r="C94" s="45"/>
      <x:c r="D94" s="45"/>
      <x:c r="E94" s="45"/>
      <x:c r="F94" s="46"/>
      <x:c r="G94" s="46"/>
      <x:c r="H94" s="46" t="n">
        <x:f>F94-G94</x:f>
        <x:v>0</x:v>
      </x:c>
      <x:c r="I94" s="45"/>
      <x:c r="J94" s="45"/>
      <x:c r="K94" s="45" t="e">
        <x:f>YEAR(A94)</x:f>
      </x:c>
      <x:c r="L94" s="45"/>
    </x:row>
    <x:row r="95">
      <x:c r="A95" s="44"/>
      <x:c r="B95" s="45"/>
      <x:c r="C95" s="45"/>
      <x:c r="D95" s="45"/>
      <x:c r="E95" s="45"/>
      <x:c r="F95" s="46"/>
      <x:c r="G95" s="46"/>
      <x:c r="H95" s="46" t="n">
        <x:f>F95-G95</x:f>
        <x:v>0</x:v>
      </x:c>
      <x:c r="I95" s="45"/>
      <x:c r="J95" s="45"/>
      <x:c r="K95" s="45" t="e">
        <x:f>YEAR(A95)</x:f>
      </x:c>
      <x:c r="L95" s="45"/>
    </x:row>
    <x:row r="96">
      <x:c r="A96" s="44"/>
      <x:c r="B96" s="45"/>
      <x:c r="C96" s="45"/>
      <x:c r="D96" s="45"/>
      <x:c r="E96" s="45"/>
      <x:c r="F96" s="46"/>
      <x:c r="G96" s="46"/>
      <x:c r="H96" s="46" t="n">
        <x:f>F96-G96</x:f>
        <x:v>0</x:v>
      </x:c>
      <x:c r="I96" s="45"/>
      <x:c r="J96" s="45"/>
      <x:c r="K96" s="45" t="e">
        <x:f>YEAR(A96)</x:f>
      </x:c>
      <x:c r="L96" s="45"/>
    </x:row>
    <x:row r="97">
      <x:c r="A97" s="44"/>
      <x:c r="B97" s="45"/>
      <x:c r="C97" s="45"/>
      <x:c r="D97" s="45"/>
      <x:c r="E97" s="45"/>
      <x:c r="F97" s="46"/>
      <x:c r="G97" s="46"/>
      <x:c r="H97" s="46" t="n">
        <x:f>F97-G97</x:f>
        <x:v>0</x:v>
      </x:c>
      <x:c r="I97" s="45"/>
      <x:c r="J97" s="45"/>
      <x:c r="K97" s="45" t="e">
        <x:f>YEAR(A97)</x:f>
      </x:c>
      <x:c r="L97" s="45"/>
    </x:row>
    <x:row r="98">
      <x:c r="A98" s="44"/>
      <x:c r="B98" s="45"/>
      <x:c r="C98" s="45"/>
      <x:c r="D98" s="45"/>
      <x:c r="E98" s="45"/>
      <x:c r="F98" s="46"/>
      <x:c r="G98" s="46"/>
      <x:c r="H98" s="46" t="n">
        <x:f>F98-G98</x:f>
        <x:v>0</x:v>
      </x:c>
      <x:c r="I98" s="45"/>
      <x:c r="J98" s="45"/>
      <x:c r="K98" s="45" t="e">
        <x:f>YEAR(A98)</x:f>
      </x:c>
      <x:c r="L98" s="45"/>
    </x:row>
    <x:row r="99">
      <x:c r="A99" s="44"/>
      <x:c r="B99" s="45"/>
      <x:c r="C99" s="45"/>
      <x:c r="D99" s="45"/>
      <x:c r="E99" s="45"/>
      <x:c r="F99" s="46"/>
      <x:c r="G99" s="46"/>
      <x:c r="H99" s="46" t="n">
        <x:f>F99-G99</x:f>
        <x:v>0</x:v>
      </x:c>
      <x:c r="I99" s="45"/>
      <x:c r="J99" s="45"/>
      <x:c r="K99" s="45" t="e">
        <x:f>YEAR(A99)</x:f>
      </x:c>
      <x:c r="L99" s="45"/>
    </x:row>
    <x:row r="100">
      <x:c r="A100" s="44"/>
      <x:c r="B100" s="45"/>
      <x:c r="C100" s="45"/>
      <x:c r="D100" s="45"/>
      <x:c r="E100" s="45"/>
      <x:c r="F100" s="46"/>
      <x:c r="G100" s="46"/>
      <x:c r="H100" s="46" t="n">
        <x:f>F100-G100</x:f>
        <x:v>0</x:v>
      </x:c>
      <x:c r="I100" s="45"/>
      <x:c r="J100" s="45"/>
      <x:c r="K100" s="45" t="e">
        <x:f>YEAR(A100)</x:f>
      </x:c>
      <x:c r="L100" s="45"/>
    </x:row>
    <x:row r="101">
      <x:c r="A101" s="44"/>
      <x:c r="B101" s="45"/>
      <x:c r="C101" s="45"/>
      <x:c r="D101" s="45"/>
      <x:c r="E101" s="45"/>
      <x:c r="F101" s="46"/>
      <x:c r="G101" s="46"/>
      <x:c r="H101" s="46" t="n">
        <x:f>F101-G101</x:f>
        <x:v>0</x:v>
      </x:c>
      <x:c r="I101" s="45"/>
      <x:c r="J101" s="45"/>
      <x:c r="K101" s="45" t="e">
        <x:f>YEAR(A101)</x:f>
      </x:c>
      <x:c r="L101" s="45"/>
    </x:row>
    <x:row r="102">
      <x:c r="A102" s="44"/>
      <x:c r="B102" s="45"/>
      <x:c r="C102" s="45"/>
      <x:c r="D102" s="45"/>
      <x:c r="E102" s="45"/>
      <x:c r="F102" s="46"/>
      <x:c r="G102" s="46"/>
      <x:c r="H102" s="46" t="n">
        <x:f>F102-G102</x:f>
        <x:v>0</x:v>
      </x:c>
      <x:c r="I102" s="45"/>
      <x:c r="J102" s="45"/>
      <x:c r="K102" s="45" t="e">
        <x:f>YEAR(A102)</x:f>
      </x:c>
      <x:c r="L102" s="45"/>
    </x:row>
    <x:row r="103">
      <x:c r="A103" s="44"/>
      <x:c r="B103" s="45"/>
      <x:c r="C103" s="45"/>
      <x:c r="D103" s="45"/>
      <x:c r="E103" s="45"/>
      <x:c r="F103" s="46"/>
      <x:c r="G103" s="46"/>
      <x:c r="H103" s="46" t="n">
        <x:f>F103-G103</x:f>
        <x:v>0</x:v>
      </x:c>
      <x:c r="I103" s="45"/>
      <x:c r="J103" s="45"/>
      <x:c r="K103" s="45" t="e">
        <x:f>YEAR(A103)</x:f>
      </x:c>
      <x:c r="L103" s="45"/>
    </x:row>
    <x:row r="104">
      <x:c r="A104" s="44"/>
      <x:c r="B104" s="45"/>
      <x:c r="C104" s="45"/>
      <x:c r="D104" s="45"/>
      <x:c r="E104" s="45"/>
      <x:c r="F104" s="46"/>
      <x:c r="G104" s="46"/>
      <x:c r="H104" s="46" t="n">
        <x:f>F104-G104</x:f>
        <x:v>0</x:v>
      </x:c>
      <x:c r="I104" s="45"/>
      <x:c r="J104" s="45"/>
      <x:c r="K104" s="45" t="e">
        <x:f>YEAR(A104)</x:f>
      </x:c>
      <x:c r="L104" s="45"/>
    </x:row>
  </x:sheetData>
  <x:mergeCells>
    <x:mergeCell ref="A1:L1"/>
    <x:mergeCell ref="A2:L2"/>
  </x:mergeCells>
  <x:conditionalFormatting sqref="F5:F104">
    <x:cfRule type="dataBar" priority="1">
      <x:dataBar>
        <x:cfvo type="min"/>
        <x:cfvo type="max"/>
        <x:color rgb="FF63BE7B"/>
      </x:dataBar>
      <x:extLst>
        <x:ext xmlns:x14="http://schemas.microsoft.com/office/spreadsheetml/2009/9/main" uri="{B025F937-C7B1-47D3-B67F-A62EFF666E3E}">
          <x14:id>{A856511F-B605-DEA9-D973-60D1B5BADFFB}</x14:id>
        </x:ext>
      </x:extLst>
    </x:cfRule>
  </x:conditionalFormatting>
  <x:conditionalFormatting sqref="G5:G104">
    <x:cfRule type="dataBar" priority="2">
      <x:dataBar>
        <x:cfvo type="min"/>
        <x:cfvo type="max"/>
        <x:color rgb="FFF4B183"/>
      </x:dataBar>
      <x:extLst>
        <x:ext xmlns:x14="http://schemas.microsoft.com/office/spreadsheetml/2009/9/main" uri="{B025F937-C7B1-47D3-B67F-A62EFF666E3E}">
          <x14:id>{D9F1FB54-C4D9-F1DA-3B7D-53E3E6191D70}</x14:id>
        </x:ext>
      </x:extLst>
    </x:cfRule>
  </x:conditionalFormatting>
  <x:conditionalFormatting sqref="H5:H104">
    <x:cfRule type="cellIs" dxfId="0" priority="3" operator="lessThan">
      <x:formula>0</x:formula>
    </x:cfRule>
  </x:conditionalFormatting>
  <x:dataValidations count="3">
    <x:dataValidation type="list" sqref="C5:C104">
      <x:formula1>Associés!$A$4:$A$6</x:formula1>
    </x:dataValidation>
    <x:dataValidation type="list" sqref="D5:D104">
      <x:formula1>Paramètres!$A$13:$A$16</x:formula1>
    </x:dataValidation>
    <x:dataValidation type="list" sqref="I5:I104">
      <x:formula1>Paramètres!$C$13:$C$16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172eccd0f292431c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A856511F-B605-DEA9-D973-60D1B5BADFFB}">
            <x14:dataBar gradient="1">
              <x14:cfvo type="min"/>
              <x14:cfvo type="max"/>
              <x14:fillColor rgb="FF63BE7B"/>
            </x14:dataBar>
          </x14:cfRule>
          <xm:sqref>F5:F104</xm:sqref>
        </x14:conditionalFormatting>
        <x14:conditionalFormatting>
          <x14:cfRule type="dataBar" priority="2" id="{D9F1FB54-C4D9-F1DA-3B7D-53E3E6191D70}">
            <x14:dataBar gradient="1">
              <x14:cfvo type="min"/>
              <x14:cfvo type="max"/>
              <x14:fillColor rgb="FFF4B183"/>
            </x14:dataBar>
          </x14:cfRule>
          <xm:sqref>G5:G104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8" hidden="0" customWidth="1"/>
    <x:col min="3" max="3" width="2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28" customHeight="1">
      <x:c r="A1" s="5" t="str">
        <x:v>FICHE ASSOCIÉS – CAPITAL, QUOTES-PARTS ET COMPTE COURANT</x:v>
      </x:c>
      <x:c r="B1" s="5" t="str">
        <x:v>FICHE ASSOCIÉS – CAPITAL, QUOTES-PARTS ET COMPTE COURANT</x:v>
      </x:c>
      <x:c r="C1" s="5" t="str">
        <x:v>FICHE ASSOCIÉS – CAPITAL, QUOTES-PARTS ET COMPTE COURANT</x:v>
      </x:c>
      <x:c r="D1" s="5" t="str">
        <x:v>FICHE ASSOCIÉS – CAPITAL, QUOTES-PARTS ET COMPTE COURANT</x:v>
      </x:c>
      <x:c r="E1" s="5" t="str">
        <x:v>FICHE ASSOCIÉS – CAPITAL, QUOTES-PARTS ET COMPTE COURANT</x:v>
      </x:c>
      <x:c r="F1" s="5" t="str">
        <x:v>FICHE ASSOCIÉS – CAPITAL, QUOTES-PARTS ET COMPTE COURANT</x:v>
      </x:c>
      <x:c r="G1" s="5" t="str">
        <x:v>FICHE ASSOCIÉS – CAPITAL, QUOTES-PARTS ET COMPTE COURANT</x:v>
      </x:c>
      <x:c r="H1" s="5" t="str">
        <x:v>FICHE ASSOCIÉS – CAPITAL, QUOTES-PARTS ET COMPTE COURANT</x:v>
      </x:c>
    </x:row>
    <x:row r="3">
      <x:c r="A3" s="14" t="str">
        <x:v>Associé</x:v>
      </x:c>
      <x:c r="B3" s="14" t="str">
        <x:v>Qualité</x:v>
      </x:c>
      <x:c r="C3" s="14" t="str">
        <x:v>Adresse</x:v>
      </x:c>
      <x:c r="D3" s="14" t="str">
        <x:v>Parts sociales</x:v>
      </x:c>
      <x:c r="E3" s="14" t="str">
        <x:v>% Capital</x:v>
      </x:c>
      <x:c r="F3" s="14" t="str">
        <x:v>Apports CCA</x:v>
      </x:c>
      <x:c r="G3" s="14" t="str">
        <x:v>Remboursements</x:v>
      </x:c>
      <x:c r="H3" s="14" t="str">
        <x:v>Solde CCA</x:v>
      </x:c>
    </x:row>
    <x:row r="4">
      <x:c r="A4" t="str">
        <x:v>Jean Martin</x:v>
      </x:c>
      <x:c r="B4" t="str">
        <x:v>Gérant associé</x:v>
      </x:c>
      <x:c r="C4" t="str">
        <x:v>12 rue Victor Hugo, Lyon</x:v>
      </x:c>
      <x:c r="D4" s="30" t="n">
        <x:v>60</x:v>
      </x:c>
      <x:c r="E4" s="32" t="n">
        <x:f>D4/SUM($D$4:$D$6)</x:f>
        <x:v>0.6</x:v>
      </x:c>
      <x:c r="F4" s="34" t="n">
        <x:f>SUMIF('Suivi CCA'!$C:$C,A4,'Suivi CCA'!$F:$F)</x:f>
        <x:v>23095</x:v>
      </x:c>
      <x:c r="G4" s="34" t="n">
        <x:f>SUMIF('Suivi CCA'!$C:$C,A4,'Suivi CCA'!$G:$G)</x:f>
        <x:v>3000</x:v>
      </x:c>
      <x:c r="H4" s="34" t="n">
        <x:f>F4-G4</x:f>
        <x:v>20095</x:v>
      </x:c>
    </x:row>
    <x:row r="5">
      <x:c r="A5" t="str">
        <x:v>Sophie Martin</x:v>
      </x:c>
      <x:c r="B5" t="str">
        <x:v>Associée</x:v>
      </x:c>
      <x:c r="C5" t="str">
        <x:v>8 avenue des Tilleuls, Villeurbanne</x:v>
      </x:c>
      <x:c r="D5" s="30" t="n">
        <x:v>30</x:v>
      </x:c>
      <x:c r="E5" s="32" t="n">
        <x:f>D5/SUM($D$4:$D$6)</x:f>
        <x:v>0.3</x:v>
      </x:c>
      <x:c r="F5" s="34" t="n">
        <x:f>SUMIF('Suivi CCA'!$C:$C,A5,'Suivi CCA'!$F:$F)</x:f>
        <x:v>8280</x:v>
      </x:c>
      <x:c r="G5" s="34" t="n">
        <x:f>SUMIF('Suivi CCA'!$C:$C,A5,'Suivi CCA'!$G:$G)</x:f>
        <x:v>1000</x:v>
      </x:c>
      <x:c r="H5" s="34" t="n">
        <x:f>F5-G5</x:f>
        <x:v>7280</x:v>
      </x:c>
    </x:row>
    <x:row r="6">
      <x:c r="A6" t="str">
        <x:v>Karim Benali</x:v>
      </x:c>
      <x:c r="B6" t="str">
        <x:v>Associé</x:v>
      </x:c>
      <x:c r="C6" t="str">
        <x:v>21 rue Nationale, Lille</x:v>
      </x:c>
      <x:c r="D6" s="30" t="n">
        <x:v>10</x:v>
      </x:c>
      <x:c r="E6" s="32" t="n">
        <x:f>D6/SUM($D$4:$D$6)</x:f>
        <x:v>0.1</x:v>
      </x:c>
      <x:c r="F6" s="34" t="n">
        <x:f>SUMIF('Suivi CCA'!$C:$C,A6,'Suivi CCA'!$F:$F)</x:f>
        <x:v>4000</x:v>
      </x:c>
      <x:c r="G6" s="34" t="n">
        <x:f>SUMIF('Suivi CCA'!$C:$C,A6,'Suivi CCA'!$G:$G)</x:f>
        <x:v>500</x:v>
      </x:c>
      <x:c r="H6" s="34" t="n">
        <x:f>F6-G6</x:f>
        <x:v>3500</x:v>
      </x:c>
    </x:row>
    <x:row r="7">
      <x:c r="D7" s="30"/>
      <x:c r="E7" s="32"/>
      <x:c r="F7" s="34"/>
      <x:c r="G7" s="34"/>
      <x:c r="H7" s="34"/>
    </x:row>
    <x:row r="8">
      <x:c r="D8" s="30"/>
      <x:c r="E8" s="32"/>
      <x:c r="F8" s="34"/>
      <x:c r="G8" s="34"/>
      <x:c r="H8" s="34"/>
    </x:row>
    <x:row r="9">
      <x:c r="D9" s="30"/>
      <x:c r="E9" s="32"/>
      <x:c r="F9" s="34"/>
      <x:c r="G9" s="34"/>
      <x:c r="H9" s="34"/>
    </x:row>
    <x:row r="10">
      <x:c r="D10" s="30"/>
      <x:c r="E10" s="32"/>
      <x:c r="F10" s="34"/>
      <x:c r="G10" s="34"/>
      <x:c r="H10" s="34"/>
    </x:row>
    <x:row r="11">
      <x:c r="D11" s="30"/>
      <x:c r="E11" s="32"/>
      <x:c r="F11" s="34"/>
      <x:c r="G11" s="34"/>
      <x:c r="H11" s="34"/>
    </x:row>
    <x:row r="12">
      <x:c r="D12" s="30"/>
      <x:c r="E12" s="32"/>
      <x:c r="F12" s="34"/>
      <x:c r="G12" s="34"/>
      <x:c r="H12" s="34"/>
    </x:row>
    <x:row r="13">
      <x:c r="D13" s="30"/>
      <x:c r="E13" s="32"/>
      <x:c r="F13" s="34"/>
      <x:c r="G13" s="34"/>
      <x:c r="H13" s="34"/>
    </x:row>
    <x:row r="14">
      <x:c r="D14" s="30"/>
      <x:c r="E14" s="32"/>
      <x:c r="F14" s="34"/>
      <x:c r="G14" s="34"/>
      <x:c r="H14" s="34"/>
    </x:row>
    <x:row r="15">
      <x:c r="D15" s="30"/>
      <x:c r="E15" s="32"/>
      <x:c r="F15" s="34"/>
      <x:c r="G15" s="34"/>
      <x:c r="H15" s="34"/>
    </x:row>
    <x:row r="16">
      <x:c r="D16" s="30"/>
      <x:c r="E16" s="32"/>
      <x:c r="F16" s="34"/>
      <x:c r="G16" s="34"/>
      <x:c r="H16" s="34"/>
    </x:row>
    <x:row r="17">
      <x:c r="D17" s="30"/>
      <x:c r="E17" s="32"/>
      <x:c r="F17" s="34"/>
      <x:c r="G17" s="34"/>
      <x:c r="H17" s="34"/>
    </x:row>
    <x:row r="18">
      <x:c r="D18" s="30"/>
      <x:c r="E18" s="32"/>
      <x:c r="F18" s="34"/>
      <x:c r="G18" s="34"/>
      <x:c r="H18" s="34"/>
    </x:row>
    <x:row r="19">
      <x:c r="D19" s="30"/>
      <x:c r="E19" s="32"/>
      <x:c r="F19" s="34"/>
      <x:c r="G19" s="34"/>
      <x:c r="H19" s="34"/>
    </x:row>
    <x:row r="20">
      <x:c r="D20" s="30"/>
      <x:c r="E20" s="32"/>
      <x:c r="F20" s="34"/>
      <x:c r="G20" s="34"/>
      <x:c r="H20" s="34"/>
    </x:row>
  </x:sheetData>
  <x:mergeCells>
    <x:mergeCell ref="A1:H1"/>
  </x:mergeCells>
  <x:pageMargins left="0.7" right="0.7" top="0.75" bottom="0.75" header="0.3" footer="0.3"/>
  <x:tableParts count="1">
    <x:tablePart xmlns:r="http://schemas.openxmlformats.org/officeDocument/2006/relationships" r:id="Rbce039573ab54596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15" hidden="0" customWidth="1"/>
    <x:col min="3" max="3" width="12" hidden="0" customWidth="1"/>
    <x:col min="4" max="4" width="14" hidden="0" customWidth="1"/>
    <x:col min="5" max="5" width="14" hidden="0" customWidth="1"/>
    <x:col min="6" max="6" width="12" hidden="0" customWidth="1"/>
    <x:col min="7" max="7" width="18" hidden="0" customWidth="1"/>
    <x:col min="8" max="8" width="18" hidden="0" customWidth="1"/>
    <x:col min="9" max="9" width="34" hidden="0" customWidth="1"/>
  </x:cols>
  <x:sheetData>
    <x:row r="1" ht="28" customHeight="1">
      <x:c r="A1" s="5" t="str">
        <x:v>CALCUL DES INTÉRÊTS – COMPTE COURANT D'ASSOCIÉ SCI</x:v>
      </x:c>
      <x:c r="B1" s="5" t="str">
        <x:v>CALCUL DES INTÉRÊTS – COMPTE COURANT D'ASSOCIÉ SCI</x:v>
      </x:c>
      <x:c r="C1" s="5" t="str">
        <x:v>CALCUL DES INTÉRÊTS – COMPTE COURANT D'ASSOCIÉ SCI</x:v>
      </x:c>
      <x:c r="D1" s="5" t="str">
        <x:v>CALCUL DES INTÉRÊTS – COMPTE COURANT D'ASSOCIÉ SCI</x:v>
      </x:c>
      <x:c r="E1" s="5" t="str">
        <x:v>CALCUL DES INTÉRÊTS – COMPTE COURANT D'ASSOCIÉ SCI</x:v>
      </x:c>
      <x:c r="F1" s="5" t="str">
        <x:v>CALCUL DES INTÉRÊTS – COMPTE COURANT D'ASSOCIÉ SCI</x:v>
      </x:c>
      <x:c r="G1" s="5" t="str">
        <x:v>CALCUL DES INTÉRÊTS – COMPTE COURANT D'ASSOCIÉ SCI</x:v>
      </x:c>
      <x:c r="H1" s="5" t="str">
        <x:v>CALCUL DES INTÉRÊTS – COMPTE COURANT D'ASSOCIÉ SCI</x:v>
      </x:c>
      <x:c r="I1" s="5" t="str">
        <x:v>CALCUL DES INTÉRÊTS – COMPTE COURANT D'ASSOCIÉ SCI</x:v>
      </x:c>
    </x:row>
    <x:row r="3">
      <x:c r="A3" s="14" t="str">
        <x:v>Associé</x:v>
      </x:c>
      <x:c r="B3" s="14" t="str">
        <x:v>Solde CCA</x:v>
      </x:c>
      <x:c r="C3" s="14" t="str">
        <x:v>Taux annuel</x:v>
      </x:c>
      <x:c r="D3" s="14" t="str">
        <x:v>Date début</x:v>
      </x:c>
      <x:c r="E3" s="14" t="str">
        <x:v>Date fin</x:v>
      </x:c>
      <x:c r="F3" s="14" t="str">
        <x:v>Nombre jours</x:v>
      </x:c>
      <x:c r="G3" s="14" t="str">
        <x:v>Intérêts théoriques</x:v>
      </x:c>
      <x:c r="H3" s="14" t="str">
        <x:v>Statut fiscal</x:v>
      </x:c>
      <x:c r="I3" s="14" t="str">
        <x:v>Commentaire</x:v>
      </x:c>
    </x:row>
    <x:row r="4">
      <x:c r="A4" t="str">
        <x:v>Jean Martin</x:v>
      </x:c>
      <x:c r="B4" s="34" t="n">
        <x:f>'Associés'!H4</x:f>
        <x:v>20095</x:v>
      </x:c>
      <x:c r="C4" s="32" t="n">
        <x:v>0.035</x:v>
      </x:c>
      <x:c r="D4" s="42" t="n">
        <x:v>46023</x:v>
      </x:c>
      <x:c r="E4" s="42" t="n">
        <x:v>46387</x:v>
      </x:c>
      <x:c r="F4" t="n">
        <x:f>E4-D4+1</x:f>
        <x:v>365</x:v>
      </x:c>
      <x:c r="G4" s="34" t="n">
        <x:f>B4*C4*F4/365</x:f>
        <x:v>703.325</x:v>
      </x:c>
      <x:c r="H4" t="str">
        <x:v>À vérifier</x:v>
      </x:c>
      <x:c r="I4" t="str">
        <x:v>Déductibilité sous conditions fiscales</x:v>
      </x:c>
    </x:row>
    <x:row r="5">
      <x:c r="A5" t="str">
        <x:v>Sophie Martin</x:v>
      </x:c>
      <x:c r="B5" s="34" t="n">
        <x:f>'Associés'!H5</x:f>
        <x:v>7280</x:v>
      </x:c>
      <x:c r="C5" s="32" t="n">
        <x:v>0.035</x:v>
      </x:c>
      <x:c r="D5" s="42" t="n">
        <x:v>46023</x:v>
      </x:c>
      <x:c r="E5" s="42" t="n">
        <x:v>46387</x:v>
      </x:c>
      <x:c r="F5" t="n">
        <x:f>E5-D5+1</x:f>
        <x:v>365</x:v>
      </x:c>
      <x:c r="G5" s="34" t="n">
        <x:f>B5*C5*F5/365</x:f>
        <x:v>254.8</x:v>
      </x:c>
      <x:c r="H5" t="str">
        <x:v>À vérifier</x:v>
      </x:c>
      <x:c r="I5" t="str">
        <x:v>Calcul indicatif</x:v>
      </x:c>
    </x:row>
    <x:row r="6">
      <x:c r="A6" t="str">
        <x:v>Karim Benali</x:v>
      </x:c>
      <x:c r="B6" s="34" t="n">
        <x:f>'Associés'!H6</x:f>
        <x:v>3500</x:v>
      </x:c>
      <x:c r="C6" s="32" t="n">
        <x:v>0.035</x:v>
      </x:c>
      <x:c r="D6" s="42" t="n">
        <x:v>46023</x:v>
      </x:c>
      <x:c r="E6" s="42" t="n">
        <x:v>46387</x:v>
      </x:c>
      <x:c r="F6" t="n">
        <x:f>E6-D6+1</x:f>
        <x:v>365</x:v>
      </x:c>
      <x:c r="G6" s="34" t="n">
        <x:f>B6*C6*F6/365</x:f>
        <x:v>122.50000000000001</x:v>
      </x:c>
      <x:c r="H6" t="str">
        <x:v>À vérifier</x:v>
      </x:c>
      <x:c r="I6" t="str">
        <x:v>Calcul indicatif</x:v>
      </x:c>
    </x:row>
    <x:row r="7">
      <x:c r="B7" s="34"/>
      <x:c r="C7" s="32"/>
      <x:c r="D7" s="42"/>
      <x:c r="E7" s="42"/>
      <x:c r="G7" s="34"/>
    </x:row>
    <x:row r="8">
      <x:c r="B8" s="34"/>
      <x:c r="C8" s="32"/>
      <x:c r="D8" s="42"/>
      <x:c r="E8" s="42"/>
      <x:c r="G8" s="34"/>
    </x:row>
    <x:row r="9">
      <x:c r="B9" s="34"/>
      <x:c r="C9" s="32"/>
      <x:c r="D9" s="42"/>
      <x:c r="E9" s="42"/>
      <x:c r="G9" s="34"/>
    </x:row>
    <x:row r="10">
      <x:c r="B10" s="34"/>
      <x:c r="C10" s="32"/>
      <x:c r="D10" s="42"/>
      <x:c r="E10" s="42"/>
      <x:c r="G10" s="34"/>
    </x:row>
    <x:row r="11">
      <x:c r="B11" s="34"/>
      <x:c r="C11" s="32"/>
      <x:c r="D11" s="42"/>
      <x:c r="E11" s="42"/>
      <x:c r="G11" s="34"/>
    </x:row>
    <x:row r="12">
      <x:c r="B12" s="34"/>
      <x:c r="C12" s="32"/>
      <x:c r="D12" s="42"/>
      <x:c r="E12" s="42"/>
      <x:c r="G12" s="34"/>
    </x:row>
    <x:row r="13">
      <x:c r="B13" s="34"/>
      <x:c r="C13" s="32"/>
      <x:c r="D13" s="42"/>
      <x:c r="E13" s="42"/>
      <x:c r="G13" s="34"/>
    </x:row>
    <x:row r="14">
      <x:c r="B14" s="34"/>
      <x:c r="C14" s="32"/>
      <x:c r="D14" s="42"/>
      <x:c r="E14" s="42"/>
      <x:c r="G14" s="34"/>
    </x:row>
    <x:row r="15">
      <x:c r="B15" s="34"/>
      <x:c r="C15" s="32"/>
      <x:c r="D15" s="42"/>
      <x:c r="E15" s="42"/>
      <x:c r="G15" s="34"/>
    </x:row>
    <x:row r="16">
      <x:c r="B16" s="34"/>
      <x:c r="C16" s="32"/>
      <x:c r="D16" s="42"/>
      <x:c r="E16" s="42"/>
      <x:c r="G16" s="34"/>
    </x:row>
    <x:row r="17">
      <x:c r="B17" s="34"/>
      <x:c r="C17" s="32"/>
      <x:c r="D17" s="42"/>
      <x:c r="E17" s="42"/>
      <x:c r="G17" s="34"/>
    </x:row>
    <x:row r="18">
      <x:c r="B18" s="34"/>
      <x:c r="C18" s="32"/>
      <x:c r="D18" s="42"/>
      <x:c r="E18" s="42"/>
      <x:c r="G18" s="34"/>
    </x:row>
    <x:row r="19">
      <x:c r="B19" s="34"/>
      <x:c r="C19" s="32"/>
      <x:c r="D19" s="42"/>
      <x:c r="E19" s="42"/>
      <x:c r="G19" s="34"/>
    </x:row>
    <x:row r="20">
      <x:c r="B20" s="34"/>
      <x:c r="C20" s="32"/>
      <x:c r="D20" s="42"/>
      <x:c r="E20" s="42"/>
      <x:c r="G20" s="34"/>
    </x:row>
  </x:sheetData>
  <x:mergeCells>
    <x:mergeCell ref="A1:I1"/>
  </x:mergeCells>
  <x:pageMargins left="0.7" right="0.7" top="0.75" bottom="0.75" header="0.3" footer="0.3"/>
  <x:tableParts count="1">
    <x:tablePart xmlns:r="http://schemas.openxmlformats.org/officeDocument/2006/relationships" r:id="R815dd7af5d2d41d2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45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28" customHeight="1">
      <x:c r="A1" s="5" t="str">
        <x:v>MODÈLE DE CONVENTION DE COMPTE COURANT D'ASSOCIÉ – SCI</x:v>
      </x:c>
      <x:c r="B1" s="5" t="str">
        <x:v>MODÈLE DE CONVENTION DE COMPTE COURANT D'ASSOCIÉ – SCI</x:v>
      </x:c>
      <x:c r="C1" s="5" t="str">
        <x:v>MODÈLE DE CONVENTION DE COMPTE COURANT D'ASSOCIÉ – SCI</x:v>
      </x:c>
      <x:c r="D1" s="5" t="str">
        <x:v>MODÈLE DE CONVENTION DE COMPTE COURANT D'ASSOCIÉ – SCI</x:v>
      </x:c>
      <x:c r="E1" s="5" t="str">
        <x:v>MODÈLE DE CONVENTION DE COMPTE COURANT D'ASSOCIÉ – SCI</x:v>
      </x:c>
      <x:c r="F1" s="5" t="str">
        <x:v>MODÈLE DE CONVENTION DE COMPTE COURANT D'ASSOCIÉ – SCI</x:v>
      </x:c>
      <x:c r="G1" s="5" t="str">
        <x:v>MODÈLE DE CONVENTION DE COMPTE COURANT D'ASSOCIÉ – SCI</x:v>
      </x:c>
      <x:c r="H1" s="5" t="str">
        <x:v>MODÈLE DE CONVENTION DE COMPTE COURANT D'ASSOCIÉ – SCI</x:v>
      </x:c>
    </x:row>
    <x:row r="3">
      <x:c r="A3" s="14" t="str">
        <x:v>SCI</x:v>
      </x:c>
      <x:c r="B3" s="64" t="str">
        <x:v>SCI LES CÈDRES</x:v>
      </x:c>
      <x:c r="C3" s="64" t="str"/>
      <x:c r="D3" s="64" t="str"/>
      <x:c r="E3" s="64" t="str"/>
      <x:c r="F3" s="64" t="str"/>
      <x:c r="G3" s="64" t="str"/>
      <x:c r="H3" s="64" t="str"/>
    </x:row>
    <x:row r="4">
      <x:c r="A4" s="14" t="str">
        <x:v>Associé concerné</x:v>
      </x:c>
      <x:c r="B4" s="64" t="str">
        <x:v>Jean Martin</x:v>
      </x:c>
      <x:c r="C4" s="64" t="str"/>
      <x:c r="D4" s="64" t="str"/>
      <x:c r="E4" s="64" t="str"/>
      <x:c r="F4" s="64" t="str"/>
      <x:c r="G4" s="64" t="str"/>
      <x:c r="H4" s="64" t="str"/>
    </x:row>
    <x:row r="5">
      <x:c r="A5" s="14" t="str">
        <x:v>Objet</x:v>
      </x:c>
      <x:c r="B5" s="64" t="str">
        <x:v>Avance en compte courant d'associé destinée au financement de la SCI.</x:v>
      </x:c>
      <x:c r="C5" s="64" t="str"/>
      <x:c r="D5" s="64" t="str"/>
      <x:c r="E5" s="64" t="str"/>
      <x:c r="F5" s="64" t="str"/>
      <x:c r="G5" s="64" t="str"/>
      <x:c r="H5" s="64" t="str"/>
    </x:row>
    <x:row r="6">
      <x:c r="A6" s="14" t="str">
        <x:v>Montant initial</x:v>
      </x:c>
      <x:c r="B6" s="68" t="n">
        <x:f>SUMIF('Suivi CCA'!C:C,B4,'Suivi CCA'!F:F)</x:f>
        <x:v>23095</x:v>
      </x:c>
      <x:c r="C6" s="64" t="str"/>
      <x:c r="D6" s="64" t="str"/>
      <x:c r="E6" s="64" t="str"/>
      <x:c r="F6" s="64" t="str"/>
      <x:c r="G6" s="64" t="str"/>
      <x:c r="H6" s="64" t="str"/>
    </x:row>
    <x:row r="7">
      <x:c r="A7" s="14" t="str">
        <x:v>Remboursements</x:v>
      </x:c>
      <x:c r="B7" s="68" t="n">
        <x:f>SUMIF('Suivi CCA'!C:C,B4,'Suivi CCA'!G:G)</x:f>
        <x:v>3000</x:v>
      </x:c>
      <x:c r="C7" s="64" t="str"/>
      <x:c r="D7" s="64" t="str"/>
      <x:c r="E7" s="64" t="str"/>
      <x:c r="F7" s="64" t="str"/>
      <x:c r="G7" s="64" t="str"/>
      <x:c r="H7" s="64" t="str"/>
    </x:row>
    <x:row r="8">
      <x:c r="A8" s="14" t="str">
        <x:v>Solde à la date d'édition</x:v>
      </x:c>
      <x:c r="B8" s="68" t="n">
        <x:f>B6-B7</x:f>
        <x:v>20095</x:v>
      </x:c>
      <x:c r="C8" s="64" t="str"/>
      <x:c r="D8" s="64" t="str"/>
      <x:c r="E8" s="64" t="str"/>
      <x:c r="F8" s="64" t="str"/>
      <x:c r="G8" s="64" t="str"/>
      <x:c r="H8" s="64" t="str"/>
    </x:row>
    <x:row r="9">
      <x:c r="A9" s="14" t="str">
        <x:v>Taux d'intérêt</x:v>
      </x:c>
      <x:c r="B9" s="70" t="n">
        <x:v>0.035</x:v>
      </x:c>
      <x:c r="C9" s="64" t="str"/>
      <x:c r="D9" s="64" t="str"/>
      <x:c r="E9" s="64" t="str"/>
      <x:c r="F9" s="64" t="str"/>
      <x:c r="G9" s="64" t="str"/>
      <x:c r="H9" s="64" t="str"/>
    </x:row>
    <x:row r="10">
      <x:c r="A10" s="14" t="str">
        <x:v>Modalités</x:v>
      </x:c>
      <x:c r="B10" s="64" t="str">
        <x:v>Remboursement possible selon la trésorerie disponible et décision de la gérance ou de l'assemblée.</x:v>
      </x:c>
      <x:c r="C10" s="64" t="str"/>
      <x:c r="D10" s="64" t="str"/>
      <x:c r="E10" s="64" t="str"/>
      <x:c r="F10" s="64" t="str"/>
      <x:c r="G10" s="64" t="str"/>
      <x:c r="H10" s="64" t="str"/>
    </x:row>
    <x:row r="11">
      <x:c r="A11" s="14" t="str">
        <x:v>Justificatifs</x:v>
      </x:c>
      <x:c r="B11" s="64" t="str">
        <x:v>Les mouvements doivent être appuyés par relevés bancaires, factures, PV ou décisions internes.</x:v>
      </x:c>
      <x:c r="C11" s="64" t="str"/>
      <x:c r="D11" s="64" t="str"/>
      <x:c r="E11" s="64" t="str"/>
      <x:c r="F11" s="64" t="str"/>
      <x:c r="G11" s="64" t="str"/>
      <x:c r="H11" s="64" t="str"/>
    </x:row>
    <x:row r="12">
      <x:c r="A12" s="14" t="str">
        <x:v>Mention</x:v>
      </x:c>
      <x:c r="B12" s="64" t="str">
        <x:v>Ce modèle est un support de suivi. Il ne remplace pas un avis comptable, fiscal ou juridique.</x:v>
      </x:c>
      <x:c r="C12" s="64" t="str"/>
      <x:c r="D12" s="64" t="str"/>
      <x:c r="E12" s="64" t="str"/>
      <x:c r="F12" s="64" t="str"/>
      <x:c r="G12" s="64" t="str"/>
      <x:c r="H12" s="64" t="str"/>
    </x:row>
    <x:row r="13">
      <x:c r="A13" s="14" t="str">
        <x:v>Signature gérant</x:v>
      </x:c>
      <x:c r="B13" s="64" t="str"/>
      <x:c r="C13" s="64" t="str"/>
      <x:c r="D13" s="64" t="str">
        <x:v>Signature associé</x:v>
      </x:c>
      <x:c r="E13" s="64" t="str"/>
      <x:c r="F13" s="64" t="str"/>
      <x:c r="G13" s="64" t="str"/>
      <x:c r="H13" s="64" t="str"/>
    </x:row>
    <x:row r="14">
      <x:c r="A14" s="14" t="str">
        <x:v>Date</x:v>
      </x:c>
      <x:c r="B14" s="72" t="n">
        <x:v>46192</x:v>
      </x:c>
      <x:c r="C14" s="64" t="str"/>
      <x:c r="D14" s="64" t="str">
        <x:v>Lieu</x:v>
      </x:c>
      <x:c r="E14" s="64" t="str">
        <x:v>Lyon</x:v>
      </x:c>
      <x:c r="F14" s="64" t="str"/>
      <x:c r="G14" s="64" t="str"/>
      <x:c r="H14" s="64" t="str"/>
    </x:row>
    <x:row r="15">
      <x:c r="A15" s="14" t="str"/>
      <x:c r="B15" s="64" t="str"/>
      <x:c r="C15" s="64" t="str"/>
      <x:c r="D15" s="64" t="str"/>
      <x:c r="E15" s="64" t="str"/>
      <x:c r="F15" s="64" t="str"/>
      <x:c r="G15" s="64" t="str"/>
      <x:c r="H15" s="64" t="str"/>
    </x:row>
    <x:row r="16">
      <x:c r="A16" s="14" t="str">
        <x:v>Notes</x:v>
      </x:c>
      <x:c r="B16" s="64" t="str">
        <x:v>À adapter selon les statuts de la SCI, les décisions d'assemblée et la situation fiscale.</x:v>
      </x:c>
      <x:c r="C16" s="64" t="str"/>
      <x:c r="D16" s="64" t="str"/>
      <x:c r="E16" s="64" t="str"/>
      <x:c r="F16" s="64" t="str"/>
      <x:c r="G16" s="64" t="str"/>
      <x:c r="H16" s="64" t="str"/>
    </x:row>
    <x:row r="17">
      <x:c r="A17" t="str"/>
      <x:c r="B17" t="str"/>
      <x:c r="C17" t="str"/>
      <x:c r="D17" t="str"/>
      <x:c r="E17" t="str"/>
      <x:c r="F17" t="str"/>
      <x:c r="G17" t="str"/>
      <x:c r="H17" t="str"/>
    </x:row>
    <x:row r="18">
      <x:c r="A18" t="str"/>
      <x:c r="B18" t="str"/>
      <x:c r="C18" t="str"/>
      <x:c r="D18" t="str"/>
      <x:c r="E18" t="str"/>
      <x:c r="F18" t="str"/>
      <x:c r="G18" t="str"/>
      <x:c r="H18" t="str"/>
    </x:row>
  </x:sheetData>
  <x:mergeCells>
    <x:mergeCell ref="A1:H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24" hidden="0" customWidth="1"/>
    <x:col min="3" max="3" width="20" hidden="0" customWidth="1"/>
  </x:cols>
  <x:sheetData>
    <x:row r="1" ht="28" customHeight="1">
      <x:c r="A1" s="5" t="str">
        <x:v>PARAMÈTRES DU MODÈLE SCI</x:v>
      </x:c>
      <x:c r="B1" s="5" t="str"/>
      <x:c r="C1" s="5" t="str"/>
      <x:c r="D1" s="5" t="str"/>
    </x:row>
    <x:row r="3">
      <x:c r="A3" s="14" t="str">
        <x:v>Nom de la SCI</x:v>
      </x:c>
      <x:c r="B3" s="21" t="str">
        <x:v>SCI LES CÈDRES</x:v>
      </x:c>
    </x:row>
    <x:row r="4">
      <x:c r="A4" s="14" t="str">
        <x:v>Exercice</x:v>
      </x:c>
      <x:c r="B4" s="21" t="n">
        <x:v>2026</x:v>
      </x:c>
    </x:row>
    <x:row r="5">
      <x:c r="A5" s="14" t="str">
        <x:v>Taux intérêt annuel</x:v>
      </x:c>
      <x:c r="B5" s="24" t="n">
        <x:v>0.035</x:v>
      </x:c>
    </x:row>
    <x:row r="6">
      <x:c r="A6" s="14" t="str">
        <x:v>Plafond de trésorerie sécurité</x:v>
      </x:c>
      <x:c r="B6" s="26" t="n">
        <x:v>5000</x:v>
      </x:c>
    </x:row>
    <x:row r="7">
      <x:c r="A7" s="14" t="str">
        <x:v>Devise</x:v>
      </x:c>
      <x:c r="B7" s="21" t="str">
        <x:v>€</x:v>
      </x:c>
    </x:row>
    <x:row r="8">
      <x:c r="A8" s="14" t="str">
        <x:v>Gérant</x:v>
      </x:c>
      <x:c r="B8" s="21" t="str">
        <x:v>Jean Martin</x:v>
      </x:c>
    </x:row>
    <x:row r="9">
      <x:c r="A9" s="14" t="str">
        <x:v>Ville</x:v>
      </x:c>
      <x:c r="B9" s="21" t="str">
        <x:v>Lyon</x:v>
      </x:c>
    </x:row>
    <x:row r="10">
      <x:c r="A10" s="14" t="str">
        <x:v>Date édition</x:v>
      </x:c>
      <x:c r="B10" s="28" t="n">
        <x:v>46192</x:v>
      </x:c>
    </x:row>
    <x:row r="12">
      <x:c r="A12" s="14" t="str">
        <x:v>Types opération</x:v>
      </x:c>
      <x:c r="C12" s="14" t="str">
        <x:v>Statut</x:v>
      </x:c>
    </x:row>
    <x:row r="13">
      <x:c r="A13" t="str">
        <x:v>Apport</x:v>
      </x:c>
      <x:c r="C13" t="str">
        <x:v>À valider</x:v>
      </x:c>
    </x:row>
    <x:row r="14">
      <x:c r="A14" t="str">
        <x:v>Remboursement</x:v>
      </x:c>
      <x:c r="C14" t="str">
        <x:v>Validé</x:v>
      </x:c>
    </x:row>
    <x:row r="15">
      <x:c r="A15" t="str">
        <x:v>Intérêt</x:v>
      </x:c>
      <x:c r="C15" t="str">
        <x:v>Comptabilisé</x:v>
      </x:c>
    </x:row>
    <x:row r="16">
      <x:c r="A16" t="str">
        <x:v>Ajustement</x:v>
      </x:c>
      <x:c r="C16" t="str">
        <x:v>Annulé</x:v>
      </x:c>
    </x:row>
  </x:sheetData>
  <x:mergeCells>
    <x:mergeCell ref="A1:D1"/>
  </x:mergeCells>
  <x:pageMargins left="0.7" right="0.7" top="0.75" bottom="0.75" header="0.3" footer="0.3"/>
</x:worksheet>
</file>