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omments/comment1.xml" ContentType="application/vnd.openxmlformats-officedocument.spreadsheetml.comments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UK renovation budget" sheetId="1" state="visible" r:id="rId1"/>
    <sheet xmlns:r="http://schemas.openxmlformats.org/officeDocument/2006/relationships" name="Sources" sheetId="2" state="visible" r:id="rId2"/>
  </sheets>
  <definedNames>
    <definedName name="_xlnm.Print_Area" localSheetId="0">'UK renovation budget'!$B$2:$O$41</definedName>
  </definedNames>
  <calcPr calcId="124519" fullCalcOnLoad="1" forceFullCalc="1"/>
</workbook>
</file>

<file path=xl/styles.xml><?xml version="1.0" encoding="utf-8"?>
<styleSheet xmlns="http://schemas.openxmlformats.org/spreadsheetml/2006/main">
  <numFmts count="3">
    <numFmt numFmtId="164" formatCode="#,##0 €"/>
    <numFmt numFmtId="165" formatCode="£#,##0"/>
    <numFmt numFmtId="166" formatCode="£#,##0;[Red](£#,##0);-"/>
  </numFmts>
  <fonts count="12">
    <font>
      <name val="Calibri"/>
      <family val="2"/>
      <color theme="1"/>
      <sz val="11"/>
      <scheme val="minor"/>
    </font>
    <font>
      <b val="1"/>
      <color rgb="00FFFFFF"/>
      <sz val="22"/>
    </font>
    <font>
      <color rgb="00FFFFFF"/>
      <sz val="11"/>
    </font>
    <font>
      <b val="1"/>
      <color rgb="00FFFFFF"/>
      <sz val="12"/>
    </font>
    <font>
      <b val="1"/>
      <color rgb="001F1F1F"/>
    </font>
    <font>
      <b val="1"/>
      <color rgb="001F4E78"/>
    </font>
    <font>
      <b val="1"/>
      <color rgb="00FFFFFF"/>
    </font>
    <font>
      <color rgb="001F1F1F"/>
    </font>
    <font>
      <b val="1"/>
      <color rgb="00FFFFFF"/>
      <sz val="10"/>
    </font>
    <font>
      <b val="1"/>
      <color rgb="00FFFFFF"/>
      <sz val="15"/>
    </font>
    <font>
      <color rgb="001F1F1F"/>
      <sz val="10"/>
    </font>
    <font>
      <b val="1"/>
      <color rgb="00FFFFFF"/>
      <sz val="16"/>
    </font>
  </fonts>
  <fills count="12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5B9BD5"/>
      </patternFill>
    </fill>
    <fill>
      <patternFill patternType="solid">
        <fgColor rgb="00DDEBF7"/>
      </patternFill>
    </fill>
    <fill>
      <patternFill patternType="solid">
        <fgColor rgb="00FFF2CC"/>
      </patternFill>
    </fill>
    <fill>
      <patternFill patternType="solid">
        <fgColor rgb="00F8FBFF"/>
      </patternFill>
    </fill>
    <fill>
      <patternFill patternType="solid">
        <fgColor rgb="00EEF6FF"/>
      </patternFill>
    </fill>
    <fill>
      <patternFill patternType="solid">
        <fgColor rgb="0000A6A6"/>
      </patternFill>
    </fill>
    <fill>
      <patternFill patternType="solid">
        <fgColor rgb="00F4B183"/>
      </patternFill>
    </fill>
    <fill>
      <patternFill patternType="solid">
        <fgColor rgb="0070AD47"/>
      </patternFill>
    </fill>
    <fill>
      <patternFill patternType="solid">
        <fgColor rgb="00C00000"/>
      </patternFill>
    </fill>
  </fills>
  <borders count="3">
    <border>
      <left/>
      <right/>
      <top/>
      <bottom/>
      <diagonal/>
    </border>
    <border>
      <left style="thin">
        <color rgb="00D9E2F3"/>
      </left>
      <right style="thin">
        <color rgb="00D9E2F3"/>
      </right>
      <top style="thin">
        <color rgb="00D9E2F3"/>
      </top>
      <bottom style="thin">
        <color rgb="00D9E2F3"/>
      </bottom>
    </border>
    <border>
      <bottom style="thin">
        <color rgb="00D9E2F3"/>
      </bottom>
    </border>
  </borders>
  <cellStyleXfs count="1">
    <xf numFmtId="0" fontId="0" fillId="0" borderId="0"/>
  </cellStyleXfs>
  <cellXfs count="4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2" borderId="0" applyAlignment="1" pivotButton="0" quotePrefix="0" xfId="0">
      <alignment horizontal="center" vertical="center" wrapText="1"/>
    </xf>
    <xf numFmtId="0" fontId="8" fillId="8" borderId="0" applyAlignment="1" pivotButton="0" quotePrefix="0" xfId="0">
      <alignment horizontal="center" vertical="center" wrapText="1"/>
    </xf>
    <xf numFmtId="0" fontId="8" fillId="3" borderId="0" applyAlignment="1" pivotButton="0" quotePrefix="0" xfId="0">
      <alignment horizontal="center" vertical="center" wrapText="1"/>
    </xf>
    <xf numFmtId="0" fontId="8" fillId="9" borderId="0" applyAlignment="1" pivotButton="0" quotePrefix="0" xfId="0">
      <alignment horizontal="center" vertical="center" wrapText="1"/>
    </xf>
    <xf numFmtId="0" fontId="8" fillId="10" borderId="0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center" vertical="center" wrapText="1"/>
    </xf>
    <xf numFmtId="164" fontId="9" fillId="8" borderId="0" applyAlignment="1" pivotButton="0" quotePrefix="0" xfId="0">
      <alignment horizontal="center" vertical="center" wrapText="1"/>
    </xf>
    <xf numFmtId="164" fontId="9" fillId="3" borderId="0" applyAlignment="1" pivotButton="0" quotePrefix="0" xfId="0">
      <alignment horizontal="center" vertical="center" wrapText="1"/>
    </xf>
    <xf numFmtId="164" fontId="9" fillId="9" borderId="0" applyAlignment="1" pivotButton="0" quotePrefix="0" xfId="0">
      <alignment horizontal="center" vertical="center" wrapText="1"/>
    </xf>
    <xf numFmtId="164" fontId="9" fillId="10" borderId="0" applyAlignment="1" pivotButton="0" quotePrefix="0" xfId="0">
      <alignment horizontal="center" vertical="center" wrapText="1"/>
    </xf>
    <xf numFmtId="164" fontId="5" fillId="5" borderId="1" applyAlignment="1" pivotButton="0" quotePrefix="0" xfId="0">
      <alignment horizontal="center" vertical="center" wrapText="1"/>
    </xf>
    <xf numFmtId="9" fontId="5" fillId="5" borderId="1" applyAlignment="1" pivotButton="0" quotePrefix="0" xfId="0">
      <alignment horizontal="center" vertical="center" wrapText="1"/>
    </xf>
    <xf numFmtId="0" fontId="8" fillId="2" borderId="0" applyAlignment="1" pivotButton="0" quotePrefix="0" xfId="0">
      <alignment horizontal="center" vertical="center" wrapText="1"/>
    </xf>
    <xf numFmtId="0" fontId="8" fillId="11" borderId="0" applyAlignment="1" pivotButton="0" quotePrefix="0" xfId="0">
      <alignment horizontal="center" vertical="center" wrapText="1"/>
    </xf>
    <xf numFmtId="164" fontId="9" fillId="2" borderId="0" applyAlignment="1" pivotButton="0" quotePrefix="0" xfId="0">
      <alignment horizontal="center" vertical="center" wrapText="1"/>
    </xf>
    <xf numFmtId="164" fontId="9" fillId="11" borderId="0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left" vertical="center" wrapText="1"/>
    </xf>
    <xf numFmtId="0" fontId="7" fillId="6" borderId="1" applyAlignment="1" pivotButton="0" quotePrefix="0" xfId="0">
      <alignment horizontal="center" vertical="center" wrapText="1"/>
    </xf>
    <xf numFmtId="164" fontId="7" fillId="6" borderId="1" applyAlignment="1" pivotButton="0" quotePrefix="0" xfId="0">
      <alignment horizontal="center" vertical="center" wrapText="1"/>
    </xf>
    <xf numFmtId="9" fontId="7" fillId="6" borderId="1" applyAlignment="1" pivotButton="0" quotePrefix="0" xfId="0">
      <alignment horizontal="center" vertical="center" wrapText="1"/>
    </xf>
    <xf numFmtId="0" fontId="10" fillId="4" borderId="0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center" vertical="center" wrapText="1"/>
    </xf>
    <xf numFmtId="164" fontId="7" fillId="7" borderId="1" applyAlignment="1" pivotButton="0" quotePrefix="0" xfId="0">
      <alignment horizontal="center" vertical="center" wrapText="1"/>
    </xf>
    <xf numFmtId="9" fontId="7" fillId="7" borderId="1" applyAlignment="1" pivotButton="0" quotePrefix="0" xfId="0">
      <alignment horizontal="center" vertical="center" wrapText="1"/>
    </xf>
    <xf numFmtId="166" fontId="9" fillId="8" borderId="0" applyAlignment="1" pivotButton="0" quotePrefix="0" xfId="0">
      <alignment horizontal="center" vertical="center" wrapText="1"/>
    </xf>
    <xf numFmtId="166" fontId="9" fillId="3" borderId="0" applyAlignment="1" pivotButton="0" quotePrefix="0" xfId="0">
      <alignment horizontal="center" vertical="center" wrapText="1"/>
    </xf>
    <xf numFmtId="166" fontId="9" fillId="9" borderId="0" applyAlignment="1" pivotButton="0" quotePrefix="0" xfId="0">
      <alignment horizontal="center" vertical="center" wrapText="1"/>
    </xf>
    <xf numFmtId="166" fontId="9" fillId="10" borderId="0" applyAlignment="1" pivotButton="0" quotePrefix="0" xfId="0">
      <alignment horizontal="center" vertical="center" wrapText="1"/>
    </xf>
    <xf numFmtId="165" fontId="5" fillId="5" borderId="1" applyAlignment="1" pivotButton="0" quotePrefix="0" xfId="0">
      <alignment horizontal="center" vertical="center" wrapText="1"/>
    </xf>
    <xf numFmtId="166" fontId="9" fillId="2" borderId="0" applyAlignment="1" pivotButton="0" quotePrefix="0" xfId="0">
      <alignment horizontal="center" vertical="center" wrapText="1"/>
    </xf>
    <xf numFmtId="166" fontId="9" fillId="11" borderId="0" applyAlignment="1" pivotButton="0" quotePrefix="0" xfId="0">
      <alignment horizontal="center" vertical="center" wrapText="1"/>
    </xf>
    <xf numFmtId="166" fontId="7" fillId="6" borderId="1" applyAlignment="1" pivotButton="0" quotePrefix="0" xfId="0">
      <alignment horizontal="center" vertical="center" wrapText="1"/>
    </xf>
    <xf numFmtId="166" fontId="7" fillId="7" borderId="1" applyAlignment="1" pivotButton="0" quotePrefix="0" xfId="0">
      <alignment horizontal="center" vertical="center" wrapText="1"/>
    </xf>
    <xf numFmtId="0" fontId="11" fillId="2" borderId="0" pivotButton="0" quotePrefix="0" xfId="0"/>
    <xf numFmtId="0" fontId="6" fillId="3" borderId="2" applyAlignment="1" pivotButton="0" quotePrefix="0" xfId="0">
      <alignment vertical="top" wrapText="1"/>
    </xf>
    <xf numFmtId="0" fontId="7" fillId="7" borderId="2" applyAlignment="1" pivotButton="0" quotePrefix="0" xfId="0">
      <alignment vertical="top" wrapText="1"/>
    </xf>
    <xf numFmtId="0" fontId="7" fillId="6" borderId="2" applyAlignment="1" pivotButton="0" quotePrefix="0" xfId="0">
      <alignment vertical="top" wrapText="1"/>
    </xf>
  </cellXfs>
  <cellStyles count="1">
    <cellStyle name="Normal" xfId="0" builtinId="0" hidden="0"/>
  </cellStyles>
  <dxfs count="2">
    <dxf>
      <fill>
        <patternFill patternType="solid">
          <fgColor rgb="00E2F0D9"/>
        </patternFill>
      </fill>
    </dxf>
    <dxf>
      <fill>
        <patternFill patternType="solid">
          <fgColor rgb="00FCE4D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Planned budget allocation</a:t>
            </a:r>
          </a:p>
        </rich>
      </tx>
    </title>
    <plotArea>
      <doughnutChart>
        <varyColors val="1"/>
        <ser>
          <idx val="0"/>
          <order val="0"/>
          <tx>
            <strRef>
              <f>'Budget rénovation'!D14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rénovation'!$D$15:$D$27</f>
            </numRef>
          </val>
        </ser>
        <firstSliceAng val="0"/>
        <holeSize val="55"/>
      </doughnut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Planned vs actual spend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'Budget rénovation'!D14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rénovation'!$D$15:$D$27</f>
            </numRef>
          </val>
        </ser>
        <ser>
          <idx val="1"/>
          <order val="1"/>
          <tx>
            <strRef>
              <f>'Budget rénovation'!E14</f>
            </strRef>
          </tx>
          <spPr>
            <a:ln xmlns:a="http://schemas.openxmlformats.org/drawingml/2006/main">
              <a:prstDash val="solid"/>
            </a:ln>
          </spPr>
          <cat>
            <numRef>
              <f>'Budget rénovation'!$B$15:$B$27</f>
            </numRef>
          </cat>
          <val>
            <numRef>
              <f>'Budget rénovation'!$E$15:$E$27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Postes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b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OpenAI</author>
  </authors>
  <commentList>
    <comment ref="C8" authorId="0" shapeId="0">
      <text>
        <t>Reference benchmarks compiled from UK renovation cost guides:
https://energy.ecoflow.com/uk/blog/home-renovation-cost
https://www.checkatrade.com/blog/cost-guides/cost-renovating-house/
https://bhstudio.co.uk/blog/home-renovation-cost-london-2026</t>
      </text>
    </comment>
    <comment ref="C9" authorId="0" shapeId="0">
      <text>
        <t>Reference benchmarks compiled from UK renovation cost guides:
https://energy.ecoflow.com/uk/blog/home-renovation-cost
https://www.checkatrade.com/blog/cost-guides/cost-renovating-house/
https://bhstudio.co.uk/blog/home-renovation-cost-london-2026</t>
      </text>
    </comment>
    <comment ref="K15" authorId="0" shapeId="0">
      <text>
        <t>Reference benchmarks compiled from UK renovation cost guides:
https://energy.ecoflow.com/uk/blog/home-renovation-cost
https://www.checkatrade.com/blog/cost-guides/cost-renovating-house/
https://bhstudio.co.uk/blog/home-renovation-cost-london-2026</t>
      </text>
    </comment>
    <comment ref="K17" authorId="0" shapeId="0">
      <text>
        <t>Reference benchmarks compiled from UK renovation cost guides:
https://energy.ecoflow.com/uk/blog/home-renovation-cost
https://www.checkatrade.com/blog/cost-guides/cost-renovating-house/
https://bhstudio.co.uk/blog/home-renovation-cost-london-2026</t>
      </text>
    </comment>
    <comment ref="K19" authorId="0" shapeId="0">
      <text>
        <t>Reference benchmarks compiled from UK renovation cost guides:
https://energy.ecoflow.com/uk/blog/home-renovation-cost
https://www.checkatrade.com/blog/cost-guides/cost-renovating-house/
https://bhstudio.co.uk/blog/home-renovation-cost-london-2026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10</col>
      <colOff>0</colOff>
      <row>21</row>
      <rowOff>0</rowOff>
    </from>
    <ext cx="288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29</row>
      <rowOff>0</rowOff>
    </from>
    <ext cx="504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TableBudgetRenovation" displayName="TableBudgetRenovation" ref="B14:I27" headerRowCount="1">
  <autoFilter ref="B14:I27"/>
  <tableColumns count="8">
    <tableColumn id="2" name="Poste de travaux"/>
    <tableColumn id="3" name="Priorité"/>
    <tableColumn id="4" name="Budget prévu"/>
    <tableColumn id="5" name="Réel"/>
    <tableColumn id="6" name="Écart"/>
    <tableColumn id="7" name="Avancement"/>
    <tableColumn id="8" name="Statut"/>
    <tableColumn id="9" name="Commentaire"/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A1:O27"/>
  <sheetViews>
    <sheetView showGridLines="0" workbookViewId="0">
      <pane ySplit="13" topLeftCell="A14" activePane="bottomLeft" state="frozen"/>
      <selection pane="bottomLeft" activeCell="A1" sqref="A1"/>
    </sheetView>
  </sheetViews>
  <sheetFormatPr baseColWidth="8" defaultRowHeight="15"/>
  <cols>
    <col width="3" customWidth="1" min="1" max="1"/>
    <col width="21" customWidth="1" min="2" max="2"/>
    <col width="15" customWidth="1" min="3" max="3"/>
    <col width="13" customWidth="1" min="4" max="4"/>
    <col width="13" customWidth="1" min="5" max="5"/>
    <col width="13" customWidth="1" min="6" max="6"/>
    <col width="13" customWidth="1" min="7" max="7"/>
    <col width="14" customWidth="1" min="8" max="8"/>
    <col width="18" customWidth="1" min="9" max="9"/>
    <col width="3" customWidth="1" min="10" max="10"/>
    <col width="16" customWidth="1" min="11" max="11"/>
    <col width="16" customWidth="1" min="12" max="12"/>
    <col width="16" customWidth="1" min="13" max="13"/>
    <col width="16" customWidth="1" min="14" max="14"/>
    <col width="16" customWidth="1" min="15" max="15"/>
  </cols>
  <sheetData>
    <row r="1" ht="23" customHeight="1"/>
    <row r="2" ht="23" customHeight="1">
      <c r="B2" s="1" t="inlineStr">
        <is>
          <t>UK Home Renovation Budget Calculator</t>
        </is>
      </c>
    </row>
    <row r="3" ht="23" customHeight="1"/>
    <row r="4" ht="23" customHeight="1">
      <c r="B4" s="2" t="inlineStr">
        <is>
          <t>One-page Excel calculator to estimate renovation costs, compare planned and actual spend, and monitor variances by work package.</t>
        </is>
      </c>
    </row>
    <row r="5" ht="23" customHeight="1"/>
    <row r="6" ht="23" customHeight="1">
      <c r="B6" s="3" t="inlineStr">
        <is>
          <t>Project assumptions</t>
        </is>
      </c>
      <c r="F6" s="4" t="inlineStr">
        <is>
          <t>Theoretical budget</t>
        </is>
      </c>
      <c r="H6" s="5" t="inlineStr">
        <is>
          <t>Planned budget</t>
        </is>
      </c>
      <c r="K6" s="6" t="inlineStr">
        <is>
          <t>Actual spend</t>
        </is>
      </c>
      <c r="M6" s="7" t="inlineStr">
        <is>
          <t>Overall variance</t>
        </is>
      </c>
    </row>
    <row r="7" ht="23" customHeight="1">
      <c r="B7" s="8" t="inlineStr">
        <is>
          <t>Renovated area (m²)</t>
        </is>
      </c>
      <c r="C7" s="9" t="n">
        <v>85</v>
      </c>
      <c r="F7" s="30">
        <f>C7*C8</f>
        <v/>
      </c>
      <c r="H7" s="31">
        <f>SUM(D15:D27)</f>
        <v/>
      </c>
      <c r="K7" s="32">
        <f>SUM(E15:E27)</f>
        <v/>
      </c>
      <c r="M7" s="33">
        <f>SUM(D15:D27)-SUM(E15:E27)</f>
        <v/>
      </c>
    </row>
    <row r="8" ht="23" customHeight="1">
      <c r="B8" s="8" t="inlineStr">
        <is>
          <t>Target cost per m²</t>
        </is>
      </c>
      <c r="C8" s="34" t="n">
        <v>1500</v>
      </c>
    </row>
    <row r="9" ht="23" customHeight="1">
      <c r="B9" s="8" t="inlineStr">
        <is>
          <t>Contingency allowance</t>
        </is>
      </c>
      <c r="C9" s="15" t="n">
        <v>0.12</v>
      </c>
      <c r="F9" s="16" t="inlineStr">
        <is>
          <t>Contingency</t>
        </is>
      </c>
      <c r="H9" s="16" t="inlineStr">
        <is>
          <t>Estimated taxes</t>
        </is>
      </c>
      <c r="K9" s="4" t="inlineStr">
        <is>
          <t>Total project budget</t>
        </is>
      </c>
      <c r="M9" s="17" t="inlineStr">
        <is>
          <t>Actual cost per m²</t>
        </is>
      </c>
    </row>
    <row r="10" ht="23" customHeight="1">
      <c r="B10" s="8" t="inlineStr">
        <is>
          <t>Estimated VAT / taxes</t>
        </is>
      </c>
      <c r="C10" s="15" t="n">
        <v>0.2</v>
      </c>
      <c r="F10" s="35">
        <f>SUM(D15:D27)*C9</f>
        <v/>
      </c>
      <c r="H10" s="35">
        <f>(SUM(D15:D27)+(SUM(D15:D27)*C9))*C10</f>
        <v/>
      </c>
      <c r="K10" s="30">
        <f>SUM(D15:D27)+(SUM(D15:D27)*C9)+((SUM(D15:D27)+(SUM(D15:D27)*C9))*C10)</f>
        <v/>
      </c>
      <c r="M10" s="36">
        <f>IF(C7=0,0,SUM(E15:E27)/C7)</f>
        <v/>
      </c>
    </row>
    <row r="11" ht="23" customHeight="1"/>
    <row r="12" ht="23" customHeight="1"/>
    <row r="13" ht="23" customHeight="1"/>
    <row r="14" ht="23" customHeight="1">
      <c r="B14" s="20" t="inlineStr">
        <is>
          <t>Work package</t>
        </is>
      </c>
      <c r="C14" s="20" t="inlineStr">
        <is>
          <t>Priority</t>
        </is>
      </c>
      <c r="D14" s="20" t="inlineStr">
        <is>
          <t>Planned budget</t>
        </is>
      </c>
      <c r="E14" s="20" t="inlineStr">
        <is>
          <t>Actual</t>
        </is>
      </c>
      <c r="F14" s="20" t="inlineStr">
        <is>
          <t>Variance</t>
        </is>
      </c>
      <c r="G14" s="20" t="inlineStr">
        <is>
          <t>Progress</t>
        </is>
      </c>
      <c r="H14" s="20" t="inlineStr">
        <is>
          <t>Status</t>
        </is>
      </c>
      <c r="I14" s="20" t="inlineStr">
        <is>
          <t>Comment</t>
        </is>
      </c>
      <c r="K14" s="3" t="inlineStr">
        <is>
          <t>UK reference rates</t>
        </is>
      </c>
    </row>
    <row r="15" ht="23" customHeight="1">
      <c r="B15" s="21" t="inlineStr">
        <is>
          <t>Strip-out / waste removal</t>
        </is>
      </c>
      <c r="C15" s="22" t="inlineStr">
        <is>
          <t>High</t>
        </is>
      </c>
      <c r="D15" s="37" t="n">
        <v>5500</v>
      </c>
      <c r="E15" s="37" t="n">
        <v>5200</v>
      </c>
      <c r="F15" s="37">
        <f>D15-E15</f>
        <v/>
      </c>
      <c r="G15" s="24" t="n">
        <v>1</v>
      </c>
      <c r="H15" s="22" t="inlineStr">
        <is>
          <t>Completed</t>
        </is>
      </c>
      <c r="I15" s="21" t="inlineStr">
        <is>
          <t>Skip hire and clearance included</t>
        </is>
      </c>
      <c r="K15" s="25" t="inlineStr">
        <is>
          <t>Light refresh: around £700–£1,200 / m² for redecorating, flooring and minor upgrades.</t>
        </is>
      </c>
    </row>
    <row r="16" ht="23" customHeight="1">
      <c r="B16" s="26" t="inlineStr">
        <is>
          <t>Structural works</t>
        </is>
      </c>
      <c r="C16" s="27" t="inlineStr">
        <is>
          <t>High</t>
        </is>
      </c>
      <c r="D16" s="38" t="n">
        <v>18000</v>
      </c>
      <c r="E16" s="38" t="n">
        <v>19200</v>
      </c>
      <c r="F16" s="38">
        <f>D16-E16</f>
        <v/>
      </c>
      <c r="G16" s="29" t="n">
        <v>0.7</v>
      </c>
      <c r="H16" s="27" t="inlineStr">
        <is>
          <t>In progress</t>
        </is>
      </c>
      <c r="I16" s="26" t="inlineStr">
        <is>
          <t>Structural opening and supports</t>
        </is>
      </c>
    </row>
    <row r="17" ht="23" customHeight="1">
      <c r="B17" s="21" t="inlineStr">
        <is>
          <t>Roofing / waterproofing</t>
        </is>
      </c>
      <c r="C17" s="22" t="inlineStr">
        <is>
          <t>High</t>
        </is>
      </c>
      <c r="D17" s="37" t="n">
        <v>9000</v>
      </c>
      <c r="E17" s="37" t="n">
        <v>8400</v>
      </c>
      <c r="F17" s="37">
        <f>D17-E17</f>
        <v/>
      </c>
      <c r="G17" s="24" t="n">
        <v>0.6</v>
      </c>
      <c r="H17" s="22" t="inlineStr">
        <is>
          <t>In progress</t>
        </is>
      </c>
      <c r="I17" s="21" t="inlineStr">
        <is>
          <t>Allowance based on repair scope</t>
        </is>
      </c>
      <c r="K17" s="25" t="inlineStr">
        <is>
          <t>Standard renovation: around £1,200–£1,800 / m² for broader refurbishment and updated services.</t>
        </is>
      </c>
    </row>
    <row r="18" ht="23" customHeight="1">
      <c r="B18" s="26" t="inlineStr">
        <is>
          <t>Electrical rewiring</t>
        </is>
      </c>
      <c r="C18" s="27" t="inlineStr">
        <is>
          <t>High</t>
        </is>
      </c>
      <c r="D18" s="38" t="n">
        <v>8500</v>
      </c>
      <c r="E18" s="38" t="n">
        <v>9100</v>
      </c>
      <c r="F18" s="38">
        <f>D18-E18</f>
        <v/>
      </c>
      <c r="G18" s="29" t="n">
        <v>0.45</v>
      </c>
      <c r="H18" s="27" t="inlineStr">
        <is>
          <t>In progress</t>
        </is>
      </c>
      <c r="I18" s="26" t="inlineStr">
        <is>
          <t>Consumer unit and full rewire</t>
        </is>
      </c>
    </row>
    <row r="19" ht="23" customHeight="1">
      <c r="B19" s="21" t="inlineStr">
        <is>
          <t>Plumbing / heating</t>
        </is>
      </c>
      <c r="C19" s="22" t="inlineStr">
        <is>
          <t>High</t>
        </is>
      </c>
      <c r="D19" s="37" t="n">
        <v>9000</v>
      </c>
      <c r="E19" s="37" t="n">
        <v>8700</v>
      </c>
      <c r="F19" s="37">
        <f>D19-E19</f>
        <v/>
      </c>
      <c r="G19" s="24" t="n">
        <v>0.4</v>
      </c>
      <c r="H19" s="22" t="inlineStr">
        <is>
          <t>In progress</t>
        </is>
      </c>
      <c r="I19" s="21" t="inlineStr">
        <is>
          <t>Boiler and radiator allowance</t>
        </is>
      </c>
      <c r="K19" s="25" t="inlineStr">
        <is>
          <t>Full refurbishment: around £1,800–£2,500 / m². London or high-end projects can reach roughly £2,500–£3,500 / m².</t>
        </is>
      </c>
    </row>
    <row r="20" ht="23" customHeight="1">
      <c r="B20" s="26" t="inlineStr">
        <is>
          <t>Insulation / energy upgrades</t>
        </is>
      </c>
      <c r="C20" s="27" t="inlineStr">
        <is>
          <t>Medium</t>
        </is>
      </c>
      <c r="D20" s="38" t="n">
        <v>8500</v>
      </c>
      <c r="E20" s="38" t="n">
        <v>0</v>
      </c>
      <c r="F20" s="38">
        <f>D20-E20</f>
        <v/>
      </c>
      <c r="G20" s="29" t="n">
        <v>0.1</v>
      </c>
      <c r="H20" s="27" t="inlineStr">
        <is>
          <t>To start</t>
        </is>
      </c>
      <c r="I20" s="26" t="inlineStr">
        <is>
          <t>Walls, loft or floor insulation</t>
        </is>
      </c>
    </row>
    <row r="21" ht="23" customHeight="1">
      <c r="B21" s="21" t="inlineStr">
        <is>
          <t>Windows and external doors</t>
        </is>
      </c>
      <c r="C21" s="22" t="inlineStr">
        <is>
          <t>Medium</t>
        </is>
      </c>
      <c r="D21" s="37" t="n">
        <v>12000</v>
      </c>
      <c r="E21" s="37" t="n">
        <v>0</v>
      </c>
      <c r="F21" s="37">
        <f>D21-E21</f>
        <v/>
      </c>
      <c r="G21" s="24" t="n">
        <v>0</v>
      </c>
      <c r="H21" s="22" t="inlineStr">
        <is>
          <t>To start</t>
        </is>
      </c>
      <c r="I21" s="21" t="inlineStr">
        <is>
          <t>Double glazing allowance</t>
        </is>
      </c>
    </row>
    <row r="22" ht="23" customHeight="1">
      <c r="B22" s="26" t="inlineStr">
        <is>
          <t>Flooring</t>
        </is>
      </c>
      <c r="C22" s="27" t="inlineStr">
        <is>
          <t>Medium</t>
        </is>
      </c>
      <c r="D22" s="38" t="n">
        <v>6500</v>
      </c>
      <c r="E22" s="38" t="n">
        <v>0</v>
      </c>
      <c r="F22" s="38">
        <f>D22-E22</f>
        <v/>
      </c>
      <c r="G22" s="29" t="n">
        <v>0</v>
      </c>
      <c r="H22" s="27" t="inlineStr">
        <is>
          <t>To start</t>
        </is>
      </c>
      <c r="I22" s="26" t="inlineStr">
        <is>
          <t>Materials and fitting</t>
        </is>
      </c>
    </row>
    <row r="23" ht="23" customHeight="1">
      <c r="B23" s="21" t="inlineStr">
        <is>
          <t>Plastering and painting</t>
        </is>
      </c>
      <c r="C23" s="22" t="inlineStr">
        <is>
          <t>Low</t>
        </is>
      </c>
      <c r="D23" s="37" t="n">
        <v>7000</v>
      </c>
      <c r="E23" s="37" t="n">
        <v>0</v>
      </c>
      <c r="F23" s="37">
        <f>D23-E23</f>
        <v/>
      </c>
      <c r="G23" s="24" t="n">
        <v>0</v>
      </c>
      <c r="H23" s="22" t="inlineStr">
        <is>
          <t>To start</t>
        </is>
      </c>
      <c r="I23" s="21" t="inlineStr">
        <is>
          <t>Internal finish allowance</t>
        </is>
      </c>
    </row>
    <row r="24" ht="23" customHeight="1">
      <c r="B24" s="26" t="inlineStr">
        <is>
          <t>Kitchen</t>
        </is>
      </c>
      <c r="C24" s="27" t="inlineStr">
        <is>
          <t>Medium</t>
        </is>
      </c>
      <c r="D24" s="38" t="n">
        <v>15000</v>
      </c>
      <c r="E24" s="38" t="n">
        <v>0</v>
      </c>
      <c r="F24" s="38">
        <f>D24-E24</f>
        <v/>
      </c>
      <c r="G24" s="29" t="n">
        <v>0</v>
      </c>
      <c r="H24" s="27" t="inlineStr">
        <is>
          <t>To start</t>
        </is>
      </c>
      <c r="I24" s="26" t="inlineStr">
        <is>
          <t>Mid-range kitchen allowance</t>
        </is>
      </c>
    </row>
    <row r="25" ht="23" customHeight="1">
      <c r="B25" s="21" t="inlineStr">
        <is>
          <t>Bathroom</t>
        </is>
      </c>
      <c r="C25" s="22" t="inlineStr">
        <is>
          <t>High</t>
        </is>
      </c>
      <c r="D25" s="37" t="n">
        <v>9000</v>
      </c>
      <c r="E25" s="37" t="n">
        <v>0</v>
      </c>
      <c r="F25" s="37">
        <f>D25-E25</f>
        <v/>
      </c>
      <c r="G25" s="24" t="n">
        <v>0</v>
      </c>
      <c r="H25" s="22" t="inlineStr">
        <is>
          <t>To start</t>
        </is>
      </c>
      <c r="I25" s="21" t="inlineStr">
        <is>
          <t>Bathroom renovation allowance</t>
        </is>
      </c>
    </row>
    <row r="26" ht="23" customHeight="1">
      <c r="B26" s="26" t="inlineStr">
        <is>
          <t>Professional fees</t>
        </is>
      </c>
      <c r="C26" s="27" t="inlineStr">
        <is>
          <t>Medium</t>
        </is>
      </c>
      <c r="D26" s="38" t="n">
        <v>5000</v>
      </c>
      <c r="E26" s="38" t="n">
        <v>5000</v>
      </c>
      <c r="F26" s="38">
        <f>D26-E26</f>
        <v/>
      </c>
      <c r="G26" s="29" t="n">
        <v>1</v>
      </c>
      <c r="H26" s="27" t="inlineStr">
        <is>
          <t>Completed</t>
        </is>
      </c>
      <c r="I26" s="26" t="inlineStr">
        <is>
          <t>Surveyor / architect / planning</t>
        </is>
      </c>
    </row>
    <row r="27" ht="23" customHeight="1">
      <c r="B27" s="21" t="inlineStr">
        <is>
          <t>Contingency reserve</t>
        </is>
      </c>
      <c r="C27" s="22" t="inlineStr">
        <is>
          <t>High</t>
        </is>
      </c>
      <c r="D27" s="37" t="n">
        <v>12000</v>
      </c>
      <c r="E27" s="37" t="n">
        <v>1500</v>
      </c>
      <c r="F27" s="37">
        <f>D27-E27</f>
        <v/>
      </c>
      <c r="G27" s="24" t="n">
        <v>0.2</v>
      </c>
      <c r="H27" s="22" t="inlineStr">
        <is>
          <t>In progress</t>
        </is>
      </c>
      <c r="I27" s="21" t="inlineStr">
        <is>
          <t>Reserve for hidden issues</t>
        </is>
      </c>
    </row>
    <row r="28" ht="23" customHeight="1"/>
    <row r="29" ht="23" customHeight="1"/>
    <row r="30" ht="23" customHeight="1"/>
    <row r="31" ht="23" customHeight="1"/>
    <row r="32" ht="23" customHeight="1"/>
    <row r="33" ht="23" customHeight="1"/>
    <row r="34" ht="23" customHeight="1"/>
    <row r="35" ht="23" customHeight="1"/>
    <row r="36" ht="23" customHeight="1"/>
    <row r="37" ht="23" customHeight="1"/>
    <row r="38" ht="23" customHeight="1"/>
    <row r="39" ht="23" customHeight="1"/>
    <row r="40" ht="23" customHeight="1"/>
    <row r="41" ht="23" customHeight="1"/>
  </sheetData>
  <mergeCells count="23">
    <mergeCell ref="B4:O4"/>
    <mergeCell ref="M10:O10"/>
    <mergeCell ref="F10:G10"/>
    <mergeCell ref="H10:I10"/>
    <mergeCell ref="K9:L9"/>
    <mergeCell ref="F6:G6"/>
    <mergeCell ref="M7:O7"/>
    <mergeCell ref="M6:O6"/>
    <mergeCell ref="H9:I9"/>
    <mergeCell ref="F7:G7"/>
    <mergeCell ref="K17:O18"/>
    <mergeCell ref="H6:I6"/>
    <mergeCell ref="K19:O20"/>
    <mergeCell ref="B6:D6"/>
    <mergeCell ref="H7:I7"/>
    <mergeCell ref="K15:O16"/>
    <mergeCell ref="K14:O14"/>
    <mergeCell ref="F9:G9"/>
    <mergeCell ref="K7:L7"/>
    <mergeCell ref="M9:O9"/>
    <mergeCell ref="K10:L10"/>
    <mergeCell ref="B2:O3"/>
    <mergeCell ref="K6:L6"/>
  </mergeCells>
  <conditionalFormatting sqref="G15:G27">
    <cfRule type="dataBar" priority="1">
      <dataBar>
        <cfvo type="num" val="0"/>
        <cfvo type="num" val="1"/>
        <color rgb="0070AD47"/>
      </dataBar>
    </cfRule>
  </conditionalFormatting>
  <conditionalFormatting sqref="F15:F27">
    <cfRule type="cellIs" priority="2" operator="lessThan" dxfId="0">
      <formula>0</formula>
    </cfRule>
    <cfRule type="cellIs" priority="3" operator="greaterThan" dxfId="1">
      <formula>0</formula>
    </cfRule>
  </conditionalFormatting>
  <dataValidations count="2">
    <dataValidation sqref="C15:C27" showDropDown="0" showInputMessage="0" showErrorMessage="0" allowBlank="1" type="list">
      <formula1>"High,Medium,Low"</formula1>
    </dataValidation>
    <dataValidation sqref="H15:H27" showDropDown="0" showInputMessage="0" showErrorMessage="0" allowBlank="1" type="list">
      <formula1>"To start,In progress,Completed,To review"</formula1>
    </dataValidation>
  </dataValidations>
  <pageMargins left="0.75" right="0.75" top="1" bottom="1" header="0.5" footer="0.5"/>
  <pageSetup orientation="landscape" fitToHeight="1" fitToWidth="1"/>
  <drawing xmlns:r="http://schemas.openxmlformats.org/officeDocument/2006/relationships" r:id="rId1"/>
  <legacyDrawing xmlns:r="http://schemas.openxmlformats.org/officeDocument/2006/relationships" r:id="anysvml"/>
  <tableParts count="1"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showGridLines="0" workbookViewId="0">
      <selection activeCell="A1" sqref="A1"/>
    </sheetView>
  </sheetViews>
  <sheetFormatPr baseColWidth="8" defaultRowHeight="15"/>
  <cols>
    <col width="28" customWidth="1" min="1" max="1"/>
    <col width="34" customWidth="1" min="2" max="2"/>
    <col width="34" customWidth="1" min="3" max="3"/>
    <col width="70" customWidth="1" min="4" max="4"/>
  </cols>
  <sheetData>
    <row r="1">
      <c r="A1" s="39" t="inlineStr">
        <is>
          <t>UK renovation benchmark sources</t>
        </is>
      </c>
    </row>
    <row r="3">
      <c r="A3" s="40" t="inlineStr">
        <is>
          <t>Benchmark</t>
        </is>
      </c>
      <c r="B3" s="40" t="inlineStr">
        <is>
          <t>Indicative range</t>
        </is>
      </c>
      <c r="C3" s="40" t="inlineStr">
        <is>
          <t>Use in workbook</t>
        </is>
      </c>
      <c r="D3" s="40" t="inlineStr">
        <is>
          <t>Source URL</t>
        </is>
      </c>
    </row>
    <row r="4">
      <c r="A4" s="41" t="inlineStr">
        <is>
          <t>UK renovation cost per m²</t>
        </is>
      </c>
      <c r="B4" s="41" t="inlineStr">
        <is>
          <t>£1,000–£2,500 / m²</t>
        </is>
      </c>
      <c r="C4" s="41" t="inlineStr">
        <is>
          <t>Target cost per m² and rate panel</t>
        </is>
      </c>
      <c r="D4" s="41" t="inlineStr">
        <is>
          <t>https://energy.ecoflow.com/uk/blog/home-renovation-cost</t>
        </is>
      </c>
    </row>
    <row r="5">
      <c r="A5" s="42" t="inlineStr">
        <is>
          <t>UK 3-bedroom renovation cost</t>
        </is>
      </c>
      <c r="B5" s="42" t="inlineStr">
        <is>
          <t>£43,530–£110,350 + 10–15% contingency</t>
        </is>
      </c>
      <c r="C5" s="42" t="inlineStr">
        <is>
          <t>Contingency guidance</t>
        </is>
      </c>
      <c r="D5" s="42" t="inlineStr">
        <is>
          <t>https://www.checkatrade.com/blog/cost-guides/cost-renovating-house/</t>
        </is>
      </c>
    </row>
    <row r="6">
      <c r="A6" s="41" t="inlineStr">
        <is>
          <t>London renovation cost per m²</t>
        </is>
      </c>
      <c r="B6" s="41" t="inlineStr">
        <is>
          <t>£800–£3,500 / m² depending on scope and finish</t>
        </is>
      </c>
      <c r="C6" s="41" t="inlineStr">
        <is>
          <t>High-end / London benchmark</t>
        </is>
      </c>
      <c r="D6" s="41" t="inlineStr">
        <is>
          <t>https://bhstudio.co.uk/blog/home-renovation-cost-london-2026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2026-05-04T20:07:28Z</dcterms:created>
  <dcterms:modified xmlns:dcterms="http://purl.org/dc/terms/" xmlns:xsi="http://www.w3.org/2001/XMLSchema-instance" xsi:type="dcterms:W3CDTF">2026-05-04T20:14:44Z</dcterms:modified>
</cp:coreProperties>
</file>