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7a44fe8e3bc474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ab986475ba7649a7"/>
    <x:sheet xmlns:r="http://schemas.openxmlformats.org/officeDocument/2006/relationships" name="Immobilisations" sheetId="2" r:id="R0b1e6f5c236d4645"/>
    <x:sheet xmlns:r="http://schemas.openxmlformats.org/officeDocument/2006/relationships" name="Dividendes" sheetId="3" r:id="Rb0833ded3e1049fb"/>
    <x:sheet xmlns:r="http://schemas.openxmlformats.org/officeDocument/2006/relationships" name="Échéances" sheetId="4" r:id="R27415585dc6f422b"/>
    <x:sheet xmlns:r="http://schemas.openxmlformats.org/officeDocument/2006/relationships" name="Paramètres" sheetId="5" r:id="Rbcd434da490149c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dd/mm/yyyy"/>
    <x:numFmt numFmtId="201" formatCode="#,##0 €"/>
    <x:numFmt numFmtId="202" formatCode="0.00%"/>
    <x:numFmt numFmtId="203" formatCode="0"/>
  </x:numFmts>
  <x:fonts count="6">
    <x:font>
      <x:sz val="11"/>
      <x:name val="Carlito"/>
    </x:font>
    <x:font>
      <x:b/>
      <x:sz val="11"/>
      <x:color rgb="FFFFFF"/>
      <x:name val="Carlito"/>
    </x:font>
    <x:font>
      <x:sz val="11"/>
      <x:color rgb="0F172A"/>
      <x:name val="Carlito"/>
    </x:font>
    <x:font>
      <x:b/>
      <x:sz val="18"/>
      <x:color rgb="FFFFFF"/>
      <x:name val="Carlito"/>
    </x:font>
    <x:font>
      <x:i/>
      <x:sz val="11"/>
      <x:color rgb="0F172A"/>
      <x:name val="Carlito"/>
    </x:font>
    <x:font>
      <x:sz val="11"/>
      <x:color rgb="FFFFFF"/>
      <x:name val="Carlito"/>
    </x:font>
  </x:fonts>
  <x:fills count="15">
    <x:fill>
      <x:patternFill patternType="none"/>
    </x:fill>
    <x:fill>
      <x:patternFill patternType="gray125"/>
    </x:fill>
    <x:fill>
      <x:patternFill patternType="solid">
        <x:fgColor rgb="0B1F3A"/>
      </x:patternFill>
    </x:fill>
    <x:fill>
      <x:patternFill patternType="solid">
        <x:fgColor rgb="FFFFFF"/>
      </x:patternFill>
    </x:fill>
    <x:fill>
      <x:patternFill patternType="solid">
        <x:fgColor rgb="0F766E"/>
      </x:patternFill>
    </x:fill>
    <x:fill>
      <x:patternFill patternType="solid">
        <x:fgColor rgb="F59E0B"/>
      </x:patternFill>
    </x:fill>
    <x:fill>
      <x:patternFill patternType="solid">
        <x:fgColor rgb="E0F2FE"/>
      </x:patternFill>
    </x:fill>
    <x:fill>
      <x:patternFill patternType="solid">
        <x:fgColor rgb="1D4ED8"/>
      </x:patternFill>
    </x:fill>
    <x:fill>
      <x:patternFill patternType="solid">
        <x:fgColor rgb="7C3AED"/>
      </x:patternFill>
    </x:fill>
    <x:fill>
      <x:patternFill patternType="solid">
        <x:fgColor rgb="EA580C"/>
      </x:patternFill>
    </x:fill>
    <x:fill>
      <x:patternFill patternType="solid">
        <x:fgColor rgb="0284C7"/>
      </x:patternFill>
    </x:fill>
    <x:fill>
      <x:patternFill patternType="solid">
        <x:fgColor rgb="16A34A"/>
      </x:patternFill>
    </x:fill>
    <x:fill>
      <x:patternFill patternType="solid">
        <x:fgColor rgb="DC2626"/>
      </x:patternFill>
    </x:fill>
    <x:fill>
      <x:patternFill patternType="solid">
        <x:fgColor rgb="334155"/>
      </x:patternFill>
    </x:fill>
    <x:fill>
      <x:patternFill patternType="solid">
        <x:fgColor rgb="F8FAFC"/>
      </x:patternFill>
    </x:fill>
  </x:fills>
  <x:borders count="2">
    <x:border/>
    <x:border/>
  </x:borders>
  <x:cellStyleXfs count="1">
    <x:xf numFmtId="0" fontId="0" fillId="0" borderId="0"/>
  </x:cellStyleXfs>
  <x:cellXfs count="186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vertical="center"/>
    </x:xf>
    <x:xf numFmtId="200" fontId="2" fillId="3" borderId="0" xfId="0" applyNumberFormat="1" applyFont="1" applyFill="1" applyBorder="1" applyAlignment="1">
      <x:alignment vertical="center"/>
    </x:xf>
    <x:xf numFmtId="200" fontId="2" fillId="3" borderId="1" xfId="0" applyNumberFormat="1" applyFont="1" applyFill="1" applyBorder="1" applyAlignment="1">
      <x:alignment vertical="center"/>
    </x:xf>
    <x:xf numFmtId="201" fontId="2" fillId="3" borderId="0" xfId="0" applyNumberFormat="1" applyFont="1" applyFill="1" applyBorder="1" applyAlignment="1">
      <x:alignment vertical="center"/>
    </x:xf>
    <x:xf numFmtId="201" fontId="2" fillId="3" borderId="1" xfId="0" applyNumberFormat="1" applyFont="1" applyFill="1" applyBorder="1" applyAlignment="1">
      <x:alignment vertical="center"/>
    </x:xf>
    <x:xf numFmtId="202" fontId="2" fillId="3" borderId="0" xfId="0" applyNumberFormat="1" applyFont="1" applyFill="1" applyBorder="1" applyAlignment="1">
      <x:alignment vertical="center"/>
    </x:xf>
    <x:xf numFmtId="202" fontId="2" fillId="3" borderId="1" xfId="0" applyNumberFormat="1" applyFont="1" applyFill="1" applyBorder="1" applyAlignment="1">
      <x:alignment vertical="center"/>
    </x:xf>
    <x:xf numFmtId="203" fontId="2" fillId="3" borderId="0" xfId="0" applyNumberFormat="1" applyFont="1" applyFill="1" applyBorder="1" applyAlignment="1">
      <x:alignment vertical="center"/>
    </x:xf>
    <x:xf numFmtId="203" fontId="2" fillId="3" borderId="1" xfId="0" applyNumberFormat="1" applyFont="1" applyFill="1" applyBorder="1" applyAlignment="1">
      <x:alignment vertical="center"/>
    </x:xf>
    <x:xf numFmtId="0" fontId="0" fillId="4" borderId="0" xfId="0" applyNumberFormat="1" applyFont="1" applyFill="1" applyBorder="1"/>
    <x:xf numFmtId="0" fontId="1" fillId="4" borderId="0" xfId="0" applyNumberFormat="1" applyFont="1" applyFill="1" applyBorder="1"/>
    <x:xf numFmtId="0" fontId="1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1" fillId="4" borderId="1" xfId="0" applyNumberFormat="1" applyFont="1" applyFill="1" applyBorder="1"/>
    <x:xf numFmtId="0" fontId="1" fillId="4" borderId="1" xfId="0" applyNumberFormat="1" applyFont="1" applyFill="1" applyBorder="1" applyAlignment="1">
      <x:alignment horizontal="center"/>
    </x:xf>
    <x:xf numFmtId="200" fontId="1" fillId="4" borderId="0" xfId="0" applyNumberFormat="1" applyFont="1" applyFill="1" applyBorder="1" applyAlignment="1">
      <x:alignment horizontal="center"/>
    </x:xf>
    <x:xf numFmtId="200" fontId="1" fillId="4" borderId="1" xfId="0" applyNumberFormat="1" applyFont="1" applyFill="1" applyBorder="1" applyAlignment="1">
      <x:alignment horizontal="center"/>
    </x:xf>
    <x:xf numFmtId="201" fontId="1" fillId="4" borderId="0" xfId="0" applyNumberFormat="1" applyFont="1" applyFill="1" applyBorder="1" applyAlignment="1">
      <x:alignment horizontal="center"/>
    </x:xf>
    <x:xf numFmtId="201" fontId="1" fillId="4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1" fillId="5" borderId="0" xfId="0" applyNumberFormat="1" applyFont="1" applyFill="1" applyBorder="1"/>
    <x:xf numFmtId="0" fontId="1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1" fillId="5" borderId="1" xfId="0" applyNumberFormat="1" applyFont="1" applyFill="1" applyBorder="1"/>
    <x:xf numFmtId="0" fontId="1" fillId="5" borderId="1" xfId="0" applyNumberFormat="1" applyFont="1" applyFill="1" applyBorder="1" applyAlignment="1">
      <x:alignment horizontal="center"/>
    </x:xf>
    <x:xf numFmtId="200" fontId="1" fillId="5" borderId="0" xfId="0" applyNumberFormat="1" applyFont="1" applyFill="1" applyBorder="1" applyAlignment="1">
      <x:alignment horizontal="center"/>
    </x:xf>
    <x:xf numFmtId="200" fontId="1" fillId="5" borderId="1" xfId="0" applyNumberFormat="1" applyFont="1" applyFill="1" applyBorder="1" applyAlignment="1">
      <x:alignment horizontal="center"/>
    </x:xf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0" fontId="3" fillId="2" borderId="0" xfId="0" applyNumberFormat="1" applyFont="1" applyFill="1" applyBorder="1" applyAlignment="1">
      <x:alignment horizontal="center" vertical="center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horizontal="center"/>
    </x:xf>
    <x:xf numFmtId="0" fontId="0" fillId="6" borderId="1" xfId="0" applyNumberFormat="1" applyFont="1" applyFill="1" applyBorder="1"/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5" fillId="7" borderId="0" xfId="0" applyNumberFormat="1" applyFont="1" applyFill="1" applyBorder="1"/>
    <x:xf numFmtId="0" fontId="5" fillId="7" borderId="0" xfId="0" applyNumberFormat="1" applyFont="1" applyFill="1" applyBorder="1" applyAlignment="1">
      <x:alignment horizontal="center"/>
    </x:xf>
    <x:xf numFmtId="0" fontId="5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5" fillId="7" borderId="1" xfId="0" applyNumberFormat="1" applyFont="1" applyFill="1" applyBorder="1"/>
    <x:xf numFmtId="0" fontId="5" fillId="7" borderId="1" xfId="0" applyNumberFormat="1" applyFont="1" applyFill="1" applyBorder="1" applyAlignment="1">
      <x:alignment horizontal="center"/>
    </x:xf>
    <x:xf numFmtId="0" fontId="5" fillId="7" borderId="1" xfId="0" applyNumberFormat="1" applyFont="1" applyFill="1" applyBorder="1" applyAlignment="1">
      <x:alignment horizontal="center" vertical="center"/>
    </x:xf>
    <x:xf numFmtId="0" fontId="1" fillId="7" borderId="0" xfId="0" applyNumberFormat="1" applyFont="1" applyFill="1" applyBorder="1" applyAlignment="1">
      <x:alignment horizontal="center" vertical="center"/>
    </x:xf>
    <x:xf numFmtId="0" fontId="1" fillId="7" borderId="1" xfId="0" applyNumberFormat="1" applyFont="1" applyFill="1" applyBorder="1" applyAlignment="1">
      <x:alignment horizontal="center" vertical="center"/>
    </x:xf>
    <x:xf numFmtId="0" fontId="3" fillId="7" borderId="0" xfId="0" applyNumberFormat="1" applyFont="1" applyFill="1" applyBorder="1" applyAlignment="1">
      <x:alignment horizontal="center" vertical="center"/>
    </x:xf>
    <x:xf numFmtId="0" fontId="3" fillId="7" borderId="1" xfId="0" applyNumberFormat="1" applyFont="1" applyFill="1" applyBorder="1" applyAlignment="1">
      <x:alignment horizontal="center" vertical="center"/>
    </x:xf>
    <x:xf numFmtId="0" fontId="5" fillId="4" borderId="0" xfId="0" applyNumberFormat="1" applyFont="1" applyFill="1" applyBorder="1"/>
    <x:xf numFmtId="0" fontId="5" fillId="4" borderId="0" xfId="0" applyNumberFormat="1" applyFont="1" applyFill="1" applyBorder="1" applyAlignment="1">
      <x:alignment horizontal="center"/>
    </x:xf>
    <x:xf numFmtId="0" fontId="5" fillId="4" borderId="0" xfId="0" applyNumberFormat="1" applyFont="1" applyFill="1" applyBorder="1" applyAlignment="1">
      <x:alignment horizontal="center" vertical="center"/>
    </x:xf>
    <x:xf numFmtId="0" fontId="5" fillId="4" borderId="1" xfId="0" applyNumberFormat="1" applyFont="1" applyFill="1" applyBorder="1"/>
    <x:xf numFmtId="0" fontId="5" fillId="4" borderId="1" xfId="0" applyNumberFormat="1" applyFont="1" applyFill="1" applyBorder="1" applyAlignment="1">
      <x:alignment horizontal="center"/>
    </x:xf>
    <x:xf numFmtId="0" fontId="5" fillId="4" borderId="1" xfId="0" applyNumberFormat="1" applyFont="1" applyFill="1" applyBorder="1" applyAlignment="1">
      <x:alignment horizontal="center" vertical="center"/>
    </x:xf>
    <x:xf numFmtId="0" fontId="1" fillId="4" borderId="0" xfId="0" applyNumberFormat="1" applyFont="1" applyFill="1" applyBorder="1" applyAlignment="1">
      <x:alignment horizontal="center" vertical="center"/>
    </x:xf>
    <x:xf numFmtId="0" fontId="1" fillId="4" borderId="1" xfId="0" applyNumberFormat="1" applyFont="1" applyFill="1" applyBorder="1" applyAlignment="1">
      <x:alignment horizontal="center" vertical="center"/>
    </x:xf>
    <x:xf numFmtId="0" fontId="3" fillId="4" borderId="0" xfId="0" applyNumberFormat="1" applyFont="1" applyFill="1" applyBorder="1" applyAlignment="1">
      <x:alignment horizontal="center" vertical="center"/>
    </x:xf>
    <x:xf numFmtId="0" fontId="3" fillId="4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5" fillId="8" borderId="0" xfId="0" applyNumberFormat="1" applyFont="1" applyFill="1" applyBorder="1"/>
    <x:xf numFmtId="0" fontId="5" fillId="8" borderId="0" xfId="0" applyNumberFormat="1" applyFont="1" applyFill="1" applyBorder="1" applyAlignment="1">
      <x:alignment horizontal="center"/>
    </x:xf>
    <x:xf numFmtId="0" fontId="5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5" fillId="8" borderId="1" xfId="0" applyNumberFormat="1" applyFont="1" applyFill="1" applyBorder="1"/>
    <x:xf numFmtId="0" fontId="5" fillId="8" borderId="1" xfId="0" applyNumberFormat="1" applyFont="1" applyFill="1" applyBorder="1" applyAlignment="1">
      <x:alignment horizontal="center"/>
    </x:xf>
    <x:xf numFmtId="0" fontId="5" fillId="8" borderId="1" xfId="0" applyNumberFormat="1" applyFont="1" applyFill="1" applyBorder="1" applyAlignment="1">
      <x:alignment horizontal="center" vertical="center"/>
    </x:xf>
    <x:xf numFmtId="0" fontId="1" fillId="8" borderId="0" xfId="0" applyNumberFormat="1" applyFont="1" applyFill="1" applyBorder="1" applyAlignment="1">
      <x:alignment horizontal="center" vertical="center"/>
    </x:xf>
    <x:xf numFmtId="0" fontId="1" fillId="8" borderId="1" xfId="0" applyNumberFormat="1" applyFont="1" applyFill="1" applyBorder="1" applyAlignment="1">
      <x:alignment horizontal="center" vertical="center"/>
    </x:xf>
    <x:xf numFmtId="0" fontId="3" fillId="8" borderId="0" xfId="0" applyNumberFormat="1" applyFont="1" applyFill="1" applyBorder="1" applyAlignment="1">
      <x:alignment horizontal="center" vertical="center"/>
    </x:xf>
    <x:xf numFmtId="0" fontId="3" fillId="8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5" fillId="9" borderId="0" xfId="0" applyNumberFormat="1" applyFont="1" applyFill="1" applyBorder="1"/>
    <x:xf numFmtId="0" fontId="5" fillId="9" borderId="0" xfId="0" applyNumberFormat="1" applyFont="1" applyFill="1" applyBorder="1" applyAlignment="1">
      <x:alignment horizontal="center"/>
    </x:xf>
    <x:xf numFmtId="0" fontId="5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5" fillId="9" borderId="1" xfId="0" applyNumberFormat="1" applyFont="1" applyFill="1" applyBorder="1"/>
    <x:xf numFmtId="0" fontId="5" fillId="9" borderId="1" xfId="0" applyNumberFormat="1" applyFont="1" applyFill="1" applyBorder="1" applyAlignment="1">
      <x:alignment horizontal="center"/>
    </x:xf>
    <x:xf numFmtId="0" fontId="5" fillId="9" borderId="1" xfId="0" applyNumberFormat="1" applyFont="1" applyFill="1" applyBorder="1" applyAlignment="1">
      <x:alignment horizontal="center" vertical="center"/>
    </x:xf>
    <x:xf numFmtId="0" fontId="1" fillId="9" borderId="0" xfId="0" applyNumberFormat="1" applyFont="1" applyFill="1" applyBorder="1" applyAlignment="1">
      <x:alignment horizontal="center" vertical="center"/>
    </x:xf>
    <x:xf numFmtId="0" fontId="1" fillId="9" borderId="1" xfId="0" applyNumberFormat="1" applyFont="1" applyFill="1" applyBorder="1" applyAlignment="1">
      <x:alignment horizontal="center" vertical="center"/>
    </x:xf>
    <x:xf numFmtId="0" fontId="3" fillId="9" borderId="0" xfId="0" applyNumberFormat="1" applyFont="1" applyFill="1" applyBorder="1" applyAlignment="1">
      <x:alignment horizontal="center" vertical="center"/>
    </x:xf>
    <x:xf numFmtId="0" fontId="3" fillId="9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5" fillId="10" borderId="0" xfId="0" applyNumberFormat="1" applyFont="1" applyFill="1" applyBorder="1"/>
    <x:xf numFmtId="0" fontId="5" fillId="10" borderId="0" xfId="0" applyNumberFormat="1" applyFont="1" applyFill="1" applyBorder="1" applyAlignment="1">
      <x:alignment horizontal="center"/>
    </x:xf>
    <x:xf numFmtId="0" fontId="5" fillId="10" borderId="0" xfId="0" applyNumberFormat="1" applyFont="1" applyFill="1" applyBorder="1" applyAlignment="1">
      <x:alignment horizontal="center" vertical="center"/>
    </x:xf>
    <x:xf numFmtId="0" fontId="0" fillId="10" borderId="1" xfId="0" applyNumberFormat="1" applyFont="1" applyFill="1" applyBorder="1"/>
    <x:xf numFmtId="0" fontId="5" fillId="10" borderId="1" xfId="0" applyNumberFormat="1" applyFont="1" applyFill="1" applyBorder="1"/>
    <x:xf numFmtId="0" fontId="5" fillId="10" borderId="1" xfId="0" applyNumberFormat="1" applyFont="1" applyFill="1" applyBorder="1" applyAlignment="1">
      <x:alignment horizontal="center"/>
    </x:xf>
    <x:xf numFmtId="0" fontId="5" fillId="10" borderId="1" xfId="0" applyNumberFormat="1" applyFont="1" applyFill="1" applyBorder="1" applyAlignment="1">
      <x:alignment horizontal="center" vertical="center"/>
    </x:xf>
    <x:xf numFmtId="0" fontId="1" fillId="10" borderId="0" xfId="0" applyNumberFormat="1" applyFont="1" applyFill="1" applyBorder="1" applyAlignment="1">
      <x:alignment horizontal="center" vertical="center"/>
    </x:xf>
    <x:xf numFmtId="0" fontId="1" fillId="10" borderId="1" xfId="0" applyNumberFormat="1" applyFont="1" applyFill="1" applyBorder="1" applyAlignment="1">
      <x:alignment horizontal="center" vertical="center"/>
    </x:xf>
    <x:xf numFmtId="0" fontId="3" fillId="10" borderId="0" xfId="0" applyNumberFormat="1" applyFont="1" applyFill="1" applyBorder="1" applyAlignment="1">
      <x:alignment horizontal="center" vertical="center"/>
    </x:xf>
    <x:xf numFmtId="0" fontId="3" fillId="10" borderId="1" xfId="0" applyNumberFormat="1" applyFont="1" applyFill="1" applyBorder="1" applyAlignment="1">
      <x:alignment horizontal="center" vertical="center"/>
    </x:xf>
    <x:xf numFmtId="0" fontId="0" fillId="11" borderId="0" xfId="0" applyNumberFormat="1" applyFont="1" applyFill="1" applyBorder="1"/>
    <x:xf numFmtId="0" fontId="5" fillId="11" borderId="0" xfId="0" applyNumberFormat="1" applyFont="1" applyFill="1" applyBorder="1"/>
    <x:xf numFmtId="0" fontId="5" fillId="11" borderId="0" xfId="0" applyNumberFormat="1" applyFont="1" applyFill="1" applyBorder="1" applyAlignment="1">
      <x:alignment horizontal="center"/>
    </x:xf>
    <x:xf numFmtId="0" fontId="5" fillId="11" borderId="0" xfId="0" applyNumberFormat="1" applyFont="1" applyFill="1" applyBorder="1" applyAlignment="1">
      <x:alignment horizontal="center" vertical="center"/>
    </x:xf>
    <x:xf numFmtId="0" fontId="0" fillId="11" borderId="1" xfId="0" applyNumberFormat="1" applyFont="1" applyFill="1" applyBorder="1"/>
    <x:xf numFmtId="0" fontId="5" fillId="11" borderId="1" xfId="0" applyNumberFormat="1" applyFont="1" applyFill="1" applyBorder="1"/>
    <x:xf numFmtId="0" fontId="5" fillId="11" borderId="1" xfId="0" applyNumberFormat="1" applyFont="1" applyFill="1" applyBorder="1" applyAlignment="1">
      <x:alignment horizontal="center"/>
    </x:xf>
    <x:xf numFmtId="0" fontId="5" fillId="11" borderId="1" xfId="0" applyNumberFormat="1" applyFont="1" applyFill="1" applyBorder="1" applyAlignment="1">
      <x:alignment horizontal="center" vertical="center"/>
    </x:xf>
    <x:xf numFmtId="0" fontId="1" fillId="11" borderId="0" xfId="0" applyNumberFormat="1" applyFont="1" applyFill="1" applyBorder="1" applyAlignment="1">
      <x:alignment horizontal="center" vertical="center"/>
    </x:xf>
    <x:xf numFmtId="0" fontId="1" fillId="11" borderId="1" xfId="0" applyNumberFormat="1" applyFont="1" applyFill="1" applyBorder="1" applyAlignment="1">
      <x:alignment horizontal="center" vertical="center"/>
    </x:xf>
    <x:xf numFmtId="0" fontId="3" fillId="11" borderId="0" xfId="0" applyNumberFormat="1" applyFont="1" applyFill="1" applyBorder="1" applyAlignment="1">
      <x:alignment horizontal="center" vertical="center"/>
    </x:xf>
    <x:xf numFmtId="0" fontId="3" fillId="11" borderId="1" xfId="0" applyNumberFormat="1" applyFont="1" applyFill="1" applyBorder="1" applyAlignment="1">
      <x:alignment horizontal="center" vertical="center"/>
    </x:xf>
    <x:xf numFmtId="0" fontId="5" fillId="5" borderId="0" xfId="0" applyNumberFormat="1" applyFont="1" applyFill="1" applyBorder="1"/>
    <x:xf numFmtId="0" fontId="5" fillId="5" borderId="0" xfId="0" applyNumberFormat="1" applyFont="1" applyFill="1" applyBorder="1" applyAlignment="1">
      <x:alignment horizontal="center"/>
    </x:xf>
    <x:xf numFmtId="0" fontId="5" fillId="5" borderId="0" xfId="0" applyNumberFormat="1" applyFont="1" applyFill="1" applyBorder="1" applyAlignment="1">
      <x:alignment horizontal="center" vertical="center"/>
    </x:xf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horizontal="center"/>
    </x:xf>
    <x:xf numFmtId="0" fontId="5" fillId="5" borderId="1" xfId="0" applyNumberFormat="1" applyFont="1" applyFill="1" applyBorder="1" applyAlignment="1">
      <x:alignment horizontal="center" vertical="center"/>
    </x:xf>
    <x:xf numFmtId="0" fontId="1" fillId="5" borderId="0" xfId="0" applyNumberFormat="1" applyFont="1" applyFill="1" applyBorder="1" applyAlignment="1">
      <x:alignment horizontal="center" vertical="center"/>
    </x:xf>
    <x:xf numFmtId="0" fontId="1" fillId="5" borderId="1" xfId="0" applyNumberFormat="1" applyFont="1" applyFill="1" applyBorder="1" applyAlignment="1">
      <x:alignment horizontal="center" vertical="center"/>
    </x:xf>
    <x:xf numFmtId="0" fontId="3" fillId="5" borderId="0" xfId="0" applyNumberFormat="1" applyFont="1" applyFill="1" applyBorder="1" applyAlignment="1">
      <x:alignment horizontal="center" vertical="center"/>
    </x:xf>
    <x:xf numFmtId="0" fontId="3" fillId="5" borderId="1" xfId="0" applyNumberFormat="1" applyFont="1" applyFill="1" applyBorder="1" applyAlignment="1">
      <x:alignment horizontal="center" vertical="center"/>
    </x:xf>
    <x:xf numFmtId="0" fontId="0" fillId="12" borderId="0" xfId="0" applyNumberFormat="1" applyFont="1" applyFill="1" applyBorder="1"/>
    <x:xf numFmtId="0" fontId="5" fillId="12" borderId="0" xfId="0" applyNumberFormat="1" applyFont="1" applyFill="1" applyBorder="1"/>
    <x:xf numFmtId="0" fontId="5" fillId="12" borderId="0" xfId="0" applyNumberFormat="1" applyFont="1" applyFill="1" applyBorder="1" applyAlignment="1">
      <x:alignment horizontal="center"/>
    </x:xf>
    <x:xf numFmtId="0" fontId="5" fillId="12" borderId="0" xfId="0" applyNumberFormat="1" applyFont="1" applyFill="1" applyBorder="1" applyAlignment="1">
      <x:alignment horizontal="center" vertical="center"/>
    </x:xf>
    <x:xf numFmtId="0" fontId="0" fillId="12" borderId="1" xfId="0" applyNumberFormat="1" applyFont="1" applyFill="1" applyBorder="1"/>
    <x:xf numFmtId="0" fontId="5" fillId="12" borderId="1" xfId="0" applyNumberFormat="1" applyFont="1" applyFill="1" applyBorder="1"/>
    <x:xf numFmtId="0" fontId="5" fillId="12" borderId="1" xfId="0" applyNumberFormat="1" applyFont="1" applyFill="1" applyBorder="1" applyAlignment="1">
      <x:alignment horizontal="center"/>
    </x:xf>
    <x:xf numFmtId="0" fontId="5" fillId="12" borderId="1" xfId="0" applyNumberFormat="1" applyFont="1" applyFill="1" applyBorder="1" applyAlignment="1">
      <x:alignment horizontal="center" vertical="center"/>
    </x:xf>
    <x:xf numFmtId="0" fontId="1" fillId="12" borderId="0" xfId="0" applyNumberFormat="1" applyFont="1" applyFill="1" applyBorder="1" applyAlignment="1">
      <x:alignment horizontal="center" vertical="center"/>
    </x:xf>
    <x:xf numFmtId="0" fontId="1" fillId="12" borderId="1" xfId="0" applyNumberFormat="1" applyFont="1" applyFill="1" applyBorder="1" applyAlignment="1">
      <x:alignment horizontal="center" vertical="center"/>
    </x:xf>
    <x:xf numFmtId="0" fontId="3" fillId="12" borderId="0" xfId="0" applyNumberFormat="1" applyFont="1" applyFill="1" applyBorder="1" applyAlignment="1">
      <x:alignment horizontal="center" vertical="center"/>
    </x:xf>
    <x:xf numFmtId="0" fontId="3" fillId="12" borderId="1" xfId="0" applyNumberFormat="1" applyFont="1" applyFill="1" applyBorder="1" applyAlignment="1">
      <x:alignment horizontal="center" vertical="center"/>
    </x:xf>
    <x:xf numFmtId="201" fontId="3" fillId="7" borderId="0" xfId="0" applyNumberFormat="1" applyFont="1" applyFill="1" applyBorder="1" applyAlignment="1">
      <x:alignment horizontal="center" vertical="center"/>
    </x:xf>
    <x:xf numFmtId="201" fontId="3" fillId="7" borderId="1" xfId="0" applyNumberFormat="1" applyFont="1" applyFill="1" applyBorder="1" applyAlignment="1">
      <x:alignment horizontal="center" vertical="center"/>
    </x:xf>
    <x:xf numFmtId="201" fontId="3" fillId="4" borderId="0" xfId="0" applyNumberFormat="1" applyFont="1" applyFill="1" applyBorder="1" applyAlignment="1">
      <x:alignment horizontal="center" vertical="center"/>
    </x:xf>
    <x:xf numFmtId="201" fontId="3" fillId="4" borderId="1" xfId="0" applyNumberFormat="1" applyFont="1" applyFill="1" applyBorder="1" applyAlignment="1">
      <x:alignment horizontal="center" vertical="center"/>
    </x:xf>
    <x:xf numFmtId="201" fontId="3" fillId="8" borderId="0" xfId="0" applyNumberFormat="1" applyFont="1" applyFill="1" applyBorder="1" applyAlignment="1">
      <x:alignment horizontal="center" vertical="center"/>
    </x:xf>
    <x:xf numFmtId="201" fontId="3" fillId="8" borderId="1" xfId="0" applyNumberFormat="1" applyFont="1" applyFill="1" applyBorder="1" applyAlignment="1">
      <x:alignment horizontal="center" vertical="center"/>
    </x:xf>
    <x:xf numFmtId="201" fontId="3" fillId="11" borderId="0" xfId="0" applyNumberFormat="1" applyFont="1" applyFill="1" applyBorder="1" applyAlignment="1">
      <x:alignment horizontal="center" vertical="center"/>
    </x:xf>
    <x:xf numFmtId="201" fontId="3" fillId="11" borderId="1" xfId="0" applyNumberFormat="1" applyFont="1" applyFill="1" applyBorder="1" applyAlignment="1">
      <x:alignment horizontal="center" vertical="center"/>
    </x:xf>
    <x:xf numFmtId="202" fontId="3" fillId="9" borderId="0" xfId="0" applyNumberFormat="1" applyFont="1" applyFill="1" applyBorder="1" applyAlignment="1">
      <x:alignment horizontal="center" vertical="center"/>
    </x:xf>
    <x:xf numFmtId="202" fontId="3" fillId="9" borderId="1" xfId="0" applyNumberFormat="1" applyFont="1" applyFill="1" applyBorder="1" applyAlignment="1">
      <x:alignment horizontal="center" vertical="center"/>
    </x:xf>
    <x:xf numFmtId="0" fontId="0" fillId="13" borderId="0" xfId="0" applyNumberFormat="1" applyFont="1" applyFill="1" applyBorder="1"/>
    <x:xf numFmtId="0" fontId="1" fillId="13" borderId="0" xfId="0" applyNumberFormat="1" applyFont="1" applyFill="1" applyBorder="1"/>
    <x:xf numFmtId="0" fontId="1" fillId="13" borderId="0" xfId="0" applyNumberFormat="1" applyFont="1" applyFill="1" applyBorder="1" applyAlignment="1">
      <x:alignment horizontal="center"/>
    </x:xf>
    <x:xf numFmtId="0" fontId="0" fillId="13" borderId="1" xfId="0" applyNumberFormat="1" applyFont="1" applyFill="1" applyBorder="1"/>
    <x:xf numFmtId="0" fontId="1" fillId="13" borderId="1" xfId="0" applyNumberFormat="1" applyFont="1" applyFill="1" applyBorder="1"/>
    <x:xf numFmtId="0" fontId="1" fillId="13" borderId="1" xfId="0" applyNumberFormat="1" applyFont="1" applyFill="1" applyBorder="1" applyAlignment="1">
      <x:alignment horizontal="center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1" fillId="13" borderId="0" xfId="0" applyNumberFormat="1" applyFont="1" applyFill="1" applyBorder="1" applyAlignment="1">
      <x:alignment horizontal="center" vertical="center"/>
    </x:xf>
    <x:xf numFmtId="0" fontId="0" fillId="0" borderId="0" xfId="0" applyNumberFormat="1" applyFont="1" applyFill="1" applyBorder="1" applyAlignment="1">
      <x:alignment vertical="center"/>
    </x:xf>
    <x:xf numFmtId="201" fontId="0" fillId="0" borderId="0" xfId="0" applyNumberFormat="1" applyFont="1" applyFill="1" applyBorder="1" applyAlignment="1">
      <x:alignment vertical="center"/>
    </x:xf>
    <x:xf numFmtId="202" fontId="0" fillId="0" borderId="0" xfId="0" applyNumberFormat="1" applyFont="1" applyFill="1" applyBorder="1" applyAlignment="1">
      <x:alignment vertical="center"/>
    </x:xf>
    <x:xf numFmtId="0" fontId="1" fillId="13" borderId="1" xfId="0" applyNumberFormat="1" applyFont="1" applyFill="1" applyBorder="1" applyAlignment="1">
      <x:alignment horizontal="center" vertical="center"/>
    </x:xf>
    <x:xf numFmtId="0" fontId="0" fillId="0" borderId="1" xfId="0" applyNumberFormat="1" applyFont="1" applyFill="1" applyBorder="1" applyAlignment="1">
      <x:alignment vertical="center"/>
    </x:xf>
    <x:xf numFmtId="201" fontId="0" fillId="0" borderId="1" xfId="0" applyNumberFormat="1" applyFont="1" applyFill="1" applyBorder="1" applyAlignment="1">
      <x:alignment vertical="center"/>
    </x:xf>
    <x:xf numFmtId="202" fontId="0" fillId="0" borderId="1" xfId="0" applyNumberFormat="1" applyFont="1" applyFill="1" applyBorder="1" applyAlignment="1">
      <x:alignment vertical="center"/>
    </x:xf>
    <x:xf numFmtId="0" fontId="0" fillId="14" borderId="0" xfId="0" applyNumberFormat="1" applyFont="1" applyFill="1" applyBorder="1" applyAlignment="1">
      <x:alignment vertical="center"/>
    </x:xf>
    <x:xf numFmtId="201" fontId="0" fillId="14" borderId="0" xfId="0" applyNumberFormat="1" applyFont="1" applyFill="1" applyBorder="1" applyAlignment="1">
      <x:alignment vertical="center"/>
    </x:xf>
    <x:xf numFmtId="202" fontId="0" fillId="14" borderId="0" xfId="0" applyNumberFormat="1" applyFont="1" applyFill="1" applyBorder="1" applyAlignment="1">
      <x:alignment vertical="center"/>
    </x:xf>
    <x:xf numFmtId="0" fontId="0" fillId="14" borderId="1" xfId="0" applyNumberFormat="1" applyFont="1" applyFill="1" applyBorder="1" applyAlignment="1">
      <x:alignment vertical="center"/>
    </x:xf>
    <x:xf numFmtId="201" fontId="0" fillId="14" borderId="1" xfId="0" applyNumberFormat="1" applyFont="1" applyFill="1" applyBorder="1" applyAlignment="1">
      <x:alignment vertical="center"/>
    </x:xf>
    <x:xf numFmtId="202" fontId="0" fillId="14" borderId="1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 applyAlignment="1">
      <x:alignment wrapText="1"/>
    </x:xf>
    <x:xf numFmtId="0" fontId="0" fillId="3" borderId="1" xfId="0" applyNumberFormat="1" applyFont="1" applyFill="1" applyBorder="1" applyAlignment="1">
      <x:alignment wrapText="1"/>
    </x:xf>
  </x:cellXfs>
  <x:cellStyles count="1">
    <x:cellStyle name="Normal" xfId="0"/>
  </x:cellStyles>
  <x:dxfs count="7">
    <x:dxf>
      <x:font>
        <x:color rgb="DC2626"/>
      </x:font>
      <x:fill>
        <x:patternFill patternType="solid">
          <x:bgColor rgb="FEE2E2"/>
        </x:patternFill>
      </x:fill>
    </x:dxf>
    <x:dxf>
      <x:font>
        <x:color rgb="16A34A"/>
      </x:font>
      <x:fill>
        <x:patternFill patternType="solid">
          <x:bgColor rgb="DCFCE7"/>
        </x:patternFill>
      </x:fill>
    </x:dxf>
    <x:dxf>
      <x:font>
        <x:b/>
        <x:color rgb="DC2626"/>
      </x:font>
      <x:fill>
        <x:patternFill patternType="solid">
          <x:bgColor rgb="FEE2E2"/>
        </x:patternFill>
      </x:fill>
    </x:dxf>
    <x:dxf>
      <x:font>
        <x:b/>
        <x:color rgb="92400E"/>
      </x:font>
      <x:fill>
        <x:patternFill patternType="solid">
          <x:bgColor rgb="FEF3C7"/>
        </x:patternFill>
      </x:fill>
    </x:dxf>
    <x:dxf>
      <x:font>
        <x:b/>
        <x:color rgb="DC2626"/>
      </x:font>
      <x:fill>
        <x:patternFill patternType="solid">
          <x:bgColor rgb="FEE2E2"/>
        </x:patternFill>
      </x:fill>
    </x:dxf>
    <x:dxf>
      <x:font>
        <x:b/>
        <x:color rgb="92400E"/>
      </x:font>
      <x:fill>
        <x:patternFill patternType="solid">
          <x:bgColor rgb="FEF3C7"/>
        </x:patternFill>
      </x:fill>
    </x:dxf>
    <x:dxf>
      <x:font>
        <x:b/>
        <x:color rgb="16A34A"/>
      </x:font>
      <x:fill>
        <x:patternFill patternType="solid">
          <x:bgColor rgb="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85ced6bf33d4cf2" /><Relationship Type="http://schemas.openxmlformats.org/officeDocument/2006/relationships/theme" Target="/xl/theme/theme1.xml" Id="Ra71f3ee94f5f4854" /><Relationship Type="http://schemas.openxmlformats.org/officeDocument/2006/relationships/sharedStrings" Target="/xl/sharedStrings.xml" Id="Rdf487fd817424abc" /><Relationship Type="http://schemas.openxmlformats.org/officeDocument/2006/relationships/worksheet" Target="/xl/worksheets/sheet1.xml" Id="Rab986475ba7649a7" /><Relationship Type="http://schemas.openxmlformats.org/officeDocument/2006/relationships/worksheet" Target="/xl/worksheets/sheet2.xml" Id="R0b1e6f5c236d4645" /><Relationship Type="http://schemas.openxmlformats.org/officeDocument/2006/relationships/worksheet" Target="/xl/worksheets/sheet3.xml" Id="Rb0833ded3e1049fb" /><Relationship Type="http://schemas.openxmlformats.org/officeDocument/2006/relationships/worksheet" Target="/xl/worksheets/sheet4.xml" Id="R27415585dc6f422b" /><Relationship Type="http://schemas.openxmlformats.org/officeDocument/2006/relationships/worksheet" Target="/xl/worksheets/sheet5.xml" Id="Rbcd434da490149c4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90138c20f42e4396" /><Relationship Type="http://schemas.openxmlformats.org/officeDocument/2006/relationships/chart" Target="/xl/drawings/charts/chart2.xml" Id="R30e9aa3415a841c4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Valeur acquisition</c:v>
          </c:tx>
          <c:cat>
            <c:strRef>
              <c:f>'Dashboard'!$A$14:$A$20</c:f>
              <c:strCache>
                <c:ptCount val="0"/>
              </c:strCache>
            </c:strRef>
          </c:cat>
          <c:val>
            <c:numRef>
              <c:f>'Dashboard'!$B$14:$B$20</c:f>
              <c:numCache>
                <c:formatCode>#,##0 €</c:formatCode>
                <c:ptCount val="0"/>
              </c:numCache>
            </c:numRef>
          </c:val>
        </c:ser>
        <c:ser>
          <c:idx val="1"/>
          <c:order val="1"/>
          <c:tx>
            <c:v>Valeur actuelle</c:v>
          </c:tx>
          <c:cat>
            <c:strRef>
              <c:f>'Dashboard'!$A$14:$A$20</c:f>
              <c:strCache>
                <c:ptCount val="0"/>
              </c:strCache>
            </c:strRef>
          </c:cat>
          <c:val>
            <c:numRef>
              <c:f>'Dashboard'!$C$14:$C$20</c:f>
              <c:numCache>
                <c:formatCode>#,##0 €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doughnutChart>
        <c:ser>
          <c:idx val="0"/>
          <c:order val="0"/>
          <c:tx>
            <c:v>Valeur acquisition</c:v>
          </c:tx>
          <c:cat>
            <c:strRef>
              <c:f>'Dashboard'!$A$14:$A$20</c:f>
              <c:strCache>
                <c:ptCount val="0"/>
              </c:strCache>
            </c:strRef>
          </c:cat>
          <c:val>
            <c:numRef>
              <c:f>'Dashboard'!$B$14:$B$20</c:f>
              <c:numCache>
                <c:formatCode>#,##0 €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doughnut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21</xdr:row>
      <xdr:rowOff>0</xdr:rowOff>
    </xdr:from>
    <xdr:to>
      <xdr:col>6</xdr:col>
      <xdr:colOff>0</xdr:colOff>
      <xdr:row>38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0138c20f42e4396"/>
        </a:graphicData>
      </a:graphic>
    </xdr:graphicFrame>
    <xdr:clientData/>
  </xdr:twoCellAnchor>
  <xdr:twoCellAnchor>
    <xdr:from>
      <xdr:col>6</xdr:col>
      <xdr:colOff>0</xdr:colOff>
      <xdr:row>21</xdr:row>
      <xdr:rowOff>0</xdr:rowOff>
    </xdr:from>
    <xdr:to>
      <xdr:col>13</xdr:col>
      <xdr:colOff>0</xdr:colOff>
      <xdr:row>38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30e9aa3415a841c4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able_Immobilisations" displayName="Table_Immobilisations" ref="A1:O101" headerRowCount="1">
  <x:tableColumns count="15">
    <x:tableColumn id="1" name="Réf."/>
    <x:tableColumn id="2" name="Désignation"/>
    <x:tableColumn id="3" name="Type"/>
    <x:tableColumn id="4" name="Société / Émetteur"/>
    <x:tableColumn id="5" name="Date acquisition"/>
    <x:tableColumn id="6" name="Valeur acquisition"/>
    <x:tableColumn id="7" name="Valeur actuelle"/>
    <x:tableColumn id="8" name="Variation"/>
    <x:tableColumn id="9" name="Rendement %"/>
    <x:tableColumn id="10" name="Dividendes reçus"/>
    <x:tableColumn id="11" name="Date échéance"/>
    <x:tableColumn id="12" name="Jours restants"/>
    <x:tableColumn id="13" name="Risque"/>
    <x:tableColumn id="14" name="Statut"/>
    <x:tableColumn id="15" name="Commentaire"/>
  </x:tableColumns>
  <x:tableStyleInfo name="TableStyleMedium2" showRowStripes="1"/>
</x:table>
</file>

<file path=xl/tables/table2.xml><?xml version="1.0" encoding="utf-8"?>
<x:table xmlns:x="http://schemas.openxmlformats.org/spreadsheetml/2006/main" id="2" name="Table_Dividendes" displayName="Table_Dividendes" ref="A1:F50" headerRowCount="1">
  <x:tableColumns count="6">
    <x:tableColumn id="1" name="Date"/>
    <x:tableColumn id="2" name="Réf. immobilisation"/>
    <x:tableColumn id="3" name="Société"/>
    <x:tableColumn id="4" name="Montant dividende"/>
    <x:tableColumn id="5" name="Année"/>
    <x:tableColumn id="6" name="Commentaire"/>
  </x:tableColumns>
  <x:tableStyleInfo name="TableStyleMedium2" showRowStripes="1"/>
</x:table>
</file>

<file path=xl/tables/table3.xml><?xml version="1.0" encoding="utf-8"?>
<x:table xmlns:x="http://schemas.openxmlformats.org/spreadsheetml/2006/main" id="3" name="Table_Echeances" displayName="Table_Echeances" ref="A1:F101" headerRowCount="1">
  <x:tableColumns count="6">
    <x:tableColumn id="1" name="Réf."/>
    <x:tableColumn id="2" name="Désignation"/>
    <x:tableColumn id="3" name="Société"/>
    <x:tableColumn id="4" name="Date échéance"/>
    <x:tableColumn id="5" name="Jours restants"/>
    <x:tableColumn id="6" name="Niveau alert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2a0685115ee74cc0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84570dd4584a422c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9ec0a46e52df4fac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1cb50749e2954dc9" /></Relationships>
</file>

<file path=xl/worksheets/sheet1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20" hidden="0" customWidth="1"/>
    <x:col min="8" max="8" width="14" hidden="0" customWidth="1"/>
    <x:col min="9" max="9" width="22" hidden="0" customWidth="1"/>
    <x:col min="10" max="10" width="24" hidden="0" customWidth="1"/>
    <x:col min="11" max="11" width="14" hidden="0" customWidth="1"/>
    <x:col min="12" max="12" width="14" hidden="0" customWidth="1"/>
    <x:col min="13" max="13" width="14" hidden="0" customWidth="1"/>
  </x:cols>
  <x:sheetData>
    <x:row r="1" ht="21.600000381469727" hidden="0" customHeight="1">
      <x:c r="A1" s="48" t="str">
        <x:v>TABLEAU DE BORD — SUIVI DES IMMOBILISATIONS FINANCIÈRES</x:v>
      </x:c>
    </x:row>
    <x:row r="2" ht="15" hidden="0" customHeight="1">
      <x:c r="A2" s="54" t="str">
        <x:v>Vue globale One Page : portefeuille, rendement, risques, échéances et dividendes</x:v>
      </x:c>
    </x:row>
    <x:row r="3"/>
    <x:row r="4" ht="15" hidden="0" customHeight="1">
      <x:c r="A4" s="66" t="str">
        <x:v>Valeur acquisition</x:v>
      </x:c>
      <x:c r="B4" s="61"/>
      <x:c r="C4" s="61"/>
      <x:c r="D4" s="76" t="str">
        <x:v>Valeur actuelle</x:v>
      </x:c>
      <x:c r="E4" s="72"/>
      <x:c r="F4" s="72"/>
      <x:c r="G4" s="88" t="str">
        <x:v>Variation globale</x:v>
      </x:c>
      <x:c r="H4" s="83"/>
      <x:c r="I4" s="83"/>
      <x:c r="J4" s="100" t="str">
        <x:v>Rendement moyen</x:v>
      </x:c>
      <x:c r="K4" s="95"/>
      <x:c r="L4" s="95"/>
      <x:c r="M4" s="95"/>
    </x:row>
    <x:row r="5" ht="21.600000381469727" hidden="0" customHeight="1">
      <x:c r="A5" s="150" t="n">
        <x:f>SUM(Immobilisations!F2:F101)</x:f>
        <x:v>730000</x:v>
      </x:c>
      <x:c r="B5" s="61"/>
      <x:c r="C5" s="61"/>
      <x:c r="D5" s="152" t="n">
        <x:f>SUM(Immobilisations!G2:G101)</x:f>
        <x:v>737000</x:v>
      </x:c>
      <x:c r="E5" s="72"/>
      <x:c r="F5" s="72"/>
      <x:c r="G5" s="154" t="n">
        <x:f>SUM(Immobilisations!H2:H101)</x:f>
        <x:v>7000</x:v>
      </x:c>
      <x:c r="H5" s="83"/>
      <x:c r="I5" s="83"/>
      <x:c r="J5" s="158" t="n">
        <x:f>IFERROR(SUM(Immobilisations!J2:J101)/SUM(Immobilisations!F2:F101),0)</x:f>
        <x:v>0.04589041095890411</x:v>
      </x:c>
      <x:c r="K5" s="95"/>
      <x:c r="L5" s="95"/>
      <x:c r="M5" s="95"/>
    </x:row>
    <x:row r="6" ht="15" hidden="0" customHeight="1">
      <x:c r="A6" s="61"/>
      <x:c r="B6" s="61"/>
      <x:c r="C6" s="61"/>
      <x:c r="D6" s="72"/>
      <x:c r="E6" s="72"/>
      <x:c r="F6" s="72"/>
      <x:c r="G6" s="83"/>
      <x:c r="H6" s="83"/>
      <x:c r="I6" s="83"/>
      <x:c r="J6" s="95"/>
      <x:c r="K6" s="95"/>
      <x:c r="L6" s="95"/>
      <x:c r="M6" s="95"/>
    </x:row>
    <x:row r="7"/>
    <x:row r="8" ht="15" hidden="0" customHeight="1">
      <x:c r="A8" s="112" t="str">
        <x:v>Nombre immobilisations</x:v>
      </x:c>
      <x:c r="B8" s="107"/>
      <x:c r="C8" s="107"/>
      <x:c r="D8" s="124" t="str">
        <x:v>Dividendes encaissés</x:v>
      </x:c>
      <x:c r="E8" s="119"/>
      <x:c r="F8" s="119"/>
      <x:c r="G8" s="134" t="str">
        <x:v>Échéances &lt; 90 j</x:v>
      </x:c>
      <x:c r="H8" s="130"/>
      <x:c r="I8" s="130"/>
      <x:c r="J8" s="146" t="str">
        <x:v>Immobilisations à risque</x:v>
      </x:c>
      <x:c r="K8" s="141"/>
      <x:c r="L8" s="141"/>
      <x:c r="M8" s="141"/>
    </x:row>
    <x:row r="9" ht="21.600000381469727" hidden="0" customHeight="1">
      <x:c r="A9" s="114" t="n">
        <x:f>COUNTA(Immobilisations!A2:A101)</x:f>
        <x:v>10</x:v>
      </x:c>
      <x:c r="B9" s="107"/>
      <x:c r="C9" s="107"/>
      <x:c r="D9" s="156" t="n">
        <x:f>SUM(Immobilisations!J2:J101)</x:f>
        <x:v>33500</x:v>
      </x:c>
      <x:c r="E9" s="119"/>
      <x:c r="F9" s="119"/>
      <x:c r="G9" s="136" t="n">
        <x:f>COUNTIF(Immobilisations!L2:L101,"&lt;=90")</x:f>
        <x:v>92</x:v>
      </x:c>
      <x:c r="H9" s="130"/>
      <x:c r="I9" s="130"/>
      <x:c r="J9" s="148" t="n">
        <x:f>COUNTIF(Immobilisations!M2:M101,"Critique")+COUNTIF(Immobilisations!M2:M101,"Élevé")</x:f>
        <x:v>2</x:v>
      </x:c>
      <x:c r="K9" s="141"/>
      <x:c r="L9" s="141"/>
      <x:c r="M9" s="141"/>
    </x:row>
    <x:row r="10" ht="15" hidden="0" customHeight="1">
      <x:c r="A10" s="107"/>
      <x:c r="B10" s="107"/>
      <x:c r="C10" s="107"/>
      <x:c r="D10" s="119"/>
      <x:c r="E10" s="119"/>
      <x:c r="F10" s="119"/>
      <x:c r="G10" s="130"/>
      <x:c r="H10" s="130"/>
      <x:c r="I10" s="130"/>
      <x:c r="J10" s="141"/>
      <x:c r="K10" s="141"/>
      <x:c r="L10" s="141"/>
      <x:c r="M10" s="141"/>
    </x:row>
    <x:row r="11"/>
    <x:row r="12" ht="15" hidden="0" customHeight="1">
      <x:c r="A12" s="4" t="str">
        <x:v>Répartition par type</x:v>
      </x:c>
      <x:c r="G12" s="4" t="str">
        <x:v>Alertes et priorités de suivi</x:v>
      </x:c>
    </x:row>
    <x:row r="13" ht="15" hidden="0" customHeight="1">
      <x:c r="A13" s="170" t="str">
        <x:v>Type</x:v>
      </x:c>
      <x:c r="B13" s="170" t="str">
        <x:v>Valeur acquisition</x:v>
      </x:c>
      <x:c r="C13" s="170" t="str">
        <x:v>Valeur actuelle</x:v>
      </x:c>
      <x:c r="D13" s="170" t="str">
        <x:v>Variation</x:v>
      </x:c>
      <x:c r="E13" s="170" t="str">
        <x:v>Rendement</x:v>
      </x:c>
      <x:c r="G13" s="162" t="str">
        <x:v>Indicateur</x:v>
      </x:c>
      <x:c r="H13" s="162" t="str">
        <x:v>Valeur</x:v>
      </x:c>
      <x:c r="I13" s="162" t="str">
        <x:v>Lecture</x:v>
      </x:c>
      <x:c r="J13" s="162" t="str">
        <x:v>Action recommandée</x:v>
      </x:c>
      <x:c r="K13" s="162" t="str"/>
      <x:c r="L13" s="162" t="str"/>
      <x:c r="M13" s="162" t="str"/>
    </x:row>
    <x:row r="14" ht="15" hidden="0" customHeight="1">
      <x:c r="A14" s="178" t="str">
        <x:v>Titres de participation</x:v>
      </x:c>
      <x:c r="B14" s="179" t="n">
        <x:f>SUMIF(Immobilisations!C:C,A14,Immobilisations!F:F)</x:f>
        <x:v>190000</x:v>
      </x:c>
      <x:c r="C14" s="179" t="n">
        <x:f>SUMIF(Immobilisations!C:C,A14,Immobilisations!G:G)</x:f>
        <x:v>190000</x:v>
      </x:c>
      <x:c r="D14" s="179" t="n">
        <x:f>C14-B14</x:f>
        <x:v>0</x:v>
      </x:c>
      <x:c r="E14" s="180" t="n">
        <x:f>IFERROR(SUMIF(Immobilisations!C:C,A14,Immobilisations!J:J)/B14,0)</x:f>
        <x:v>0.05578947368421053</x:v>
      </x:c>
      <x:c r="G14" s="184" t="str">
        <x:v>Valeurs dépréciées</x:v>
      </x:c>
      <x:c r="H14" s="184" t="n">
        <x:f>COUNTIF(Immobilisations!N2:N101,"Déprécié")</x:f>
        <x:v>1</x:v>
      </x:c>
      <x:c r="I14" s="184" t="str">
        <x:v>Contrôler les provisions</x:v>
      </x:c>
      <x:c r="J14" s="184" t="str">
        <x:v>Analyse de perte durable</x:v>
      </x:c>
    </x:row>
    <x:row r="15" ht="15" hidden="0" customHeight="1">
      <x:c r="A15" s="178" t="str">
        <x:v>Actions</x:v>
      </x:c>
      <x:c r="B15" s="179" t="n">
        <x:f>SUMIF(Immobilisations!C:C,A15,Immobilisations!F:F)</x:f>
        <x:v>125000</x:v>
      </x:c>
      <x:c r="C15" s="179" t="n">
        <x:f>SUMIF(Immobilisations!C:C,A15,Immobilisations!G:G)</x:f>
        <x:v>128500</x:v>
      </x:c>
      <x:c r="D15" s="179" t="n">
        <x:f>C15-B15</x:f>
        <x:v>3500</x:v>
      </x:c>
      <x:c r="E15" s="180" t="n">
        <x:f>IFERROR(SUMIF(Immobilisations!C:C,A15,Immobilisations!J:J)/B15,0)</x:f>
        <x:v>0.0304</x:v>
      </x:c>
      <x:c r="G15" s="184" t="str">
        <x:v>Risque critique</x:v>
      </x:c>
      <x:c r="H15" s="184" t="n">
        <x:f>COUNTIF(Immobilisations!M2:M101,"Critique")</x:f>
        <x:v>1</x:v>
      </x:c>
      <x:c r="I15" s="184" t="str">
        <x:v>Décision direction</x:v>
      </x:c>
      <x:c r="J15" s="184" t="str">
        <x:v>Audit immédiat</x:v>
      </x:c>
    </x:row>
    <x:row r="16" ht="15" hidden="0" customHeight="1">
      <x:c r="A16" s="178" t="str">
        <x:v>Obligations</x:v>
      </x:c>
      <x:c r="B16" s="179" t="n">
        <x:f>SUMIF(Immobilisations!C:C,A16,Immobilisations!F:F)</x:f>
        <x:v>110000</x:v>
      </x:c>
      <x:c r="C16" s="179" t="n">
        <x:f>SUMIF(Immobilisations!C:C,A16,Immobilisations!G:G)</x:f>
        <x:v>114000</x:v>
      </x:c>
      <x:c r="D16" s="179" t="n">
        <x:f>C16-B16</x:f>
        <x:v>4000</x:v>
      </x:c>
      <x:c r="E16" s="180" t="n">
        <x:f>IFERROR(SUMIF(Immobilisations!C:C,A16,Immobilisations!J:J)/B16,0)</x:f>
        <x:v>0.05</x:v>
      </x:c>
      <x:c r="G16" s="184" t="str">
        <x:v>Échéance &lt; 30 jours</x:v>
      </x:c>
      <x:c r="H16" s="184" t="n">
        <x:f>COUNTIF(Immobilisations!L2:L101,"&lt;=30")</x:f>
        <x:v>91</x:v>
      </x:c>
      <x:c r="I16" s="184" t="str">
        <x:v>Suivi trésorerie</x:v>
      </x:c>
      <x:c r="J16" s="184" t="str">
        <x:v>Relance / renouvellement</x:v>
      </x:c>
    </x:row>
    <x:row r="17" ht="15" hidden="0" customHeight="1">
      <x:c r="A17" s="178" t="str">
        <x:v>Dépôts et cautionnements</x:v>
      </x:c>
      <x:c r="B17" s="179" t="n">
        <x:f>SUMIF(Immobilisations!C:C,A17,Immobilisations!F:F)</x:f>
        <x:v>25000</x:v>
      </x:c>
      <x:c r="C17" s="179" t="n">
        <x:f>SUMIF(Immobilisations!C:C,A17,Immobilisations!G:G)</x:f>
        <x:v>25000</x:v>
      </x:c>
      <x:c r="D17" s="179" t="n">
        <x:f>C17-B17</x:f>
        <x:v>0</x:v>
      </x:c>
      <x:c r="E17" s="180" t="n">
        <x:f>IFERROR(SUMIF(Immobilisations!C:C,A17,Immobilisations!J:J)/B17,0)</x:f>
        <x:v>0</x:v>
      </x:c>
      <x:c r="G17" s="184" t="str">
        <x:v>Rendement négatif</x:v>
      </x:c>
      <x:c r="H17" s="184" t="n">
        <x:f>COUNTIF(Immobilisations!H2:H101,"&lt;0")</x:f>
        <x:v>3</x:v>
      </x:c>
      <x:c r="I17" s="184" t="str">
        <x:v>Performance faible</x:v>
      </x:c>
      <x:c r="J17" s="184" t="str">
        <x:v>Revue portefeuille</x:v>
      </x:c>
    </x:row>
    <x:row r="18" ht="15" hidden="0" customHeight="1">
      <x:c r="A18" s="178" t="str">
        <x:v>Prêts accordés</x:v>
      </x:c>
      <x:c r="B18" s="179" t="n">
        <x:f>SUMIF(Immobilisations!C:C,A18,Immobilisations!F:F)</x:f>
        <x:v>140000</x:v>
      </x:c>
      <x:c r="C18" s="179" t="n">
        <x:f>SUMIF(Immobilisations!C:C,A18,Immobilisations!G:G)</x:f>
        <x:v>132000</x:v>
      </x:c>
      <x:c r="D18" s="179" t="n">
        <x:f>C18-B18</x:f>
        <x:v>-8000</x:v>
      </x:c>
      <x:c r="E18" s="180" t="n">
        <x:f>IFERROR(SUMIF(Immobilisations!C:C,A18,Immobilisations!J:J)/B18,0)</x:f>
        <x:v>0.05714285714285714</x:v>
      </x:c>
    </x:row>
    <x:row r="19" ht="15" hidden="0" customHeight="1">
      <x:c r="A19" s="178" t="str">
        <x:v>Comptes bloqués</x:v>
      </x:c>
      <x:c r="B19" s="179" t="n">
        <x:f>SUMIF(Immobilisations!C:C,A19,Immobilisations!F:F)</x:f>
        <x:v>45000</x:v>
      </x:c>
      <x:c r="C19" s="179" t="n">
        <x:f>SUMIF(Immobilisations!C:C,A19,Immobilisations!G:G)</x:f>
        <x:v>46500</x:v>
      </x:c>
      <x:c r="D19" s="179" t="n">
        <x:f>C19-B19</x:f>
        <x:v>1500</x:v>
      </x:c>
      <x:c r="E19" s="180" t="n">
        <x:f>IFERROR(SUMIF(Immobilisations!C:C,A19,Immobilisations!J:J)/B19,0)</x:f>
        <x:v>0.02</x:v>
      </x:c>
    </x:row>
    <x:row r="20" ht="15" hidden="0" customHeight="1">
      <x:c r="A20" s="178" t="str">
        <x:v>Placements long terme</x:v>
      </x:c>
      <x:c r="B20" s="179" t="n">
        <x:f>SUMIF(Immobilisations!C:C,A20,Immobilisations!F:F)</x:f>
        <x:v>95000</x:v>
      </x:c>
      <x:c r="C20" s="179" t="n">
        <x:f>SUMIF(Immobilisations!C:C,A20,Immobilisations!G:G)</x:f>
        <x:v>101000</x:v>
      </x:c>
      <x:c r="D20" s="179" t="n">
        <x:f>C20-B20</x:f>
        <x:v>6000</x:v>
      </x:c>
      <x:c r="E20" s="180" t="n">
        <x:f>IFERROR(SUMIF(Immobilisations!C:C,A20,Immobilisations!J:J)/B20,0)</x:f>
        <x:v>0.049473684210526316</x:v>
      </x:c>
    </x:row>
    <x:row r="21"/>
    <x:row r="22"/>
    <x:row r="23"/>
    <x:row r="24"/>
    <x:row r="25"/>
    <x:row r="26"/>
    <x:row r="27"/>
    <x:row r="28"/>
    <x:row r="29"/>
    <x:row r="30"/>
    <x:row r="31"/>
    <x:row r="32"/>
    <x:row r="33"/>
    <x:row r="34"/>
    <x:row r="35"/>
    <x:row r="36"/>
    <x:row r="37"/>
    <x:row r="38"/>
    <x:row r="39"/>
    <x:row r="40"/>
    <x:row r="41"/>
    <x:row r="42"/>
    <x:row r="43"/>
    <x:row r="44"/>
    <x:row r="45"/>
    <x:row r="46"/>
    <x:row r="47"/>
    <x:row r="48"/>
    <x:row r="49"/>
    <x:row r="50"/>
    <x:row r="51"/>
    <x:row r="52"/>
    <x:row r="53"/>
    <x:row r="54"/>
    <x:row r="55"/>
    <x:row r="56"/>
    <x:row r="57"/>
    <x:row r="58"/>
    <x:row r="59"/>
    <x:row r="60"/>
    <x:row r="61"/>
    <x:row r="62"/>
    <x:row r="63"/>
    <x:row r="64"/>
    <x:row r="65"/>
    <x:row r="66"/>
    <x:row r="67"/>
    <x:row r="68"/>
    <x:row r="69"/>
    <x:row r="70"/>
    <x:row r="71"/>
    <x:row r="72"/>
    <x:row r="73"/>
    <x:row r="74"/>
    <x:row r="75"/>
    <x:row r="76"/>
    <x:row r="77"/>
    <x:row r="78"/>
    <x:row r="79"/>
    <x:row r="80"/>
    <x:row r="81"/>
    <x:row r="82"/>
    <x:row r="83"/>
    <x:row r="84"/>
    <x:row r="85"/>
    <x:row r="86"/>
    <x:row r="87"/>
    <x:row r="88"/>
    <x:row r="89"/>
    <x:row r="90"/>
    <x:row r="91"/>
    <x:row r="92"/>
    <x:row r="93"/>
    <x:row r="94"/>
    <x:row r="95"/>
    <x:row r="96"/>
    <x:row r="97"/>
    <x:row r="98"/>
    <x:row r="99"/>
    <x:row r="100"/>
    <x:row r="101"/>
    <x:row r="102"/>
    <x:row r="103"/>
    <x:row r="104"/>
    <x:row r="105"/>
    <x:row r="106"/>
    <x:row r="107"/>
    <x:row r="108"/>
    <x:row r="109"/>
    <x:row r="110"/>
    <x:row r="111"/>
    <x:row r="112"/>
    <x:row r="113"/>
    <x:row r="114"/>
    <x:row r="115"/>
    <x:row r="116"/>
    <x:row r="117"/>
    <x:row r="118"/>
    <x:row r="119"/>
    <x:row r="120"/>
  </x:sheetData>
  <x:mergeCells>
    <x:mergeCell ref="A1:M1"/>
    <x:mergeCell ref="A2:M2"/>
    <x:mergeCell ref="A4:C6"/>
    <x:mergeCell ref="D4:F6"/>
    <x:mergeCell ref="G4:I6"/>
    <x:mergeCell ref="J4:M6"/>
    <x:mergeCell ref="A8:C10"/>
    <x:mergeCell ref="D8:F10"/>
    <x:mergeCell ref="G8:I10"/>
    <x:mergeCell ref="J8:M10"/>
    <x:mergeCell ref="A12:E12"/>
    <x:mergeCell ref="G12:M12"/>
  </x:mergeCells>
  <x:pageMargins left="0.7" right="0.7" top="0.75" bottom="0.75" header="0.3" footer="0.3"/>
  <x:drawing xmlns:r="http://schemas.openxmlformats.org/officeDocument/2006/relationships" r:id="R2a0685115ee74cc0"/>
</x:worksheet>
</file>

<file path=xl/worksheets/sheet2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28" hidden="0" customWidth="1"/>
    <x:col min="3" max="3" width="22" hidden="0" customWidth="1"/>
    <x:col min="4" max="4" width="22" hidden="0" customWidth="1"/>
    <x:col min="5" max="5" width="15" hidden="0" customWidth="1"/>
    <x:col min="6" max="6" width="17" hidden="0" customWidth="1"/>
    <x:col min="7" max="7" width="17" hidden="0" customWidth="1"/>
    <x:col min="8" max="8" width="15" hidden="0" customWidth="1"/>
    <x:col min="9" max="9" width="13" hidden="0" customWidth="1"/>
    <x:col min="10" max="10" width="16" hidden="0" customWidth="1"/>
    <x:col min="11" max="11" width="15" hidden="0" customWidth="1"/>
    <x:col min="12" max="12" width="14" hidden="0" customWidth="1"/>
    <x:col min="13" max="13" width="13" hidden="0" customWidth="1"/>
    <x:col min="14" max="14" width="16" hidden="0" customWidth="1"/>
    <x:col min="15" max="15" width="28" hidden="0" customWidth="1"/>
  </x:cols>
  <x:sheetData>
    <x:row r="1" ht="15" hidden="0" customHeight="1">
      <x:c r="A1" s="10" t="str">
        <x:v>Réf.</x:v>
      </x:c>
      <x:c r="B1" s="10" t="str">
        <x:v>Désignation</x:v>
      </x:c>
      <x:c r="C1" s="10" t="str">
        <x:v>Type</x:v>
      </x:c>
      <x:c r="D1" s="10" t="str">
        <x:v>Société / Émetteur</x:v>
      </x:c>
      <x:c r="E1" s="10" t="str">
        <x:v>Date acquisition</x:v>
      </x:c>
      <x:c r="F1" s="10" t="str">
        <x:v>Valeur acquisition</x:v>
      </x:c>
      <x:c r="G1" s="10" t="str">
        <x:v>Valeur actuelle</x:v>
      </x:c>
      <x:c r="H1" s="10" t="str">
        <x:v>Variation</x:v>
      </x:c>
      <x:c r="I1" s="10" t="str">
        <x:v>Rendement %</x:v>
      </x:c>
      <x:c r="J1" s="10" t="str">
        <x:v>Dividendes reçus</x:v>
      </x:c>
      <x:c r="K1" s="10" t="str">
        <x:v>Date échéance</x:v>
      </x:c>
      <x:c r="L1" s="10" t="str">
        <x:v>Jours restants</x:v>
      </x:c>
      <x:c r="M1" s="10" t="str">
        <x:v>Risque</x:v>
      </x:c>
      <x:c r="N1" s="10" t="str">
        <x:v>Statut</x:v>
      </x:c>
      <x:c r="O1" s="10" t="str">
        <x:v>Commentaire</x:v>
      </x:c>
    </x:row>
    <x:row r="2" ht="15" hidden="0" customHeight="1">
      <x:c r="A2" s="16" t="str">
        <x:v>IMF-001</x:v>
      </x:c>
      <x:c r="B2" s="16" t="str">
        <x:v>Participation stratégique A</x:v>
      </x:c>
      <x:c r="C2" s="16" t="str">
        <x:v>Titres de participation</x:v>
      </x:c>
      <x:c r="D2" s="16" t="str">
        <x:v>Alpha Holding</x:v>
      </x:c>
      <x:c r="E2" s="20" t="n">
        <x:v>45306</x:v>
      </x:c>
      <x:c r="F2" s="22" t="n">
        <x:v>120000</x:v>
      </x:c>
      <x:c r="G2" s="22" t="n">
        <x:v>138000</x:v>
      </x:c>
      <x:c r="H2" s="22" t="n">
        <x:f>G2-F2</x:f>
        <x:v>18000</x:v>
      </x:c>
      <x:c r="I2" s="24" t="n">
        <x:f>IFERROR(J2/F2,0)</x:f>
        <x:v>0.07916666666666666</x:v>
      </x:c>
      <x:c r="J2" s="22" t="n">
        <x:v>9500</x:v>
      </x:c>
      <x:c r="K2" s="20" t="n">
        <x:v>46387</x:v>
      </x:c>
      <x:c r="L2" s="26" t="n">
        <x:f>K2-TODAY()</x:f>
        <x:v>220</x:v>
      </x:c>
      <x:c r="M2" s="16" t="str">
        <x:v>Faible</x:v>
      </x:c>
      <x:c r="N2" s="16" t="str">
        <x:v>Actif</x:v>
      </x:c>
      <x:c r="O2" s="16" t="str">
        <x:v>Participation rentable</x:v>
      </x:c>
    </x:row>
    <x:row r="3" ht="15" hidden="0" customHeight="1">
      <x:c r="A3" s="16" t="str">
        <x:v>IMF-002</x:v>
      </x:c>
      <x:c r="B3" s="16" t="str">
        <x:v>Actions cotées B</x:v>
      </x:c>
      <x:c r="C3" s="16" t="str">
        <x:v>Actions</x:v>
      </x:c>
      <x:c r="D3" s="16" t="str">
        <x:v>Beta Industrie</x:v>
      </x:c>
      <x:c r="E3" s="20" t="n">
        <x:v>45361</x:v>
      </x:c>
      <x:c r="F3" s="22" t="n">
        <x:v>85000</x:v>
      </x:c>
      <x:c r="G3" s="22" t="n">
        <x:v>79000</x:v>
      </x:c>
      <x:c r="H3" s="22" t="n">
        <x:f>G3-F3</x:f>
        <x:v>-6000</x:v>
      </x:c>
      <x:c r="I3" s="24" t="n">
        <x:f>IFERROR(J3/F3,0)</x:f>
        <x:v>0.02588235294117647</x:v>
      </x:c>
      <x:c r="J3" s="22" t="n">
        <x:v>2200</x:v>
      </x:c>
      <x:c r="K3" s="20" t="n">
        <x:v>46264</x:v>
      </x:c>
      <x:c r="L3" s="26" t="n">
        <x:f>K3-TODAY()</x:f>
        <x:v>97</x:v>
      </x:c>
      <x:c r="M3" s="16" t="str">
        <x:v>Moyen</x:v>
      </x:c>
      <x:c r="N3" s="16" t="str">
        <x:v>Sous surveillance</x:v>
      </x:c>
      <x:c r="O3" s="16" t="str">
        <x:v>Baisse temporaire</x:v>
      </x:c>
    </x:row>
    <x:row r="4" ht="15" hidden="0" customHeight="1">
      <x:c r="A4" s="16" t="str">
        <x:v>IMF-003</x:v>
      </x:c>
      <x:c r="B4" s="16" t="str">
        <x:v>Obligation entreprise C</x:v>
      </x:c>
      <x:c r="C4" s="16" t="str">
        <x:v>Obligations</x:v>
      </x:c>
      <x:c r="D4" s="16" t="str">
        <x:v>Gamma Services</x:v>
      </x:c>
      <x:c r="E4" s="20" t="n">
        <x:v>45235</x:v>
      </x:c>
      <x:c r="F4" s="22" t="n">
        <x:v>60000</x:v>
      </x:c>
      <x:c r="G4" s="22" t="n">
        <x:v>62500</x:v>
      </x:c>
      <x:c r="H4" s="22" t="n">
        <x:f>G4-F4</x:f>
        <x:v>2500</x:v>
      </x:c>
      <x:c r="I4" s="24" t="n">
        <x:f>IFERROR(J4/F4,0)</x:f>
        <x:v>0.051666666666666666</x:v>
      </x:c>
      <x:c r="J4" s="22" t="n">
        <x:v>3100</x:v>
      </x:c>
      <x:c r="K4" s="20" t="n">
        <x:v>46193</x:v>
      </x:c>
      <x:c r="L4" s="26" t="n">
        <x:f>K4-TODAY()</x:f>
        <x:v>26</x:v>
      </x:c>
      <x:c r="M4" s="16" t="str">
        <x:v>Faible</x:v>
      </x:c>
      <x:c r="N4" s="16" t="str">
        <x:v>Échéance proche</x:v>
      </x:c>
      <x:c r="O4" s="16" t="str">
        <x:v>Coupon annuel stable</x:v>
      </x:c>
    </x:row>
    <x:row r="5" ht="15" hidden="0" customHeight="1">
      <x:c r="A5" s="16" t="str">
        <x:v>IMF-004</x:v>
      </x:c>
      <x:c r="B5" s="16" t="str">
        <x:v>Dépôt garantie bail</x:v>
      </x:c>
      <x:c r="C5" s="16" t="str">
        <x:v>Dépôts et cautionnements</x:v>
      </x:c>
      <x:c r="D5" s="16" t="str">
        <x:v>Delta Finance</x:v>
      </x:c>
      <x:c r="E5" s="20" t="n">
        <x:v>45689</x:v>
      </x:c>
      <x:c r="F5" s="22" t="n">
        <x:v>25000</x:v>
      </x:c>
      <x:c r="G5" s="22" t="n">
        <x:v>25000</x:v>
      </x:c>
      <x:c r="H5" s="22" t="n">
        <x:f>G5-F5</x:f>
        <x:v>0</x:v>
      </x:c>
      <x:c r="I5" s="24" t="n">
        <x:f>IFERROR(J5/F5,0)</x:f>
        <x:v>0</x:v>
      </x:c>
      <x:c r="J5" s="22" t="n">
        <x:v>0</x:v>
      </x:c>
      <x:c r="K5" s="20" t="n">
        <x:v>46784</x:v>
      </x:c>
      <x:c r="L5" s="26" t="n">
        <x:f>K5-TODAY()</x:f>
        <x:v>617</x:v>
      </x:c>
      <x:c r="M5" s="16" t="str">
        <x:v>Faible</x:v>
      </x:c>
      <x:c r="N5" s="16" t="str">
        <x:v>Actif</x:v>
      </x:c>
      <x:c r="O5" s="16" t="str">
        <x:v>Dépôt bloqué</x:v>
      </x:c>
    </x:row>
    <x:row r="6" ht="15" hidden="0" customHeight="1">
      <x:c r="A6" s="16" t="str">
        <x:v>IMF-005</x:v>
      </x:c>
      <x:c r="B6" s="16" t="str">
        <x:v>Prêt filiale D</x:v>
      </x:c>
      <x:c r="C6" s="16" t="str">
        <x:v>Prêts accordés</x:v>
      </x:c>
      <x:c r="D6" s="16" t="str">
        <x:v>Omega Capital</x:v>
      </x:c>
      <x:c r="E6" s="20" t="n">
        <x:v>45463</x:v>
      </x:c>
      <x:c r="F6" s="22" t="n">
        <x:v>140000</x:v>
      </x:c>
      <x:c r="G6" s="22" t="n">
        <x:v>132000</x:v>
      </x:c>
      <x:c r="H6" s="22" t="n">
        <x:f>G6-F6</x:f>
        <x:v>-8000</x:v>
      </x:c>
      <x:c r="I6" s="24" t="n">
        <x:f>IFERROR(J6/F6,0)</x:f>
        <x:v>0.05714285714285714</x:v>
      </x:c>
      <x:c r="J6" s="22" t="n">
        <x:v>8000</x:v>
      </x:c>
      <x:c r="K6" s="20" t="n">
        <x:v>46218</x:v>
      </x:c>
      <x:c r="L6" s="26" t="n">
        <x:f>K6-TODAY()</x:f>
        <x:v>51</x:v>
      </x:c>
      <x:c r="M6" s="16" t="str">
        <x:v>Élevé</x:v>
      </x:c>
      <x:c r="N6" s="16" t="str">
        <x:v>Sous surveillance</x:v>
      </x:c>
      <x:c r="O6" s="16" t="str">
        <x:v>Suivi du remboursement</x:v>
      </x:c>
    </x:row>
    <x:row r="7" ht="15" hidden="0" customHeight="1">
      <x:c r="A7" s="16" t="str">
        <x:v>IMF-006</x:v>
      </x:c>
      <x:c r="B7" s="16" t="str">
        <x:v>Compte bloqué projet</x:v>
      </x:c>
      <x:c r="C7" s="16" t="str">
        <x:v>Comptes bloqués</x:v>
      </x:c>
      <x:c r="D7" s="16" t="str">
        <x:v>Atlas Partners</x:v>
      </x:c>
      <x:c r="E7" s="20" t="n">
        <x:v>45669</x:v>
      </x:c>
      <x:c r="F7" s="22" t="n">
        <x:v>45000</x:v>
      </x:c>
      <x:c r="G7" s="22" t="n">
        <x:v>46500</x:v>
      </x:c>
      <x:c r="H7" s="22" t="n">
        <x:f>G7-F7</x:f>
        <x:v>1500</x:v>
      </x:c>
      <x:c r="I7" s="24" t="n">
        <x:f>IFERROR(J7/F7,0)</x:f>
        <x:v>0.02</x:v>
      </x:c>
      <x:c r="J7" s="22" t="n">
        <x:v>900</x:v>
      </x:c>
      <x:c r="K7" s="20" t="n">
        <x:v>46399</x:v>
      </x:c>
      <x:c r="L7" s="26" t="n">
        <x:f>K7-TODAY()</x:f>
        <x:v>232</x:v>
      </x:c>
      <x:c r="M7" s="16" t="str">
        <x:v>Faible</x:v>
      </x:c>
      <x:c r="N7" s="16" t="str">
        <x:v>Actif</x:v>
      </x:c>
      <x:c r="O7" s="16" t="str">
        <x:v>Rémunération faible</x:v>
      </x:c>
    </x:row>
    <x:row r="8" ht="15" hidden="0" customHeight="1">
      <x:c r="A8" s="16" t="str">
        <x:v>IMF-007</x:v>
      </x:c>
      <x:c r="B8" s="16" t="str">
        <x:v>Placement long terme E</x:v>
      </x:c>
      <x:c r="C8" s="16" t="str">
        <x:v>Placements long terme</x:v>
      </x:c>
      <x:c r="D8" s="16" t="str">
        <x:v>Maroc Invest</x:v>
      </x:c>
      <x:c r="E8" s="20" t="n">
        <x:v>45183</x:v>
      </x:c>
      <x:c r="F8" s="22" t="n">
        <x:v>95000</x:v>
      </x:c>
      <x:c r="G8" s="22" t="n">
        <x:v>101000</x:v>
      </x:c>
      <x:c r="H8" s="22" t="n">
        <x:f>G8-F8</x:f>
        <x:v>6000</x:v>
      </x:c>
      <x:c r="I8" s="24" t="n">
        <x:f>IFERROR(J8/F8,0)</x:f>
        <x:v>0.049473684210526316</x:v>
      </x:c>
      <x:c r="J8" s="22" t="n">
        <x:v>4700</x:v>
      </x:c>
      <x:c r="K8" s="20" t="n">
        <x:v>47375</x:v>
      </x:c>
      <x:c r="L8" s="26" t="n">
        <x:f>K8-TODAY()</x:f>
        <x:v>1208</x:v>
      </x:c>
      <x:c r="M8" s="16" t="str">
        <x:v>Moyen</x:v>
      </x:c>
      <x:c r="N8" s="16" t="str">
        <x:v>Actif</x:v>
      </x:c>
      <x:c r="O8" s="16" t="str">
        <x:v>Investissement conservateur</x:v>
      </x:c>
    </x:row>
    <x:row r="9" ht="15" hidden="0" customHeight="1">
      <x:c r="A9" s="16" t="str">
        <x:v>IMF-008</x:v>
      </x:c>
      <x:c r="B9" s="16" t="str">
        <x:v>Participation minoritaire F</x:v>
      </x:c>
      <x:c r="C9" s="16" t="str">
        <x:v>Titres de participation</x:v>
      </x:c>
      <x:c r="D9" s="16" t="str">
        <x:v>Beta Industrie</x:v>
      </x:c>
      <x:c r="E9" s="20" t="n">
        <x:v>44898</x:v>
      </x:c>
      <x:c r="F9" s="22" t="n">
        <x:v>70000</x:v>
      </x:c>
      <x:c r="G9" s="22" t="n">
        <x:v>52000</x:v>
      </x:c>
      <x:c r="H9" s="22" t="n">
        <x:f>G9-F9</x:f>
        <x:v>-18000</x:v>
      </x:c>
      <x:c r="I9" s="24" t="n">
        <x:f>IFERROR(J9/F9,0)</x:f>
        <x:v>0.015714285714285715</x:v>
      </x:c>
      <x:c r="J9" s="22" t="n">
        <x:v>1100</x:v>
      </x:c>
      <x:c r="K9" s="20" t="n">
        <x:v>46724</x:v>
      </x:c>
      <x:c r="L9" s="26" t="n">
        <x:f>K9-TODAY()</x:f>
        <x:v>557</x:v>
      </x:c>
      <x:c r="M9" s="16" t="str">
        <x:v>Critique</x:v>
      </x:c>
      <x:c r="N9" s="16" t="str">
        <x:v>Déprécié</x:v>
      </x:c>
      <x:c r="O9" s="16" t="str">
        <x:v>Provision à analyser</x:v>
      </x:c>
    </x:row>
    <x:row r="10" ht="15" hidden="0" customHeight="1">
      <x:c r="A10" s="16" t="str">
        <x:v>IMF-009</x:v>
      </x:c>
      <x:c r="B10" s="16" t="str">
        <x:v>Obligation verte G</x:v>
      </x:c>
      <x:c r="C10" s="16" t="str">
        <x:v>Obligations</x:v>
      </x:c>
      <x:c r="D10" s="16" t="str">
        <x:v>Alpha Holding</x:v>
      </x:c>
      <x:c r="E10" s="20" t="n">
        <x:v>45795</x:v>
      </x:c>
      <x:c r="F10" s="22" t="n">
        <x:v>50000</x:v>
      </x:c>
      <x:c r="G10" s="22" t="n">
        <x:v>51500</x:v>
      </x:c>
      <x:c r="H10" s="22" t="n">
        <x:f>G10-F10</x:f>
        <x:v>1500</x:v>
      </x:c>
      <x:c r="I10" s="24" t="n">
        <x:f>IFERROR(J10/F10,0)</x:f>
        <x:v>0.048</x:v>
      </x:c>
      <x:c r="J10" s="22" t="n">
        <x:v>2400</x:v>
      </x:c>
      <x:c r="K10" s="20" t="n">
        <x:v>46305</x:v>
      </x:c>
      <x:c r="L10" s="26" t="n">
        <x:f>K10-TODAY()</x:f>
        <x:v>138</x:v>
      </x:c>
      <x:c r="M10" s="16" t="str">
        <x:v>Faible</x:v>
      </x:c>
      <x:c r="N10" s="16" t="str">
        <x:v>Actif</x:v>
      </x:c>
      <x:c r="O10" s="16" t="str">
        <x:v>Support ESG</x:v>
      </x:c>
    </x:row>
    <x:row r="11" ht="15" hidden="0" customHeight="1">
      <x:c r="A11" s="16" t="str">
        <x:v>IMF-010</x:v>
      </x:c>
      <x:c r="B11" s="16" t="str">
        <x:v>Actions croissance H</x:v>
      </x:c>
      <x:c r="C11" s="16" t="str">
        <x:v>Actions</x:v>
      </x:c>
      <x:c r="D11" s="16" t="str">
        <x:v>Gamma Services</x:v>
      </x:c>
      <x:c r="E11" s="20" t="n">
        <x:v>45537</x:v>
      </x:c>
      <x:c r="F11" s="22" t="n">
        <x:v>40000</x:v>
      </x:c>
      <x:c r="G11" s="22" t="n">
        <x:v>49500</x:v>
      </x:c>
      <x:c r="H11" s="22" t="n">
        <x:f>G11-F11</x:f>
        <x:v>9500</x:v>
      </x:c>
      <x:c r="I11" s="24" t="n">
        <x:f>IFERROR(J11/F11,0)</x:f>
        <x:v>0.04</x:v>
      </x:c>
      <x:c r="J11" s="22" t="n">
        <x:v>1600</x:v>
      </x:c>
      <x:c r="K11" s="20" t="n">
        <x:v>46998</x:v>
      </x:c>
      <x:c r="L11" s="26" t="n">
        <x:f>K11-TODAY()</x:f>
        <x:v>831</x:v>
      </x:c>
      <x:c r="M11" s="16" t="str">
        <x:v>Moyen</x:v>
      </x:c>
      <x:c r="N11" s="16" t="str">
        <x:v>Actif</x:v>
      </x:c>
      <x:c r="O11" s="16" t="str">
        <x:v>Potentiel élevé</x:v>
      </x:c>
    </x:row>
    <x:row r="12" ht="15" hidden="0" customHeight="1">
      <x:c r="A12" s="16"/>
      <x:c r="B12" s="16"/>
      <x:c r="C12" s="16"/>
      <x:c r="D12" s="16"/>
      <x:c r="E12" s="20"/>
      <x:c r="F12" s="22"/>
      <x:c r="G12" s="22"/>
      <x:c r="H12" s="22" t="n">
        <x:f>G12-F12</x:f>
        <x:v>0</x:v>
      </x:c>
      <x:c r="I12" s="24" t="n">
        <x:f>IFERROR(J12/F12,0)</x:f>
        <x:v>0</x:v>
      </x:c>
      <x:c r="J12" s="22"/>
      <x:c r="K12" s="20"/>
      <x:c r="L12" s="26" t="n">
        <x:f>K12-TODAY()</x:f>
        <x:v>-46167</x:v>
      </x:c>
      <x:c r="M12" s="16"/>
      <x:c r="N12" s="16"/>
      <x:c r="O12" s="16"/>
    </x:row>
    <x:row r="13" ht="15" hidden="0" customHeight="1">
      <x:c r="A13" s="16"/>
      <x:c r="B13" s="16"/>
      <x:c r="C13" s="16"/>
      <x:c r="D13" s="16"/>
      <x:c r="E13" s="20"/>
      <x:c r="F13" s="22"/>
      <x:c r="G13" s="22"/>
      <x:c r="H13" s="22" t="n">
        <x:f>G13-F13</x:f>
        <x:v>0</x:v>
      </x:c>
      <x:c r="I13" s="24" t="n">
        <x:f>IFERROR(J13/F13,0)</x:f>
        <x:v>0</x:v>
      </x:c>
      <x:c r="J13" s="22"/>
      <x:c r="K13" s="20"/>
      <x:c r="L13" s="26" t="n">
        <x:f>K13-TODAY()</x:f>
        <x:v>-46167</x:v>
      </x:c>
      <x:c r="M13" s="16"/>
      <x:c r="N13" s="16"/>
      <x:c r="O13" s="16"/>
    </x:row>
    <x:row r="14" ht="15" hidden="0" customHeight="1">
      <x:c r="A14" s="16"/>
      <x:c r="B14" s="16"/>
      <x:c r="C14" s="16"/>
      <x:c r="D14" s="16"/>
      <x:c r="E14" s="20"/>
      <x:c r="F14" s="22"/>
      <x:c r="G14" s="22"/>
      <x:c r="H14" s="22" t="n">
        <x:f>G14-F14</x:f>
        <x:v>0</x:v>
      </x:c>
      <x:c r="I14" s="24" t="n">
        <x:f>IFERROR(J14/F14,0)</x:f>
        <x:v>0</x:v>
      </x:c>
      <x:c r="J14" s="22"/>
      <x:c r="K14" s="20"/>
      <x:c r="L14" s="26" t="n">
        <x:f>K14-TODAY()</x:f>
        <x:v>-46167</x:v>
      </x:c>
      <x:c r="M14" s="16"/>
      <x:c r="N14" s="16"/>
      <x:c r="O14" s="16"/>
    </x:row>
    <x:row r="15" ht="15" hidden="0" customHeight="1">
      <x:c r="A15" s="16"/>
      <x:c r="B15" s="16"/>
      <x:c r="C15" s="16"/>
      <x:c r="D15" s="16"/>
      <x:c r="E15" s="20"/>
      <x:c r="F15" s="22"/>
      <x:c r="G15" s="22"/>
      <x:c r="H15" s="22" t="n">
        <x:f>G15-F15</x:f>
        <x:v>0</x:v>
      </x:c>
      <x:c r="I15" s="24" t="n">
        <x:f>IFERROR(J15/F15,0)</x:f>
        <x:v>0</x:v>
      </x:c>
      <x:c r="J15" s="22"/>
      <x:c r="K15" s="20"/>
      <x:c r="L15" s="26" t="n">
        <x:f>K15-TODAY()</x:f>
        <x:v>-46167</x:v>
      </x:c>
      <x:c r="M15" s="16"/>
      <x:c r="N15" s="16"/>
      <x:c r="O15" s="16"/>
    </x:row>
    <x:row r="16" ht="15" hidden="0" customHeight="1">
      <x:c r="A16" s="16"/>
      <x:c r="B16" s="16"/>
      <x:c r="C16" s="16"/>
      <x:c r="D16" s="16"/>
      <x:c r="E16" s="20"/>
      <x:c r="F16" s="22"/>
      <x:c r="G16" s="22"/>
      <x:c r="H16" s="22" t="n">
        <x:f>G16-F16</x:f>
        <x:v>0</x:v>
      </x:c>
      <x:c r="I16" s="24" t="n">
        <x:f>IFERROR(J16/F16,0)</x:f>
        <x:v>0</x:v>
      </x:c>
      <x:c r="J16" s="22"/>
      <x:c r="K16" s="20"/>
      <x:c r="L16" s="26" t="n">
        <x:f>K16-TODAY()</x:f>
        <x:v>-46167</x:v>
      </x:c>
      <x:c r="M16" s="16"/>
      <x:c r="N16" s="16"/>
      <x:c r="O16" s="16"/>
    </x:row>
    <x:row r="17" ht="15" hidden="0" customHeight="1">
      <x:c r="A17" s="16"/>
      <x:c r="B17" s="16"/>
      <x:c r="C17" s="16"/>
      <x:c r="D17" s="16"/>
      <x:c r="E17" s="20"/>
      <x:c r="F17" s="22"/>
      <x:c r="G17" s="22"/>
      <x:c r="H17" s="22" t="n">
        <x:f>G17-F17</x:f>
        <x:v>0</x:v>
      </x:c>
      <x:c r="I17" s="24" t="n">
        <x:f>IFERROR(J17/F17,0)</x:f>
        <x:v>0</x:v>
      </x:c>
      <x:c r="J17" s="22"/>
      <x:c r="K17" s="20"/>
      <x:c r="L17" s="26" t="n">
        <x:f>K17-TODAY()</x:f>
        <x:v>-46167</x:v>
      </x:c>
      <x:c r="M17" s="16"/>
      <x:c r="N17" s="16"/>
      <x:c r="O17" s="16"/>
    </x:row>
    <x:row r="18" ht="15" hidden="0" customHeight="1">
      <x:c r="A18" s="16"/>
      <x:c r="B18" s="16"/>
      <x:c r="C18" s="16"/>
      <x:c r="D18" s="16"/>
      <x:c r="E18" s="20"/>
      <x:c r="F18" s="22"/>
      <x:c r="G18" s="22"/>
      <x:c r="H18" s="22" t="n">
        <x:f>G18-F18</x:f>
        <x:v>0</x:v>
      </x:c>
      <x:c r="I18" s="24" t="n">
        <x:f>IFERROR(J18/F18,0)</x:f>
        <x:v>0</x:v>
      </x:c>
      <x:c r="J18" s="22"/>
      <x:c r="K18" s="20"/>
      <x:c r="L18" s="26" t="n">
        <x:f>K18-TODAY()</x:f>
        <x:v>-46167</x:v>
      </x:c>
      <x:c r="M18" s="16"/>
      <x:c r="N18" s="16"/>
      <x:c r="O18" s="16"/>
    </x:row>
    <x:row r="19" ht="15" hidden="0" customHeight="1">
      <x:c r="A19" s="16"/>
      <x:c r="B19" s="16"/>
      <x:c r="C19" s="16"/>
      <x:c r="D19" s="16"/>
      <x:c r="E19" s="20"/>
      <x:c r="F19" s="22"/>
      <x:c r="G19" s="22"/>
      <x:c r="H19" s="22" t="n">
        <x:f>G19-F19</x:f>
        <x:v>0</x:v>
      </x:c>
      <x:c r="I19" s="24" t="n">
        <x:f>IFERROR(J19/F19,0)</x:f>
        <x:v>0</x:v>
      </x:c>
      <x:c r="J19" s="22"/>
      <x:c r="K19" s="20"/>
      <x:c r="L19" s="26" t="n">
        <x:f>K19-TODAY()</x:f>
        <x:v>-46167</x:v>
      </x:c>
      <x:c r="M19" s="16"/>
      <x:c r="N19" s="16"/>
      <x:c r="O19" s="16"/>
    </x:row>
    <x:row r="20" ht="15" hidden="0" customHeight="1">
      <x:c r="A20" s="16"/>
      <x:c r="B20" s="16"/>
      <x:c r="C20" s="16"/>
      <x:c r="D20" s="16"/>
      <x:c r="E20" s="20"/>
      <x:c r="F20" s="22"/>
      <x:c r="G20" s="22"/>
      <x:c r="H20" s="22" t="n">
        <x:f>G20-F20</x:f>
        <x:v>0</x:v>
      </x:c>
      <x:c r="I20" s="24" t="n">
        <x:f>IFERROR(J20/F20,0)</x:f>
        <x:v>0</x:v>
      </x:c>
      <x:c r="J20" s="22"/>
      <x:c r="K20" s="20"/>
      <x:c r="L20" s="26" t="n">
        <x:f>K20-TODAY()</x:f>
        <x:v>-46167</x:v>
      </x:c>
      <x:c r="M20" s="16"/>
      <x:c r="N20" s="16"/>
      <x:c r="O20" s="16"/>
    </x:row>
    <x:row r="21" ht="15" hidden="0" customHeight="1">
      <x:c r="A21" s="16"/>
      <x:c r="B21" s="16"/>
      <x:c r="C21" s="16"/>
      <x:c r="D21" s="16"/>
      <x:c r="E21" s="20"/>
      <x:c r="F21" s="22"/>
      <x:c r="G21" s="22"/>
      <x:c r="H21" s="22" t="n">
        <x:f>G21-F21</x:f>
        <x:v>0</x:v>
      </x:c>
      <x:c r="I21" s="24" t="n">
        <x:f>IFERROR(J21/F21,0)</x:f>
        <x:v>0</x:v>
      </x:c>
      <x:c r="J21" s="22"/>
      <x:c r="K21" s="20"/>
      <x:c r="L21" s="26" t="n">
        <x:f>K21-TODAY()</x:f>
        <x:v>-46167</x:v>
      </x:c>
      <x:c r="M21" s="16"/>
      <x:c r="N21" s="16"/>
      <x:c r="O21" s="16"/>
    </x:row>
    <x:row r="22" ht="15" hidden="0" customHeight="1">
      <x:c r="A22" s="16"/>
      <x:c r="B22" s="16"/>
      <x:c r="C22" s="16"/>
      <x:c r="D22" s="16"/>
      <x:c r="E22" s="20"/>
      <x:c r="F22" s="22"/>
      <x:c r="G22" s="22"/>
      <x:c r="H22" s="22" t="n">
        <x:f>G22-F22</x:f>
        <x:v>0</x:v>
      </x:c>
      <x:c r="I22" s="24" t="n">
        <x:f>IFERROR(J22/F22,0)</x:f>
        <x:v>0</x:v>
      </x:c>
      <x:c r="J22" s="22"/>
      <x:c r="K22" s="20"/>
      <x:c r="L22" s="26" t="n">
        <x:f>K22-TODAY()</x:f>
        <x:v>-46167</x:v>
      </x:c>
      <x:c r="M22" s="16"/>
      <x:c r="N22" s="16"/>
      <x:c r="O22" s="16"/>
    </x:row>
    <x:row r="23" ht="15" hidden="0" customHeight="1">
      <x:c r="A23" s="16"/>
      <x:c r="B23" s="16"/>
      <x:c r="C23" s="16"/>
      <x:c r="D23" s="16"/>
      <x:c r="E23" s="20"/>
      <x:c r="F23" s="22"/>
      <x:c r="G23" s="22"/>
      <x:c r="H23" s="22" t="n">
        <x:f>G23-F23</x:f>
        <x:v>0</x:v>
      </x:c>
      <x:c r="I23" s="24" t="n">
        <x:f>IFERROR(J23/F23,0)</x:f>
        <x:v>0</x:v>
      </x:c>
      <x:c r="J23" s="22"/>
      <x:c r="K23" s="20"/>
      <x:c r="L23" s="26" t="n">
        <x:f>K23-TODAY()</x:f>
        <x:v>-46167</x:v>
      </x:c>
      <x:c r="M23" s="16"/>
      <x:c r="N23" s="16"/>
      <x:c r="O23" s="16"/>
    </x:row>
    <x:row r="24" ht="15" hidden="0" customHeight="1">
      <x:c r="A24" s="16"/>
      <x:c r="B24" s="16"/>
      <x:c r="C24" s="16"/>
      <x:c r="D24" s="16"/>
      <x:c r="E24" s="20"/>
      <x:c r="F24" s="22"/>
      <x:c r="G24" s="22"/>
      <x:c r="H24" s="22" t="n">
        <x:f>G24-F24</x:f>
        <x:v>0</x:v>
      </x:c>
      <x:c r="I24" s="24" t="n">
        <x:f>IFERROR(J24/F24,0)</x:f>
        <x:v>0</x:v>
      </x:c>
      <x:c r="J24" s="22"/>
      <x:c r="K24" s="20"/>
      <x:c r="L24" s="26" t="n">
        <x:f>K24-TODAY()</x:f>
        <x:v>-46167</x:v>
      </x:c>
      <x:c r="M24" s="16"/>
      <x:c r="N24" s="16"/>
      <x:c r="O24" s="16"/>
    </x:row>
    <x:row r="25" ht="15" hidden="0" customHeight="1">
      <x:c r="A25" s="16"/>
      <x:c r="B25" s="16"/>
      <x:c r="C25" s="16"/>
      <x:c r="D25" s="16"/>
      <x:c r="E25" s="20"/>
      <x:c r="F25" s="22"/>
      <x:c r="G25" s="22"/>
      <x:c r="H25" s="22" t="n">
        <x:f>G25-F25</x:f>
        <x:v>0</x:v>
      </x:c>
      <x:c r="I25" s="24" t="n">
        <x:f>IFERROR(J25/F25,0)</x:f>
        <x:v>0</x:v>
      </x:c>
      <x:c r="J25" s="22"/>
      <x:c r="K25" s="20"/>
      <x:c r="L25" s="26" t="n">
        <x:f>K25-TODAY()</x:f>
        <x:v>-46167</x:v>
      </x:c>
      <x:c r="M25" s="16"/>
      <x:c r="N25" s="16"/>
      <x:c r="O25" s="16"/>
    </x:row>
    <x:row r="26" ht="15" hidden="0" customHeight="1">
      <x:c r="A26" s="16"/>
      <x:c r="B26" s="16"/>
      <x:c r="C26" s="16"/>
      <x:c r="D26" s="16"/>
      <x:c r="E26" s="20"/>
      <x:c r="F26" s="22"/>
      <x:c r="G26" s="22"/>
      <x:c r="H26" s="22" t="n">
        <x:f>G26-F26</x:f>
        <x:v>0</x:v>
      </x:c>
      <x:c r="I26" s="24" t="n">
        <x:f>IFERROR(J26/F26,0)</x:f>
        <x:v>0</x:v>
      </x:c>
      <x:c r="J26" s="22"/>
      <x:c r="K26" s="20"/>
      <x:c r="L26" s="26" t="n">
        <x:f>K26-TODAY()</x:f>
        <x:v>-46167</x:v>
      </x:c>
      <x:c r="M26" s="16"/>
      <x:c r="N26" s="16"/>
      <x:c r="O26" s="16"/>
    </x:row>
    <x:row r="27" ht="15" hidden="0" customHeight="1">
      <x:c r="A27" s="16"/>
      <x:c r="B27" s="16"/>
      <x:c r="C27" s="16"/>
      <x:c r="D27" s="16"/>
      <x:c r="E27" s="20"/>
      <x:c r="F27" s="22"/>
      <x:c r="G27" s="22"/>
      <x:c r="H27" s="22" t="n">
        <x:f>G27-F27</x:f>
        <x:v>0</x:v>
      </x:c>
      <x:c r="I27" s="24" t="n">
        <x:f>IFERROR(J27/F27,0)</x:f>
        <x:v>0</x:v>
      </x:c>
      <x:c r="J27" s="22"/>
      <x:c r="K27" s="20"/>
      <x:c r="L27" s="26" t="n">
        <x:f>K27-TODAY()</x:f>
        <x:v>-46167</x:v>
      </x:c>
      <x:c r="M27" s="16"/>
      <x:c r="N27" s="16"/>
      <x:c r="O27" s="16"/>
    </x:row>
    <x:row r="28" ht="15" hidden="0" customHeight="1">
      <x:c r="A28" s="16"/>
      <x:c r="B28" s="16"/>
      <x:c r="C28" s="16"/>
      <x:c r="D28" s="16"/>
      <x:c r="E28" s="20"/>
      <x:c r="F28" s="22"/>
      <x:c r="G28" s="22"/>
      <x:c r="H28" s="22" t="n">
        <x:f>G28-F28</x:f>
        <x:v>0</x:v>
      </x:c>
      <x:c r="I28" s="24" t="n">
        <x:f>IFERROR(J28/F28,0)</x:f>
        <x:v>0</x:v>
      </x:c>
      <x:c r="J28" s="22"/>
      <x:c r="K28" s="20"/>
      <x:c r="L28" s="26" t="n">
        <x:f>K28-TODAY()</x:f>
        <x:v>-46167</x:v>
      </x:c>
      <x:c r="M28" s="16"/>
      <x:c r="N28" s="16"/>
      <x:c r="O28" s="16"/>
    </x:row>
    <x:row r="29" ht="15" hidden="0" customHeight="1">
      <x:c r="A29" s="16"/>
      <x:c r="B29" s="16"/>
      <x:c r="C29" s="16"/>
      <x:c r="D29" s="16"/>
      <x:c r="E29" s="20"/>
      <x:c r="F29" s="22"/>
      <x:c r="G29" s="22"/>
      <x:c r="H29" s="22" t="n">
        <x:f>G29-F29</x:f>
        <x:v>0</x:v>
      </x:c>
      <x:c r="I29" s="24" t="n">
        <x:f>IFERROR(J29/F29,0)</x:f>
        <x:v>0</x:v>
      </x:c>
      <x:c r="J29" s="22"/>
      <x:c r="K29" s="20"/>
      <x:c r="L29" s="26" t="n">
        <x:f>K29-TODAY()</x:f>
        <x:v>-46167</x:v>
      </x:c>
      <x:c r="M29" s="16"/>
      <x:c r="N29" s="16"/>
      <x:c r="O29" s="16"/>
    </x:row>
    <x:row r="30" ht="15" hidden="0" customHeight="1">
      <x:c r="A30" s="16"/>
      <x:c r="B30" s="16"/>
      <x:c r="C30" s="16"/>
      <x:c r="D30" s="16"/>
      <x:c r="E30" s="20"/>
      <x:c r="F30" s="22"/>
      <x:c r="G30" s="22"/>
      <x:c r="H30" s="22" t="n">
        <x:f>G30-F30</x:f>
        <x:v>0</x:v>
      </x:c>
      <x:c r="I30" s="24" t="n">
        <x:f>IFERROR(J30/F30,0)</x:f>
        <x:v>0</x:v>
      </x:c>
      <x:c r="J30" s="22"/>
      <x:c r="K30" s="20"/>
      <x:c r="L30" s="26" t="n">
        <x:f>K30-TODAY()</x:f>
        <x:v>-46167</x:v>
      </x:c>
      <x:c r="M30" s="16"/>
      <x:c r="N30" s="16"/>
      <x:c r="O30" s="16"/>
    </x:row>
    <x:row r="31" ht="15" hidden="0" customHeight="1">
      <x:c r="A31" s="16"/>
      <x:c r="B31" s="16"/>
      <x:c r="C31" s="16"/>
      <x:c r="D31" s="16"/>
      <x:c r="E31" s="20"/>
      <x:c r="F31" s="22"/>
      <x:c r="G31" s="22"/>
      <x:c r="H31" s="22" t="n">
        <x:f>G31-F31</x:f>
        <x:v>0</x:v>
      </x:c>
      <x:c r="I31" s="24" t="n">
        <x:f>IFERROR(J31/F31,0)</x:f>
        <x:v>0</x:v>
      </x:c>
      <x:c r="J31" s="22"/>
      <x:c r="K31" s="20"/>
      <x:c r="L31" s="26" t="n">
        <x:f>K31-TODAY()</x:f>
        <x:v>-46167</x:v>
      </x:c>
      <x:c r="M31" s="16"/>
      <x:c r="N31" s="16"/>
      <x:c r="O31" s="16"/>
    </x:row>
    <x:row r="32" ht="15" hidden="0" customHeight="1">
      <x:c r="A32" s="16"/>
      <x:c r="B32" s="16"/>
      <x:c r="C32" s="16"/>
      <x:c r="D32" s="16"/>
      <x:c r="E32" s="20"/>
      <x:c r="F32" s="22"/>
      <x:c r="G32" s="22"/>
      <x:c r="H32" s="22" t="n">
        <x:f>G32-F32</x:f>
        <x:v>0</x:v>
      </x:c>
      <x:c r="I32" s="24" t="n">
        <x:f>IFERROR(J32/F32,0)</x:f>
        <x:v>0</x:v>
      </x:c>
      <x:c r="J32" s="22"/>
      <x:c r="K32" s="20"/>
      <x:c r="L32" s="26" t="n">
        <x:f>K32-TODAY()</x:f>
        <x:v>-46167</x:v>
      </x:c>
      <x:c r="M32" s="16"/>
      <x:c r="N32" s="16"/>
      <x:c r="O32" s="16"/>
    </x:row>
    <x:row r="33" ht="15" hidden="0" customHeight="1">
      <x:c r="A33" s="16"/>
      <x:c r="B33" s="16"/>
      <x:c r="C33" s="16"/>
      <x:c r="D33" s="16"/>
      <x:c r="E33" s="20"/>
      <x:c r="F33" s="22"/>
      <x:c r="G33" s="22"/>
      <x:c r="H33" s="22" t="n">
        <x:f>G33-F33</x:f>
        <x:v>0</x:v>
      </x:c>
      <x:c r="I33" s="24" t="n">
        <x:f>IFERROR(J33/F33,0)</x:f>
        <x:v>0</x:v>
      </x:c>
      <x:c r="J33" s="22"/>
      <x:c r="K33" s="20"/>
      <x:c r="L33" s="26" t="n">
        <x:f>K33-TODAY()</x:f>
        <x:v>-46167</x:v>
      </x:c>
      <x:c r="M33" s="16"/>
      <x:c r="N33" s="16"/>
      <x:c r="O33" s="16"/>
    </x:row>
    <x:row r="34" ht="15" hidden="0" customHeight="1">
      <x:c r="A34" s="16"/>
      <x:c r="B34" s="16"/>
      <x:c r="C34" s="16"/>
      <x:c r="D34" s="16"/>
      <x:c r="E34" s="20"/>
      <x:c r="F34" s="22"/>
      <x:c r="G34" s="22"/>
      <x:c r="H34" s="22" t="n">
        <x:f>G34-F34</x:f>
        <x:v>0</x:v>
      </x:c>
      <x:c r="I34" s="24" t="n">
        <x:f>IFERROR(J34/F34,0)</x:f>
        <x:v>0</x:v>
      </x:c>
      <x:c r="J34" s="22"/>
      <x:c r="K34" s="20"/>
      <x:c r="L34" s="26" t="n">
        <x:f>K34-TODAY()</x:f>
        <x:v>-46167</x:v>
      </x:c>
      <x:c r="M34" s="16"/>
      <x:c r="N34" s="16"/>
      <x:c r="O34" s="16"/>
    </x:row>
    <x:row r="35" ht="15" hidden="0" customHeight="1">
      <x:c r="A35" s="16"/>
      <x:c r="B35" s="16"/>
      <x:c r="C35" s="16"/>
      <x:c r="D35" s="16"/>
      <x:c r="E35" s="20"/>
      <x:c r="F35" s="22"/>
      <x:c r="G35" s="22"/>
      <x:c r="H35" s="22" t="n">
        <x:f>G35-F35</x:f>
        <x:v>0</x:v>
      </x:c>
      <x:c r="I35" s="24" t="n">
        <x:f>IFERROR(J35/F35,0)</x:f>
        <x:v>0</x:v>
      </x:c>
      <x:c r="J35" s="22"/>
      <x:c r="K35" s="20"/>
      <x:c r="L35" s="26" t="n">
        <x:f>K35-TODAY()</x:f>
        <x:v>-46167</x:v>
      </x:c>
      <x:c r="M35" s="16"/>
      <x:c r="N35" s="16"/>
      <x:c r="O35" s="16"/>
    </x:row>
    <x:row r="36" ht="15" hidden="0" customHeight="1">
      <x:c r="A36" s="16"/>
      <x:c r="B36" s="16"/>
      <x:c r="C36" s="16"/>
      <x:c r="D36" s="16"/>
      <x:c r="E36" s="20"/>
      <x:c r="F36" s="22"/>
      <x:c r="G36" s="22"/>
      <x:c r="H36" s="22" t="n">
        <x:f>G36-F36</x:f>
        <x:v>0</x:v>
      </x:c>
      <x:c r="I36" s="24" t="n">
        <x:f>IFERROR(J36/F36,0)</x:f>
        <x:v>0</x:v>
      </x:c>
      <x:c r="J36" s="22"/>
      <x:c r="K36" s="20"/>
      <x:c r="L36" s="26" t="n">
        <x:f>K36-TODAY()</x:f>
        <x:v>-46167</x:v>
      </x:c>
      <x:c r="M36" s="16"/>
      <x:c r="N36" s="16"/>
      <x:c r="O36" s="16"/>
    </x:row>
    <x:row r="37" ht="15" hidden="0" customHeight="1">
      <x:c r="A37" s="16"/>
      <x:c r="B37" s="16"/>
      <x:c r="C37" s="16"/>
      <x:c r="D37" s="16"/>
      <x:c r="E37" s="20"/>
      <x:c r="F37" s="22"/>
      <x:c r="G37" s="22"/>
      <x:c r="H37" s="22" t="n">
        <x:f>G37-F37</x:f>
        <x:v>0</x:v>
      </x:c>
      <x:c r="I37" s="24" t="n">
        <x:f>IFERROR(J37/F37,0)</x:f>
        <x:v>0</x:v>
      </x:c>
      <x:c r="J37" s="22"/>
      <x:c r="K37" s="20"/>
      <x:c r="L37" s="26" t="n">
        <x:f>K37-TODAY()</x:f>
        <x:v>-46167</x:v>
      </x:c>
      <x:c r="M37" s="16"/>
      <x:c r="N37" s="16"/>
      <x:c r="O37" s="16"/>
    </x:row>
    <x:row r="38" ht="15" hidden="0" customHeight="1">
      <x:c r="A38" s="16"/>
      <x:c r="B38" s="16"/>
      <x:c r="C38" s="16"/>
      <x:c r="D38" s="16"/>
      <x:c r="E38" s="20"/>
      <x:c r="F38" s="22"/>
      <x:c r="G38" s="22"/>
      <x:c r="H38" s="22" t="n">
        <x:f>G38-F38</x:f>
        <x:v>0</x:v>
      </x:c>
      <x:c r="I38" s="24" t="n">
        <x:f>IFERROR(J38/F38,0)</x:f>
        <x:v>0</x:v>
      </x:c>
      <x:c r="J38" s="22"/>
      <x:c r="K38" s="20"/>
      <x:c r="L38" s="26" t="n">
        <x:f>K38-TODAY()</x:f>
        <x:v>-46167</x:v>
      </x:c>
      <x:c r="M38" s="16"/>
      <x:c r="N38" s="16"/>
      <x:c r="O38" s="16"/>
    </x:row>
    <x:row r="39" ht="15" hidden="0" customHeight="1">
      <x:c r="A39" s="16"/>
      <x:c r="B39" s="16"/>
      <x:c r="C39" s="16"/>
      <x:c r="D39" s="16"/>
      <x:c r="E39" s="20"/>
      <x:c r="F39" s="22"/>
      <x:c r="G39" s="22"/>
      <x:c r="H39" s="22" t="n">
        <x:f>G39-F39</x:f>
        <x:v>0</x:v>
      </x:c>
      <x:c r="I39" s="24" t="n">
        <x:f>IFERROR(J39/F39,0)</x:f>
        <x:v>0</x:v>
      </x:c>
      <x:c r="J39" s="22"/>
      <x:c r="K39" s="20"/>
      <x:c r="L39" s="26" t="n">
        <x:f>K39-TODAY()</x:f>
        <x:v>-46167</x:v>
      </x:c>
      <x:c r="M39" s="16"/>
      <x:c r="N39" s="16"/>
      <x:c r="O39" s="16"/>
    </x:row>
    <x:row r="40" ht="15" hidden="0" customHeight="1">
      <x:c r="A40" s="16"/>
      <x:c r="B40" s="16"/>
      <x:c r="C40" s="16"/>
      <x:c r="D40" s="16"/>
      <x:c r="E40" s="20"/>
      <x:c r="F40" s="22"/>
      <x:c r="G40" s="22"/>
      <x:c r="H40" s="22" t="n">
        <x:f>G40-F40</x:f>
        <x:v>0</x:v>
      </x:c>
      <x:c r="I40" s="24" t="n">
        <x:f>IFERROR(J40/F40,0)</x:f>
        <x:v>0</x:v>
      </x:c>
      <x:c r="J40" s="22"/>
      <x:c r="K40" s="20"/>
      <x:c r="L40" s="26" t="n">
        <x:f>K40-TODAY()</x:f>
        <x:v>-46167</x:v>
      </x:c>
      <x:c r="M40" s="16"/>
      <x:c r="N40" s="16"/>
      <x:c r="O40" s="16"/>
    </x:row>
    <x:row r="41" ht="15" hidden="0" customHeight="1">
      <x:c r="A41" s="16"/>
      <x:c r="B41" s="16"/>
      <x:c r="C41" s="16"/>
      <x:c r="D41" s="16"/>
      <x:c r="E41" s="20"/>
      <x:c r="F41" s="22"/>
      <x:c r="G41" s="22"/>
      <x:c r="H41" s="22" t="n">
        <x:f>G41-F41</x:f>
        <x:v>0</x:v>
      </x:c>
      <x:c r="I41" s="24" t="n">
        <x:f>IFERROR(J41/F41,0)</x:f>
        <x:v>0</x:v>
      </x:c>
      <x:c r="J41" s="22"/>
      <x:c r="K41" s="20"/>
      <x:c r="L41" s="26" t="n">
        <x:f>K41-TODAY()</x:f>
        <x:v>-46167</x:v>
      </x:c>
      <x:c r="M41" s="16"/>
      <x:c r="N41" s="16"/>
      <x:c r="O41" s="16"/>
    </x:row>
    <x:row r="42" ht="15" hidden="0" customHeight="1">
      <x:c r="A42" s="16"/>
      <x:c r="B42" s="16"/>
      <x:c r="C42" s="16"/>
      <x:c r="D42" s="16"/>
      <x:c r="E42" s="20"/>
      <x:c r="F42" s="22"/>
      <x:c r="G42" s="22"/>
      <x:c r="H42" s="22" t="n">
        <x:f>G42-F42</x:f>
        <x:v>0</x:v>
      </x:c>
      <x:c r="I42" s="24" t="n">
        <x:f>IFERROR(J42/F42,0)</x:f>
        <x:v>0</x:v>
      </x:c>
      <x:c r="J42" s="22"/>
      <x:c r="K42" s="20"/>
      <x:c r="L42" s="26" t="n">
        <x:f>K42-TODAY()</x:f>
        <x:v>-46167</x:v>
      </x:c>
      <x:c r="M42" s="16"/>
      <x:c r="N42" s="16"/>
      <x:c r="O42" s="16"/>
    </x:row>
    <x:row r="43" ht="15" hidden="0" customHeight="1">
      <x:c r="A43" s="16"/>
      <x:c r="B43" s="16"/>
      <x:c r="C43" s="16"/>
      <x:c r="D43" s="16"/>
      <x:c r="E43" s="20"/>
      <x:c r="F43" s="22"/>
      <x:c r="G43" s="22"/>
      <x:c r="H43" s="22" t="n">
        <x:f>G43-F43</x:f>
        <x:v>0</x:v>
      </x:c>
      <x:c r="I43" s="24" t="n">
        <x:f>IFERROR(J43/F43,0)</x:f>
        <x:v>0</x:v>
      </x:c>
      <x:c r="J43" s="22"/>
      <x:c r="K43" s="20"/>
      <x:c r="L43" s="26" t="n">
        <x:f>K43-TODAY()</x:f>
        <x:v>-46167</x:v>
      </x:c>
      <x:c r="M43" s="16"/>
      <x:c r="N43" s="16"/>
      <x:c r="O43" s="16"/>
    </x:row>
    <x:row r="44" ht="15" hidden="0" customHeight="1">
      <x:c r="A44" s="16"/>
      <x:c r="B44" s="16"/>
      <x:c r="C44" s="16"/>
      <x:c r="D44" s="16"/>
      <x:c r="E44" s="20"/>
      <x:c r="F44" s="22"/>
      <x:c r="G44" s="22"/>
      <x:c r="H44" s="22" t="n">
        <x:f>G44-F44</x:f>
        <x:v>0</x:v>
      </x:c>
      <x:c r="I44" s="24" t="n">
        <x:f>IFERROR(J44/F44,0)</x:f>
        <x:v>0</x:v>
      </x:c>
      <x:c r="J44" s="22"/>
      <x:c r="K44" s="20"/>
      <x:c r="L44" s="26" t="n">
        <x:f>K44-TODAY()</x:f>
        <x:v>-46167</x:v>
      </x:c>
      <x:c r="M44" s="16"/>
      <x:c r="N44" s="16"/>
      <x:c r="O44" s="16"/>
    </x:row>
    <x:row r="45" ht="15" hidden="0" customHeight="1">
      <x:c r="A45" s="16"/>
      <x:c r="B45" s="16"/>
      <x:c r="C45" s="16"/>
      <x:c r="D45" s="16"/>
      <x:c r="E45" s="20"/>
      <x:c r="F45" s="22"/>
      <x:c r="G45" s="22"/>
      <x:c r="H45" s="22" t="n">
        <x:f>G45-F45</x:f>
        <x:v>0</x:v>
      </x:c>
      <x:c r="I45" s="24" t="n">
        <x:f>IFERROR(J45/F45,0)</x:f>
        <x:v>0</x:v>
      </x:c>
      <x:c r="J45" s="22"/>
      <x:c r="K45" s="20"/>
      <x:c r="L45" s="26" t="n">
        <x:f>K45-TODAY()</x:f>
        <x:v>-46167</x:v>
      </x:c>
      <x:c r="M45" s="16"/>
      <x:c r="N45" s="16"/>
      <x:c r="O45" s="16"/>
    </x:row>
    <x:row r="46" ht="15" hidden="0" customHeight="1">
      <x:c r="A46" s="16"/>
      <x:c r="B46" s="16"/>
      <x:c r="C46" s="16"/>
      <x:c r="D46" s="16"/>
      <x:c r="E46" s="20"/>
      <x:c r="F46" s="22"/>
      <x:c r="G46" s="22"/>
      <x:c r="H46" s="22" t="n">
        <x:f>G46-F46</x:f>
        <x:v>0</x:v>
      </x:c>
      <x:c r="I46" s="24" t="n">
        <x:f>IFERROR(J46/F46,0)</x:f>
        <x:v>0</x:v>
      </x:c>
      <x:c r="J46" s="22"/>
      <x:c r="K46" s="20"/>
      <x:c r="L46" s="26" t="n">
        <x:f>K46-TODAY()</x:f>
        <x:v>-46167</x:v>
      </x:c>
      <x:c r="M46" s="16"/>
      <x:c r="N46" s="16"/>
      <x:c r="O46" s="16"/>
    </x:row>
    <x:row r="47" ht="15" hidden="0" customHeight="1">
      <x:c r="A47" s="16"/>
      <x:c r="B47" s="16"/>
      <x:c r="C47" s="16"/>
      <x:c r="D47" s="16"/>
      <x:c r="E47" s="20"/>
      <x:c r="F47" s="22"/>
      <x:c r="G47" s="22"/>
      <x:c r="H47" s="22" t="n">
        <x:f>G47-F47</x:f>
        <x:v>0</x:v>
      </x:c>
      <x:c r="I47" s="24" t="n">
        <x:f>IFERROR(J47/F47,0)</x:f>
        <x:v>0</x:v>
      </x:c>
      <x:c r="J47" s="22"/>
      <x:c r="K47" s="20"/>
      <x:c r="L47" s="26" t="n">
        <x:f>K47-TODAY()</x:f>
        <x:v>-46167</x:v>
      </x:c>
      <x:c r="M47" s="16"/>
      <x:c r="N47" s="16"/>
      <x:c r="O47" s="16"/>
    </x:row>
    <x:row r="48" ht="15" hidden="0" customHeight="1">
      <x:c r="A48" s="16"/>
      <x:c r="B48" s="16"/>
      <x:c r="C48" s="16"/>
      <x:c r="D48" s="16"/>
      <x:c r="E48" s="20"/>
      <x:c r="F48" s="22"/>
      <x:c r="G48" s="22"/>
      <x:c r="H48" s="22" t="n">
        <x:f>G48-F48</x:f>
        <x:v>0</x:v>
      </x:c>
      <x:c r="I48" s="24" t="n">
        <x:f>IFERROR(J48/F48,0)</x:f>
        <x:v>0</x:v>
      </x:c>
      <x:c r="J48" s="22"/>
      <x:c r="K48" s="20"/>
      <x:c r="L48" s="26" t="n">
        <x:f>K48-TODAY()</x:f>
        <x:v>-46167</x:v>
      </x:c>
      <x:c r="M48" s="16"/>
      <x:c r="N48" s="16"/>
      <x:c r="O48" s="16"/>
    </x:row>
    <x:row r="49" ht="15" hidden="0" customHeight="1">
      <x:c r="A49" s="16"/>
      <x:c r="B49" s="16"/>
      <x:c r="C49" s="16"/>
      <x:c r="D49" s="16"/>
      <x:c r="E49" s="20"/>
      <x:c r="F49" s="22"/>
      <x:c r="G49" s="22"/>
      <x:c r="H49" s="22" t="n">
        <x:f>G49-F49</x:f>
        <x:v>0</x:v>
      </x:c>
      <x:c r="I49" s="24" t="n">
        <x:f>IFERROR(J49/F49,0)</x:f>
        <x:v>0</x:v>
      </x:c>
      <x:c r="J49" s="22"/>
      <x:c r="K49" s="20"/>
      <x:c r="L49" s="26" t="n">
        <x:f>K49-TODAY()</x:f>
        <x:v>-46167</x:v>
      </x:c>
      <x:c r="M49" s="16"/>
      <x:c r="N49" s="16"/>
      <x:c r="O49" s="16"/>
    </x:row>
    <x:row r="50" ht="15" hidden="0" customHeight="1">
      <x:c r="A50" s="16"/>
      <x:c r="B50" s="16"/>
      <x:c r="C50" s="16"/>
      <x:c r="D50" s="16"/>
      <x:c r="E50" s="20"/>
      <x:c r="F50" s="22"/>
      <x:c r="G50" s="22"/>
      <x:c r="H50" s="22" t="n">
        <x:f>G50-F50</x:f>
        <x:v>0</x:v>
      </x:c>
      <x:c r="I50" s="24" t="n">
        <x:f>IFERROR(J50/F50,0)</x:f>
        <x:v>0</x:v>
      </x:c>
      <x:c r="J50" s="22"/>
      <x:c r="K50" s="20"/>
      <x:c r="L50" s="26" t="n">
        <x:f>K50-TODAY()</x:f>
        <x:v>-46167</x:v>
      </x:c>
      <x:c r="M50" s="16"/>
      <x:c r="N50" s="16"/>
      <x:c r="O50" s="16"/>
    </x:row>
    <x:row r="51" ht="15" hidden="0" customHeight="1">
      <x:c r="A51" s="16"/>
      <x:c r="B51" s="16"/>
      <x:c r="C51" s="16"/>
      <x:c r="D51" s="16"/>
      <x:c r="E51" s="20"/>
      <x:c r="F51" s="22"/>
      <x:c r="G51" s="22"/>
      <x:c r="H51" s="22" t="n">
        <x:f>G51-F51</x:f>
        <x:v>0</x:v>
      </x:c>
      <x:c r="I51" s="24" t="n">
        <x:f>IFERROR(J51/F51,0)</x:f>
        <x:v>0</x:v>
      </x:c>
      <x:c r="J51" s="22"/>
      <x:c r="K51" s="20"/>
      <x:c r="L51" s="26" t="n">
        <x:f>K51-TODAY()</x:f>
        <x:v>-46167</x:v>
      </x:c>
      <x:c r="M51" s="16"/>
      <x:c r="N51" s="16"/>
      <x:c r="O51" s="16"/>
    </x:row>
    <x:row r="52" ht="15" hidden="0" customHeight="1">
      <x:c r="A52" s="16"/>
      <x:c r="B52" s="16"/>
      <x:c r="C52" s="16"/>
      <x:c r="D52" s="16"/>
      <x:c r="E52" s="20"/>
      <x:c r="F52" s="22"/>
      <x:c r="G52" s="22"/>
      <x:c r="H52" s="22" t="n">
        <x:f>G52-F52</x:f>
        <x:v>0</x:v>
      </x:c>
      <x:c r="I52" s="24" t="n">
        <x:f>IFERROR(J52/F52,0)</x:f>
        <x:v>0</x:v>
      </x:c>
      <x:c r="J52" s="22"/>
      <x:c r="K52" s="20"/>
      <x:c r="L52" s="26" t="n">
        <x:f>K52-TODAY()</x:f>
        <x:v>-46167</x:v>
      </x:c>
      <x:c r="M52" s="16"/>
      <x:c r="N52" s="16"/>
      <x:c r="O52" s="16"/>
    </x:row>
    <x:row r="53" ht="15" hidden="0" customHeight="1">
      <x:c r="A53" s="16"/>
      <x:c r="B53" s="16"/>
      <x:c r="C53" s="16"/>
      <x:c r="D53" s="16"/>
      <x:c r="E53" s="20"/>
      <x:c r="F53" s="22"/>
      <x:c r="G53" s="22"/>
      <x:c r="H53" s="22" t="n">
        <x:f>G53-F53</x:f>
        <x:v>0</x:v>
      </x:c>
      <x:c r="I53" s="24" t="n">
        <x:f>IFERROR(J53/F53,0)</x:f>
        <x:v>0</x:v>
      </x:c>
      <x:c r="J53" s="22"/>
      <x:c r="K53" s="20"/>
      <x:c r="L53" s="26" t="n">
        <x:f>K53-TODAY()</x:f>
        <x:v>-46167</x:v>
      </x:c>
      <x:c r="M53" s="16"/>
      <x:c r="N53" s="16"/>
      <x:c r="O53" s="16"/>
    </x:row>
    <x:row r="54" ht="15" hidden="0" customHeight="1">
      <x:c r="A54" s="16"/>
      <x:c r="B54" s="16"/>
      <x:c r="C54" s="16"/>
      <x:c r="D54" s="16"/>
      <x:c r="E54" s="20"/>
      <x:c r="F54" s="22"/>
      <x:c r="G54" s="22"/>
      <x:c r="H54" s="22" t="n">
        <x:f>G54-F54</x:f>
        <x:v>0</x:v>
      </x:c>
      <x:c r="I54" s="24" t="n">
        <x:f>IFERROR(J54/F54,0)</x:f>
        <x:v>0</x:v>
      </x:c>
      <x:c r="J54" s="22"/>
      <x:c r="K54" s="20"/>
      <x:c r="L54" s="26" t="n">
        <x:f>K54-TODAY()</x:f>
        <x:v>-46167</x:v>
      </x:c>
      <x:c r="M54" s="16"/>
      <x:c r="N54" s="16"/>
      <x:c r="O54" s="16"/>
    </x:row>
    <x:row r="55" ht="15" hidden="0" customHeight="1">
      <x:c r="A55" s="16"/>
      <x:c r="B55" s="16"/>
      <x:c r="C55" s="16"/>
      <x:c r="D55" s="16"/>
      <x:c r="E55" s="20"/>
      <x:c r="F55" s="22"/>
      <x:c r="G55" s="22"/>
      <x:c r="H55" s="22" t="n">
        <x:f>G55-F55</x:f>
        <x:v>0</x:v>
      </x:c>
      <x:c r="I55" s="24" t="n">
        <x:f>IFERROR(J55/F55,0)</x:f>
        <x:v>0</x:v>
      </x:c>
      <x:c r="J55" s="22"/>
      <x:c r="K55" s="20"/>
      <x:c r="L55" s="26" t="n">
        <x:f>K55-TODAY()</x:f>
        <x:v>-46167</x:v>
      </x:c>
      <x:c r="M55" s="16"/>
      <x:c r="N55" s="16"/>
      <x:c r="O55" s="16"/>
    </x:row>
    <x:row r="56" ht="15" hidden="0" customHeight="1">
      <x:c r="A56" s="16"/>
      <x:c r="B56" s="16"/>
      <x:c r="C56" s="16"/>
      <x:c r="D56" s="16"/>
      <x:c r="E56" s="20"/>
      <x:c r="F56" s="22"/>
      <x:c r="G56" s="22"/>
      <x:c r="H56" s="22" t="n">
        <x:f>G56-F56</x:f>
        <x:v>0</x:v>
      </x:c>
      <x:c r="I56" s="24" t="n">
        <x:f>IFERROR(J56/F56,0)</x:f>
        <x:v>0</x:v>
      </x:c>
      <x:c r="J56" s="22"/>
      <x:c r="K56" s="20"/>
      <x:c r="L56" s="26" t="n">
        <x:f>K56-TODAY()</x:f>
        <x:v>-46167</x:v>
      </x:c>
      <x:c r="M56" s="16"/>
      <x:c r="N56" s="16"/>
      <x:c r="O56" s="16"/>
    </x:row>
    <x:row r="57" ht="15" hidden="0" customHeight="1">
      <x:c r="A57" s="16"/>
      <x:c r="B57" s="16"/>
      <x:c r="C57" s="16"/>
      <x:c r="D57" s="16"/>
      <x:c r="E57" s="20"/>
      <x:c r="F57" s="22"/>
      <x:c r="G57" s="22"/>
      <x:c r="H57" s="22" t="n">
        <x:f>G57-F57</x:f>
        <x:v>0</x:v>
      </x:c>
      <x:c r="I57" s="24" t="n">
        <x:f>IFERROR(J57/F57,0)</x:f>
        <x:v>0</x:v>
      </x:c>
      <x:c r="J57" s="22"/>
      <x:c r="K57" s="20"/>
      <x:c r="L57" s="26" t="n">
        <x:f>K57-TODAY()</x:f>
        <x:v>-46167</x:v>
      </x:c>
      <x:c r="M57" s="16"/>
      <x:c r="N57" s="16"/>
      <x:c r="O57" s="16"/>
    </x:row>
    <x:row r="58" ht="15" hidden="0" customHeight="1">
      <x:c r="A58" s="16"/>
      <x:c r="B58" s="16"/>
      <x:c r="C58" s="16"/>
      <x:c r="D58" s="16"/>
      <x:c r="E58" s="20"/>
      <x:c r="F58" s="22"/>
      <x:c r="G58" s="22"/>
      <x:c r="H58" s="22" t="n">
        <x:f>G58-F58</x:f>
        <x:v>0</x:v>
      </x:c>
      <x:c r="I58" s="24" t="n">
        <x:f>IFERROR(J58/F58,0)</x:f>
        <x:v>0</x:v>
      </x:c>
      <x:c r="J58" s="22"/>
      <x:c r="K58" s="20"/>
      <x:c r="L58" s="26" t="n">
        <x:f>K58-TODAY()</x:f>
        <x:v>-46167</x:v>
      </x:c>
      <x:c r="M58" s="16"/>
      <x:c r="N58" s="16"/>
      <x:c r="O58" s="16"/>
    </x:row>
    <x:row r="59" ht="15" hidden="0" customHeight="1">
      <x:c r="A59" s="16"/>
      <x:c r="B59" s="16"/>
      <x:c r="C59" s="16"/>
      <x:c r="D59" s="16"/>
      <x:c r="E59" s="20"/>
      <x:c r="F59" s="22"/>
      <x:c r="G59" s="22"/>
      <x:c r="H59" s="22" t="n">
        <x:f>G59-F59</x:f>
        <x:v>0</x:v>
      </x:c>
      <x:c r="I59" s="24" t="n">
        <x:f>IFERROR(J59/F59,0)</x:f>
        <x:v>0</x:v>
      </x:c>
      <x:c r="J59" s="22"/>
      <x:c r="K59" s="20"/>
      <x:c r="L59" s="26" t="n">
        <x:f>K59-TODAY()</x:f>
        <x:v>-46167</x:v>
      </x:c>
      <x:c r="M59" s="16"/>
      <x:c r="N59" s="16"/>
      <x:c r="O59" s="16"/>
    </x:row>
    <x:row r="60" ht="15" hidden="0" customHeight="1">
      <x:c r="A60" s="16"/>
      <x:c r="B60" s="16"/>
      <x:c r="C60" s="16"/>
      <x:c r="D60" s="16"/>
      <x:c r="E60" s="20"/>
      <x:c r="F60" s="22"/>
      <x:c r="G60" s="22"/>
      <x:c r="H60" s="22" t="n">
        <x:f>G60-F60</x:f>
        <x:v>0</x:v>
      </x:c>
      <x:c r="I60" s="24" t="n">
        <x:f>IFERROR(J60/F60,0)</x:f>
        <x:v>0</x:v>
      </x:c>
      <x:c r="J60" s="22"/>
      <x:c r="K60" s="20"/>
      <x:c r="L60" s="26" t="n">
        <x:f>K60-TODAY()</x:f>
        <x:v>-46167</x:v>
      </x:c>
      <x:c r="M60" s="16"/>
      <x:c r="N60" s="16"/>
      <x:c r="O60" s="16"/>
    </x:row>
    <x:row r="61" ht="15" hidden="0" customHeight="1">
      <x:c r="A61" s="16"/>
      <x:c r="B61" s="16"/>
      <x:c r="C61" s="16"/>
      <x:c r="D61" s="16"/>
      <x:c r="E61" s="20"/>
      <x:c r="F61" s="22"/>
      <x:c r="G61" s="22"/>
      <x:c r="H61" s="22" t="n">
        <x:f>G61-F61</x:f>
        <x:v>0</x:v>
      </x:c>
      <x:c r="I61" s="24" t="n">
        <x:f>IFERROR(J61/F61,0)</x:f>
        <x:v>0</x:v>
      </x:c>
      <x:c r="J61" s="22"/>
      <x:c r="K61" s="20"/>
      <x:c r="L61" s="26" t="n">
        <x:f>K61-TODAY()</x:f>
        <x:v>-46167</x:v>
      </x:c>
      <x:c r="M61" s="16"/>
      <x:c r="N61" s="16"/>
      <x:c r="O61" s="16"/>
    </x:row>
    <x:row r="62" ht="15" hidden="0" customHeight="1">
      <x:c r="A62" s="16"/>
      <x:c r="B62" s="16"/>
      <x:c r="C62" s="16"/>
      <x:c r="D62" s="16"/>
      <x:c r="E62" s="20"/>
      <x:c r="F62" s="22"/>
      <x:c r="G62" s="22"/>
      <x:c r="H62" s="22" t="n">
        <x:f>G62-F62</x:f>
        <x:v>0</x:v>
      </x:c>
      <x:c r="I62" s="24" t="n">
        <x:f>IFERROR(J62/F62,0)</x:f>
        <x:v>0</x:v>
      </x:c>
      <x:c r="J62" s="22"/>
      <x:c r="K62" s="20"/>
      <x:c r="L62" s="26" t="n">
        <x:f>K62-TODAY()</x:f>
        <x:v>-46167</x:v>
      </x:c>
      <x:c r="M62" s="16"/>
      <x:c r="N62" s="16"/>
      <x:c r="O62" s="16"/>
    </x:row>
    <x:row r="63" ht="15" hidden="0" customHeight="1">
      <x:c r="A63" s="16"/>
      <x:c r="B63" s="16"/>
      <x:c r="C63" s="16"/>
      <x:c r="D63" s="16"/>
      <x:c r="E63" s="20"/>
      <x:c r="F63" s="22"/>
      <x:c r="G63" s="22"/>
      <x:c r="H63" s="22" t="n">
        <x:f>G63-F63</x:f>
        <x:v>0</x:v>
      </x:c>
      <x:c r="I63" s="24" t="n">
        <x:f>IFERROR(J63/F63,0)</x:f>
        <x:v>0</x:v>
      </x:c>
      <x:c r="J63" s="22"/>
      <x:c r="K63" s="20"/>
      <x:c r="L63" s="26" t="n">
        <x:f>K63-TODAY()</x:f>
        <x:v>-46167</x:v>
      </x:c>
      <x:c r="M63" s="16"/>
      <x:c r="N63" s="16"/>
      <x:c r="O63" s="16"/>
    </x:row>
    <x:row r="64" ht="15" hidden="0" customHeight="1">
      <x:c r="A64" s="16"/>
      <x:c r="B64" s="16"/>
      <x:c r="C64" s="16"/>
      <x:c r="D64" s="16"/>
      <x:c r="E64" s="20"/>
      <x:c r="F64" s="22"/>
      <x:c r="G64" s="22"/>
      <x:c r="H64" s="22" t="n">
        <x:f>G64-F64</x:f>
        <x:v>0</x:v>
      </x:c>
      <x:c r="I64" s="24" t="n">
        <x:f>IFERROR(J64/F64,0)</x:f>
        <x:v>0</x:v>
      </x:c>
      <x:c r="J64" s="22"/>
      <x:c r="K64" s="20"/>
      <x:c r="L64" s="26" t="n">
        <x:f>K64-TODAY()</x:f>
        <x:v>-46167</x:v>
      </x:c>
      <x:c r="M64" s="16"/>
      <x:c r="N64" s="16"/>
      <x:c r="O64" s="16"/>
    </x:row>
    <x:row r="65" ht="15" hidden="0" customHeight="1">
      <x:c r="A65" s="16"/>
      <x:c r="B65" s="16"/>
      <x:c r="C65" s="16"/>
      <x:c r="D65" s="16"/>
      <x:c r="E65" s="20"/>
      <x:c r="F65" s="22"/>
      <x:c r="G65" s="22"/>
      <x:c r="H65" s="22" t="n">
        <x:f>G65-F65</x:f>
        <x:v>0</x:v>
      </x:c>
      <x:c r="I65" s="24" t="n">
        <x:f>IFERROR(J65/F65,0)</x:f>
        <x:v>0</x:v>
      </x:c>
      <x:c r="J65" s="22"/>
      <x:c r="K65" s="20"/>
      <x:c r="L65" s="26" t="n">
        <x:f>K65-TODAY()</x:f>
        <x:v>-46167</x:v>
      </x:c>
      <x:c r="M65" s="16"/>
      <x:c r="N65" s="16"/>
      <x:c r="O65" s="16"/>
    </x:row>
    <x:row r="66" ht="15" hidden="0" customHeight="1">
      <x:c r="A66" s="16"/>
      <x:c r="B66" s="16"/>
      <x:c r="C66" s="16"/>
      <x:c r="D66" s="16"/>
      <x:c r="E66" s="20"/>
      <x:c r="F66" s="22"/>
      <x:c r="G66" s="22"/>
      <x:c r="H66" s="22" t="n">
        <x:f>G66-F66</x:f>
        <x:v>0</x:v>
      </x:c>
      <x:c r="I66" s="24" t="n">
        <x:f>IFERROR(J66/F66,0)</x:f>
        <x:v>0</x:v>
      </x:c>
      <x:c r="J66" s="22"/>
      <x:c r="K66" s="20"/>
      <x:c r="L66" s="26" t="n">
        <x:f>K66-TODAY()</x:f>
        <x:v>-46167</x:v>
      </x:c>
      <x:c r="M66" s="16"/>
      <x:c r="N66" s="16"/>
      <x:c r="O66" s="16"/>
    </x:row>
    <x:row r="67" ht="15" hidden="0" customHeight="1">
      <x:c r="A67" s="16"/>
      <x:c r="B67" s="16"/>
      <x:c r="C67" s="16"/>
      <x:c r="D67" s="16"/>
      <x:c r="E67" s="20"/>
      <x:c r="F67" s="22"/>
      <x:c r="G67" s="22"/>
      <x:c r="H67" s="22" t="n">
        <x:f>G67-F67</x:f>
        <x:v>0</x:v>
      </x:c>
      <x:c r="I67" s="24" t="n">
        <x:f>IFERROR(J67/F67,0)</x:f>
        <x:v>0</x:v>
      </x:c>
      <x:c r="J67" s="22"/>
      <x:c r="K67" s="20"/>
      <x:c r="L67" s="26" t="n">
        <x:f>K67-TODAY()</x:f>
        <x:v>-46167</x:v>
      </x:c>
      <x:c r="M67" s="16"/>
      <x:c r="N67" s="16"/>
      <x:c r="O67" s="16"/>
    </x:row>
    <x:row r="68" ht="15" hidden="0" customHeight="1">
      <x:c r="A68" s="16"/>
      <x:c r="B68" s="16"/>
      <x:c r="C68" s="16"/>
      <x:c r="D68" s="16"/>
      <x:c r="E68" s="20"/>
      <x:c r="F68" s="22"/>
      <x:c r="G68" s="22"/>
      <x:c r="H68" s="22" t="n">
        <x:f>G68-F68</x:f>
        <x:v>0</x:v>
      </x:c>
      <x:c r="I68" s="24" t="n">
        <x:f>IFERROR(J68/F68,0)</x:f>
        <x:v>0</x:v>
      </x:c>
      <x:c r="J68" s="22"/>
      <x:c r="K68" s="20"/>
      <x:c r="L68" s="26" t="n">
        <x:f>K68-TODAY()</x:f>
        <x:v>-46167</x:v>
      </x:c>
      <x:c r="M68" s="16"/>
      <x:c r="N68" s="16"/>
      <x:c r="O68" s="16"/>
    </x:row>
    <x:row r="69" ht="15" hidden="0" customHeight="1">
      <x:c r="A69" s="16"/>
      <x:c r="B69" s="16"/>
      <x:c r="C69" s="16"/>
      <x:c r="D69" s="16"/>
      <x:c r="E69" s="20"/>
      <x:c r="F69" s="22"/>
      <x:c r="G69" s="22"/>
      <x:c r="H69" s="22" t="n">
        <x:f>G69-F69</x:f>
        <x:v>0</x:v>
      </x:c>
      <x:c r="I69" s="24" t="n">
        <x:f>IFERROR(J69/F69,0)</x:f>
        <x:v>0</x:v>
      </x:c>
      <x:c r="J69" s="22"/>
      <x:c r="K69" s="20"/>
      <x:c r="L69" s="26" t="n">
        <x:f>K69-TODAY()</x:f>
        <x:v>-46167</x:v>
      </x:c>
      <x:c r="M69" s="16"/>
      <x:c r="N69" s="16"/>
      <x:c r="O69" s="16"/>
    </x:row>
    <x:row r="70" ht="15" hidden="0" customHeight="1">
      <x:c r="A70" s="16"/>
      <x:c r="B70" s="16"/>
      <x:c r="C70" s="16"/>
      <x:c r="D70" s="16"/>
      <x:c r="E70" s="20"/>
      <x:c r="F70" s="22"/>
      <x:c r="G70" s="22"/>
      <x:c r="H70" s="22" t="n">
        <x:f>G70-F70</x:f>
        <x:v>0</x:v>
      </x:c>
      <x:c r="I70" s="24" t="n">
        <x:f>IFERROR(J70/F70,0)</x:f>
        <x:v>0</x:v>
      </x:c>
      <x:c r="J70" s="22"/>
      <x:c r="K70" s="20"/>
      <x:c r="L70" s="26" t="n">
        <x:f>K70-TODAY()</x:f>
        <x:v>-46167</x:v>
      </x:c>
      <x:c r="M70" s="16"/>
      <x:c r="N70" s="16"/>
      <x:c r="O70" s="16"/>
    </x:row>
    <x:row r="71" ht="15" hidden="0" customHeight="1">
      <x:c r="A71" s="16"/>
      <x:c r="B71" s="16"/>
      <x:c r="C71" s="16"/>
      <x:c r="D71" s="16"/>
      <x:c r="E71" s="20"/>
      <x:c r="F71" s="22"/>
      <x:c r="G71" s="22"/>
      <x:c r="H71" s="22" t="n">
        <x:f>G71-F71</x:f>
        <x:v>0</x:v>
      </x:c>
      <x:c r="I71" s="24" t="n">
        <x:f>IFERROR(J71/F71,0)</x:f>
        <x:v>0</x:v>
      </x:c>
      <x:c r="J71" s="22"/>
      <x:c r="K71" s="20"/>
      <x:c r="L71" s="26" t="n">
        <x:f>K71-TODAY()</x:f>
        <x:v>-46167</x:v>
      </x:c>
      <x:c r="M71" s="16"/>
      <x:c r="N71" s="16"/>
      <x:c r="O71" s="16"/>
    </x:row>
    <x:row r="72" ht="15" hidden="0" customHeight="1">
      <x:c r="A72" s="16"/>
      <x:c r="B72" s="16"/>
      <x:c r="C72" s="16"/>
      <x:c r="D72" s="16"/>
      <x:c r="E72" s="20"/>
      <x:c r="F72" s="22"/>
      <x:c r="G72" s="22"/>
      <x:c r="H72" s="22" t="n">
        <x:f>G72-F72</x:f>
        <x:v>0</x:v>
      </x:c>
      <x:c r="I72" s="24" t="n">
        <x:f>IFERROR(J72/F72,0)</x:f>
        <x:v>0</x:v>
      </x:c>
      <x:c r="J72" s="22"/>
      <x:c r="K72" s="20"/>
      <x:c r="L72" s="26" t="n">
        <x:f>K72-TODAY()</x:f>
        <x:v>-46167</x:v>
      </x:c>
      <x:c r="M72" s="16"/>
      <x:c r="N72" s="16"/>
      <x:c r="O72" s="16"/>
    </x:row>
    <x:row r="73" ht="15" hidden="0" customHeight="1">
      <x:c r="A73" s="16"/>
      <x:c r="B73" s="16"/>
      <x:c r="C73" s="16"/>
      <x:c r="D73" s="16"/>
      <x:c r="E73" s="20"/>
      <x:c r="F73" s="22"/>
      <x:c r="G73" s="22"/>
      <x:c r="H73" s="22" t="n">
        <x:f>G73-F73</x:f>
        <x:v>0</x:v>
      </x:c>
      <x:c r="I73" s="24" t="n">
        <x:f>IFERROR(J73/F73,0)</x:f>
        <x:v>0</x:v>
      </x:c>
      <x:c r="J73" s="22"/>
      <x:c r="K73" s="20"/>
      <x:c r="L73" s="26" t="n">
        <x:f>K73-TODAY()</x:f>
        <x:v>-46167</x:v>
      </x:c>
      <x:c r="M73" s="16"/>
      <x:c r="N73" s="16"/>
      <x:c r="O73" s="16"/>
    </x:row>
    <x:row r="74" ht="15" hidden="0" customHeight="1">
      <x:c r="A74" s="16"/>
      <x:c r="B74" s="16"/>
      <x:c r="C74" s="16"/>
      <x:c r="D74" s="16"/>
      <x:c r="E74" s="20"/>
      <x:c r="F74" s="22"/>
      <x:c r="G74" s="22"/>
      <x:c r="H74" s="22" t="n">
        <x:f>G74-F74</x:f>
        <x:v>0</x:v>
      </x:c>
      <x:c r="I74" s="24" t="n">
        <x:f>IFERROR(J74/F74,0)</x:f>
        <x:v>0</x:v>
      </x:c>
      <x:c r="J74" s="22"/>
      <x:c r="K74" s="20"/>
      <x:c r="L74" s="26" t="n">
        <x:f>K74-TODAY()</x:f>
        <x:v>-46167</x:v>
      </x:c>
      <x:c r="M74" s="16"/>
      <x:c r="N74" s="16"/>
      <x:c r="O74" s="16"/>
    </x:row>
    <x:row r="75" ht="15" hidden="0" customHeight="1">
      <x:c r="A75" s="16"/>
      <x:c r="B75" s="16"/>
      <x:c r="C75" s="16"/>
      <x:c r="D75" s="16"/>
      <x:c r="E75" s="20"/>
      <x:c r="F75" s="22"/>
      <x:c r="G75" s="22"/>
      <x:c r="H75" s="22" t="n">
        <x:f>G75-F75</x:f>
        <x:v>0</x:v>
      </x:c>
      <x:c r="I75" s="24" t="n">
        <x:f>IFERROR(J75/F75,0)</x:f>
        <x:v>0</x:v>
      </x:c>
      <x:c r="J75" s="22"/>
      <x:c r="K75" s="20"/>
      <x:c r="L75" s="26" t="n">
        <x:f>K75-TODAY()</x:f>
        <x:v>-46167</x:v>
      </x:c>
      <x:c r="M75" s="16"/>
      <x:c r="N75" s="16"/>
      <x:c r="O75" s="16"/>
    </x:row>
    <x:row r="76" ht="15" hidden="0" customHeight="1">
      <x:c r="A76" s="16"/>
      <x:c r="B76" s="16"/>
      <x:c r="C76" s="16"/>
      <x:c r="D76" s="16"/>
      <x:c r="E76" s="20"/>
      <x:c r="F76" s="22"/>
      <x:c r="G76" s="22"/>
      <x:c r="H76" s="22" t="n">
        <x:f>G76-F76</x:f>
        <x:v>0</x:v>
      </x:c>
      <x:c r="I76" s="24" t="n">
        <x:f>IFERROR(J76/F76,0)</x:f>
        <x:v>0</x:v>
      </x:c>
      <x:c r="J76" s="22"/>
      <x:c r="K76" s="20"/>
      <x:c r="L76" s="26" t="n">
        <x:f>K76-TODAY()</x:f>
        <x:v>-46167</x:v>
      </x:c>
      <x:c r="M76" s="16"/>
      <x:c r="N76" s="16"/>
      <x:c r="O76" s="16"/>
    </x:row>
    <x:row r="77" ht="15" hidden="0" customHeight="1">
      <x:c r="A77" s="16"/>
      <x:c r="B77" s="16"/>
      <x:c r="C77" s="16"/>
      <x:c r="D77" s="16"/>
      <x:c r="E77" s="20"/>
      <x:c r="F77" s="22"/>
      <x:c r="G77" s="22"/>
      <x:c r="H77" s="22" t="n">
        <x:f>G77-F77</x:f>
        <x:v>0</x:v>
      </x:c>
      <x:c r="I77" s="24" t="n">
        <x:f>IFERROR(J77/F77,0)</x:f>
        <x:v>0</x:v>
      </x:c>
      <x:c r="J77" s="22"/>
      <x:c r="K77" s="20"/>
      <x:c r="L77" s="26" t="n">
        <x:f>K77-TODAY()</x:f>
        <x:v>-46167</x:v>
      </x:c>
      <x:c r="M77" s="16"/>
      <x:c r="N77" s="16"/>
      <x:c r="O77" s="16"/>
    </x:row>
    <x:row r="78" ht="15" hidden="0" customHeight="1">
      <x:c r="A78" s="16"/>
      <x:c r="B78" s="16"/>
      <x:c r="C78" s="16"/>
      <x:c r="D78" s="16"/>
      <x:c r="E78" s="20"/>
      <x:c r="F78" s="22"/>
      <x:c r="G78" s="22"/>
      <x:c r="H78" s="22" t="n">
        <x:f>G78-F78</x:f>
        <x:v>0</x:v>
      </x:c>
      <x:c r="I78" s="24" t="n">
        <x:f>IFERROR(J78/F78,0)</x:f>
        <x:v>0</x:v>
      </x:c>
      <x:c r="J78" s="22"/>
      <x:c r="K78" s="20"/>
      <x:c r="L78" s="26" t="n">
        <x:f>K78-TODAY()</x:f>
        <x:v>-46167</x:v>
      </x:c>
      <x:c r="M78" s="16"/>
      <x:c r="N78" s="16"/>
      <x:c r="O78" s="16"/>
    </x:row>
    <x:row r="79" ht="15" hidden="0" customHeight="1">
      <x:c r="A79" s="16"/>
      <x:c r="B79" s="16"/>
      <x:c r="C79" s="16"/>
      <x:c r="D79" s="16"/>
      <x:c r="E79" s="20"/>
      <x:c r="F79" s="22"/>
      <x:c r="G79" s="22"/>
      <x:c r="H79" s="22" t="n">
        <x:f>G79-F79</x:f>
        <x:v>0</x:v>
      </x:c>
      <x:c r="I79" s="24" t="n">
        <x:f>IFERROR(J79/F79,0)</x:f>
        <x:v>0</x:v>
      </x:c>
      <x:c r="J79" s="22"/>
      <x:c r="K79" s="20"/>
      <x:c r="L79" s="26" t="n">
        <x:f>K79-TODAY()</x:f>
        <x:v>-46167</x:v>
      </x:c>
      <x:c r="M79" s="16"/>
      <x:c r="N79" s="16"/>
      <x:c r="O79" s="16"/>
    </x:row>
    <x:row r="80" ht="15" hidden="0" customHeight="1">
      <x:c r="A80" s="16"/>
      <x:c r="B80" s="16"/>
      <x:c r="C80" s="16"/>
      <x:c r="D80" s="16"/>
      <x:c r="E80" s="20"/>
      <x:c r="F80" s="22"/>
      <x:c r="G80" s="22"/>
      <x:c r="H80" s="22" t="n">
        <x:f>G80-F80</x:f>
        <x:v>0</x:v>
      </x:c>
      <x:c r="I80" s="24" t="n">
        <x:f>IFERROR(J80/F80,0)</x:f>
        <x:v>0</x:v>
      </x:c>
      <x:c r="J80" s="22"/>
      <x:c r="K80" s="20"/>
      <x:c r="L80" s="26" t="n">
        <x:f>K80-TODAY()</x:f>
        <x:v>-46167</x:v>
      </x:c>
      <x:c r="M80" s="16"/>
      <x:c r="N80" s="16"/>
      <x:c r="O80" s="16"/>
    </x:row>
    <x:row r="81" ht="15" hidden="0" customHeight="1">
      <x:c r="A81" s="16"/>
      <x:c r="B81" s="16"/>
      <x:c r="C81" s="16"/>
      <x:c r="D81" s="16"/>
      <x:c r="E81" s="20"/>
      <x:c r="F81" s="22"/>
      <x:c r="G81" s="22"/>
      <x:c r="H81" s="22" t="n">
        <x:f>G81-F81</x:f>
        <x:v>0</x:v>
      </x:c>
      <x:c r="I81" s="24" t="n">
        <x:f>IFERROR(J81/F81,0)</x:f>
        <x:v>0</x:v>
      </x:c>
      <x:c r="J81" s="22"/>
      <x:c r="K81" s="20"/>
      <x:c r="L81" s="26" t="n">
        <x:f>K81-TODAY()</x:f>
        <x:v>-46167</x:v>
      </x:c>
      <x:c r="M81" s="16"/>
      <x:c r="N81" s="16"/>
      <x:c r="O81" s="16"/>
    </x:row>
    <x:row r="82" ht="15" hidden="0" customHeight="1">
      <x:c r="A82" s="16"/>
      <x:c r="B82" s="16"/>
      <x:c r="C82" s="16"/>
      <x:c r="D82" s="16"/>
      <x:c r="E82" s="20"/>
      <x:c r="F82" s="22"/>
      <x:c r="G82" s="22"/>
      <x:c r="H82" s="22" t="n">
        <x:f>G82-F82</x:f>
        <x:v>0</x:v>
      </x:c>
      <x:c r="I82" s="24" t="n">
        <x:f>IFERROR(J82/F82,0)</x:f>
        <x:v>0</x:v>
      </x:c>
      <x:c r="J82" s="22"/>
      <x:c r="K82" s="20"/>
      <x:c r="L82" s="26" t="n">
        <x:f>K82-TODAY()</x:f>
        <x:v>-46167</x:v>
      </x:c>
      <x:c r="M82" s="16"/>
      <x:c r="N82" s="16"/>
      <x:c r="O82" s="16"/>
    </x:row>
    <x:row r="83" ht="15" hidden="0" customHeight="1">
      <x:c r="A83" s="16"/>
      <x:c r="B83" s="16"/>
      <x:c r="C83" s="16"/>
      <x:c r="D83" s="16"/>
      <x:c r="E83" s="20"/>
      <x:c r="F83" s="22"/>
      <x:c r="G83" s="22"/>
      <x:c r="H83" s="22" t="n">
        <x:f>G83-F83</x:f>
        <x:v>0</x:v>
      </x:c>
      <x:c r="I83" s="24" t="n">
        <x:f>IFERROR(J83/F83,0)</x:f>
        <x:v>0</x:v>
      </x:c>
      <x:c r="J83" s="22"/>
      <x:c r="K83" s="20"/>
      <x:c r="L83" s="26" t="n">
        <x:f>K83-TODAY()</x:f>
        <x:v>-46167</x:v>
      </x:c>
      <x:c r="M83" s="16"/>
      <x:c r="N83" s="16"/>
      <x:c r="O83" s="16"/>
    </x:row>
    <x:row r="84" ht="15" hidden="0" customHeight="1">
      <x:c r="A84" s="16"/>
      <x:c r="B84" s="16"/>
      <x:c r="C84" s="16"/>
      <x:c r="D84" s="16"/>
      <x:c r="E84" s="20"/>
      <x:c r="F84" s="22"/>
      <x:c r="G84" s="22"/>
      <x:c r="H84" s="22" t="n">
        <x:f>G84-F84</x:f>
        <x:v>0</x:v>
      </x:c>
      <x:c r="I84" s="24" t="n">
        <x:f>IFERROR(J84/F84,0)</x:f>
        <x:v>0</x:v>
      </x:c>
      <x:c r="J84" s="22"/>
      <x:c r="K84" s="20"/>
      <x:c r="L84" s="26" t="n">
        <x:f>K84-TODAY()</x:f>
        <x:v>-46167</x:v>
      </x:c>
      <x:c r="M84" s="16"/>
      <x:c r="N84" s="16"/>
      <x:c r="O84" s="16"/>
    </x:row>
    <x:row r="85" ht="15" hidden="0" customHeight="1">
      <x:c r="A85" s="16"/>
      <x:c r="B85" s="16"/>
      <x:c r="C85" s="16"/>
      <x:c r="D85" s="16"/>
      <x:c r="E85" s="20"/>
      <x:c r="F85" s="22"/>
      <x:c r="G85" s="22"/>
      <x:c r="H85" s="22" t="n">
        <x:f>G85-F85</x:f>
        <x:v>0</x:v>
      </x:c>
      <x:c r="I85" s="24" t="n">
        <x:f>IFERROR(J85/F85,0)</x:f>
        <x:v>0</x:v>
      </x:c>
      <x:c r="J85" s="22"/>
      <x:c r="K85" s="20"/>
      <x:c r="L85" s="26" t="n">
        <x:f>K85-TODAY()</x:f>
        <x:v>-46167</x:v>
      </x:c>
      <x:c r="M85" s="16"/>
      <x:c r="N85" s="16"/>
      <x:c r="O85" s="16"/>
    </x:row>
    <x:row r="86" ht="15" hidden="0" customHeight="1">
      <x:c r="A86" s="16"/>
      <x:c r="B86" s="16"/>
      <x:c r="C86" s="16"/>
      <x:c r="D86" s="16"/>
      <x:c r="E86" s="20"/>
      <x:c r="F86" s="22"/>
      <x:c r="G86" s="22"/>
      <x:c r="H86" s="22" t="n">
        <x:f>G86-F86</x:f>
        <x:v>0</x:v>
      </x:c>
      <x:c r="I86" s="24" t="n">
        <x:f>IFERROR(J86/F86,0)</x:f>
        <x:v>0</x:v>
      </x:c>
      <x:c r="J86" s="22"/>
      <x:c r="K86" s="20"/>
      <x:c r="L86" s="26" t="n">
        <x:f>K86-TODAY()</x:f>
        <x:v>-46167</x:v>
      </x:c>
      <x:c r="M86" s="16"/>
      <x:c r="N86" s="16"/>
      <x:c r="O86" s="16"/>
    </x:row>
    <x:row r="87" ht="15" hidden="0" customHeight="1">
      <x:c r="A87" s="16"/>
      <x:c r="B87" s="16"/>
      <x:c r="C87" s="16"/>
      <x:c r="D87" s="16"/>
      <x:c r="E87" s="20"/>
      <x:c r="F87" s="22"/>
      <x:c r="G87" s="22"/>
      <x:c r="H87" s="22" t="n">
        <x:f>G87-F87</x:f>
        <x:v>0</x:v>
      </x:c>
      <x:c r="I87" s="24" t="n">
        <x:f>IFERROR(J87/F87,0)</x:f>
        <x:v>0</x:v>
      </x:c>
      <x:c r="J87" s="22"/>
      <x:c r="K87" s="20"/>
      <x:c r="L87" s="26" t="n">
        <x:f>K87-TODAY()</x:f>
        <x:v>-46167</x:v>
      </x:c>
      <x:c r="M87" s="16"/>
      <x:c r="N87" s="16"/>
      <x:c r="O87" s="16"/>
    </x:row>
    <x:row r="88" ht="15" hidden="0" customHeight="1">
      <x:c r="A88" s="16"/>
      <x:c r="B88" s="16"/>
      <x:c r="C88" s="16"/>
      <x:c r="D88" s="16"/>
      <x:c r="E88" s="20"/>
      <x:c r="F88" s="22"/>
      <x:c r="G88" s="22"/>
      <x:c r="H88" s="22" t="n">
        <x:f>G88-F88</x:f>
        <x:v>0</x:v>
      </x:c>
      <x:c r="I88" s="24" t="n">
        <x:f>IFERROR(J88/F88,0)</x:f>
        <x:v>0</x:v>
      </x:c>
      <x:c r="J88" s="22"/>
      <x:c r="K88" s="20"/>
      <x:c r="L88" s="26" t="n">
        <x:f>K88-TODAY()</x:f>
        <x:v>-46167</x:v>
      </x:c>
      <x:c r="M88" s="16"/>
      <x:c r="N88" s="16"/>
      <x:c r="O88" s="16"/>
    </x:row>
    <x:row r="89" ht="15" hidden="0" customHeight="1">
      <x:c r="A89" s="16"/>
      <x:c r="B89" s="16"/>
      <x:c r="C89" s="16"/>
      <x:c r="D89" s="16"/>
      <x:c r="E89" s="20"/>
      <x:c r="F89" s="22"/>
      <x:c r="G89" s="22"/>
      <x:c r="H89" s="22" t="n">
        <x:f>G89-F89</x:f>
        <x:v>0</x:v>
      </x:c>
      <x:c r="I89" s="24" t="n">
        <x:f>IFERROR(J89/F89,0)</x:f>
        <x:v>0</x:v>
      </x:c>
      <x:c r="J89" s="22"/>
      <x:c r="K89" s="20"/>
      <x:c r="L89" s="26" t="n">
        <x:f>K89-TODAY()</x:f>
        <x:v>-46167</x:v>
      </x:c>
      <x:c r="M89" s="16"/>
      <x:c r="N89" s="16"/>
      <x:c r="O89" s="16"/>
    </x:row>
    <x:row r="90" ht="15" hidden="0" customHeight="1">
      <x:c r="A90" s="16"/>
      <x:c r="B90" s="16"/>
      <x:c r="C90" s="16"/>
      <x:c r="D90" s="16"/>
      <x:c r="E90" s="20"/>
      <x:c r="F90" s="22"/>
      <x:c r="G90" s="22"/>
      <x:c r="H90" s="22" t="n">
        <x:f>G90-F90</x:f>
        <x:v>0</x:v>
      </x:c>
      <x:c r="I90" s="24" t="n">
        <x:f>IFERROR(J90/F90,0)</x:f>
        <x:v>0</x:v>
      </x:c>
      <x:c r="J90" s="22"/>
      <x:c r="K90" s="20"/>
      <x:c r="L90" s="26" t="n">
        <x:f>K90-TODAY()</x:f>
        <x:v>-46167</x:v>
      </x:c>
      <x:c r="M90" s="16"/>
      <x:c r="N90" s="16"/>
      <x:c r="O90" s="16"/>
    </x:row>
    <x:row r="91" ht="15" hidden="0" customHeight="1">
      <x:c r="A91" s="16"/>
      <x:c r="B91" s="16"/>
      <x:c r="C91" s="16"/>
      <x:c r="D91" s="16"/>
      <x:c r="E91" s="20"/>
      <x:c r="F91" s="22"/>
      <x:c r="G91" s="22"/>
      <x:c r="H91" s="22" t="n">
        <x:f>G91-F91</x:f>
        <x:v>0</x:v>
      </x:c>
      <x:c r="I91" s="24" t="n">
        <x:f>IFERROR(J91/F91,0)</x:f>
        <x:v>0</x:v>
      </x:c>
      <x:c r="J91" s="22"/>
      <x:c r="K91" s="20"/>
      <x:c r="L91" s="26" t="n">
        <x:f>K91-TODAY()</x:f>
        <x:v>-46167</x:v>
      </x:c>
      <x:c r="M91" s="16"/>
      <x:c r="N91" s="16"/>
      <x:c r="O91" s="16"/>
    </x:row>
    <x:row r="92" ht="15" hidden="0" customHeight="1">
      <x:c r="A92" s="16"/>
      <x:c r="B92" s="16"/>
      <x:c r="C92" s="16"/>
      <x:c r="D92" s="16"/>
      <x:c r="E92" s="20"/>
      <x:c r="F92" s="22"/>
      <x:c r="G92" s="22"/>
      <x:c r="H92" s="22" t="n">
        <x:f>G92-F92</x:f>
        <x:v>0</x:v>
      </x:c>
      <x:c r="I92" s="24" t="n">
        <x:f>IFERROR(J92/F92,0)</x:f>
        <x:v>0</x:v>
      </x:c>
      <x:c r="J92" s="22"/>
      <x:c r="K92" s="20"/>
      <x:c r="L92" s="26" t="n">
        <x:f>K92-TODAY()</x:f>
        <x:v>-46167</x:v>
      </x:c>
      <x:c r="M92" s="16"/>
      <x:c r="N92" s="16"/>
      <x:c r="O92" s="16"/>
    </x:row>
    <x:row r="93" ht="15" hidden="0" customHeight="1">
      <x:c r="A93" s="16"/>
      <x:c r="B93" s="16"/>
      <x:c r="C93" s="16"/>
      <x:c r="D93" s="16"/>
      <x:c r="E93" s="20"/>
      <x:c r="F93" s="22"/>
      <x:c r="G93" s="22"/>
      <x:c r="H93" s="22" t="n">
        <x:f>G93-F93</x:f>
        <x:v>0</x:v>
      </x:c>
      <x:c r="I93" s="24" t="n">
        <x:f>IFERROR(J93/F93,0)</x:f>
        <x:v>0</x:v>
      </x:c>
      <x:c r="J93" s="22"/>
      <x:c r="K93" s="20"/>
      <x:c r="L93" s="26" t="n">
        <x:f>K93-TODAY()</x:f>
        <x:v>-46167</x:v>
      </x:c>
      <x:c r="M93" s="16"/>
      <x:c r="N93" s="16"/>
      <x:c r="O93" s="16"/>
    </x:row>
    <x:row r="94" ht="15" hidden="0" customHeight="1">
      <x:c r="A94" s="16"/>
      <x:c r="B94" s="16"/>
      <x:c r="C94" s="16"/>
      <x:c r="D94" s="16"/>
      <x:c r="E94" s="20"/>
      <x:c r="F94" s="22"/>
      <x:c r="G94" s="22"/>
      <x:c r="H94" s="22" t="n">
        <x:f>G94-F94</x:f>
        <x:v>0</x:v>
      </x:c>
      <x:c r="I94" s="24" t="n">
        <x:f>IFERROR(J94/F94,0)</x:f>
        <x:v>0</x:v>
      </x:c>
      <x:c r="J94" s="22"/>
      <x:c r="K94" s="20"/>
      <x:c r="L94" s="26" t="n">
        <x:f>K94-TODAY()</x:f>
        <x:v>-46167</x:v>
      </x:c>
      <x:c r="M94" s="16"/>
      <x:c r="N94" s="16"/>
      <x:c r="O94" s="16"/>
    </x:row>
    <x:row r="95" ht="15" hidden="0" customHeight="1">
      <x:c r="A95" s="16"/>
      <x:c r="B95" s="16"/>
      <x:c r="C95" s="16"/>
      <x:c r="D95" s="16"/>
      <x:c r="E95" s="20"/>
      <x:c r="F95" s="22"/>
      <x:c r="G95" s="22"/>
      <x:c r="H95" s="22" t="n">
        <x:f>G95-F95</x:f>
        <x:v>0</x:v>
      </x:c>
      <x:c r="I95" s="24" t="n">
        <x:f>IFERROR(J95/F95,0)</x:f>
        <x:v>0</x:v>
      </x:c>
      <x:c r="J95" s="22"/>
      <x:c r="K95" s="20"/>
      <x:c r="L95" s="26" t="n">
        <x:f>K95-TODAY()</x:f>
        <x:v>-46167</x:v>
      </x:c>
      <x:c r="M95" s="16"/>
      <x:c r="N95" s="16"/>
      <x:c r="O95" s="16"/>
    </x:row>
    <x:row r="96" ht="15" hidden="0" customHeight="1">
      <x:c r="A96" s="16"/>
      <x:c r="B96" s="16"/>
      <x:c r="C96" s="16"/>
      <x:c r="D96" s="16"/>
      <x:c r="E96" s="20"/>
      <x:c r="F96" s="22"/>
      <x:c r="G96" s="22"/>
      <x:c r="H96" s="22" t="n">
        <x:f>G96-F96</x:f>
        <x:v>0</x:v>
      </x:c>
      <x:c r="I96" s="24" t="n">
        <x:f>IFERROR(J96/F96,0)</x:f>
        <x:v>0</x:v>
      </x:c>
      <x:c r="J96" s="22"/>
      <x:c r="K96" s="20"/>
      <x:c r="L96" s="26" t="n">
        <x:f>K96-TODAY()</x:f>
        <x:v>-46167</x:v>
      </x:c>
      <x:c r="M96" s="16"/>
      <x:c r="N96" s="16"/>
      <x:c r="O96" s="16"/>
    </x:row>
    <x:row r="97" ht="15" hidden="0" customHeight="1">
      <x:c r="A97" s="16"/>
      <x:c r="B97" s="16"/>
      <x:c r="C97" s="16"/>
      <x:c r="D97" s="16"/>
      <x:c r="E97" s="20"/>
      <x:c r="F97" s="22"/>
      <x:c r="G97" s="22"/>
      <x:c r="H97" s="22" t="n">
        <x:f>G97-F97</x:f>
        <x:v>0</x:v>
      </x:c>
      <x:c r="I97" s="24" t="n">
        <x:f>IFERROR(J97/F97,0)</x:f>
        <x:v>0</x:v>
      </x:c>
      <x:c r="J97" s="22"/>
      <x:c r="K97" s="20"/>
      <x:c r="L97" s="26" t="n">
        <x:f>K97-TODAY()</x:f>
        <x:v>-46167</x:v>
      </x:c>
      <x:c r="M97" s="16"/>
      <x:c r="N97" s="16"/>
      <x:c r="O97" s="16"/>
    </x:row>
    <x:row r="98" ht="15" hidden="0" customHeight="1">
      <x:c r="A98" s="16"/>
      <x:c r="B98" s="16"/>
      <x:c r="C98" s="16"/>
      <x:c r="D98" s="16"/>
      <x:c r="E98" s="20"/>
      <x:c r="F98" s="22"/>
      <x:c r="G98" s="22"/>
      <x:c r="H98" s="22" t="n">
        <x:f>G98-F98</x:f>
        <x:v>0</x:v>
      </x:c>
      <x:c r="I98" s="24" t="n">
        <x:f>IFERROR(J98/F98,0)</x:f>
        <x:v>0</x:v>
      </x:c>
      <x:c r="J98" s="22"/>
      <x:c r="K98" s="20"/>
      <x:c r="L98" s="26" t="n">
        <x:f>K98-TODAY()</x:f>
        <x:v>-46167</x:v>
      </x:c>
      <x:c r="M98" s="16"/>
      <x:c r="N98" s="16"/>
      <x:c r="O98" s="16"/>
    </x:row>
    <x:row r="99" ht="15" hidden="0" customHeight="1">
      <x:c r="A99" s="16"/>
      <x:c r="B99" s="16"/>
      <x:c r="C99" s="16"/>
      <x:c r="D99" s="16"/>
      <x:c r="E99" s="20"/>
      <x:c r="F99" s="22"/>
      <x:c r="G99" s="22"/>
      <x:c r="H99" s="22" t="n">
        <x:f>G99-F99</x:f>
        <x:v>0</x:v>
      </x:c>
      <x:c r="I99" s="24" t="n">
        <x:f>IFERROR(J99/F99,0)</x:f>
        <x:v>0</x:v>
      </x:c>
      <x:c r="J99" s="22"/>
      <x:c r="K99" s="20"/>
      <x:c r="L99" s="26" t="n">
        <x:f>K99-TODAY()</x:f>
        <x:v>-46167</x:v>
      </x:c>
      <x:c r="M99" s="16"/>
      <x:c r="N99" s="16"/>
      <x:c r="O99" s="16"/>
    </x:row>
    <x:row r="100" ht="15" hidden="0" customHeight="1">
      <x:c r="A100" s="16"/>
      <x:c r="B100" s="16"/>
      <x:c r="C100" s="16"/>
      <x:c r="D100" s="16"/>
      <x:c r="E100" s="20"/>
      <x:c r="F100" s="22"/>
      <x:c r="G100" s="22"/>
      <x:c r="H100" s="22" t="n">
        <x:f>G100-F100</x:f>
        <x:v>0</x:v>
      </x:c>
      <x:c r="I100" s="24" t="n">
        <x:f>IFERROR(J100/F100,0)</x:f>
        <x:v>0</x:v>
      </x:c>
      <x:c r="J100" s="22"/>
      <x:c r="K100" s="20"/>
      <x:c r="L100" s="26" t="n">
        <x:f>K100-TODAY()</x:f>
        <x:v>-46167</x:v>
      </x:c>
      <x:c r="M100" s="16"/>
      <x:c r="N100" s="16"/>
      <x:c r="O100" s="16"/>
    </x:row>
    <x:row r="101" ht="15" hidden="0" customHeight="1">
      <x:c r="A101" s="16"/>
      <x:c r="B101" s="16"/>
      <x:c r="C101" s="16"/>
      <x:c r="D101" s="16"/>
      <x:c r="E101" s="20"/>
      <x:c r="F101" s="22"/>
      <x:c r="G101" s="22"/>
      <x:c r="H101" s="22" t="n">
        <x:f>G101-F101</x:f>
        <x:v>0</x:v>
      </x:c>
      <x:c r="I101" s="24" t="n">
        <x:f>IFERROR(J101/F101,0)</x:f>
        <x:v>0</x:v>
      </x:c>
      <x:c r="J101" s="22"/>
      <x:c r="K101" s="20"/>
      <x:c r="L101" s="26" t="n">
        <x:f>K101-TODAY()</x:f>
        <x:v>-46167</x:v>
      </x:c>
      <x:c r="M101" s="16"/>
      <x:c r="N101" s="16"/>
      <x:c r="O101" s="16"/>
    </x:row>
    <x:row r="102"/>
    <x:row r="103"/>
    <x:row r="104"/>
    <x:row r="105"/>
    <x:row r="106"/>
    <x:row r="107"/>
    <x:row r="108"/>
    <x:row r="109"/>
    <x:row r="110"/>
    <x:row r="111"/>
    <x:row r="112"/>
    <x:row r="113"/>
    <x:row r="114"/>
    <x:row r="115"/>
    <x:row r="116"/>
    <x:row r="117"/>
    <x:row r="118"/>
    <x:row r="119"/>
    <x:row r="120"/>
  </x:sheetData>
  <x:conditionalFormatting sqref="H2:H101">
    <x:cfRule type="cellIs" dxfId="0" priority="1" operator="lessThan">
      <x:formula>0</x:formula>
    </x:cfRule>
    <x:cfRule type="cellIs" dxfId="1" priority="2" operator="greaterThan">
      <x:formula>0</x:formula>
    </x:cfRule>
  </x:conditionalFormatting>
  <x:conditionalFormatting sqref="L2:L101">
    <x:cfRule type="cellIs" dxfId="2" priority="3" operator="lessThanOrEqual">
      <x:formula>30</x:formula>
    </x:cfRule>
    <x:cfRule type="cellIs" dxfId="3" priority="4" operator="between">
      <x:formula>31</x:formula>
    </x:cfRule>
  </x:conditionalFormatting>
  <x:conditionalFormatting sqref="I2:I101">
    <x:cfRule type="dataBar" priority="5">
      <x:dataBar>
        <x:cfvo type="min"/>
        <x:cfvo type="max"/>
        <x:color rgb="22C55E"/>
      </x:dataBar>
      <x:extLst>
        <x:ext xmlns:x14="http://schemas.microsoft.com/office/spreadsheetml/2009/9/main" uri="{B025F937-C7B1-47D3-B67F-A62EFF666E3E}">
          <x14:id>{587D888D-1694-A4FF-B5D5-1230C0CA4C9F}</x14:id>
        </x:ext>
      </x:extLst>
    </x:cfRule>
  </x:conditionalFormatting>
  <x:dataValidations count="3">
    <x:dataValidation type="list" sqref="C2:C101">
      <x:formula1>Paramètres!$A$2:$A$8</x:formula1>
    </x:dataValidation>
    <x:dataValidation type="list" sqref="M2:M101">
      <x:formula1>Paramètres!$C$2:$C$5</x:formula1>
    </x:dataValidation>
    <x:dataValidation type="list" sqref="N2:N101">
      <x:formula1>Paramètres!$B$2:$B$6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84570dd4584a422c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5" id="{587D888D-1694-A4FF-B5D5-1230C0CA4C9F}">
            <x14:dataBar gradient="1">
              <x14:cfvo type="min"/>
              <x14:cfvo type="max"/>
              <x14:fillColor rgb="22C55E"/>
            </x14:dataBar>
          </x14:cfRule>
          <xm:sqref>I2:I101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30" hidden="0" customWidth="1"/>
  </x:cols>
  <x:sheetData>
    <x:row r="1" ht="15" hidden="0" customHeight="1">
      <x:c r="A1" s="34" t="str">
        <x:v>Date</x:v>
      </x:c>
      <x:c r="B1" s="30" t="str">
        <x:v>Réf. immobilisation</x:v>
      </x:c>
      <x:c r="C1" s="30" t="str">
        <x:v>Société</x:v>
      </x:c>
      <x:c r="D1" s="36" t="str">
        <x:v>Montant dividende</x:v>
      </x:c>
      <x:c r="E1" s="30" t="str">
        <x:v>Année</x:v>
      </x:c>
      <x:c r="F1" s="30" t="str">
        <x:v>Commentaire</x:v>
      </x:c>
    </x:row>
    <x:row r="2" ht="15" hidden="0" customHeight="1">
      <x:c r="A2" t="n">
        <x:v>45838</x:v>
      </x:c>
      <x:c r="B2" t="str">
        <x:v>IMF-001</x:v>
      </x:c>
      <x:c r="C2" t="str">
        <x:v>Alpha Holding</x:v>
      </x:c>
      <x:c r="D2" t="n">
        <x:v>5500</x:v>
      </x:c>
      <x:c r="E2" t="n">
        <x:v>2025</x:v>
      </x:c>
      <x:c r="F2" t="str">
        <x:v>Dividende annuel</x:v>
      </x:c>
    </x:row>
    <x:row r="3" ht="15" hidden="0" customHeight="1">
      <x:c r="A3" t="n">
        <x:v>46203</x:v>
      </x:c>
      <x:c r="B3" t="str">
        <x:v>IMF-001</x:v>
      </x:c>
      <x:c r="C3" t="str">
        <x:v>Alpha Holding</x:v>
      </x:c>
      <x:c r="D3" t="n">
        <x:v>4000</x:v>
      </x:c>
      <x:c r="E3" t="n">
        <x:v>2026</x:v>
      </x:c>
      <x:c r="F3" t="str">
        <x:v>Acompte</x:v>
      </x:c>
    </x:row>
    <x:row r="4" ht="15" hidden="0" customHeight="1">
      <x:c r="A4" t="n">
        <x:v>45853</x:v>
      </x:c>
      <x:c r="B4" t="str">
        <x:v>IMF-003</x:v>
      </x:c>
      <x:c r="C4" t="str">
        <x:v>Gamma Services</x:v>
      </x:c>
      <x:c r="D4" t="n">
        <x:v>3100</x:v>
      </x:c>
      <x:c r="E4" t="n">
        <x:v>2025</x:v>
      </x:c>
      <x:c r="F4" t="str">
        <x:v>Coupon</x:v>
      </x:c>
    </x:row>
    <x:row r="5" ht="15" hidden="0" customHeight="1">
      <x:c r="A5" t="n">
        <x:v>46154</x:v>
      </x:c>
      <x:c r="B5" t="str">
        <x:v>IMF-005</x:v>
      </x:c>
      <x:c r="C5" t="str">
        <x:v>Omega Capital</x:v>
      </x:c>
      <x:c r="D5" t="n">
        <x:v>8000</x:v>
      </x:c>
      <x:c r="E5" t="n">
        <x:v>2026</x:v>
      </x:c>
      <x:c r="F5" t="str">
        <x:v>Intérêts reçus</x:v>
      </x:c>
    </x:row>
    <x:row r="6" ht="15" hidden="0" customHeight="1">
      <x:c r="A6" t="n">
        <x:v>46134</x:v>
      </x:c>
      <x:c r="B6" t="str">
        <x:v>IMF-007</x:v>
      </x:c>
      <x:c r="C6" t="str">
        <x:v>Maroc Invest</x:v>
      </x:c>
      <x:c r="D6" t="n">
        <x:v>4700</x:v>
      </x:c>
      <x:c r="E6" t="n">
        <x:v>2026</x:v>
      </x:c>
      <x:c r="F6" t="str">
        <x:v>Distribution</x:v>
      </x:c>
    </x:row>
    <x:row r="7"/>
    <x:row r="8"/>
    <x:row r="9"/>
    <x:row r="10"/>
    <x:row r="11"/>
    <x:row r="12"/>
    <x:row r="13"/>
    <x:row r="14"/>
    <x:row r="15"/>
    <x:row r="16"/>
    <x:row r="17"/>
    <x:row r="18"/>
    <x:row r="19"/>
    <x:row r="20"/>
    <x:row r="21"/>
    <x:row r="22"/>
    <x:row r="23"/>
    <x:row r="24"/>
    <x:row r="25"/>
    <x:row r="26"/>
    <x:row r="27"/>
    <x:row r="28"/>
    <x:row r="29"/>
    <x:row r="30"/>
    <x:row r="31"/>
    <x:row r="32"/>
    <x:row r="33"/>
    <x:row r="34"/>
    <x:row r="35"/>
    <x:row r="36"/>
    <x:row r="37"/>
    <x:row r="38"/>
    <x:row r="39"/>
    <x:row r="40"/>
    <x:row r="41"/>
    <x:row r="42"/>
    <x:row r="43"/>
    <x:row r="44"/>
    <x:row r="45"/>
    <x:row r="46"/>
    <x:row r="47"/>
    <x:row r="48"/>
    <x:row r="49"/>
    <x:row r="50"/>
    <x:row r="51"/>
    <x:row r="52"/>
    <x:row r="53"/>
    <x:row r="54"/>
    <x:row r="55"/>
    <x:row r="56"/>
    <x:row r="57"/>
    <x:row r="58"/>
    <x:row r="59"/>
    <x:row r="60"/>
    <x:row r="61"/>
    <x:row r="62"/>
    <x:row r="63"/>
    <x:row r="64"/>
    <x:row r="65"/>
    <x:row r="66"/>
    <x:row r="67"/>
    <x:row r="68"/>
    <x:row r="69"/>
    <x:row r="70"/>
    <x:row r="71"/>
    <x:row r="72"/>
    <x:row r="73"/>
    <x:row r="74"/>
    <x:row r="75"/>
    <x:row r="76"/>
    <x:row r="77"/>
    <x:row r="78"/>
    <x:row r="79"/>
    <x:row r="80"/>
    <x:row r="81"/>
    <x:row r="82"/>
    <x:row r="83"/>
    <x:row r="84"/>
    <x:row r="85"/>
    <x:row r="86"/>
    <x:row r="87"/>
    <x:row r="88"/>
    <x:row r="89"/>
    <x:row r="90"/>
    <x:row r="91"/>
    <x:row r="92"/>
    <x:row r="93"/>
    <x:row r="94"/>
    <x:row r="95"/>
    <x:row r="96"/>
    <x:row r="97"/>
    <x:row r="98"/>
    <x:row r="99"/>
    <x:row r="100"/>
    <x:row r="101"/>
    <x:row r="102"/>
    <x:row r="103"/>
    <x:row r="104"/>
    <x:row r="105"/>
    <x:row r="106"/>
    <x:row r="107"/>
    <x:row r="108"/>
    <x:row r="109"/>
    <x:row r="110"/>
    <x:row r="111"/>
    <x:row r="112"/>
    <x:row r="113"/>
    <x:row r="114"/>
    <x:row r="115"/>
    <x:row r="116"/>
    <x:row r="117"/>
    <x:row r="118"/>
    <x:row r="119"/>
    <x:row r="120"/>
  </x:sheetData>
  <x:pageMargins left="0.7" right="0.7" top="0.75" bottom="0.75" header="0.3" footer="0.3"/>
  <x:tableParts count="1">
    <x:tablePart xmlns:r="http://schemas.openxmlformats.org/officeDocument/2006/relationships" r:id="R9ec0a46e52df4fac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</x:cols>
  <x:sheetData>
    <x:row r="1" ht="15" hidden="0" customHeight="1">
      <x:c r="A1" s="40" t="str">
        <x:v>Réf.</x:v>
      </x:c>
      <x:c r="B1" s="40" t="str">
        <x:v>Désignation</x:v>
      </x:c>
      <x:c r="C1" s="40" t="str">
        <x:v>Société</x:v>
      </x:c>
      <x:c r="D1" s="44" t="str">
        <x:v>Date échéance</x:v>
      </x:c>
      <x:c r="E1" s="40" t="str">
        <x:v>Jours restants</x:v>
      </x:c>
      <x:c r="F1" s="40" t="str">
        <x:v>Niveau alerte</x:v>
      </x:c>
    </x:row>
    <x:row r="2" ht="15" hidden="0" customHeight="1">
      <x:c r="A2" t="str">
        <x:f>Immobilisations!A2</x:f>
        <x:v>IMF-001</x:v>
      </x:c>
      <x:c r="B2" t="str">
        <x:f>Immobilisations!B2</x:f>
        <x:v>Participation stratégique A</x:v>
      </x:c>
      <x:c r="C2" t="str">
        <x:f>Immobilisations!D2</x:f>
        <x:v>Alpha Holding</x:v>
      </x:c>
      <x:c r="D2" t="n">
        <x:f>Immobilisations!K2</x:f>
        <x:v>46387</x:v>
      </x:c>
      <x:c r="E2" t="n">
        <x:f>Immobilisations!L2</x:f>
        <x:v>220</x:v>
      </x:c>
      <x:c r="F2" t="str">
        <x:f>IF(E2&lt;=30,"Urgent",IF(E2&lt;=90,"À surveiller","Stable"))</x:f>
        <x:v>Stable</x:v>
      </x:c>
    </x:row>
    <x:row r="3" ht="15" hidden="0" customHeight="1">
      <x:c r="A3" t="str">
        <x:f>Immobilisations!A3</x:f>
        <x:v>IMF-002</x:v>
      </x:c>
      <x:c r="B3" t="str">
        <x:f>Immobilisations!B3</x:f>
        <x:v>Actions cotées B</x:v>
      </x:c>
      <x:c r="C3" t="str">
        <x:f>Immobilisations!D3</x:f>
        <x:v>Beta Industrie</x:v>
      </x:c>
      <x:c r="D3" t="n">
        <x:f>Immobilisations!K3</x:f>
        <x:v>46264</x:v>
      </x:c>
      <x:c r="E3" t="n">
        <x:f>Immobilisations!L3</x:f>
        <x:v>97</x:v>
      </x:c>
      <x:c r="F3" t="str">
        <x:f>IF(E3&lt;=30,"Urgent",IF(E3&lt;=90,"À surveiller","Stable"))</x:f>
        <x:v>Stable</x:v>
      </x:c>
    </x:row>
    <x:row r="4" ht="15" hidden="0" customHeight="1">
      <x:c r="A4" t="str">
        <x:f>Immobilisations!A4</x:f>
        <x:v>IMF-003</x:v>
      </x:c>
      <x:c r="B4" t="str">
        <x:f>Immobilisations!B4</x:f>
        <x:v>Obligation entreprise C</x:v>
      </x:c>
      <x:c r="C4" t="str">
        <x:f>Immobilisations!D4</x:f>
        <x:v>Gamma Services</x:v>
      </x:c>
      <x:c r="D4" t="n">
        <x:f>Immobilisations!K4</x:f>
        <x:v>46193</x:v>
      </x:c>
      <x:c r="E4" t="n">
        <x:f>Immobilisations!L4</x:f>
        <x:v>26</x:v>
      </x:c>
      <x:c r="F4" t="str">
        <x:f>IF(E4&lt;=30,"Urgent",IF(E4&lt;=90,"À surveiller","Stable"))</x:f>
        <x:v>Urgent</x:v>
      </x:c>
    </x:row>
    <x:row r="5" ht="15" hidden="0" customHeight="1">
      <x:c r="A5" t="str">
        <x:f>Immobilisations!A5</x:f>
        <x:v>IMF-004</x:v>
      </x:c>
      <x:c r="B5" t="str">
        <x:f>Immobilisations!B5</x:f>
        <x:v>Dépôt garantie bail</x:v>
      </x:c>
      <x:c r="C5" t="str">
        <x:f>Immobilisations!D5</x:f>
        <x:v>Delta Finance</x:v>
      </x:c>
      <x:c r="D5" t="n">
        <x:f>Immobilisations!K5</x:f>
        <x:v>46784</x:v>
      </x:c>
      <x:c r="E5" t="n">
        <x:f>Immobilisations!L5</x:f>
        <x:v>617</x:v>
      </x:c>
      <x:c r="F5" t="str">
        <x:f>IF(E5&lt;=30,"Urgent",IF(E5&lt;=90,"À surveiller","Stable"))</x:f>
        <x:v>Stable</x:v>
      </x:c>
    </x:row>
    <x:row r="6" ht="15" hidden="0" customHeight="1">
      <x:c r="A6" t="str">
        <x:f>Immobilisations!A6</x:f>
        <x:v>IMF-005</x:v>
      </x:c>
      <x:c r="B6" t="str">
        <x:f>Immobilisations!B6</x:f>
        <x:v>Prêt filiale D</x:v>
      </x:c>
      <x:c r="C6" t="str">
        <x:f>Immobilisations!D6</x:f>
        <x:v>Omega Capital</x:v>
      </x:c>
      <x:c r="D6" t="n">
        <x:f>Immobilisations!K6</x:f>
        <x:v>46218</x:v>
      </x:c>
      <x:c r="E6" t="n">
        <x:f>Immobilisations!L6</x:f>
        <x:v>51</x:v>
      </x:c>
      <x:c r="F6" t="str">
        <x:f>IF(E6&lt;=30,"Urgent",IF(E6&lt;=90,"À surveiller","Stable"))</x:f>
        <x:v>À surveiller</x:v>
      </x:c>
    </x:row>
    <x:row r="7" ht="15" hidden="0" customHeight="1">
      <x:c r="A7" t="str">
        <x:f>Immobilisations!A7</x:f>
        <x:v>IMF-006</x:v>
      </x:c>
      <x:c r="B7" t="str">
        <x:f>Immobilisations!B7</x:f>
        <x:v>Compte bloqué projet</x:v>
      </x:c>
      <x:c r="C7" t="str">
        <x:f>Immobilisations!D7</x:f>
        <x:v>Atlas Partners</x:v>
      </x:c>
      <x:c r="D7" t="n">
        <x:f>Immobilisations!K7</x:f>
        <x:v>46399</x:v>
      </x:c>
      <x:c r="E7" t="n">
        <x:f>Immobilisations!L7</x:f>
        <x:v>232</x:v>
      </x:c>
      <x:c r="F7" t="str">
        <x:f>IF(E7&lt;=30,"Urgent",IF(E7&lt;=90,"À surveiller","Stable"))</x:f>
        <x:v>Stable</x:v>
      </x:c>
    </x:row>
    <x:row r="8" ht="15" hidden="0" customHeight="1">
      <x:c r="A8" t="str">
        <x:f>Immobilisations!A8</x:f>
        <x:v>IMF-007</x:v>
      </x:c>
      <x:c r="B8" t="str">
        <x:f>Immobilisations!B8</x:f>
        <x:v>Placement long terme E</x:v>
      </x:c>
      <x:c r="C8" t="str">
        <x:f>Immobilisations!D8</x:f>
        <x:v>Maroc Invest</x:v>
      </x:c>
      <x:c r="D8" t="n">
        <x:f>Immobilisations!K8</x:f>
        <x:v>47375</x:v>
      </x:c>
      <x:c r="E8" t="n">
        <x:f>Immobilisations!L8</x:f>
        <x:v>1208</x:v>
      </x:c>
      <x:c r="F8" t="str">
        <x:f>IF(E8&lt;=30,"Urgent",IF(E8&lt;=90,"À surveiller","Stable"))</x:f>
        <x:v>Stable</x:v>
      </x:c>
    </x:row>
    <x:row r="9" ht="15" hidden="0" customHeight="1">
      <x:c r="A9" t="str">
        <x:f>Immobilisations!A9</x:f>
        <x:v>IMF-008</x:v>
      </x:c>
      <x:c r="B9" t="str">
        <x:f>Immobilisations!B9</x:f>
        <x:v>Participation minoritaire F</x:v>
      </x:c>
      <x:c r="C9" t="str">
        <x:f>Immobilisations!D9</x:f>
        <x:v>Beta Industrie</x:v>
      </x:c>
      <x:c r="D9" t="n">
        <x:f>Immobilisations!K9</x:f>
        <x:v>46724</x:v>
      </x:c>
      <x:c r="E9" t="n">
        <x:f>Immobilisations!L9</x:f>
        <x:v>557</x:v>
      </x:c>
      <x:c r="F9" t="str">
        <x:f>IF(E9&lt;=30,"Urgent",IF(E9&lt;=90,"À surveiller","Stable"))</x:f>
        <x:v>Stable</x:v>
      </x:c>
    </x:row>
    <x:row r="10" ht="15" hidden="0" customHeight="1">
      <x:c r="A10" t="str">
        <x:f>Immobilisations!A10</x:f>
        <x:v>IMF-009</x:v>
      </x:c>
      <x:c r="B10" t="str">
        <x:f>Immobilisations!B10</x:f>
        <x:v>Obligation verte G</x:v>
      </x:c>
      <x:c r="C10" t="str">
        <x:f>Immobilisations!D10</x:f>
        <x:v>Alpha Holding</x:v>
      </x:c>
      <x:c r="D10" t="n">
        <x:f>Immobilisations!K10</x:f>
        <x:v>46305</x:v>
      </x:c>
      <x:c r="E10" t="n">
        <x:f>Immobilisations!L10</x:f>
        <x:v>138</x:v>
      </x:c>
      <x:c r="F10" t="str">
        <x:f>IF(E10&lt;=30,"Urgent",IF(E10&lt;=90,"À surveiller","Stable"))</x:f>
        <x:v>Stable</x:v>
      </x:c>
    </x:row>
    <x:row r="11" ht="15" hidden="0" customHeight="1">
      <x:c r="A11" t="str">
        <x:f>Immobilisations!A11</x:f>
        <x:v>IMF-010</x:v>
      </x:c>
      <x:c r="B11" t="str">
        <x:f>Immobilisations!B11</x:f>
        <x:v>Actions croissance H</x:v>
      </x:c>
      <x:c r="C11" t="str">
        <x:f>Immobilisations!D11</x:f>
        <x:v>Gamma Services</x:v>
      </x:c>
      <x:c r="D11" t="n">
        <x:f>Immobilisations!K11</x:f>
        <x:v>46998</x:v>
      </x:c>
      <x:c r="E11" t="n">
        <x:f>Immobilisations!L11</x:f>
        <x:v>831</x:v>
      </x:c>
      <x:c r="F11" t="str">
        <x:f>IF(E11&lt;=30,"Urgent",IF(E11&lt;=90,"À surveiller","Stable"))</x:f>
        <x:v>Stable</x:v>
      </x:c>
    </x:row>
    <x:row r="12" ht="15" hidden="0" customHeight="1">
      <x:c r="A12" t="n">
        <x:f>Immobilisations!A12</x:f>
        <x:v>0</x:v>
      </x:c>
      <x:c r="B12" t="n">
        <x:f>Immobilisations!B12</x:f>
        <x:v>0</x:v>
      </x:c>
      <x:c r="C12" t="n">
        <x:f>Immobilisations!D12</x:f>
        <x:v>0</x:v>
      </x:c>
      <x:c r="D12" t="n">
        <x:f>Immobilisations!K12</x:f>
        <x:v>0</x:v>
      </x:c>
      <x:c r="E12" t="n">
        <x:f>Immobilisations!L12</x:f>
        <x:v>-46167</x:v>
      </x:c>
      <x:c r="F12" t="str">
        <x:f>IF(E12&lt;=30,"Urgent",IF(E12&lt;=90,"À surveiller","Stable"))</x:f>
        <x:v>Urgent</x:v>
      </x:c>
    </x:row>
    <x:row r="13" ht="15" hidden="0" customHeight="1">
      <x:c r="A13" t="n">
        <x:f>Immobilisations!A13</x:f>
        <x:v>0</x:v>
      </x:c>
      <x:c r="B13" t="n">
        <x:f>Immobilisations!B13</x:f>
        <x:v>0</x:v>
      </x:c>
      <x:c r="C13" t="n">
        <x:f>Immobilisations!D13</x:f>
        <x:v>0</x:v>
      </x:c>
      <x:c r="D13" t="n">
        <x:f>Immobilisations!K13</x:f>
        <x:v>0</x:v>
      </x:c>
      <x:c r="E13" t="n">
        <x:f>Immobilisations!L13</x:f>
        <x:v>-46167</x:v>
      </x:c>
      <x:c r="F13" t="str">
        <x:f>IF(E13&lt;=30,"Urgent",IF(E13&lt;=90,"À surveiller","Stable"))</x:f>
        <x:v>Urgent</x:v>
      </x:c>
    </x:row>
    <x:row r="14" ht="15" hidden="0" customHeight="1">
      <x:c r="A14" t="n">
        <x:f>Immobilisations!A14</x:f>
        <x:v>0</x:v>
      </x:c>
      <x:c r="B14" t="n">
        <x:f>Immobilisations!B14</x:f>
        <x:v>0</x:v>
      </x:c>
      <x:c r="C14" t="n">
        <x:f>Immobilisations!D14</x:f>
        <x:v>0</x:v>
      </x:c>
      <x:c r="D14" t="n">
        <x:f>Immobilisations!K14</x:f>
        <x:v>0</x:v>
      </x:c>
      <x:c r="E14" t="n">
        <x:f>Immobilisations!L14</x:f>
        <x:v>-46167</x:v>
      </x:c>
      <x:c r="F14" t="str">
        <x:f>IF(E14&lt;=30,"Urgent",IF(E14&lt;=90,"À surveiller","Stable"))</x:f>
        <x:v>Urgent</x:v>
      </x:c>
    </x:row>
    <x:row r="15" ht="15" hidden="0" customHeight="1">
      <x:c r="A15" t="n">
        <x:f>Immobilisations!A15</x:f>
        <x:v>0</x:v>
      </x:c>
      <x:c r="B15" t="n">
        <x:f>Immobilisations!B15</x:f>
        <x:v>0</x:v>
      </x:c>
      <x:c r="C15" t="n">
        <x:f>Immobilisations!D15</x:f>
        <x:v>0</x:v>
      </x:c>
      <x:c r="D15" t="n">
        <x:f>Immobilisations!K15</x:f>
        <x:v>0</x:v>
      </x:c>
      <x:c r="E15" t="n">
        <x:f>Immobilisations!L15</x:f>
        <x:v>-46167</x:v>
      </x:c>
      <x:c r="F15" t="str">
        <x:f>IF(E15&lt;=30,"Urgent",IF(E15&lt;=90,"À surveiller","Stable"))</x:f>
        <x:v>Urgent</x:v>
      </x:c>
    </x:row>
    <x:row r="16" ht="15" hidden="0" customHeight="1">
      <x:c r="A16" t="n">
        <x:f>Immobilisations!A16</x:f>
        <x:v>0</x:v>
      </x:c>
      <x:c r="B16" t="n">
        <x:f>Immobilisations!B16</x:f>
        <x:v>0</x:v>
      </x:c>
      <x:c r="C16" t="n">
        <x:f>Immobilisations!D16</x:f>
        <x:v>0</x:v>
      </x:c>
      <x:c r="D16" t="n">
        <x:f>Immobilisations!K16</x:f>
        <x:v>0</x:v>
      </x:c>
      <x:c r="E16" t="n">
        <x:f>Immobilisations!L16</x:f>
        <x:v>-46167</x:v>
      </x:c>
      <x:c r="F16" t="str">
        <x:f>IF(E16&lt;=30,"Urgent",IF(E16&lt;=90,"À surveiller","Stable"))</x:f>
        <x:v>Urgent</x:v>
      </x:c>
    </x:row>
    <x:row r="17" ht="15" hidden="0" customHeight="1">
      <x:c r="A17" t="n">
        <x:f>Immobilisations!A17</x:f>
        <x:v>0</x:v>
      </x:c>
      <x:c r="B17" t="n">
        <x:f>Immobilisations!B17</x:f>
        <x:v>0</x:v>
      </x:c>
      <x:c r="C17" t="n">
        <x:f>Immobilisations!D17</x:f>
        <x:v>0</x:v>
      </x:c>
      <x:c r="D17" t="n">
        <x:f>Immobilisations!K17</x:f>
        <x:v>0</x:v>
      </x:c>
      <x:c r="E17" t="n">
        <x:f>Immobilisations!L17</x:f>
        <x:v>-46167</x:v>
      </x:c>
      <x:c r="F17" t="str">
        <x:f>IF(E17&lt;=30,"Urgent",IF(E17&lt;=90,"À surveiller","Stable"))</x:f>
        <x:v>Urgent</x:v>
      </x:c>
    </x:row>
    <x:row r="18" ht="15" hidden="0" customHeight="1">
      <x:c r="A18" t="n">
        <x:f>Immobilisations!A18</x:f>
        <x:v>0</x:v>
      </x:c>
      <x:c r="B18" t="n">
        <x:f>Immobilisations!B18</x:f>
        <x:v>0</x:v>
      </x:c>
      <x:c r="C18" t="n">
        <x:f>Immobilisations!D18</x:f>
        <x:v>0</x:v>
      </x:c>
      <x:c r="D18" t="n">
        <x:f>Immobilisations!K18</x:f>
        <x:v>0</x:v>
      </x:c>
      <x:c r="E18" t="n">
        <x:f>Immobilisations!L18</x:f>
        <x:v>-46167</x:v>
      </x:c>
      <x:c r="F18" t="str">
        <x:f>IF(E18&lt;=30,"Urgent",IF(E18&lt;=90,"À surveiller","Stable"))</x:f>
        <x:v>Urgent</x:v>
      </x:c>
    </x:row>
    <x:row r="19" ht="15" hidden="0" customHeight="1">
      <x:c r="A19" t="n">
        <x:f>Immobilisations!A19</x:f>
        <x:v>0</x:v>
      </x:c>
      <x:c r="B19" t="n">
        <x:f>Immobilisations!B19</x:f>
        <x:v>0</x:v>
      </x:c>
      <x:c r="C19" t="n">
        <x:f>Immobilisations!D19</x:f>
        <x:v>0</x:v>
      </x:c>
      <x:c r="D19" t="n">
        <x:f>Immobilisations!K19</x:f>
        <x:v>0</x:v>
      </x:c>
      <x:c r="E19" t="n">
        <x:f>Immobilisations!L19</x:f>
        <x:v>-46167</x:v>
      </x:c>
      <x:c r="F19" t="str">
        <x:f>IF(E19&lt;=30,"Urgent",IF(E19&lt;=90,"À surveiller","Stable"))</x:f>
        <x:v>Urgent</x:v>
      </x:c>
    </x:row>
    <x:row r="20" ht="15" hidden="0" customHeight="1">
      <x:c r="A20" t="n">
        <x:f>Immobilisations!A20</x:f>
        <x:v>0</x:v>
      </x:c>
      <x:c r="B20" t="n">
        <x:f>Immobilisations!B20</x:f>
        <x:v>0</x:v>
      </x:c>
      <x:c r="C20" t="n">
        <x:f>Immobilisations!D20</x:f>
        <x:v>0</x:v>
      </x:c>
      <x:c r="D20" t="n">
        <x:f>Immobilisations!K20</x:f>
        <x:v>0</x:v>
      </x:c>
      <x:c r="E20" t="n">
        <x:f>Immobilisations!L20</x:f>
        <x:v>-46167</x:v>
      </x:c>
      <x:c r="F20" t="str">
        <x:f>IF(E20&lt;=30,"Urgent",IF(E20&lt;=90,"À surveiller","Stable"))</x:f>
        <x:v>Urgent</x:v>
      </x:c>
    </x:row>
    <x:row r="21" ht="15" hidden="0" customHeight="1">
      <x:c r="A21" t="n">
        <x:f>Immobilisations!A21</x:f>
        <x:v>0</x:v>
      </x:c>
      <x:c r="B21" t="n">
        <x:f>Immobilisations!B21</x:f>
        <x:v>0</x:v>
      </x:c>
      <x:c r="C21" t="n">
        <x:f>Immobilisations!D21</x:f>
        <x:v>0</x:v>
      </x:c>
      <x:c r="D21" t="n">
        <x:f>Immobilisations!K21</x:f>
        <x:v>0</x:v>
      </x:c>
      <x:c r="E21" t="n">
        <x:f>Immobilisations!L21</x:f>
        <x:v>-46167</x:v>
      </x:c>
      <x:c r="F21" t="str">
        <x:f>IF(E21&lt;=30,"Urgent",IF(E21&lt;=90,"À surveiller","Stable"))</x:f>
        <x:v>Urgent</x:v>
      </x:c>
    </x:row>
    <x:row r="22" ht="15" hidden="0" customHeight="1">
      <x:c r="A22" t="n">
        <x:f>Immobilisations!A22</x:f>
        <x:v>0</x:v>
      </x:c>
      <x:c r="B22" t="n">
        <x:f>Immobilisations!B22</x:f>
        <x:v>0</x:v>
      </x:c>
      <x:c r="C22" t="n">
        <x:f>Immobilisations!D22</x:f>
        <x:v>0</x:v>
      </x:c>
      <x:c r="D22" t="n">
        <x:f>Immobilisations!K22</x:f>
        <x:v>0</x:v>
      </x:c>
      <x:c r="E22" t="n">
        <x:f>Immobilisations!L22</x:f>
        <x:v>-46167</x:v>
      </x:c>
      <x:c r="F22" t="str">
        <x:f>IF(E22&lt;=30,"Urgent",IF(E22&lt;=90,"À surveiller","Stable"))</x:f>
        <x:v>Urgent</x:v>
      </x:c>
    </x:row>
    <x:row r="23" ht="15" hidden="0" customHeight="1">
      <x:c r="A23" t="n">
        <x:f>Immobilisations!A23</x:f>
        <x:v>0</x:v>
      </x:c>
      <x:c r="B23" t="n">
        <x:f>Immobilisations!B23</x:f>
        <x:v>0</x:v>
      </x:c>
      <x:c r="C23" t="n">
        <x:f>Immobilisations!D23</x:f>
        <x:v>0</x:v>
      </x:c>
      <x:c r="D23" t="n">
        <x:f>Immobilisations!K23</x:f>
        <x:v>0</x:v>
      </x:c>
      <x:c r="E23" t="n">
        <x:f>Immobilisations!L23</x:f>
        <x:v>-46167</x:v>
      </x:c>
      <x:c r="F23" t="str">
        <x:f>IF(E23&lt;=30,"Urgent",IF(E23&lt;=90,"À surveiller","Stable"))</x:f>
        <x:v>Urgent</x:v>
      </x:c>
    </x:row>
    <x:row r="24" ht="15" hidden="0" customHeight="1">
      <x:c r="A24" t="n">
        <x:f>Immobilisations!A24</x:f>
        <x:v>0</x:v>
      </x:c>
      <x:c r="B24" t="n">
        <x:f>Immobilisations!B24</x:f>
        <x:v>0</x:v>
      </x:c>
      <x:c r="C24" t="n">
        <x:f>Immobilisations!D24</x:f>
        <x:v>0</x:v>
      </x:c>
      <x:c r="D24" t="n">
        <x:f>Immobilisations!K24</x:f>
        <x:v>0</x:v>
      </x:c>
      <x:c r="E24" t="n">
        <x:f>Immobilisations!L24</x:f>
        <x:v>-46167</x:v>
      </x:c>
      <x:c r="F24" t="str">
        <x:f>IF(E24&lt;=30,"Urgent",IF(E24&lt;=90,"À surveiller","Stable"))</x:f>
        <x:v>Urgent</x:v>
      </x:c>
    </x:row>
    <x:row r="25" ht="15" hidden="0" customHeight="1">
      <x:c r="A25" t="n">
        <x:f>Immobilisations!A25</x:f>
        <x:v>0</x:v>
      </x:c>
      <x:c r="B25" t="n">
        <x:f>Immobilisations!B25</x:f>
        <x:v>0</x:v>
      </x:c>
      <x:c r="C25" t="n">
        <x:f>Immobilisations!D25</x:f>
        <x:v>0</x:v>
      </x:c>
      <x:c r="D25" t="n">
        <x:f>Immobilisations!K25</x:f>
        <x:v>0</x:v>
      </x:c>
      <x:c r="E25" t="n">
        <x:f>Immobilisations!L25</x:f>
        <x:v>-46167</x:v>
      </x:c>
      <x:c r="F25" t="str">
        <x:f>IF(E25&lt;=30,"Urgent",IF(E25&lt;=90,"À surveiller","Stable"))</x:f>
        <x:v>Urgent</x:v>
      </x:c>
    </x:row>
    <x:row r="26" ht="15" hidden="0" customHeight="1">
      <x:c r="A26" t="n">
        <x:f>Immobilisations!A26</x:f>
        <x:v>0</x:v>
      </x:c>
      <x:c r="B26" t="n">
        <x:f>Immobilisations!B26</x:f>
        <x:v>0</x:v>
      </x:c>
      <x:c r="C26" t="n">
        <x:f>Immobilisations!D26</x:f>
        <x:v>0</x:v>
      </x:c>
      <x:c r="D26" t="n">
        <x:f>Immobilisations!K26</x:f>
        <x:v>0</x:v>
      </x:c>
      <x:c r="E26" t="n">
        <x:f>Immobilisations!L26</x:f>
        <x:v>-46167</x:v>
      </x:c>
      <x:c r="F26" t="str">
        <x:f>IF(E26&lt;=30,"Urgent",IF(E26&lt;=90,"À surveiller","Stable"))</x:f>
        <x:v>Urgent</x:v>
      </x:c>
    </x:row>
    <x:row r="27" ht="15" hidden="0" customHeight="1">
      <x:c r="A27" t="n">
        <x:f>Immobilisations!A27</x:f>
        <x:v>0</x:v>
      </x:c>
      <x:c r="B27" t="n">
        <x:f>Immobilisations!B27</x:f>
        <x:v>0</x:v>
      </x:c>
      <x:c r="C27" t="n">
        <x:f>Immobilisations!D27</x:f>
        <x:v>0</x:v>
      </x:c>
      <x:c r="D27" t="n">
        <x:f>Immobilisations!K27</x:f>
        <x:v>0</x:v>
      </x:c>
      <x:c r="E27" t="n">
        <x:f>Immobilisations!L27</x:f>
        <x:v>-46167</x:v>
      </x:c>
      <x:c r="F27" t="str">
        <x:f>IF(E27&lt;=30,"Urgent",IF(E27&lt;=90,"À surveiller","Stable"))</x:f>
        <x:v>Urgent</x:v>
      </x:c>
    </x:row>
    <x:row r="28" ht="15" hidden="0" customHeight="1">
      <x:c r="A28" t="n">
        <x:f>Immobilisations!A28</x:f>
        <x:v>0</x:v>
      </x:c>
      <x:c r="B28" t="n">
        <x:f>Immobilisations!B28</x:f>
        <x:v>0</x:v>
      </x:c>
      <x:c r="C28" t="n">
        <x:f>Immobilisations!D28</x:f>
        <x:v>0</x:v>
      </x:c>
      <x:c r="D28" t="n">
        <x:f>Immobilisations!K28</x:f>
        <x:v>0</x:v>
      </x:c>
      <x:c r="E28" t="n">
        <x:f>Immobilisations!L28</x:f>
        <x:v>-46167</x:v>
      </x:c>
      <x:c r="F28" t="str">
        <x:f>IF(E28&lt;=30,"Urgent",IF(E28&lt;=90,"À surveiller","Stable"))</x:f>
        <x:v>Urgent</x:v>
      </x:c>
    </x:row>
    <x:row r="29" ht="15" hidden="0" customHeight="1">
      <x:c r="A29" t="n">
        <x:f>Immobilisations!A29</x:f>
        <x:v>0</x:v>
      </x:c>
      <x:c r="B29" t="n">
        <x:f>Immobilisations!B29</x:f>
        <x:v>0</x:v>
      </x:c>
      <x:c r="C29" t="n">
        <x:f>Immobilisations!D29</x:f>
        <x:v>0</x:v>
      </x:c>
      <x:c r="D29" t="n">
        <x:f>Immobilisations!K29</x:f>
        <x:v>0</x:v>
      </x:c>
      <x:c r="E29" t="n">
        <x:f>Immobilisations!L29</x:f>
        <x:v>-46167</x:v>
      </x:c>
      <x:c r="F29" t="str">
        <x:f>IF(E29&lt;=30,"Urgent",IF(E29&lt;=90,"À surveiller","Stable"))</x:f>
        <x:v>Urgent</x:v>
      </x:c>
    </x:row>
    <x:row r="30" ht="15" hidden="0" customHeight="1">
      <x:c r="A30" t="n">
        <x:f>Immobilisations!A30</x:f>
        <x:v>0</x:v>
      </x:c>
      <x:c r="B30" t="n">
        <x:f>Immobilisations!B30</x:f>
        <x:v>0</x:v>
      </x:c>
      <x:c r="C30" t="n">
        <x:f>Immobilisations!D30</x:f>
        <x:v>0</x:v>
      </x:c>
      <x:c r="D30" t="n">
        <x:f>Immobilisations!K30</x:f>
        <x:v>0</x:v>
      </x:c>
      <x:c r="E30" t="n">
        <x:f>Immobilisations!L30</x:f>
        <x:v>-46167</x:v>
      </x:c>
      <x:c r="F30" t="str">
        <x:f>IF(E30&lt;=30,"Urgent",IF(E30&lt;=90,"À surveiller","Stable"))</x:f>
        <x:v>Urgent</x:v>
      </x:c>
    </x:row>
    <x:row r="31" ht="15" hidden="0" customHeight="1">
      <x:c r="A31" t="n">
        <x:f>Immobilisations!A31</x:f>
        <x:v>0</x:v>
      </x:c>
      <x:c r="B31" t="n">
        <x:f>Immobilisations!B31</x:f>
        <x:v>0</x:v>
      </x:c>
      <x:c r="C31" t="n">
        <x:f>Immobilisations!D31</x:f>
        <x:v>0</x:v>
      </x:c>
      <x:c r="D31" t="n">
        <x:f>Immobilisations!K31</x:f>
        <x:v>0</x:v>
      </x:c>
      <x:c r="E31" t="n">
        <x:f>Immobilisations!L31</x:f>
        <x:v>-46167</x:v>
      </x:c>
      <x:c r="F31" t="str">
        <x:f>IF(E31&lt;=30,"Urgent",IF(E31&lt;=90,"À surveiller","Stable"))</x:f>
        <x:v>Urgent</x:v>
      </x:c>
    </x:row>
    <x:row r="32" ht="15" hidden="0" customHeight="1">
      <x:c r="A32" t="n">
        <x:f>Immobilisations!A32</x:f>
        <x:v>0</x:v>
      </x:c>
      <x:c r="B32" t="n">
        <x:f>Immobilisations!B32</x:f>
        <x:v>0</x:v>
      </x:c>
      <x:c r="C32" t="n">
        <x:f>Immobilisations!D32</x:f>
        <x:v>0</x:v>
      </x:c>
      <x:c r="D32" t="n">
        <x:f>Immobilisations!K32</x:f>
        <x:v>0</x:v>
      </x:c>
      <x:c r="E32" t="n">
        <x:f>Immobilisations!L32</x:f>
        <x:v>-46167</x:v>
      </x:c>
      <x:c r="F32" t="str">
        <x:f>IF(E32&lt;=30,"Urgent",IF(E32&lt;=90,"À surveiller","Stable"))</x:f>
        <x:v>Urgent</x:v>
      </x:c>
    </x:row>
    <x:row r="33" ht="15" hidden="0" customHeight="1">
      <x:c r="A33" t="n">
        <x:f>Immobilisations!A33</x:f>
        <x:v>0</x:v>
      </x:c>
      <x:c r="B33" t="n">
        <x:f>Immobilisations!B33</x:f>
        <x:v>0</x:v>
      </x:c>
      <x:c r="C33" t="n">
        <x:f>Immobilisations!D33</x:f>
        <x:v>0</x:v>
      </x:c>
      <x:c r="D33" t="n">
        <x:f>Immobilisations!K33</x:f>
        <x:v>0</x:v>
      </x:c>
      <x:c r="E33" t="n">
        <x:f>Immobilisations!L33</x:f>
        <x:v>-46167</x:v>
      </x:c>
      <x:c r="F33" t="str">
        <x:f>IF(E33&lt;=30,"Urgent",IF(E33&lt;=90,"À surveiller","Stable"))</x:f>
        <x:v>Urgent</x:v>
      </x:c>
    </x:row>
    <x:row r="34" ht="15" hidden="0" customHeight="1">
      <x:c r="A34" t="n">
        <x:f>Immobilisations!A34</x:f>
        <x:v>0</x:v>
      </x:c>
      <x:c r="B34" t="n">
        <x:f>Immobilisations!B34</x:f>
        <x:v>0</x:v>
      </x:c>
      <x:c r="C34" t="n">
        <x:f>Immobilisations!D34</x:f>
        <x:v>0</x:v>
      </x:c>
      <x:c r="D34" t="n">
        <x:f>Immobilisations!K34</x:f>
        <x:v>0</x:v>
      </x:c>
      <x:c r="E34" t="n">
        <x:f>Immobilisations!L34</x:f>
        <x:v>-46167</x:v>
      </x:c>
      <x:c r="F34" t="str">
        <x:f>IF(E34&lt;=30,"Urgent",IF(E34&lt;=90,"À surveiller","Stable"))</x:f>
        <x:v>Urgent</x:v>
      </x:c>
    </x:row>
    <x:row r="35" ht="15" hidden="0" customHeight="1">
      <x:c r="A35" t="n">
        <x:f>Immobilisations!A35</x:f>
        <x:v>0</x:v>
      </x:c>
      <x:c r="B35" t="n">
        <x:f>Immobilisations!B35</x:f>
        <x:v>0</x:v>
      </x:c>
      <x:c r="C35" t="n">
        <x:f>Immobilisations!D35</x:f>
        <x:v>0</x:v>
      </x:c>
      <x:c r="D35" t="n">
        <x:f>Immobilisations!K35</x:f>
        <x:v>0</x:v>
      </x:c>
      <x:c r="E35" t="n">
        <x:f>Immobilisations!L35</x:f>
        <x:v>-46167</x:v>
      </x:c>
      <x:c r="F35" t="str">
        <x:f>IF(E35&lt;=30,"Urgent",IF(E35&lt;=90,"À surveiller","Stable"))</x:f>
        <x:v>Urgent</x:v>
      </x:c>
    </x:row>
    <x:row r="36" ht="15" hidden="0" customHeight="1">
      <x:c r="A36" t="n">
        <x:f>Immobilisations!A36</x:f>
        <x:v>0</x:v>
      </x:c>
      <x:c r="B36" t="n">
        <x:f>Immobilisations!B36</x:f>
        <x:v>0</x:v>
      </x:c>
      <x:c r="C36" t="n">
        <x:f>Immobilisations!D36</x:f>
        <x:v>0</x:v>
      </x:c>
      <x:c r="D36" t="n">
        <x:f>Immobilisations!K36</x:f>
        <x:v>0</x:v>
      </x:c>
      <x:c r="E36" t="n">
        <x:f>Immobilisations!L36</x:f>
        <x:v>-46167</x:v>
      </x:c>
      <x:c r="F36" t="str">
        <x:f>IF(E36&lt;=30,"Urgent",IF(E36&lt;=90,"À surveiller","Stable"))</x:f>
        <x:v>Urgent</x:v>
      </x:c>
    </x:row>
    <x:row r="37" ht="15" hidden="0" customHeight="1">
      <x:c r="A37" t="n">
        <x:f>Immobilisations!A37</x:f>
        <x:v>0</x:v>
      </x:c>
      <x:c r="B37" t="n">
        <x:f>Immobilisations!B37</x:f>
        <x:v>0</x:v>
      </x:c>
      <x:c r="C37" t="n">
        <x:f>Immobilisations!D37</x:f>
        <x:v>0</x:v>
      </x:c>
      <x:c r="D37" t="n">
        <x:f>Immobilisations!K37</x:f>
        <x:v>0</x:v>
      </x:c>
      <x:c r="E37" t="n">
        <x:f>Immobilisations!L37</x:f>
        <x:v>-46167</x:v>
      </x:c>
      <x:c r="F37" t="str">
        <x:f>IF(E37&lt;=30,"Urgent",IF(E37&lt;=90,"À surveiller","Stable"))</x:f>
        <x:v>Urgent</x:v>
      </x:c>
    </x:row>
    <x:row r="38" ht="15" hidden="0" customHeight="1">
      <x:c r="A38" t="n">
        <x:f>Immobilisations!A38</x:f>
        <x:v>0</x:v>
      </x:c>
      <x:c r="B38" t="n">
        <x:f>Immobilisations!B38</x:f>
        <x:v>0</x:v>
      </x:c>
      <x:c r="C38" t="n">
        <x:f>Immobilisations!D38</x:f>
        <x:v>0</x:v>
      </x:c>
      <x:c r="D38" t="n">
        <x:f>Immobilisations!K38</x:f>
        <x:v>0</x:v>
      </x:c>
      <x:c r="E38" t="n">
        <x:f>Immobilisations!L38</x:f>
        <x:v>-46167</x:v>
      </x:c>
      <x:c r="F38" t="str">
        <x:f>IF(E38&lt;=30,"Urgent",IF(E38&lt;=90,"À surveiller","Stable"))</x:f>
        <x:v>Urgent</x:v>
      </x:c>
    </x:row>
    <x:row r="39" ht="15" hidden="0" customHeight="1">
      <x:c r="A39" t="n">
        <x:f>Immobilisations!A39</x:f>
        <x:v>0</x:v>
      </x:c>
      <x:c r="B39" t="n">
        <x:f>Immobilisations!B39</x:f>
        <x:v>0</x:v>
      </x:c>
      <x:c r="C39" t="n">
        <x:f>Immobilisations!D39</x:f>
        <x:v>0</x:v>
      </x:c>
      <x:c r="D39" t="n">
        <x:f>Immobilisations!K39</x:f>
        <x:v>0</x:v>
      </x:c>
      <x:c r="E39" t="n">
        <x:f>Immobilisations!L39</x:f>
        <x:v>-46167</x:v>
      </x:c>
      <x:c r="F39" t="str">
        <x:f>IF(E39&lt;=30,"Urgent",IF(E39&lt;=90,"À surveiller","Stable"))</x:f>
        <x:v>Urgent</x:v>
      </x:c>
    </x:row>
    <x:row r="40" ht="15" hidden="0" customHeight="1">
      <x:c r="A40" t="n">
        <x:f>Immobilisations!A40</x:f>
        <x:v>0</x:v>
      </x:c>
      <x:c r="B40" t="n">
        <x:f>Immobilisations!B40</x:f>
        <x:v>0</x:v>
      </x:c>
      <x:c r="C40" t="n">
        <x:f>Immobilisations!D40</x:f>
        <x:v>0</x:v>
      </x:c>
      <x:c r="D40" t="n">
        <x:f>Immobilisations!K40</x:f>
        <x:v>0</x:v>
      </x:c>
      <x:c r="E40" t="n">
        <x:f>Immobilisations!L40</x:f>
        <x:v>-46167</x:v>
      </x:c>
      <x:c r="F40" t="str">
        <x:f>IF(E40&lt;=30,"Urgent",IF(E40&lt;=90,"À surveiller","Stable"))</x:f>
        <x:v>Urgent</x:v>
      </x:c>
    </x:row>
    <x:row r="41" ht="15" hidden="0" customHeight="1">
      <x:c r="A41" t="n">
        <x:f>Immobilisations!A41</x:f>
        <x:v>0</x:v>
      </x:c>
      <x:c r="B41" t="n">
        <x:f>Immobilisations!B41</x:f>
        <x:v>0</x:v>
      </x:c>
      <x:c r="C41" t="n">
        <x:f>Immobilisations!D41</x:f>
        <x:v>0</x:v>
      </x:c>
      <x:c r="D41" t="n">
        <x:f>Immobilisations!K41</x:f>
        <x:v>0</x:v>
      </x:c>
      <x:c r="E41" t="n">
        <x:f>Immobilisations!L41</x:f>
        <x:v>-46167</x:v>
      </x:c>
      <x:c r="F41" t="str">
        <x:f>IF(E41&lt;=30,"Urgent",IF(E41&lt;=90,"À surveiller","Stable"))</x:f>
        <x:v>Urgent</x:v>
      </x:c>
    </x:row>
    <x:row r="42" ht="15" hidden="0" customHeight="1">
      <x:c r="A42" t="n">
        <x:f>Immobilisations!A42</x:f>
        <x:v>0</x:v>
      </x:c>
      <x:c r="B42" t="n">
        <x:f>Immobilisations!B42</x:f>
        <x:v>0</x:v>
      </x:c>
      <x:c r="C42" t="n">
        <x:f>Immobilisations!D42</x:f>
        <x:v>0</x:v>
      </x:c>
      <x:c r="D42" t="n">
        <x:f>Immobilisations!K42</x:f>
        <x:v>0</x:v>
      </x:c>
      <x:c r="E42" t="n">
        <x:f>Immobilisations!L42</x:f>
        <x:v>-46167</x:v>
      </x:c>
      <x:c r="F42" t="str">
        <x:f>IF(E42&lt;=30,"Urgent",IF(E42&lt;=90,"À surveiller","Stable"))</x:f>
        <x:v>Urgent</x:v>
      </x:c>
    </x:row>
    <x:row r="43" ht="15" hidden="0" customHeight="1">
      <x:c r="A43" t="n">
        <x:f>Immobilisations!A43</x:f>
        <x:v>0</x:v>
      </x:c>
      <x:c r="B43" t="n">
        <x:f>Immobilisations!B43</x:f>
        <x:v>0</x:v>
      </x:c>
      <x:c r="C43" t="n">
        <x:f>Immobilisations!D43</x:f>
        <x:v>0</x:v>
      </x:c>
      <x:c r="D43" t="n">
        <x:f>Immobilisations!K43</x:f>
        <x:v>0</x:v>
      </x:c>
      <x:c r="E43" t="n">
        <x:f>Immobilisations!L43</x:f>
        <x:v>-46167</x:v>
      </x:c>
      <x:c r="F43" t="str">
        <x:f>IF(E43&lt;=30,"Urgent",IF(E43&lt;=90,"À surveiller","Stable"))</x:f>
        <x:v>Urgent</x:v>
      </x:c>
    </x:row>
    <x:row r="44" ht="15" hidden="0" customHeight="1">
      <x:c r="A44" t="n">
        <x:f>Immobilisations!A44</x:f>
        <x:v>0</x:v>
      </x:c>
      <x:c r="B44" t="n">
        <x:f>Immobilisations!B44</x:f>
        <x:v>0</x:v>
      </x:c>
      <x:c r="C44" t="n">
        <x:f>Immobilisations!D44</x:f>
        <x:v>0</x:v>
      </x:c>
      <x:c r="D44" t="n">
        <x:f>Immobilisations!K44</x:f>
        <x:v>0</x:v>
      </x:c>
      <x:c r="E44" t="n">
        <x:f>Immobilisations!L44</x:f>
        <x:v>-46167</x:v>
      </x:c>
      <x:c r="F44" t="str">
        <x:f>IF(E44&lt;=30,"Urgent",IF(E44&lt;=90,"À surveiller","Stable"))</x:f>
        <x:v>Urgent</x:v>
      </x:c>
    </x:row>
    <x:row r="45" ht="15" hidden="0" customHeight="1">
      <x:c r="A45" t="n">
        <x:f>Immobilisations!A45</x:f>
        <x:v>0</x:v>
      </x:c>
      <x:c r="B45" t="n">
        <x:f>Immobilisations!B45</x:f>
        <x:v>0</x:v>
      </x:c>
      <x:c r="C45" t="n">
        <x:f>Immobilisations!D45</x:f>
        <x:v>0</x:v>
      </x:c>
      <x:c r="D45" t="n">
        <x:f>Immobilisations!K45</x:f>
        <x:v>0</x:v>
      </x:c>
      <x:c r="E45" t="n">
        <x:f>Immobilisations!L45</x:f>
        <x:v>-46167</x:v>
      </x:c>
      <x:c r="F45" t="str">
        <x:f>IF(E45&lt;=30,"Urgent",IF(E45&lt;=90,"À surveiller","Stable"))</x:f>
        <x:v>Urgent</x:v>
      </x:c>
    </x:row>
    <x:row r="46" ht="15" hidden="0" customHeight="1">
      <x:c r="A46" t="n">
        <x:f>Immobilisations!A46</x:f>
        <x:v>0</x:v>
      </x:c>
      <x:c r="B46" t="n">
        <x:f>Immobilisations!B46</x:f>
        <x:v>0</x:v>
      </x:c>
      <x:c r="C46" t="n">
        <x:f>Immobilisations!D46</x:f>
        <x:v>0</x:v>
      </x:c>
      <x:c r="D46" t="n">
        <x:f>Immobilisations!K46</x:f>
        <x:v>0</x:v>
      </x:c>
      <x:c r="E46" t="n">
        <x:f>Immobilisations!L46</x:f>
        <x:v>-46167</x:v>
      </x:c>
      <x:c r="F46" t="str">
        <x:f>IF(E46&lt;=30,"Urgent",IF(E46&lt;=90,"À surveiller","Stable"))</x:f>
        <x:v>Urgent</x:v>
      </x:c>
    </x:row>
    <x:row r="47" ht="15" hidden="0" customHeight="1">
      <x:c r="A47" t="n">
        <x:f>Immobilisations!A47</x:f>
        <x:v>0</x:v>
      </x:c>
      <x:c r="B47" t="n">
        <x:f>Immobilisations!B47</x:f>
        <x:v>0</x:v>
      </x:c>
      <x:c r="C47" t="n">
        <x:f>Immobilisations!D47</x:f>
        <x:v>0</x:v>
      </x:c>
      <x:c r="D47" t="n">
        <x:f>Immobilisations!K47</x:f>
        <x:v>0</x:v>
      </x:c>
      <x:c r="E47" t="n">
        <x:f>Immobilisations!L47</x:f>
        <x:v>-46167</x:v>
      </x:c>
      <x:c r="F47" t="str">
        <x:f>IF(E47&lt;=30,"Urgent",IF(E47&lt;=90,"À surveiller","Stable"))</x:f>
        <x:v>Urgent</x:v>
      </x:c>
    </x:row>
    <x:row r="48" ht="15" hidden="0" customHeight="1">
      <x:c r="A48" t="n">
        <x:f>Immobilisations!A48</x:f>
        <x:v>0</x:v>
      </x:c>
      <x:c r="B48" t="n">
        <x:f>Immobilisations!B48</x:f>
        <x:v>0</x:v>
      </x:c>
      <x:c r="C48" t="n">
        <x:f>Immobilisations!D48</x:f>
        <x:v>0</x:v>
      </x:c>
      <x:c r="D48" t="n">
        <x:f>Immobilisations!K48</x:f>
        <x:v>0</x:v>
      </x:c>
      <x:c r="E48" t="n">
        <x:f>Immobilisations!L48</x:f>
        <x:v>-46167</x:v>
      </x:c>
      <x:c r="F48" t="str">
        <x:f>IF(E48&lt;=30,"Urgent",IF(E48&lt;=90,"À surveiller","Stable"))</x:f>
        <x:v>Urgent</x:v>
      </x:c>
    </x:row>
    <x:row r="49" ht="15" hidden="0" customHeight="1">
      <x:c r="A49" t="n">
        <x:f>Immobilisations!A49</x:f>
        <x:v>0</x:v>
      </x:c>
      <x:c r="B49" t="n">
        <x:f>Immobilisations!B49</x:f>
        <x:v>0</x:v>
      </x:c>
      <x:c r="C49" t="n">
        <x:f>Immobilisations!D49</x:f>
        <x:v>0</x:v>
      </x:c>
      <x:c r="D49" t="n">
        <x:f>Immobilisations!K49</x:f>
        <x:v>0</x:v>
      </x:c>
      <x:c r="E49" t="n">
        <x:f>Immobilisations!L49</x:f>
        <x:v>-46167</x:v>
      </x:c>
      <x:c r="F49" t="str">
        <x:f>IF(E49&lt;=30,"Urgent",IF(E49&lt;=90,"À surveiller","Stable"))</x:f>
        <x:v>Urgent</x:v>
      </x:c>
    </x:row>
    <x:row r="50" ht="15" hidden="0" customHeight="1">
      <x:c r="A50" t="n">
        <x:f>Immobilisations!A50</x:f>
        <x:v>0</x:v>
      </x:c>
      <x:c r="B50" t="n">
        <x:f>Immobilisations!B50</x:f>
        <x:v>0</x:v>
      </x:c>
      <x:c r="C50" t="n">
        <x:f>Immobilisations!D50</x:f>
        <x:v>0</x:v>
      </x:c>
      <x:c r="D50" t="n">
        <x:f>Immobilisations!K50</x:f>
        <x:v>0</x:v>
      </x:c>
      <x:c r="E50" t="n">
        <x:f>Immobilisations!L50</x:f>
        <x:v>-46167</x:v>
      </x:c>
      <x:c r="F50" t="str">
        <x:f>IF(E50&lt;=30,"Urgent",IF(E50&lt;=90,"À surveiller","Stable"))</x:f>
        <x:v>Urgent</x:v>
      </x:c>
    </x:row>
    <x:row r="51" ht="15" hidden="0" customHeight="1">
      <x:c r="A51" t="n">
        <x:f>Immobilisations!A51</x:f>
        <x:v>0</x:v>
      </x:c>
      <x:c r="B51" t="n">
        <x:f>Immobilisations!B51</x:f>
        <x:v>0</x:v>
      </x:c>
      <x:c r="C51" t="n">
        <x:f>Immobilisations!D51</x:f>
        <x:v>0</x:v>
      </x:c>
      <x:c r="D51" t="n">
        <x:f>Immobilisations!K51</x:f>
        <x:v>0</x:v>
      </x:c>
      <x:c r="E51" t="n">
        <x:f>Immobilisations!L51</x:f>
        <x:v>-46167</x:v>
      </x:c>
      <x:c r="F51" t="str">
        <x:f>IF(E51&lt;=30,"Urgent",IF(E51&lt;=90,"À surveiller","Stable"))</x:f>
        <x:v>Urgent</x:v>
      </x:c>
    </x:row>
    <x:row r="52" ht="15" hidden="0" customHeight="1">
      <x:c r="A52" t="n">
        <x:f>Immobilisations!A52</x:f>
        <x:v>0</x:v>
      </x:c>
      <x:c r="B52" t="n">
        <x:f>Immobilisations!B52</x:f>
        <x:v>0</x:v>
      </x:c>
      <x:c r="C52" t="n">
        <x:f>Immobilisations!D52</x:f>
        <x:v>0</x:v>
      </x:c>
      <x:c r="D52" t="n">
        <x:f>Immobilisations!K52</x:f>
        <x:v>0</x:v>
      </x:c>
      <x:c r="E52" t="n">
        <x:f>Immobilisations!L52</x:f>
        <x:v>-46167</x:v>
      </x:c>
      <x:c r="F52" t="str">
        <x:f>IF(E52&lt;=30,"Urgent",IF(E52&lt;=90,"À surveiller","Stable"))</x:f>
        <x:v>Urgent</x:v>
      </x:c>
    </x:row>
    <x:row r="53" ht="15" hidden="0" customHeight="1">
      <x:c r="A53" t="n">
        <x:f>Immobilisations!A53</x:f>
        <x:v>0</x:v>
      </x:c>
      <x:c r="B53" t="n">
        <x:f>Immobilisations!B53</x:f>
        <x:v>0</x:v>
      </x:c>
      <x:c r="C53" t="n">
        <x:f>Immobilisations!D53</x:f>
        <x:v>0</x:v>
      </x:c>
      <x:c r="D53" t="n">
        <x:f>Immobilisations!K53</x:f>
        <x:v>0</x:v>
      </x:c>
      <x:c r="E53" t="n">
        <x:f>Immobilisations!L53</x:f>
        <x:v>-46167</x:v>
      </x:c>
      <x:c r="F53" t="str">
        <x:f>IF(E53&lt;=30,"Urgent",IF(E53&lt;=90,"À surveiller","Stable"))</x:f>
        <x:v>Urgent</x:v>
      </x:c>
    </x:row>
    <x:row r="54" ht="15" hidden="0" customHeight="1">
      <x:c r="A54" t="n">
        <x:f>Immobilisations!A54</x:f>
        <x:v>0</x:v>
      </x:c>
      <x:c r="B54" t="n">
        <x:f>Immobilisations!B54</x:f>
        <x:v>0</x:v>
      </x:c>
      <x:c r="C54" t="n">
        <x:f>Immobilisations!D54</x:f>
        <x:v>0</x:v>
      </x:c>
      <x:c r="D54" t="n">
        <x:f>Immobilisations!K54</x:f>
        <x:v>0</x:v>
      </x:c>
      <x:c r="E54" t="n">
        <x:f>Immobilisations!L54</x:f>
        <x:v>-46167</x:v>
      </x:c>
      <x:c r="F54" t="str">
        <x:f>IF(E54&lt;=30,"Urgent",IF(E54&lt;=90,"À surveiller","Stable"))</x:f>
        <x:v>Urgent</x:v>
      </x:c>
    </x:row>
    <x:row r="55" ht="15" hidden="0" customHeight="1">
      <x:c r="A55" t="n">
        <x:f>Immobilisations!A55</x:f>
        <x:v>0</x:v>
      </x:c>
      <x:c r="B55" t="n">
        <x:f>Immobilisations!B55</x:f>
        <x:v>0</x:v>
      </x:c>
      <x:c r="C55" t="n">
        <x:f>Immobilisations!D55</x:f>
        <x:v>0</x:v>
      </x:c>
      <x:c r="D55" t="n">
        <x:f>Immobilisations!K55</x:f>
        <x:v>0</x:v>
      </x:c>
      <x:c r="E55" t="n">
        <x:f>Immobilisations!L55</x:f>
        <x:v>-46167</x:v>
      </x:c>
      <x:c r="F55" t="str">
        <x:f>IF(E55&lt;=30,"Urgent",IF(E55&lt;=90,"À surveiller","Stable"))</x:f>
        <x:v>Urgent</x:v>
      </x:c>
    </x:row>
    <x:row r="56" ht="15" hidden="0" customHeight="1">
      <x:c r="A56" t="n">
        <x:f>Immobilisations!A56</x:f>
        <x:v>0</x:v>
      </x:c>
      <x:c r="B56" t="n">
        <x:f>Immobilisations!B56</x:f>
        <x:v>0</x:v>
      </x:c>
      <x:c r="C56" t="n">
        <x:f>Immobilisations!D56</x:f>
        <x:v>0</x:v>
      </x:c>
      <x:c r="D56" t="n">
        <x:f>Immobilisations!K56</x:f>
        <x:v>0</x:v>
      </x:c>
      <x:c r="E56" t="n">
        <x:f>Immobilisations!L56</x:f>
        <x:v>-46167</x:v>
      </x:c>
      <x:c r="F56" t="str">
        <x:f>IF(E56&lt;=30,"Urgent",IF(E56&lt;=90,"À surveiller","Stable"))</x:f>
        <x:v>Urgent</x:v>
      </x:c>
    </x:row>
    <x:row r="57" ht="15" hidden="0" customHeight="1">
      <x:c r="A57" t="n">
        <x:f>Immobilisations!A57</x:f>
        <x:v>0</x:v>
      </x:c>
      <x:c r="B57" t="n">
        <x:f>Immobilisations!B57</x:f>
        <x:v>0</x:v>
      </x:c>
      <x:c r="C57" t="n">
        <x:f>Immobilisations!D57</x:f>
        <x:v>0</x:v>
      </x:c>
      <x:c r="D57" t="n">
        <x:f>Immobilisations!K57</x:f>
        <x:v>0</x:v>
      </x:c>
      <x:c r="E57" t="n">
        <x:f>Immobilisations!L57</x:f>
        <x:v>-46167</x:v>
      </x:c>
      <x:c r="F57" t="str">
        <x:f>IF(E57&lt;=30,"Urgent",IF(E57&lt;=90,"À surveiller","Stable"))</x:f>
        <x:v>Urgent</x:v>
      </x:c>
    </x:row>
    <x:row r="58" ht="15" hidden="0" customHeight="1">
      <x:c r="A58" t="n">
        <x:f>Immobilisations!A58</x:f>
        <x:v>0</x:v>
      </x:c>
      <x:c r="B58" t="n">
        <x:f>Immobilisations!B58</x:f>
        <x:v>0</x:v>
      </x:c>
      <x:c r="C58" t="n">
        <x:f>Immobilisations!D58</x:f>
        <x:v>0</x:v>
      </x:c>
      <x:c r="D58" t="n">
        <x:f>Immobilisations!K58</x:f>
        <x:v>0</x:v>
      </x:c>
      <x:c r="E58" t="n">
        <x:f>Immobilisations!L58</x:f>
        <x:v>-46167</x:v>
      </x:c>
      <x:c r="F58" t="str">
        <x:f>IF(E58&lt;=30,"Urgent",IF(E58&lt;=90,"À surveiller","Stable"))</x:f>
        <x:v>Urgent</x:v>
      </x:c>
    </x:row>
    <x:row r="59" ht="15" hidden="0" customHeight="1">
      <x:c r="A59" t="n">
        <x:f>Immobilisations!A59</x:f>
        <x:v>0</x:v>
      </x:c>
      <x:c r="B59" t="n">
        <x:f>Immobilisations!B59</x:f>
        <x:v>0</x:v>
      </x:c>
      <x:c r="C59" t="n">
        <x:f>Immobilisations!D59</x:f>
        <x:v>0</x:v>
      </x:c>
      <x:c r="D59" t="n">
        <x:f>Immobilisations!K59</x:f>
        <x:v>0</x:v>
      </x:c>
      <x:c r="E59" t="n">
        <x:f>Immobilisations!L59</x:f>
        <x:v>-46167</x:v>
      </x:c>
      <x:c r="F59" t="str">
        <x:f>IF(E59&lt;=30,"Urgent",IF(E59&lt;=90,"À surveiller","Stable"))</x:f>
        <x:v>Urgent</x:v>
      </x:c>
    </x:row>
    <x:row r="60" ht="15" hidden="0" customHeight="1">
      <x:c r="A60" t="n">
        <x:f>Immobilisations!A60</x:f>
        <x:v>0</x:v>
      </x:c>
      <x:c r="B60" t="n">
        <x:f>Immobilisations!B60</x:f>
        <x:v>0</x:v>
      </x:c>
      <x:c r="C60" t="n">
        <x:f>Immobilisations!D60</x:f>
        <x:v>0</x:v>
      </x:c>
      <x:c r="D60" t="n">
        <x:f>Immobilisations!K60</x:f>
        <x:v>0</x:v>
      </x:c>
      <x:c r="E60" t="n">
        <x:f>Immobilisations!L60</x:f>
        <x:v>-46167</x:v>
      </x:c>
      <x:c r="F60" t="str">
        <x:f>IF(E60&lt;=30,"Urgent",IF(E60&lt;=90,"À surveiller","Stable"))</x:f>
        <x:v>Urgent</x:v>
      </x:c>
    </x:row>
    <x:row r="61" ht="15" hidden="0" customHeight="1">
      <x:c r="A61" t="n">
        <x:f>Immobilisations!A61</x:f>
        <x:v>0</x:v>
      </x:c>
      <x:c r="B61" t="n">
        <x:f>Immobilisations!B61</x:f>
        <x:v>0</x:v>
      </x:c>
      <x:c r="C61" t="n">
        <x:f>Immobilisations!D61</x:f>
        <x:v>0</x:v>
      </x:c>
      <x:c r="D61" t="n">
        <x:f>Immobilisations!K61</x:f>
        <x:v>0</x:v>
      </x:c>
      <x:c r="E61" t="n">
        <x:f>Immobilisations!L61</x:f>
        <x:v>-46167</x:v>
      </x:c>
      <x:c r="F61" t="str">
        <x:f>IF(E61&lt;=30,"Urgent",IF(E61&lt;=90,"À surveiller","Stable"))</x:f>
        <x:v>Urgent</x:v>
      </x:c>
    </x:row>
    <x:row r="62" ht="15" hidden="0" customHeight="1">
      <x:c r="A62" t="n">
        <x:f>Immobilisations!A62</x:f>
        <x:v>0</x:v>
      </x:c>
      <x:c r="B62" t="n">
        <x:f>Immobilisations!B62</x:f>
        <x:v>0</x:v>
      </x:c>
      <x:c r="C62" t="n">
        <x:f>Immobilisations!D62</x:f>
        <x:v>0</x:v>
      </x:c>
      <x:c r="D62" t="n">
        <x:f>Immobilisations!K62</x:f>
        <x:v>0</x:v>
      </x:c>
      <x:c r="E62" t="n">
        <x:f>Immobilisations!L62</x:f>
        <x:v>-46167</x:v>
      </x:c>
      <x:c r="F62" t="str">
        <x:f>IF(E62&lt;=30,"Urgent",IF(E62&lt;=90,"À surveiller","Stable"))</x:f>
        <x:v>Urgent</x:v>
      </x:c>
    </x:row>
    <x:row r="63" ht="15" hidden="0" customHeight="1">
      <x:c r="A63" t="n">
        <x:f>Immobilisations!A63</x:f>
        <x:v>0</x:v>
      </x:c>
      <x:c r="B63" t="n">
        <x:f>Immobilisations!B63</x:f>
        <x:v>0</x:v>
      </x:c>
      <x:c r="C63" t="n">
        <x:f>Immobilisations!D63</x:f>
        <x:v>0</x:v>
      </x:c>
      <x:c r="D63" t="n">
        <x:f>Immobilisations!K63</x:f>
        <x:v>0</x:v>
      </x:c>
      <x:c r="E63" t="n">
        <x:f>Immobilisations!L63</x:f>
        <x:v>-46167</x:v>
      </x:c>
      <x:c r="F63" t="str">
        <x:f>IF(E63&lt;=30,"Urgent",IF(E63&lt;=90,"À surveiller","Stable"))</x:f>
        <x:v>Urgent</x:v>
      </x:c>
    </x:row>
    <x:row r="64" ht="15" hidden="0" customHeight="1">
      <x:c r="A64" t="n">
        <x:f>Immobilisations!A64</x:f>
        <x:v>0</x:v>
      </x:c>
      <x:c r="B64" t="n">
        <x:f>Immobilisations!B64</x:f>
        <x:v>0</x:v>
      </x:c>
      <x:c r="C64" t="n">
        <x:f>Immobilisations!D64</x:f>
        <x:v>0</x:v>
      </x:c>
      <x:c r="D64" t="n">
        <x:f>Immobilisations!K64</x:f>
        <x:v>0</x:v>
      </x:c>
      <x:c r="E64" t="n">
        <x:f>Immobilisations!L64</x:f>
        <x:v>-46167</x:v>
      </x:c>
      <x:c r="F64" t="str">
        <x:f>IF(E64&lt;=30,"Urgent",IF(E64&lt;=90,"À surveiller","Stable"))</x:f>
        <x:v>Urgent</x:v>
      </x:c>
    </x:row>
    <x:row r="65" ht="15" hidden="0" customHeight="1">
      <x:c r="A65" t="n">
        <x:f>Immobilisations!A65</x:f>
        <x:v>0</x:v>
      </x:c>
      <x:c r="B65" t="n">
        <x:f>Immobilisations!B65</x:f>
        <x:v>0</x:v>
      </x:c>
      <x:c r="C65" t="n">
        <x:f>Immobilisations!D65</x:f>
        <x:v>0</x:v>
      </x:c>
      <x:c r="D65" t="n">
        <x:f>Immobilisations!K65</x:f>
        <x:v>0</x:v>
      </x:c>
      <x:c r="E65" t="n">
        <x:f>Immobilisations!L65</x:f>
        <x:v>-46167</x:v>
      </x:c>
      <x:c r="F65" t="str">
        <x:f>IF(E65&lt;=30,"Urgent",IF(E65&lt;=90,"À surveiller","Stable"))</x:f>
        <x:v>Urgent</x:v>
      </x:c>
    </x:row>
    <x:row r="66" ht="15" hidden="0" customHeight="1">
      <x:c r="A66" t="n">
        <x:f>Immobilisations!A66</x:f>
        <x:v>0</x:v>
      </x:c>
      <x:c r="B66" t="n">
        <x:f>Immobilisations!B66</x:f>
        <x:v>0</x:v>
      </x:c>
      <x:c r="C66" t="n">
        <x:f>Immobilisations!D66</x:f>
        <x:v>0</x:v>
      </x:c>
      <x:c r="D66" t="n">
        <x:f>Immobilisations!K66</x:f>
        <x:v>0</x:v>
      </x:c>
      <x:c r="E66" t="n">
        <x:f>Immobilisations!L66</x:f>
        <x:v>-46167</x:v>
      </x:c>
      <x:c r="F66" t="str">
        <x:f>IF(E66&lt;=30,"Urgent",IF(E66&lt;=90,"À surveiller","Stable"))</x:f>
        <x:v>Urgent</x:v>
      </x:c>
    </x:row>
    <x:row r="67" ht="15" hidden="0" customHeight="1">
      <x:c r="A67" t="n">
        <x:f>Immobilisations!A67</x:f>
        <x:v>0</x:v>
      </x:c>
      <x:c r="B67" t="n">
        <x:f>Immobilisations!B67</x:f>
        <x:v>0</x:v>
      </x:c>
      <x:c r="C67" t="n">
        <x:f>Immobilisations!D67</x:f>
        <x:v>0</x:v>
      </x:c>
      <x:c r="D67" t="n">
        <x:f>Immobilisations!K67</x:f>
        <x:v>0</x:v>
      </x:c>
      <x:c r="E67" t="n">
        <x:f>Immobilisations!L67</x:f>
        <x:v>-46167</x:v>
      </x:c>
      <x:c r="F67" t="str">
        <x:f>IF(E67&lt;=30,"Urgent",IF(E67&lt;=90,"À surveiller","Stable"))</x:f>
        <x:v>Urgent</x:v>
      </x:c>
    </x:row>
    <x:row r="68" ht="15" hidden="0" customHeight="1">
      <x:c r="A68" t="n">
        <x:f>Immobilisations!A68</x:f>
        <x:v>0</x:v>
      </x:c>
      <x:c r="B68" t="n">
        <x:f>Immobilisations!B68</x:f>
        <x:v>0</x:v>
      </x:c>
      <x:c r="C68" t="n">
        <x:f>Immobilisations!D68</x:f>
        <x:v>0</x:v>
      </x:c>
      <x:c r="D68" t="n">
        <x:f>Immobilisations!K68</x:f>
        <x:v>0</x:v>
      </x:c>
      <x:c r="E68" t="n">
        <x:f>Immobilisations!L68</x:f>
        <x:v>-46167</x:v>
      </x:c>
      <x:c r="F68" t="str">
        <x:f>IF(E68&lt;=30,"Urgent",IF(E68&lt;=90,"À surveiller","Stable"))</x:f>
        <x:v>Urgent</x:v>
      </x:c>
    </x:row>
    <x:row r="69" ht="15" hidden="0" customHeight="1">
      <x:c r="A69" t="n">
        <x:f>Immobilisations!A69</x:f>
        <x:v>0</x:v>
      </x:c>
      <x:c r="B69" t="n">
        <x:f>Immobilisations!B69</x:f>
        <x:v>0</x:v>
      </x:c>
      <x:c r="C69" t="n">
        <x:f>Immobilisations!D69</x:f>
        <x:v>0</x:v>
      </x:c>
      <x:c r="D69" t="n">
        <x:f>Immobilisations!K69</x:f>
        <x:v>0</x:v>
      </x:c>
      <x:c r="E69" t="n">
        <x:f>Immobilisations!L69</x:f>
        <x:v>-46167</x:v>
      </x:c>
      <x:c r="F69" t="str">
        <x:f>IF(E69&lt;=30,"Urgent",IF(E69&lt;=90,"À surveiller","Stable"))</x:f>
        <x:v>Urgent</x:v>
      </x:c>
    </x:row>
    <x:row r="70" ht="15" hidden="0" customHeight="1">
      <x:c r="A70" t="n">
        <x:f>Immobilisations!A70</x:f>
        <x:v>0</x:v>
      </x:c>
      <x:c r="B70" t="n">
        <x:f>Immobilisations!B70</x:f>
        <x:v>0</x:v>
      </x:c>
      <x:c r="C70" t="n">
        <x:f>Immobilisations!D70</x:f>
        <x:v>0</x:v>
      </x:c>
      <x:c r="D70" t="n">
        <x:f>Immobilisations!K70</x:f>
        <x:v>0</x:v>
      </x:c>
      <x:c r="E70" t="n">
        <x:f>Immobilisations!L70</x:f>
        <x:v>-46167</x:v>
      </x:c>
      <x:c r="F70" t="str">
        <x:f>IF(E70&lt;=30,"Urgent",IF(E70&lt;=90,"À surveiller","Stable"))</x:f>
        <x:v>Urgent</x:v>
      </x:c>
    </x:row>
    <x:row r="71" ht="15" hidden="0" customHeight="1">
      <x:c r="A71" t="n">
        <x:f>Immobilisations!A71</x:f>
        <x:v>0</x:v>
      </x:c>
      <x:c r="B71" t="n">
        <x:f>Immobilisations!B71</x:f>
        <x:v>0</x:v>
      </x:c>
      <x:c r="C71" t="n">
        <x:f>Immobilisations!D71</x:f>
        <x:v>0</x:v>
      </x:c>
      <x:c r="D71" t="n">
        <x:f>Immobilisations!K71</x:f>
        <x:v>0</x:v>
      </x:c>
      <x:c r="E71" t="n">
        <x:f>Immobilisations!L71</x:f>
        <x:v>-46167</x:v>
      </x:c>
      <x:c r="F71" t="str">
        <x:f>IF(E71&lt;=30,"Urgent",IF(E71&lt;=90,"À surveiller","Stable"))</x:f>
        <x:v>Urgent</x:v>
      </x:c>
    </x:row>
    <x:row r="72" ht="15" hidden="0" customHeight="1">
      <x:c r="A72" t="n">
        <x:f>Immobilisations!A72</x:f>
        <x:v>0</x:v>
      </x:c>
      <x:c r="B72" t="n">
        <x:f>Immobilisations!B72</x:f>
        <x:v>0</x:v>
      </x:c>
      <x:c r="C72" t="n">
        <x:f>Immobilisations!D72</x:f>
        <x:v>0</x:v>
      </x:c>
      <x:c r="D72" t="n">
        <x:f>Immobilisations!K72</x:f>
        <x:v>0</x:v>
      </x:c>
      <x:c r="E72" t="n">
        <x:f>Immobilisations!L72</x:f>
        <x:v>-46167</x:v>
      </x:c>
      <x:c r="F72" t="str">
        <x:f>IF(E72&lt;=30,"Urgent",IF(E72&lt;=90,"À surveiller","Stable"))</x:f>
        <x:v>Urgent</x:v>
      </x:c>
    </x:row>
    <x:row r="73" ht="15" hidden="0" customHeight="1">
      <x:c r="A73" t="n">
        <x:f>Immobilisations!A73</x:f>
        <x:v>0</x:v>
      </x:c>
      <x:c r="B73" t="n">
        <x:f>Immobilisations!B73</x:f>
        <x:v>0</x:v>
      </x:c>
      <x:c r="C73" t="n">
        <x:f>Immobilisations!D73</x:f>
        <x:v>0</x:v>
      </x:c>
      <x:c r="D73" t="n">
        <x:f>Immobilisations!K73</x:f>
        <x:v>0</x:v>
      </x:c>
      <x:c r="E73" t="n">
        <x:f>Immobilisations!L73</x:f>
        <x:v>-46167</x:v>
      </x:c>
      <x:c r="F73" t="str">
        <x:f>IF(E73&lt;=30,"Urgent",IF(E73&lt;=90,"À surveiller","Stable"))</x:f>
        <x:v>Urgent</x:v>
      </x:c>
    </x:row>
    <x:row r="74" ht="15" hidden="0" customHeight="1">
      <x:c r="A74" t="n">
        <x:f>Immobilisations!A74</x:f>
        <x:v>0</x:v>
      </x:c>
      <x:c r="B74" t="n">
        <x:f>Immobilisations!B74</x:f>
        <x:v>0</x:v>
      </x:c>
      <x:c r="C74" t="n">
        <x:f>Immobilisations!D74</x:f>
        <x:v>0</x:v>
      </x:c>
      <x:c r="D74" t="n">
        <x:f>Immobilisations!K74</x:f>
        <x:v>0</x:v>
      </x:c>
      <x:c r="E74" t="n">
        <x:f>Immobilisations!L74</x:f>
        <x:v>-46167</x:v>
      </x:c>
      <x:c r="F74" t="str">
        <x:f>IF(E74&lt;=30,"Urgent",IF(E74&lt;=90,"À surveiller","Stable"))</x:f>
        <x:v>Urgent</x:v>
      </x:c>
    </x:row>
    <x:row r="75" ht="15" hidden="0" customHeight="1">
      <x:c r="A75" t="n">
        <x:f>Immobilisations!A75</x:f>
        <x:v>0</x:v>
      </x:c>
      <x:c r="B75" t="n">
        <x:f>Immobilisations!B75</x:f>
        <x:v>0</x:v>
      </x:c>
      <x:c r="C75" t="n">
        <x:f>Immobilisations!D75</x:f>
        <x:v>0</x:v>
      </x:c>
      <x:c r="D75" t="n">
        <x:f>Immobilisations!K75</x:f>
        <x:v>0</x:v>
      </x:c>
      <x:c r="E75" t="n">
        <x:f>Immobilisations!L75</x:f>
        <x:v>-46167</x:v>
      </x:c>
      <x:c r="F75" t="str">
        <x:f>IF(E75&lt;=30,"Urgent",IF(E75&lt;=90,"À surveiller","Stable"))</x:f>
        <x:v>Urgent</x:v>
      </x:c>
    </x:row>
    <x:row r="76" ht="15" hidden="0" customHeight="1">
      <x:c r="A76" t="n">
        <x:f>Immobilisations!A76</x:f>
        <x:v>0</x:v>
      </x:c>
      <x:c r="B76" t="n">
        <x:f>Immobilisations!B76</x:f>
        <x:v>0</x:v>
      </x:c>
      <x:c r="C76" t="n">
        <x:f>Immobilisations!D76</x:f>
        <x:v>0</x:v>
      </x:c>
      <x:c r="D76" t="n">
        <x:f>Immobilisations!K76</x:f>
        <x:v>0</x:v>
      </x:c>
      <x:c r="E76" t="n">
        <x:f>Immobilisations!L76</x:f>
        <x:v>-46167</x:v>
      </x:c>
      <x:c r="F76" t="str">
        <x:f>IF(E76&lt;=30,"Urgent",IF(E76&lt;=90,"À surveiller","Stable"))</x:f>
        <x:v>Urgent</x:v>
      </x:c>
    </x:row>
    <x:row r="77" ht="15" hidden="0" customHeight="1">
      <x:c r="A77" t="n">
        <x:f>Immobilisations!A77</x:f>
        <x:v>0</x:v>
      </x:c>
      <x:c r="B77" t="n">
        <x:f>Immobilisations!B77</x:f>
        <x:v>0</x:v>
      </x:c>
      <x:c r="C77" t="n">
        <x:f>Immobilisations!D77</x:f>
        <x:v>0</x:v>
      </x:c>
      <x:c r="D77" t="n">
        <x:f>Immobilisations!K77</x:f>
        <x:v>0</x:v>
      </x:c>
      <x:c r="E77" t="n">
        <x:f>Immobilisations!L77</x:f>
        <x:v>-46167</x:v>
      </x:c>
      <x:c r="F77" t="str">
        <x:f>IF(E77&lt;=30,"Urgent",IF(E77&lt;=90,"À surveiller","Stable"))</x:f>
        <x:v>Urgent</x:v>
      </x:c>
    </x:row>
    <x:row r="78" ht="15" hidden="0" customHeight="1">
      <x:c r="A78" t="n">
        <x:f>Immobilisations!A78</x:f>
        <x:v>0</x:v>
      </x:c>
      <x:c r="B78" t="n">
        <x:f>Immobilisations!B78</x:f>
        <x:v>0</x:v>
      </x:c>
      <x:c r="C78" t="n">
        <x:f>Immobilisations!D78</x:f>
        <x:v>0</x:v>
      </x:c>
      <x:c r="D78" t="n">
        <x:f>Immobilisations!K78</x:f>
        <x:v>0</x:v>
      </x:c>
      <x:c r="E78" t="n">
        <x:f>Immobilisations!L78</x:f>
        <x:v>-46167</x:v>
      </x:c>
      <x:c r="F78" t="str">
        <x:f>IF(E78&lt;=30,"Urgent",IF(E78&lt;=90,"À surveiller","Stable"))</x:f>
        <x:v>Urgent</x:v>
      </x:c>
    </x:row>
    <x:row r="79" ht="15" hidden="0" customHeight="1">
      <x:c r="A79" t="n">
        <x:f>Immobilisations!A79</x:f>
        <x:v>0</x:v>
      </x:c>
      <x:c r="B79" t="n">
        <x:f>Immobilisations!B79</x:f>
        <x:v>0</x:v>
      </x:c>
      <x:c r="C79" t="n">
        <x:f>Immobilisations!D79</x:f>
        <x:v>0</x:v>
      </x:c>
      <x:c r="D79" t="n">
        <x:f>Immobilisations!K79</x:f>
        <x:v>0</x:v>
      </x:c>
      <x:c r="E79" t="n">
        <x:f>Immobilisations!L79</x:f>
        <x:v>-46167</x:v>
      </x:c>
      <x:c r="F79" t="str">
        <x:f>IF(E79&lt;=30,"Urgent",IF(E79&lt;=90,"À surveiller","Stable"))</x:f>
        <x:v>Urgent</x:v>
      </x:c>
    </x:row>
    <x:row r="80" ht="15" hidden="0" customHeight="1">
      <x:c r="A80" t="n">
        <x:f>Immobilisations!A80</x:f>
        <x:v>0</x:v>
      </x:c>
      <x:c r="B80" t="n">
        <x:f>Immobilisations!B80</x:f>
        <x:v>0</x:v>
      </x:c>
      <x:c r="C80" t="n">
        <x:f>Immobilisations!D80</x:f>
        <x:v>0</x:v>
      </x:c>
      <x:c r="D80" t="n">
        <x:f>Immobilisations!K80</x:f>
        <x:v>0</x:v>
      </x:c>
      <x:c r="E80" t="n">
        <x:f>Immobilisations!L80</x:f>
        <x:v>-46167</x:v>
      </x:c>
      <x:c r="F80" t="str">
        <x:f>IF(E80&lt;=30,"Urgent",IF(E80&lt;=90,"À surveiller","Stable"))</x:f>
        <x:v>Urgent</x:v>
      </x:c>
    </x:row>
    <x:row r="81" ht="15" hidden="0" customHeight="1">
      <x:c r="A81" t="n">
        <x:f>Immobilisations!A81</x:f>
        <x:v>0</x:v>
      </x:c>
      <x:c r="B81" t="n">
        <x:f>Immobilisations!B81</x:f>
        <x:v>0</x:v>
      </x:c>
      <x:c r="C81" t="n">
        <x:f>Immobilisations!D81</x:f>
        <x:v>0</x:v>
      </x:c>
      <x:c r="D81" t="n">
        <x:f>Immobilisations!K81</x:f>
        <x:v>0</x:v>
      </x:c>
      <x:c r="E81" t="n">
        <x:f>Immobilisations!L81</x:f>
        <x:v>-46167</x:v>
      </x:c>
      <x:c r="F81" t="str">
        <x:f>IF(E81&lt;=30,"Urgent",IF(E81&lt;=90,"À surveiller","Stable"))</x:f>
        <x:v>Urgent</x:v>
      </x:c>
    </x:row>
    <x:row r="82" ht="15" hidden="0" customHeight="1">
      <x:c r="A82" t="n">
        <x:f>Immobilisations!A82</x:f>
        <x:v>0</x:v>
      </x:c>
      <x:c r="B82" t="n">
        <x:f>Immobilisations!B82</x:f>
        <x:v>0</x:v>
      </x:c>
      <x:c r="C82" t="n">
        <x:f>Immobilisations!D82</x:f>
        <x:v>0</x:v>
      </x:c>
      <x:c r="D82" t="n">
        <x:f>Immobilisations!K82</x:f>
        <x:v>0</x:v>
      </x:c>
      <x:c r="E82" t="n">
        <x:f>Immobilisations!L82</x:f>
        <x:v>-46167</x:v>
      </x:c>
      <x:c r="F82" t="str">
        <x:f>IF(E82&lt;=30,"Urgent",IF(E82&lt;=90,"À surveiller","Stable"))</x:f>
        <x:v>Urgent</x:v>
      </x:c>
    </x:row>
    <x:row r="83" ht="15" hidden="0" customHeight="1">
      <x:c r="A83" t="n">
        <x:f>Immobilisations!A83</x:f>
        <x:v>0</x:v>
      </x:c>
      <x:c r="B83" t="n">
        <x:f>Immobilisations!B83</x:f>
        <x:v>0</x:v>
      </x:c>
      <x:c r="C83" t="n">
        <x:f>Immobilisations!D83</x:f>
        <x:v>0</x:v>
      </x:c>
      <x:c r="D83" t="n">
        <x:f>Immobilisations!K83</x:f>
        <x:v>0</x:v>
      </x:c>
      <x:c r="E83" t="n">
        <x:f>Immobilisations!L83</x:f>
        <x:v>-46167</x:v>
      </x:c>
      <x:c r="F83" t="str">
        <x:f>IF(E83&lt;=30,"Urgent",IF(E83&lt;=90,"À surveiller","Stable"))</x:f>
        <x:v>Urgent</x:v>
      </x:c>
    </x:row>
    <x:row r="84" ht="15" hidden="0" customHeight="1">
      <x:c r="A84" t="n">
        <x:f>Immobilisations!A84</x:f>
        <x:v>0</x:v>
      </x:c>
      <x:c r="B84" t="n">
        <x:f>Immobilisations!B84</x:f>
        <x:v>0</x:v>
      </x:c>
      <x:c r="C84" t="n">
        <x:f>Immobilisations!D84</x:f>
        <x:v>0</x:v>
      </x:c>
      <x:c r="D84" t="n">
        <x:f>Immobilisations!K84</x:f>
        <x:v>0</x:v>
      </x:c>
      <x:c r="E84" t="n">
        <x:f>Immobilisations!L84</x:f>
        <x:v>-46167</x:v>
      </x:c>
      <x:c r="F84" t="str">
        <x:f>IF(E84&lt;=30,"Urgent",IF(E84&lt;=90,"À surveiller","Stable"))</x:f>
        <x:v>Urgent</x:v>
      </x:c>
    </x:row>
    <x:row r="85" ht="15" hidden="0" customHeight="1">
      <x:c r="A85" t="n">
        <x:f>Immobilisations!A85</x:f>
        <x:v>0</x:v>
      </x:c>
      <x:c r="B85" t="n">
        <x:f>Immobilisations!B85</x:f>
        <x:v>0</x:v>
      </x:c>
      <x:c r="C85" t="n">
        <x:f>Immobilisations!D85</x:f>
        <x:v>0</x:v>
      </x:c>
      <x:c r="D85" t="n">
        <x:f>Immobilisations!K85</x:f>
        <x:v>0</x:v>
      </x:c>
      <x:c r="E85" t="n">
        <x:f>Immobilisations!L85</x:f>
        <x:v>-46167</x:v>
      </x:c>
      <x:c r="F85" t="str">
        <x:f>IF(E85&lt;=30,"Urgent",IF(E85&lt;=90,"À surveiller","Stable"))</x:f>
        <x:v>Urgent</x:v>
      </x:c>
    </x:row>
    <x:row r="86" ht="15" hidden="0" customHeight="1">
      <x:c r="A86" t="n">
        <x:f>Immobilisations!A86</x:f>
        <x:v>0</x:v>
      </x:c>
      <x:c r="B86" t="n">
        <x:f>Immobilisations!B86</x:f>
        <x:v>0</x:v>
      </x:c>
      <x:c r="C86" t="n">
        <x:f>Immobilisations!D86</x:f>
        <x:v>0</x:v>
      </x:c>
      <x:c r="D86" t="n">
        <x:f>Immobilisations!K86</x:f>
        <x:v>0</x:v>
      </x:c>
      <x:c r="E86" t="n">
        <x:f>Immobilisations!L86</x:f>
        <x:v>-46167</x:v>
      </x:c>
      <x:c r="F86" t="str">
        <x:f>IF(E86&lt;=30,"Urgent",IF(E86&lt;=90,"À surveiller","Stable"))</x:f>
        <x:v>Urgent</x:v>
      </x:c>
    </x:row>
    <x:row r="87" ht="15" hidden="0" customHeight="1">
      <x:c r="A87" t="n">
        <x:f>Immobilisations!A87</x:f>
        <x:v>0</x:v>
      </x:c>
      <x:c r="B87" t="n">
        <x:f>Immobilisations!B87</x:f>
        <x:v>0</x:v>
      </x:c>
      <x:c r="C87" t="n">
        <x:f>Immobilisations!D87</x:f>
        <x:v>0</x:v>
      </x:c>
      <x:c r="D87" t="n">
        <x:f>Immobilisations!K87</x:f>
        <x:v>0</x:v>
      </x:c>
      <x:c r="E87" t="n">
        <x:f>Immobilisations!L87</x:f>
        <x:v>-46167</x:v>
      </x:c>
      <x:c r="F87" t="str">
        <x:f>IF(E87&lt;=30,"Urgent",IF(E87&lt;=90,"À surveiller","Stable"))</x:f>
        <x:v>Urgent</x:v>
      </x:c>
    </x:row>
    <x:row r="88" ht="15" hidden="0" customHeight="1">
      <x:c r="A88" t="n">
        <x:f>Immobilisations!A88</x:f>
        <x:v>0</x:v>
      </x:c>
      <x:c r="B88" t="n">
        <x:f>Immobilisations!B88</x:f>
        <x:v>0</x:v>
      </x:c>
      <x:c r="C88" t="n">
        <x:f>Immobilisations!D88</x:f>
        <x:v>0</x:v>
      </x:c>
      <x:c r="D88" t="n">
        <x:f>Immobilisations!K88</x:f>
        <x:v>0</x:v>
      </x:c>
      <x:c r="E88" t="n">
        <x:f>Immobilisations!L88</x:f>
        <x:v>-46167</x:v>
      </x:c>
      <x:c r="F88" t="str">
        <x:f>IF(E88&lt;=30,"Urgent",IF(E88&lt;=90,"À surveiller","Stable"))</x:f>
        <x:v>Urgent</x:v>
      </x:c>
    </x:row>
    <x:row r="89" ht="15" hidden="0" customHeight="1">
      <x:c r="A89" t="n">
        <x:f>Immobilisations!A89</x:f>
        <x:v>0</x:v>
      </x:c>
      <x:c r="B89" t="n">
        <x:f>Immobilisations!B89</x:f>
        <x:v>0</x:v>
      </x:c>
      <x:c r="C89" t="n">
        <x:f>Immobilisations!D89</x:f>
        <x:v>0</x:v>
      </x:c>
      <x:c r="D89" t="n">
        <x:f>Immobilisations!K89</x:f>
        <x:v>0</x:v>
      </x:c>
      <x:c r="E89" t="n">
        <x:f>Immobilisations!L89</x:f>
        <x:v>-46167</x:v>
      </x:c>
      <x:c r="F89" t="str">
        <x:f>IF(E89&lt;=30,"Urgent",IF(E89&lt;=90,"À surveiller","Stable"))</x:f>
        <x:v>Urgent</x:v>
      </x:c>
    </x:row>
    <x:row r="90" ht="15" hidden="0" customHeight="1">
      <x:c r="A90" t="n">
        <x:f>Immobilisations!A90</x:f>
        <x:v>0</x:v>
      </x:c>
      <x:c r="B90" t="n">
        <x:f>Immobilisations!B90</x:f>
        <x:v>0</x:v>
      </x:c>
      <x:c r="C90" t="n">
        <x:f>Immobilisations!D90</x:f>
        <x:v>0</x:v>
      </x:c>
      <x:c r="D90" t="n">
        <x:f>Immobilisations!K90</x:f>
        <x:v>0</x:v>
      </x:c>
      <x:c r="E90" t="n">
        <x:f>Immobilisations!L90</x:f>
        <x:v>-46167</x:v>
      </x:c>
      <x:c r="F90" t="str">
        <x:f>IF(E90&lt;=30,"Urgent",IF(E90&lt;=90,"À surveiller","Stable"))</x:f>
        <x:v>Urgent</x:v>
      </x:c>
    </x:row>
    <x:row r="91" ht="15" hidden="0" customHeight="1">
      <x:c r="A91" t="n">
        <x:f>Immobilisations!A91</x:f>
        <x:v>0</x:v>
      </x:c>
      <x:c r="B91" t="n">
        <x:f>Immobilisations!B91</x:f>
        <x:v>0</x:v>
      </x:c>
      <x:c r="C91" t="n">
        <x:f>Immobilisations!D91</x:f>
        <x:v>0</x:v>
      </x:c>
      <x:c r="D91" t="n">
        <x:f>Immobilisations!K91</x:f>
        <x:v>0</x:v>
      </x:c>
      <x:c r="E91" t="n">
        <x:f>Immobilisations!L91</x:f>
        <x:v>-46167</x:v>
      </x:c>
      <x:c r="F91" t="str">
        <x:f>IF(E91&lt;=30,"Urgent",IF(E91&lt;=90,"À surveiller","Stable"))</x:f>
        <x:v>Urgent</x:v>
      </x:c>
    </x:row>
    <x:row r="92" ht="15" hidden="0" customHeight="1">
      <x:c r="A92" t="n">
        <x:f>Immobilisations!A92</x:f>
        <x:v>0</x:v>
      </x:c>
      <x:c r="B92" t="n">
        <x:f>Immobilisations!B92</x:f>
        <x:v>0</x:v>
      </x:c>
      <x:c r="C92" t="n">
        <x:f>Immobilisations!D92</x:f>
        <x:v>0</x:v>
      </x:c>
      <x:c r="D92" t="n">
        <x:f>Immobilisations!K92</x:f>
        <x:v>0</x:v>
      </x:c>
      <x:c r="E92" t="n">
        <x:f>Immobilisations!L92</x:f>
        <x:v>-46167</x:v>
      </x:c>
      <x:c r="F92" t="str">
        <x:f>IF(E92&lt;=30,"Urgent",IF(E92&lt;=90,"À surveiller","Stable"))</x:f>
        <x:v>Urgent</x:v>
      </x:c>
    </x:row>
    <x:row r="93" ht="15" hidden="0" customHeight="1">
      <x:c r="A93" t="n">
        <x:f>Immobilisations!A93</x:f>
        <x:v>0</x:v>
      </x:c>
      <x:c r="B93" t="n">
        <x:f>Immobilisations!B93</x:f>
        <x:v>0</x:v>
      </x:c>
      <x:c r="C93" t="n">
        <x:f>Immobilisations!D93</x:f>
        <x:v>0</x:v>
      </x:c>
      <x:c r="D93" t="n">
        <x:f>Immobilisations!K93</x:f>
        <x:v>0</x:v>
      </x:c>
      <x:c r="E93" t="n">
        <x:f>Immobilisations!L93</x:f>
        <x:v>-46167</x:v>
      </x:c>
      <x:c r="F93" t="str">
        <x:f>IF(E93&lt;=30,"Urgent",IF(E93&lt;=90,"À surveiller","Stable"))</x:f>
        <x:v>Urgent</x:v>
      </x:c>
    </x:row>
    <x:row r="94" ht="15" hidden="0" customHeight="1">
      <x:c r="A94" t="n">
        <x:f>Immobilisations!A94</x:f>
        <x:v>0</x:v>
      </x:c>
      <x:c r="B94" t="n">
        <x:f>Immobilisations!B94</x:f>
        <x:v>0</x:v>
      </x:c>
      <x:c r="C94" t="n">
        <x:f>Immobilisations!D94</x:f>
        <x:v>0</x:v>
      </x:c>
      <x:c r="D94" t="n">
        <x:f>Immobilisations!K94</x:f>
        <x:v>0</x:v>
      </x:c>
      <x:c r="E94" t="n">
        <x:f>Immobilisations!L94</x:f>
        <x:v>-46167</x:v>
      </x:c>
      <x:c r="F94" t="str">
        <x:f>IF(E94&lt;=30,"Urgent",IF(E94&lt;=90,"À surveiller","Stable"))</x:f>
        <x:v>Urgent</x:v>
      </x:c>
    </x:row>
    <x:row r="95" ht="15" hidden="0" customHeight="1">
      <x:c r="A95" t="n">
        <x:f>Immobilisations!A95</x:f>
        <x:v>0</x:v>
      </x:c>
      <x:c r="B95" t="n">
        <x:f>Immobilisations!B95</x:f>
        <x:v>0</x:v>
      </x:c>
      <x:c r="C95" t="n">
        <x:f>Immobilisations!D95</x:f>
        <x:v>0</x:v>
      </x:c>
      <x:c r="D95" t="n">
        <x:f>Immobilisations!K95</x:f>
        <x:v>0</x:v>
      </x:c>
      <x:c r="E95" t="n">
        <x:f>Immobilisations!L95</x:f>
        <x:v>-46167</x:v>
      </x:c>
      <x:c r="F95" t="str">
        <x:f>IF(E95&lt;=30,"Urgent",IF(E95&lt;=90,"À surveiller","Stable"))</x:f>
        <x:v>Urgent</x:v>
      </x:c>
    </x:row>
    <x:row r="96" ht="15" hidden="0" customHeight="1">
      <x:c r="A96" t="n">
        <x:f>Immobilisations!A96</x:f>
        <x:v>0</x:v>
      </x:c>
      <x:c r="B96" t="n">
        <x:f>Immobilisations!B96</x:f>
        <x:v>0</x:v>
      </x:c>
      <x:c r="C96" t="n">
        <x:f>Immobilisations!D96</x:f>
        <x:v>0</x:v>
      </x:c>
      <x:c r="D96" t="n">
        <x:f>Immobilisations!K96</x:f>
        <x:v>0</x:v>
      </x:c>
      <x:c r="E96" t="n">
        <x:f>Immobilisations!L96</x:f>
        <x:v>-46167</x:v>
      </x:c>
      <x:c r="F96" t="str">
        <x:f>IF(E96&lt;=30,"Urgent",IF(E96&lt;=90,"À surveiller","Stable"))</x:f>
        <x:v>Urgent</x:v>
      </x:c>
    </x:row>
    <x:row r="97" ht="15" hidden="0" customHeight="1">
      <x:c r="A97" t="n">
        <x:f>Immobilisations!A97</x:f>
        <x:v>0</x:v>
      </x:c>
      <x:c r="B97" t="n">
        <x:f>Immobilisations!B97</x:f>
        <x:v>0</x:v>
      </x:c>
      <x:c r="C97" t="n">
        <x:f>Immobilisations!D97</x:f>
        <x:v>0</x:v>
      </x:c>
      <x:c r="D97" t="n">
        <x:f>Immobilisations!K97</x:f>
        <x:v>0</x:v>
      </x:c>
      <x:c r="E97" t="n">
        <x:f>Immobilisations!L97</x:f>
        <x:v>-46167</x:v>
      </x:c>
      <x:c r="F97" t="str">
        <x:f>IF(E97&lt;=30,"Urgent",IF(E97&lt;=90,"À surveiller","Stable"))</x:f>
        <x:v>Urgent</x:v>
      </x:c>
    </x:row>
    <x:row r="98" ht="15" hidden="0" customHeight="1">
      <x:c r="A98" t="n">
        <x:f>Immobilisations!A98</x:f>
        <x:v>0</x:v>
      </x:c>
      <x:c r="B98" t="n">
        <x:f>Immobilisations!B98</x:f>
        <x:v>0</x:v>
      </x:c>
      <x:c r="C98" t="n">
        <x:f>Immobilisations!D98</x:f>
        <x:v>0</x:v>
      </x:c>
      <x:c r="D98" t="n">
        <x:f>Immobilisations!K98</x:f>
        <x:v>0</x:v>
      </x:c>
      <x:c r="E98" t="n">
        <x:f>Immobilisations!L98</x:f>
        <x:v>-46167</x:v>
      </x:c>
      <x:c r="F98" t="str">
        <x:f>IF(E98&lt;=30,"Urgent",IF(E98&lt;=90,"À surveiller","Stable"))</x:f>
        <x:v>Urgent</x:v>
      </x:c>
    </x:row>
    <x:row r="99" ht="15" hidden="0" customHeight="1">
      <x:c r="A99" t="n">
        <x:f>Immobilisations!A99</x:f>
        <x:v>0</x:v>
      </x:c>
      <x:c r="B99" t="n">
        <x:f>Immobilisations!B99</x:f>
        <x:v>0</x:v>
      </x:c>
      <x:c r="C99" t="n">
        <x:f>Immobilisations!D99</x:f>
        <x:v>0</x:v>
      </x:c>
      <x:c r="D99" t="n">
        <x:f>Immobilisations!K99</x:f>
        <x:v>0</x:v>
      </x:c>
      <x:c r="E99" t="n">
        <x:f>Immobilisations!L99</x:f>
        <x:v>-46167</x:v>
      </x:c>
      <x:c r="F99" t="str">
        <x:f>IF(E99&lt;=30,"Urgent",IF(E99&lt;=90,"À surveiller","Stable"))</x:f>
        <x:v>Urgent</x:v>
      </x:c>
    </x:row>
    <x:row r="100" ht="15" hidden="0" customHeight="1">
      <x:c r="A100" t="n">
        <x:f>Immobilisations!A100</x:f>
        <x:v>0</x:v>
      </x:c>
      <x:c r="B100" t="n">
        <x:f>Immobilisations!B100</x:f>
        <x:v>0</x:v>
      </x:c>
      <x:c r="C100" t="n">
        <x:f>Immobilisations!D100</x:f>
        <x:v>0</x:v>
      </x:c>
      <x:c r="D100" t="n">
        <x:f>Immobilisations!K100</x:f>
        <x:v>0</x:v>
      </x:c>
      <x:c r="E100" t="n">
        <x:f>Immobilisations!L100</x:f>
        <x:v>-46167</x:v>
      </x:c>
      <x:c r="F100" t="str">
        <x:f>IF(E100&lt;=30,"Urgent",IF(E100&lt;=90,"À surveiller","Stable"))</x:f>
        <x:v>Urgent</x:v>
      </x:c>
    </x:row>
    <x:row r="101" ht="15" hidden="0" customHeight="1">
      <x:c r="A101" t="n">
        <x:f>Immobilisations!A101</x:f>
        <x:v>0</x:v>
      </x:c>
      <x:c r="B101" t="n">
        <x:f>Immobilisations!B101</x:f>
        <x:v>0</x:v>
      </x:c>
      <x:c r="C101" t="n">
        <x:f>Immobilisations!D101</x:f>
        <x:v>0</x:v>
      </x:c>
      <x:c r="D101" t="n">
        <x:f>Immobilisations!K101</x:f>
        <x:v>0</x:v>
      </x:c>
      <x:c r="E101" t="n">
        <x:f>Immobilisations!L101</x:f>
        <x:v>-46167</x:v>
      </x:c>
      <x:c r="F101" t="str">
        <x:f>IF(E101&lt;=30,"Urgent",IF(E101&lt;=90,"À surveiller","Stable"))</x:f>
        <x:v>Urgent</x:v>
      </x:c>
    </x:row>
    <x:row r="102"/>
    <x:row r="103"/>
    <x:row r="104"/>
    <x:row r="105"/>
    <x:row r="106"/>
    <x:row r="107"/>
    <x:row r="108"/>
    <x:row r="109"/>
    <x:row r="110"/>
    <x:row r="111"/>
    <x:row r="112"/>
    <x:row r="113"/>
    <x:row r="114"/>
    <x:row r="115"/>
    <x:row r="116"/>
    <x:row r="117"/>
    <x:row r="118"/>
    <x:row r="119"/>
    <x:row r="120"/>
  </x:sheetData>
  <x:conditionalFormatting sqref="F2:F101">
    <x:cfRule type="expression" dxfId="4" priority="1">
      <x:formula>F2="Urgent"</x:formula>
    </x:cfRule>
    <x:cfRule type="expression" dxfId="5" priority="2">
      <x:formula>F2="À surveiller"</x:formula>
    </x:cfRule>
    <x:cfRule type="expression" dxfId="6" priority="3">
      <x:formula>F2="Stable"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1cb50749e2954dc9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24" hidden="0" customWidth="1"/>
    <x:col min="3" max="3" width="24" hidden="0" customWidth="1"/>
    <x:col min="4" max="4" width="24" hidden="0" customWidth="1"/>
    <x:col min="6" max="6" width="36" hidden="0" customWidth="1"/>
    <x:col min="7" max="7" width="36" hidden="0" customWidth="1"/>
  </x:cols>
  <x:sheetData>
    <x:row r="1" ht="15" hidden="0" customHeight="1">
      <x:c r="A1" s="4" t="str">
        <x:v>Types immobilisations</x:v>
      </x:c>
      <x:c r="B1" s="4" t="str">
        <x:v>Statuts</x:v>
      </x:c>
      <x:c r="C1" s="4" t="str">
        <x:v>Niveaux risque</x:v>
      </x:c>
      <x:c r="D1" s="4" t="str">
        <x:v>Sociétés</x:v>
      </x:c>
      <x:c r="F1" s="3" t="str">
        <x:v>Note modèle</x:v>
      </x:c>
      <x:c r="G1" s="3" t="str">
        <x:v>Source</x:v>
      </x:c>
    </x:row>
    <x:row r="2" ht="15" hidden="0" customHeight="1">
      <x:c r="A2" t="str">
        <x:v>Titres de participation</x:v>
      </x:c>
      <x:c r="B2" t="str">
        <x:v>Actif</x:v>
      </x:c>
      <x:c r="C2" t="str">
        <x:v>Faible</x:v>
      </x:c>
      <x:c r="D2" t="str">
        <x:v>Alpha Holding</x:v>
      </x:c>
      <x:c r="F2" t="str">
        <x:v>Modèle construit pour le suivi interne des immobilisations financières</x:v>
      </x:c>
      <x:c r="G2" t="str">
        <x:v>Données exemples fictives</x:v>
      </x:c>
    </x:row>
    <x:row r="3" ht="15" hidden="0" customHeight="1">
      <x:c r="A3" t="str">
        <x:v>Actions</x:v>
      </x:c>
      <x:c r="B3" t="str">
        <x:v>Sous surveillance</x:v>
      </x:c>
      <x:c r="C3" t="str">
        <x:v>Moyen</x:v>
      </x:c>
      <x:c r="D3" t="str">
        <x:v>Beta Industrie</x:v>
      </x:c>
      <x:c r="F3" t="str">
        <x:v>Formules</x:v>
      </x:c>
      <x:c r="G3" t="str">
        <x:v>Calculs Excel standards : SUM, SUMIF, COUNTIF, IFERROR</x:v>
      </x:c>
    </x:row>
    <x:row r="4" ht="15" hidden="0" customHeight="1">
      <x:c r="A4" t="str">
        <x:v>Obligations</x:v>
      </x:c>
      <x:c r="B4" t="str">
        <x:v>Échéance proche</x:v>
      </x:c>
      <x:c r="C4" t="str">
        <x:v>Élevé</x:v>
      </x:c>
      <x:c r="D4" t="str">
        <x:v>Gamma Services</x:v>
      </x:c>
    </x:row>
    <x:row r="5" ht="15" hidden="0" customHeight="1">
      <x:c r="A5" t="str">
        <x:v>Dépôts et cautionnements</x:v>
      </x:c>
      <x:c r="B5" t="str">
        <x:v>Déprécié</x:v>
      </x:c>
      <x:c r="C5" t="str">
        <x:v>Critique</x:v>
      </x:c>
      <x:c r="D5" t="str">
        <x:v>Delta Finance</x:v>
      </x:c>
    </x:row>
    <x:row r="6" ht="15" hidden="0" customHeight="1">
      <x:c r="A6" t="str">
        <x:v>Prêts accordés</x:v>
      </x:c>
      <x:c r="B6" t="str">
        <x:v>Sorti</x:v>
      </x:c>
      <x:c r="C6" t="str"/>
      <x:c r="D6" t="str">
        <x:v>Omega Capital</x:v>
      </x:c>
    </x:row>
    <x:row r="7" ht="15" hidden="0" customHeight="1">
      <x:c r="A7" t="str">
        <x:v>Comptes bloqués</x:v>
      </x:c>
      <x:c r="B7" t="str"/>
      <x:c r="C7" t="str"/>
      <x:c r="D7" t="str">
        <x:v>Atlas Partners</x:v>
      </x:c>
    </x:row>
    <x:row r="8" ht="15" hidden="0" customHeight="1">
      <x:c r="A8" t="str">
        <x:v>Placements long terme</x:v>
      </x:c>
      <x:c r="B8" t="str"/>
      <x:c r="C8" t="str"/>
      <x:c r="D8" t="str">
        <x:v>Maroc Invest</x:v>
      </x:c>
    </x:row>
    <x:row r="9"/>
    <x:row r="10"/>
    <x:row r="11"/>
    <x:row r="12"/>
    <x:row r="13"/>
    <x:row r="14"/>
    <x:row r="15"/>
    <x:row r="16"/>
    <x:row r="17"/>
    <x:row r="18"/>
    <x:row r="19"/>
    <x:row r="20"/>
    <x:row r="21"/>
    <x:row r="22"/>
    <x:row r="23"/>
    <x:row r="24"/>
    <x:row r="25"/>
    <x:row r="26"/>
    <x:row r="27"/>
    <x:row r="28"/>
    <x:row r="29"/>
    <x:row r="30"/>
    <x:row r="31"/>
    <x:row r="32"/>
    <x:row r="33"/>
    <x:row r="34"/>
    <x:row r="35"/>
    <x:row r="36"/>
    <x:row r="37"/>
    <x:row r="38"/>
    <x:row r="39"/>
    <x:row r="40"/>
    <x:row r="41"/>
    <x:row r="42"/>
    <x:row r="43"/>
    <x:row r="44"/>
    <x:row r="45"/>
    <x:row r="46"/>
    <x:row r="47"/>
    <x:row r="48"/>
    <x:row r="49"/>
    <x:row r="50"/>
    <x:row r="51"/>
    <x:row r="52"/>
    <x:row r="53"/>
    <x:row r="54"/>
    <x:row r="55"/>
    <x:row r="56"/>
    <x:row r="57"/>
    <x:row r="58"/>
    <x:row r="59"/>
    <x:row r="60"/>
    <x:row r="61"/>
    <x:row r="62"/>
    <x:row r="63"/>
    <x:row r="64"/>
    <x:row r="65"/>
    <x:row r="66"/>
    <x:row r="67"/>
    <x:row r="68"/>
    <x:row r="69"/>
    <x:row r="70"/>
    <x:row r="71"/>
    <x:row r="72"/>
    <x:row r="73"/>
    <x:row r="74"/>
    <x:row r="75"/>
    <x:row r="76"/>
    <x:row r="77"/>
    <x:row r="78"/>
    <x:row r="79"/>
    <x:row r="80"/>
    <x:row r="81"/>
    <x:row r="82"/>
    <x:row r="83"/>
    <x:row r="84"/>
    <x:row r="85"/>
    <x:row r="86"/>
    <x:row r="87"/>
    <x:row r="88"/>
    <x:row r="89"/>
    <x:row r="90"/>
    <x:row r="91"/>
    <x:row r="92"/>
    <x:row r="93"/>
    <x:row r="94"/>
    <x:row r="95"/>
    <x:row r="96"/>
    <x:row r="97"/>
    <x:row r="98"/>
    <x:row r="99"/>
    <x:row r="100"/>
    <x:row r="101"/>
    <x:row r="102"/>
    <x:row r="103"/>
    <x:row r="104"/>
    <x:row r="105"/>
    <x:row r="106"/>
    <x:row r="107"/>
    <x:row r="108"/>
    <x:row r="109"/>
    <x:row r="110"/>
    <x:row r="111"/>
    <x:row r="112"/>
    <x:row r="113"/>
    <x:row r="114"/>
    <x:row r="115"/>
    <x:row r="116"/>
    <x:row r="117"/>
    <x:row r="118"/>
    <x:row r="119"/>
    <x:row r="120"/>
  </x:sheetData>
  <x:pageMargins left="0.7" right="0.7" top="0.75" bottom="0.75" header="0.3" footer="0.3"/>
</x:worksheet>
</file>