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ebc44fe2844fc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c29ce1bbe2b1410c"/>
    <x:sheet xmlns:r="http://schemas.openxmlformats.org/officeDocument/2006/relationships" name="Parc supervisé" sheetId="2" r:id="Reb264af3463a4329"/>
    <x:sheet xmlns:r="http://schemas.openxmlformats.org/officeDocument/2006/relationships" name="Incidents" sheetId="3" r:id="Rf34d63fc2ee544e4"/>
    <x:sheet xmlns:r="http://schemas.openxmlformats.org/officeDocument/2006/relationships" name="Licences" sheetId="4" r:id="Rc7c63382c3144920"/>
    <x:sheet xmlns:r="http://schemas.openxmlformats.org/officeDocument/2006/relationships" name="Checklist audit" sheetId="5" r:id="R6686c9c95b9f4dd6"/>
    <x:sheet xmlns:r="http://schemas.openxmlformats.org/officeDocument/2006/relationships" name="Actions correctives" sheetId="6" r:id="R58b1e3702f394b8b"/>
    <x:sheet xmlns:r="http://schemas.openxmlformats.org/officeDocument/2006/relationships" name="Référentiels" sheetId="7" r:id="Rc1a50e2fa0374505"/>
    <x:sheet xmlns:r="http://schemas.openxmlformats.org/officeDocument/2006/relationships" name="Mode d'emploi" sheetId="8" r:id="R93b0b6e80e0e493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yyyy-mm-dd"/>
    <x:numFmt numFmtId="201" formatCode="#,##0 €"/>
    <x:numFmt numFmtId="202" formatCode="0%"/>
  </x:numFmts>
  <x:fonts count="5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  <x:font>
      <x:b/>
      <x:sz val="11"/>
      <x:color rgb="1E3A8A"/>
      <x:name val="Carlito"/>
    </x:font>
    <x:font>
      <x:b/>
      <x:sz val="18"/>
      <x:color rgb="0F172A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2563EB"/>
      </x:patternFill>
    </x:fill>
    <x:fill>
      <x:patternFill patternType="solid">
        <x:fgColor rgb="0F172A"/>
      </x:patternFill>
    </x:fill>
    <x:fill>
      <x:patternFill patternType="solid">
        <x:fgColor rgb="DBEAFE"/>
      </x:patternFill>
    </x:fill>
    <x:fill>
      <x:patternFill patternType="solid">
        <x:fgColor rgb="EFF6FF"/>
      </x:patternFill>
    </x:fill>
  </x:fills>
  <x:borders count="2">
    <x:border/>
    <x:border/>
  </x:borders>
  <x:cellStyleXfs count="1">
    <x:xf numFmtId="0" fontId="0" fillId="0" borderId="0"/>
  </x:cellStyleXfs>
  <x:cellXfs count="5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200" fontId="1" fillId="2" borderId="0" xfId="0" applyNumberFormat="1" applyFont="1" applyFill="1" applyBorder="1" applyAlignment="1">
      <x:alignment horizontal="center" vertical="center" wrapText="1"/>
    </x:xf>
    <x:xf numFmtId="200" fontId="1" fillId="2" borderId="1" xfId="0" applyNumberFormat="1" applyFont="1" applyFill="1" applyBorder="1" applyAlignment="1">
      <x:alignment horizontal="center" vertical="center" wrapText="1"/>
    </x:xf>
    <x:xf numFmtId="201" fontId="1" fillId="2" borderId="0" xfId="0" applyNumberFormat="1" applyFont="1" applyFill="1" applyBorder="1" applyAlignment="1">
      <x:alignment horizontal="center" vertical="center" wrapText="1"/>
    </x:xf>
    <x:xf numFmtId="201" fontId="1" fillId="2" borderId="1" xfId="0" applyNumberFormat="1" applyFont="1" applyFill="1" applyBorder="1" applyAlignment="1">
      <x:alignment horizontal="center" vertical="center" wrapText="1"/>
    </x:xf>
    <x:xf numFmtId="202" fontId="1" fillId="2" borderId="0" xfId="0" applyNumberFormat="1" applyFont="1" applyFill="1" applyBorder="1" applyAlignment="1">
      <x:alignment horizontal="center" vertical="center" wrapText="1"/>
    </x:xf>
    <x:xf numFmtId="202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2" fillId="3" borderId="0" xfId="0" applyNumberFormat="1" applyFont="1" applyFill="1" applyBorder="1" applyAlignment="1">
      <x:alignment horizontal="center" vertical="center" wrapText="1"/>
    </x:xf>
    <x:xf numFmtId="0" fontId="3" fillId="4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202" fontId="0" fillId="0" borderId="0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3" fillId="4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202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  <x:dxfs count="10"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374151"/>
      </x:font>
      <x:fill>
        <x:patternFill patternType="solid">
          <x:bgColor rgb="E5E7EB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5d808db403346d2" /><Relationship Type="http://schemas.openxmlformats.org/officeDocument/2006/relationships/theme" Target="/xl/theme/theme1.xml" Id="R136796d9982e4699" /><Relationship Type="http://schemas.openxmlformats.org/officeDocument/2006/relationships/sharedStrings" Target="/xl/sharedStrings.xml" Id="Rcc78b208cd5947eb" /><Relationship Type="http://schemas.openxmlformats.org/officeDocument/2006/relationships/worksheet" Target="/xl/worksheets/sheet1.xml" Id="Rc29ce1bbe2b1410c" /><Relationship Type="http://schemas.openxmlformats.org/officeDocument/2006/relationships/worksheet" Target="/xl/worksheets/sheet2.xml" Id="Reb264af3463a4329" /><Relationship Type="http://schemas.openxmlformats.org/officeDocument/2006/relationships/worksheet" Target="/xl/worksheets/sheet3.xml" Id="Rf34d63fc2ee544e4" /><Relationship Type="http://schemas.openxmlformats.org/officeDocument/2006/relationships/worksheet" Target="/xl/worksheets/sheet4.xml" Id="Rc7c63382c3144920" /><Relationship Type="http://schemas.openxmlformats.org/officeDocument/2006/relationships/worksheet" Target="/xl/worksheets/sheet5.xml" Id="R6686c9c95b9f4dd6" /><Relationship Type="http://schemas.openxmlformats.org/officeDocument/2006/relationships/worksheet" Target="/xl/worksheets/sheet6.xml" Id="R58b1e3702f394b8b" /><Relationship Type="http://schemas.openxmlformats.org/officeDocument/2006/relationships/worksheet" Target="/xl/worksheets/sheet7.xml" Id="Rc1a50e2fa0374505" /><Relationship Type="http://schemas.openxmlformats.org/officeDocument/2006/relationships/worksheet" Target="/xl/worksheets/sheet8.xml" Id="R93b0b6e80e0e493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1b8a3d20a51043a7" /><Relationship Type="http://schemas.openxmlformats.org/officeDocument/2006/relationships/chart" Target="/xl/drawings/charts/chart2.xml" Id="R6627d17ed882403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états antivirus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'Dashboard'!$A$12:$A$16</c:f>
              <c:strCache>
                <c:ptCount val="0"/>
              </c:strCache>
            </c:strRef>
          </c:cat>
          <c:val>
            <c:numRef>
              <c:f>'Dashboard'!$B$12:$B$16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Gravité des incidents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'Dashboard'!$E$12:$E$15</c:f>
              <c:strCache>
                <c:ptCount val="0"/>
              </c:strCache>
            </c:strRef>
          </c:cat>
          <c:val>
            <c:numRef>
              <c:f>'Dashboard'!$F$12:$F$15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10</xdr:row>
      <xdr:rowOff>0</xdr:rowOff>
    </xdr:from>
    <xdr:to>
      <xdr:col>12</xdr:col>
      <xdr:colOff>0</xdr:colOff>
      <xdr:row>22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b8a3d20a51043a7"/>
        </a:graphicData>
      </a:graphic>
    </xdr:graphicFrame>
    <xdr:clientData/>
  </xdr:twoCellAnchor>
  <xdr:twoCellAnchor>
    <xdr:from>
      <xdr:col>8</xdr:col>
      <xdr:colOff>0</xdr:colOff>
      <xdr:row>23</xdr:row>
      <xdr:rowOff>0</xdr:rowOff>
    </xdr:from>
    <xdr:to>
      <xdr:col>12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627d17ed8824031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ParcCyberTable" displayName="ParcCyberTable" ref="A1:R61" headerRowCount="1">
  <x:tableColumns count="18">
    <x:tableColumn id="1" name="ID"/>
    <x:tableColumn id="2" name="Site"/>
    <x:tableColumn id="3" name="Département"/>
    <x:tableColumn id="4" name="Équipement"/>
    <x:tableColumn id="5" name="Type"/>
    <x:tableColumn id="6" name="Utilisateur"/>
    <x:tableColumn id="7" name="Antivirus"/>
    <x:tableColumn id="8" name="Version"/>
    <x:tableColumn id="9" name="Dernière analyse"/>
    <x:tableColumn id="10" name="Dernière MAJ"/>
    <x:tableColumn id="11" name="État sécurité"/>
    <x:tableColumn id="12" name="Niveau risque"/>
    <x:tableColumn id="13" name="Licence expire le"/>
    <x:tableColumn id="14" name="Jours restants"/>
    <x:tableColumn id="15" name="MFA actif"/>
    <x:tableColumn id="16" name="Chiffrement disque"/>
    <x:tableColumn id="17" name="Sauvegarde OK"/>
    <x:tableColumn id="18" name="Observation"/>
  </x:tableColumns>
  <x:tableStyleInfo name="TableStyleMedium2" showRowStripes="1"/>
</x:table>
</file>

<file path=xl/tables/table2.xml><?xml version="1.0" encoding="utf-8"?>
<x:table xmlns:x="http://schemas.openxmlformats.org/spreadsheetml/2006/main" id="2" name="IncidentsCyberTable" displayName="IncidentsCyberTable" ref="A1:K31" headerRowCount="1">
  <x:tableColumns count="11">
    <x:tableColumn id="1" name="ID incident"/>
    <x:tableColumn id="2" name="Date"/>
    <x:tableColumn id="3" name="Équipement"/>
    <x:tableColumn id="4" name="Type incident"/>
    <x:tableColumn id="5" name="Gravité"/>
    <x:tableColumn id="6" name="Statut"/>
    <x:tableColumn id="7" name="Responsable"/>
    <x:tableColumn id="8" name="Délai résolution prévu"/>
    <x:tableColumn id="9" name="Date clôture"/>
    <x:tableColumn id="10" name="Impact"/>
    <x:tableColumn id="11" name="Mesure appliquée"/>
  </x:tableColumns>
  <x:tableStyleInfo name="TableStyleMedium2" showRowStripes="1"/>
</x:table>
</file>

<file path=xl/tables/table3.xml><?xml version="1.0" encoding="utf-8"?>
<x:table xmlns:x="http://schemas.openxmlformats.org/spreadsheetml/2006/main" id="3" name="LicencesCyberTable" displayName="LicencesCyberTable" ref="A1:L7" headerRowCount="1">
  <x:tableColumns count="12">
    <x:tableColumn id="1" name="ID licence"/>
    <x:tableColumn id="2" name="Solution"/>
    <x:tableColumn id="3" name="Éditeur"/>
    <x:tableColumn id="4" name="Nombre licences"/>
    <x:tableColumn id="5" name="Licences utilisées"/>
    <x:tableColumn id="6" name="Licences disponibles"/>
    <x:tableColumn id="7" name="Date achat"/>
    <x:tableColumn id="8" name="Expiration"/>
    <x:tableColumn id="9" name="Jours restants"/>
    <x:tableColumn id="10" name="Coût annuel"/>
    <x:tableColumn id="11" name="Statut renouvellement"/>
    <x:tableColumn id="12" name="Commentaire"/>
  </x:tableColumns>
  <x:tableStyleInfo name="TableStyleMedium2" showRowStripes="1"/>
</x:table>
</file>

<file path=xl/tables/table4.xml><?xml version="1.0" encoding="utf-8"?>
<x:table xmlns:x="http://schemas.openxmlformats.org/spreadsheetml/2006/main" id="4" name="ChecklistAuditTable" displayName="ChecklistAuditTable" ref="A1:F13" headerRowCount="1">
  <x:tableColumns count="6">
    <x:tableColumn id="1" name="Domaine"/>
    <x:tableColumn id="2" name="Contrôle"/>
    <x:tableColumn id="3" name="Réponse"/>
    <x:tableColumn id="4" name="Niveau risque"/>
    <x:tableColumn id="5" name="Preuve attendue"/>
    <x:tableColumn id="6" name="Commentaire"/>
  </x:tableColumns>
  <x:tableStyleInfo name="TableStyleMedium2" showRowStripes="1"/>
</x:table>
</file>

<file path=xl/tables/table5.xml><?xml version="1.0" encoding="utf-8"?>
<x:table xmlns:x="http://schemas.openxmlformats.org/spreadsheetml/2006/main" id="5" name="ActionsCyberTable" displayName="ActionsCyberTable" ref="A1:J7" headerRowCount="1">
  <x:tableColumns count="10">
    <x:tableColumn id="1" name="ID action"/>
    <x:tableColumn id="2" name="Constat"/>
    <x:tableColumn id="3" name="Priorité"/>
    <x:tableColumn id="4" name="Responsable"/>
    <x:tableColumn id="5" name="Date début"/>
    <x:tableColumn id="6" name="Échéance"/>
    <x:tableColumn id="7" name="Statut"/>
    <x:tableColumn id="8" name="Avancement %"/>
    <x:tableColumn id="9" name="Retard ?"/>
    <x:tableColumn id="10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5137884b901402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5dff8d321d4d4836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d49af933a6c34619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234dde0bdc4244fa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b058a8ac15d94d4a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5.xml" Id="R6fe6b9b432af4c1f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</x:cols>
  <x:sheetData>
    <x:row r="1">
      <x:c r="A1" s="42" t="str">
        <x:v>MODÈLE SUIVI ANTIVIRUS &amp; CYBERSÉCURITÉ</x:v>
      </x:c>
      <x:c r="B1" s="42" t="str"/>
      <x:c r="C1" s="42" t="str"/>
      <x:c r="D1" s="42" t="str"/>
      <x:c r="E1" s="42" t="str"/>
      <x:c r="F1" s="42" t="str"/>
      <x:c r="G1" s="42" t="str"/>
      <x:c r="H1" s="42" t="str"/>
      <x:c r="I1" s="42" t="str"/>
      <x:c r="J1" s="42" t="str"/>
      <x:c r="K1" s="42" t="str"/>
      <x:c r="L1" s="42" t="str"/>
    </x:row>
    <x:row r="2">
      <x:c r="A2" s="43" t="str">
        <x:v>Vue de pilotage One Page : parc supervisé, alertes, licences, incidents, actions correctives</x:v>
      </x:c>
      <x:c r="B2" s="43" t="str"/>
      <x:c r="C2" s="43" t="str"/>
      <x:c r="D2" s="43" t="str"/>
      <x:c r="E2" s="43" t="str"/>
      <x:c r="F2" s="43" t="str"/>
      <x:c r="G2" s="43" t="str"/>
      <x:c r="H2" s="43" t="str"/>
      <x:c r="I2" s="43" t="str"/>
      <x:c r="J2" s="43" t="str"/>
      <x:c r="K2" s="43" t="str"/>
      <x:c r="L2" s="43" t="str"/>
    </x:row>
    <x:row r="3">
      <x:c r="A3" s="44"/>
      <x:c r="B3" s="44"/>
      <x:c r="C3" s="44"/>
      <x:c r="D3" s="44"/>
      <x:c r="E3" s="44"/>
      <x:c r="F3" s="44"/>
      <x:c r="G3" s="44"/>
      <x:c r="H3" s="44"/>
      <x:c r="I3" s="44"/>
      <x:c r="J3" s="44"/>
      <x:c r="K3" s="44"/>
      <x:c r="L3" s="44"/>
    </x:row>
    <x:row r="4">
      <x:c r="A4" s="5" t="str">
        <x:v>Équipements supervisés</x:v>
      </x:c>
      <x:c r="B4" s="5"/>
      <x:c r="C4" s="5"/>
      <x:c r="D4" s="44"/>
      <x:c r="E4" s="5" t="str">
        <x:v>Protégés</x:v>
      </x:c>
      <x:c r="F4" s="5"/>
      <x:c r="G4" s="5"/>
      <x:c r="H4" s="44"/>
      <x:c r="I4" s="5" t="str">
        <x:v>Alertes / Critiques</x:v>
      </x:c>
      <x:c r="J4" s="5"/>
      <x:c r="K4" s="5"/>
      <x:c r="L4" s="44"/>
    </x:row>
    <x:row r="5">
      <x:c r="A5" s="45" t="n">
        <x:f>COUNTA('Parc supervisé'!A2:A300)</x:f>
        <x:v>60</x:v>
      </x:c>
      <x:c r="B5" s="45"/>
      <x:c r="C5" s="45"/>
      <x:c r="D5" s="44"/>
      <x:c r="E5" s="45" t="n">
        <x:f>COUNTIF('Parc supervisé'!K2:K300,"Protégé")</x:f>
        <x:v>39</x:v>
      </x:c>
      <x:c r="F5" s="45"/>
      <x:c r="G5" s="45"/>
      <x:c r="H5" s="44"/>
      <x:c r="I5" s="45" t="n">
        <x:f>COUNTIF('Parc supervisé'!K2:K300,"Alerte")+COUNTIF('Parc supervisé'!K2:K300,"Critique")</x:f>
        <x:v>14</x:v>
      </x:c>
      <x:c r="J5" s="45"/>
      <x:c r="K5" s="45"/>
      <x:c r="L5" s="44"/>
    </x:row>
    <x:row r="6">
      <x:c r="A6" s="44"/>
      <x:c r="B6" s="44"/>
      <x:c r="C6" s="44"/>
      <x:c r="D6" s="44"/>
      <x:c r="E6" s="44"/>
      <x:c r="F6" s="44"/>
      <x:c r="G6" s="44"/>
      <x:c r="H6" s="44"/>
      <x:c r="I6" s="44"/>
      <x:c r="J6" s="44"/>
      <x:c r="K6" s="44"/>
      <x:c r="L6" s="44"/>
    </x:row>
    <x:row r="7">
      <x:c r="A7" s="5" t="str">
        <x:v>Licences &lt; 30 jours</x:v>
      </x:c>
      <x:c r="B7" s="5"/>
      <x:c r="C7" s="5"/>
      <x:c r="D7" s="44"/>
      <x:c r="E7" s="5" t="str">
        <x:v>Incidents ouverts</x:v>
      </x:c>
      <x:c r="F7" s="5"/>
      <x:c r="G7" s="5"/>
      <x:c r="H7" s="44"/>
      <x:c r="I7" s="5" t="str">
        <x:v>Actions en retard</x:v>
      </x:c>
      <x:c r="J7" s="5"/>
      <x:c r="K7" s="5"/>
      <x:c r="L7" s="44"/>
    </x:row>
    <x:row r="8">
      <x:c r="A8" s="45" t="n">
        <x:f>COUNTIF(Licences!I2:I100,"&lt;30")</x:f>
        <x:v>93</x:v>
      </x:c>
      <x:c r="B8" s="45"/>
      <x:c r="C8" s="45"/>
      <x:c r="D8" s="44"/>
      <x:c r="E8" s="45" t="n">
        <x:f>COUNTIF(Incidents!F2:F200,"&lt;&gt;Terminé")</x:f>
        <x:v>195</x:v>
      </x:c>
      <x:c r="F8" s="45"/>
      <x:c r="G8" s="45"/>
      <x:c r="H8" s="44"/>
      <x:c r="I8" s="45" t="n">
        <x:f>COUNTIF('Actions correctives'!I2:I100,"Oui")</x:f>
        <x:v>0</x:v>
      </x:c>
      <x:c r="J8" s="45"/>
      <x:c r="K8" s="45"/>
      <x:c r="L8" s="44"/>
    </x:row>
    <x:row r="9">
      <x:c r="A9" s="44"/>
      <x:c r="B9" s="44"/>
      <x:c r="C9" s="44"/>
      <x:c r="D9" s="44"/>
      <x:c r="E9" s="44"/>
      <x:c r="F9" s="44"/>
      <x:c r="G9" s="44"/>
      <x:c r="H9" s="44"/>
      <x:c r="I9" s="44"/>
      <x:c r="J9" s="44"/>
      <x:c r="K9" s="44"/>
      <x:c r="L9" s="44"/>
    </x:row>
    <x:row r="10">
      <x:c r="A10" s="44"/>
      <x:c r="B10" s="44"/>
      <x:c r="C10" s="44"/>
      <x:c r="D10" s="44"/>
      <x:c r="E10" s="44"/>
      <x:c r="F10" s="44"/>
      <x:c r="G10" s="44"/>
      <x:c r="H10" s="44"/>
      <x:c r="I10" s="44"/>
      <x:c r="J10" s="44"/>
      <x:c r="K10" s="44"/>
      <x:c r="L10" s="44"/>
    </x:row>
    <x:row r="11">
      <x:c r="A11" s="6" t="str">
        <x:v>État sécurité</x:v>
      </x:c>
      <x:c r="B11" s="6" t="str">
        <x:v>Nombre</x:v>
      </x:c>
      <x:c r="C11" s="6" t="str">
        <x:v>Part</x:v>
      </x:c>
      <x:c r="D11" s="44"/>
      <x:c r="E11" s="6" t="str">
        <x:v>Gravité incidents</x:v>
      </x:c>
      <x:c r="F11" s="6" t="str">
        <x:v>Nombre</x:v>
      </x:c>
      <x:c r="G11" s="6" t="str">
        <x:v>Part</x:v>
      </x:c>
      <x:c r="H11" s="44"/>
      <x:c r="I11" s="44"/>
      <x:c r="J11" s="44"/>
      <x:c r="K11" s="44"/>
      <x:c r="L11" s="44"/>
    </x:row>
    <x:row r="12">
      <x:c r="A12" s="44" t="str">
        <x:v>Protégé</x:v>
      </x:c>
      <x:c r="B12" s="44" t="n">
        <x:f>COUNTIF('Parc supervisé'!K:K,A12)</x:f>
        <x:v>39</x:v>
      </x:c>
      <x:c r="C12" s="46" t="n">
        <x:f>B12/SUM($B$12:$B$16)</x:f>
        <x:v>0.65</x:v>
      </x:c>
      <x:c r="D12" s="44"/>
      <x:c r="E12" s="44" t="str">
        <x:v>Faible</x:v>
      </x:c>
      <x:c r="F12" s="44" t="n">
        <x:f>COUNTIF(Incidents!E:E,E12)</x:f>
        <x:v>9</x:v>
      </x:c>
      <x:c r="G12" s="46" t="n">
        <x:f>F12/SUM($F$12:$F$15)</x:f>
        <x:v>0.3</x:v>
      </x:c>
      <x:c r="H12" s="44"/>
      <x:c r="I12" s="44"/>
      <x:c r="J12" s="44"/>
      <x:c r="K12" s="44"/>
      <x:c r="L12" s="44"/>
    </x:row>
    <x:row r="13">
      <x:c r="A13" s="44" t="str">
        <x:v>Alerte</x:v>
      </x:c>
      <x:c r="B13" s="44" t="n">
        <x:f>COUNTIF('Parc supervisé'!K:K,A13)</x:f>
        <x:v>6</x:v>
      </x:c>
      <x:c r="C13" s="46" t="n">
        <x:f>B13/SUM($B$12:$B$16)</x:f>
        <x:v>0.1</x:v>
      </x:c>
      <x:c r="D13" s="44"/>
      <x:c r="E13" s="44" t="str">
        <x:v>Moyen</x:v>
      </x:c>
      <x:c r="F13" s="44" t="n">
        <x:f>COUNTIF(Incidents!E:E,E13)</x:f>
        <x:v>6</x:v>
      </x:c>
      <x:c r="G13" s="46" t="n">
        <x:f>F13/SUM($F$12:$F$15)</x:f>
        <x:v>0.2</x:v>
      </x:c>
      <x:c r="H13" s="44"/>
      <x:c r="I13" s="44"/>
      <x:c r="J13" s="44"/>
      <x:c r="K13" s="44"/>
      <x:c r="L13" s="44"/>
    </x:row>
    <x:row r="14">
      <x:c r="A14" s="44" t="str">
        <x:v>Critique</x:v>
      </x:c>
      <x:c r="B14" s="44" t="n">
        <x:f>COUNTIF('Parc supervisé'!K:K,A14)</x:f>
        <x:v>8</x:v>
      </x:c>
      <x:c r="C14" s="46" t="n">
        <x:f>B14/SUM($B$12:$B$16)</x:f>
        <x:v>0.13333333333333333</x:v>
      </x:c>
      <x:c r="D14" s="44"/>
      <x:c r="E14" s="44" t="str">
        <x:v>Élevé</x:v>
      </x:c>
      <x:c r="F14" s="44" t="n">
        <x:f>COUNTIF(Incidents!E:E,E14)</x:f>
        <x:v>6</x:v>
      </x:c>
      <x:c r="G14" s="46" t="n">
        <x:f>F14/SUM($F$12:$F$15)</x:f>
        <x:v>0.2</x:v>
      </x:c>
      <x:c r="H14" s="44"/>
      <x:c r="I14" s="44"/>
      <x:c r="J14" s="44"/>
      <x:c r="K14" s="44"/>
      <x:c r="L14" s="44"/>
    </x:row>
    <x:row r="15">
      <x:c r="A15" s="44" t="str">
        <x:v>Non supervisé</x:v>
      </x:c>
      <x:c r="B15" s="44" t="n">
        <x:f>COUNTIF('Parc supervisé'!K:K,A15)</x:f>
        <x:v>4</x:v>
      </x:c>
      <x:c r="C15" s="46" t="n">
        <x:f>B15/SUM($B$12:$B$16)</x:f>
        <x:v>0.06666666666666667</x:v>
      </x:c>
      <x:c r="D15" s="44"/>
      <x:c r="E15" s="44" t="str">
        <x:v>Critique</x:v>
      </x:c>
      <x:c r="F15" s="44" t="n">
        <x:f>COUNTIF(Incidents!E:E,E15)</x:f>
        <x:v>9</x:v>
      </x:c>
      <x:c r="G15" s="46" t="n">
        <x:f>F15/SUM($F$12:$F$15)</x:f>
        <x:v>0.3</x:v>
      </x:c>
      <x:c r="H15" s="44"/>
      <x:c r="I15" s="44"/>
      <x:c r="J15" s="44"/>
      <x:c r="K15" s="44"/>
      <x:c r="L15" s="44"/>
    </x:row>
    <x:row r="16">
      <x:c r="A16" s="44" t="str">
        <x:v>Maintenance</x:v>
      </x:c>
      <x:c r="B16" s="44" t="n">
        <x:f>COUNTIF('Parc supervisé'!K:K,A16)</x:f>
        <x:v>3</x:v>
      </x:c>
      <x:c r="C16" s="46" t="n">
        <x:f>B16/SUM($B$12:$B$16)</x:f>
        <x:v>0.05</x:v>
      </x:c>
      <x:c r="D16" s="44"/>
      <x:c r="E16" s="44"/>
      <x:c r="F16" s="44"/>
      <x:c r="G16" s="44"/>
      <x:c r="H16" s="44"/>
      <x:c r="I16" s="44"/>
      <x:c r="J16" s="44"/>
      <x:c r="K16" s="44"/>
      <x:c r="L16" s="44"/>
    </x:row>
    <x:row r="17">
      <x:c r="A17" s="44"/>
      <x:c r="B17" s="44"/>
      <x:c r="C17" s="44"/>
      <x:c r="D17" s="44"/>
      <x:c r="E17" s="44"/>
      <x:c r="F17" s="44"/>
      <x:c r="G17" s="44"/>
      <x:c r="H17" s="44"/>
      <x:c r="I17" s="44"/>
      <x:c r="J17" s="44"/>
      <x:c r="K17" s="44"/>
      <x:c r="L17" s="44"/>
    </x:row>
    <x:row r="18">
      <x:c r="A18" s="44"/>
      <x:c r="B18" s="44"/>
      <x:c r="C18" s="44"/>
      <x:c r="D18" s="44"/>
      <x:c r="E18" s="44"/>
      <x:c r="F18" s="44"/>
      <x:c r="G18" s="44"/>
      <x:c r="H18" s="44"/>
      <x:c r="I18" s="44"/>
      <x:c r="J18" s="44"/>
      <x:c r="K18" s="44"/>
      <x:c r="L18" s="44"/>
    </x:row>
    <x:row r="19">
      <x:c r="A19" s="6" t="str">
        <x:v>Bloc de lecture rapide</x:v>
      </x:c>
      <x:c r="B19" s="6" t="str">
        <x:v>Valeur</x:v>
      </x:c>
      <x:c r="C19" s="6" t="str">
        <x:v>Interprétation</x:v>
      </x:c>
      <x:c r="D19" s="6" t="str">
        <x:v>Priorité</x:v>
      </x:c>
      <x:c r="E19" s="6" t="str">
        <x:v>Action immédiate</x:v>
      </x:c>
      <x:c r="F19" s="6" t="str">
        <x:v>Responsable</x:v>
      </x:c>
      <x:c r="G19" s="44"/>
      <x:c r="H19" s="44"/>
      <x:c r="I19" s="44"/>
      <x:c r="J19" s="44"/>
      <x:c r="K19" s="44"/>
      <x:c r="L19" s="44"/>
    </x:row>
    <x:row r="20">
      <x:c r="A20" s="44" t="str">
        <x:v>Licences proches expiration</x:v>
      </x:c>
      <x:c r="B20" s="44" t="n">
        <x:f>COUNTIF(Licences!I2:I100,"&lt;30")</x:f>
        <x:v>93</x:v>
      </x:c>
      <x:c r="C20" s="44" t="str">
        <x:v>Risque de non-protection</x:v>
      </x:c>
      <x:c r="D20" s="44" t="str">
        <x:v>Haute</x:v>
      </x:c>
      <x:c r="E20" s="44" t="str">
        <x:v>Renouveler ou consolider</x:v>
      </x:c>
      <x:c r="F20" s="44" t="str">
        <x:v>IT</x:v>
      </x:c>
      <x:c r="G20" s="44"/>
      <x:c r="H20" s="44"/>
      <x:c r="I20" s="44"/>
      <x:c r="J20" s="44"/>
      <x:c r="K20" s="44"/>
      <x:c r="L20" s="44"/>
    </x:row>
    <x:row r="21">
      <x:c r="A21" s="44" t="str">
        <x:v>Postes critiques</x:v>
      </x:c>
      <x:c r="B21" s="44" t="n">
        <x:f>COUNTIF('Parc supervisé'!K2:K300,"Critique")</x:f>
        <x:v>8</x:v>
      </x:c>
      <x:c r="C21" s="44" t="str">
        <x:v>Protection insuffisante</x:v>
      </x:c>
      <x:c r="D21" s="44" t="str">
        <x:v>Urgente</x:v>
      </x:c>
      <x:c r="E21" s="44" t="str">
        <x:v>Analyser et corriger</x:v>
      </x:c>
      <x:c r="F21" s="44" t="str">
        <x:v>RSSI</x:v>
      </x:c>
      <x:c r="G21" s="44"/>
      <x:c r="H21" s="44"/>
      <x:c r="I21" s="44"/>
      <x:c r="J21" s="44"/>
      <x:c r="K21" s="44"/>
      <x:c r="L21" s="44"/>
    </x:row>
    <x:row r="22">
      <x:c r="A22" s="44" t="str">
        <x:v>Sauvegarde non conforme</x:v>
      </x:c>
      <x:c r="B22" s="44" t="n">
        <x:f>COUNTIF('Parc supervisé'!Q2:Q300,"Non")</x:f>
        <x:v>26</x:v>
      </x:c>
      <x:c r="C22" s="44" t="str">
        <x:v>Risque de perte données</x:v>
      </x:c>
      <x:c r="D22" s="44" t="str">
        <x:v>Haute</x:v>
      </x:c>
      <x:c r="E22" s="44" t="str">
        <x:v>Vérifier sauvegarde</x:v>
      </x:c>
      <x:c r="F22" s="44" t="str">
        <x:v>IT</x:v>
      </x:c>
      <x:c r="G22" s="44"/>
      <x:c r="H22" s="44"/>
      <x:c r="I22" s="44"/>
      <x:c r="J22" s="44"/>
      <x:c r="K22" s="44"/>
      <x:c r="L22" s="44"/>
    </x:row>
    <x:row r="23">
      <x:c r="A23" s="44" t="str">
        <x:v>Chiffrement absent</x:v>
      </x:c>
      <x:c r="B23" s="44" t="n">
        <x:f>COUNTIF('Parc supervisé'!P2:P300,"Non")</x:f>
        <x:v>33</x:v>
      </x:c>
      <x:c r="C23" s="44" t="str">
        <x:v>Exposition données</x:v>
      </x:c>
      <x:c r="D23" s="44" t="str">
        <x:v>Haute</x:v>
      </x:c>
      <x:c r="E23" s="44" t="str">
        <x:v>Activer chiffrement</x:v>
      </x:c>
      <x:c r="F23" s="44" t="str">
        <x:v>Support</x:v>
      </x:c>
      <x:c r="G23" s="44"/>
      <x:c r="H23" s="44"/>
      <x:c r="I23" s="44"/>
      <x:c r="J23" s="44"/>
      <x:c r="K23" s="44"/>
      <x:c r="L23" s="44"/>
    </x:row>
  </x:sheetData>
  <x:mergeCells>
    <x:mergeCell ref="A1:L1"/>
    <x:mergeCell ref="A2:L2"/>
    <x:mergeCell ref="A4:C4"/>
    <x:mergeCell ref="A5:C5"/>
    <x:mergeCell ref="E4:G4"/>
    <x:mergeCell ref="E5:G5"/>
    <x:mergeCell ref="I4:K4"/>
    <x:mergeCell ref="I5:K5"/>
    <x:mergeCell ref="A7:C7"/>
    <x:mergeCell ref="A8:C8"/>
    <x:mergeCell ref="E7:G7"/>
    <x:mergeCell ref="E8:G8"/>
    <x:mergeCell ref="I7:K7"/>
    <x:mergeCell ref="I8:K8"/>
  </x:mergeCells>
  <x:pageMargins left="0.7" right="0.7" top="0.75" bottom="0.75" header="0.3" footer="0.3"/>
  <x:drawing xmlns:r="http://schemas.openxmlformats.org/officeDocument/2006/relationships" r:id="R25137884b9014024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4" hidden="0" customWidth="1"/>
    <x:col min="3" max="3" width="16" hidden="0" customWidth="1"/>
    <x:col min="4" max="4" width="20" hidden="0" customWidth="1"/>
    <x:col min="5" max="5" width="14" hidden="0" customWidth="1"/>
    <x:col min="6" max="6" width="18" hidden="0" customWidth="1"/>
    <x:col min="7" max="7" width="20" hidden="0" customWidth="1"/>
    <x:col min="8" max="8" width="10" hidden="0" customWidth="1"/>
    <x:col min="9" max="9" width="15" hidden="0" customWidth="1"/>
    <x:col min="10" max="10" width="15" hidden="0" customWidth="1"/>
    <x:col min="11" max="11" width="16" hidden="0" customWidth="1"/>
    <x:col min="12" max="12" width="14" hidden="0" customWidth="1"/>
    <x:col min="13" max="13" width="16" hidden="0" customWidth="1"/>
    <x:col min="14" max="14" width="13" hidden="0" customWidth="1"/>
    <x:col min="15" max="15" width="12" hidden="0" customWidth="1"/>
    <x:col min="16" max="16" width="16" hidden="0" customWidth="1"/>
    <x:col min="17" max="17" width="14" hidden="0" customWidth="1"/>
    <x:col min="18" max="18" width="30" hidden="0" customWidth="1"/>
  </x:cols>
  <x:sheetData>
    <x:row r="1" ht="32" customHeight="1">
      <x:c r="A1" s="6" t="str">
        <x:v>ID</x:v>
      </x:c>
      <x:c r="B1" s="6" t="str">
        <x:v>Site</x:v>
      </x:c>
      <x:c r="C1" s="6" t="str">
        <x:v>Département</x:v>
      </x:c>
      <x:c r="D1" s="6" t="str">
        <x:v>Équipement</x:v>
      </x:c>
      <x:c r="E1" s="6" t="str">
        <x:v>Type</x:v>
      </x:c>
      <x:c r="F1" s="6" t="str">
        <x:v>Utilisateur</x:v>
      </x:c>
      <x:c r="G1" s="6" t="str">
        <x:v>Antivirus</x:v>
      </x:c>
      <x:c r="H1" s="6" t="str">
        <x:v>Version</x:v>
      </x:c>
      <x:c r="I1" s="12" t="str">
        <x:v>Dernière analyse</x:v>
      </x:c>
      <x:c r="J1" s="12" t="str">
        <x:v>Dernière MAJ</x:v>
      </x:c>
      <x:c r="K1" s="6" t="str">
        <x:v>État sécurité</x:v>
      </x:c>
      <x:c r="L1" s="6" t="str">
        <x:v>Niveau risque</x:v>
      </x:c>
      <x:c r="M1" s="12" t="str">
        <x:v>Licence expire le</x:v>
      </x:c>
      <x:c r="N1" s="6" t="str">
        <x:v>Jours restants</x:v>
      </x:c>
      <x:c r="O1" s="6" t="str">
        <x:v>MFA actif</x:v>
      </x:c>
      <x:c r="P1" s="6" t="str">
        <x:v>Chiffrement disque</x:v>
      </x:c>
      <x:c r="Q1" s="6" t="str">
        <x:v>Sauvegarde OK</x:v>
      </x:c>
      <x:c r="R1" s="6" t="str">
        <x:v>Observation</x:v>
      </x:c>
    </x:row>
    <x:row r="2">
      <x:c r="A2" t="str">
        <x:v>CYB-001</x:v>
      </x:c>
      <x:c r="B2" t="str">
        <x:v>Nantes</x:v>
      </x:c>
      <x:c r="C2" t="str">
        <x:v>Production</x:v>
      </x:c>
      <x:c r="D2" t="str">
        <x:v>Acer 377</x:v>
      </x:c>
      <x:c r="E2" t="str">
        <x:v>Serveur</x:v>
      </x:c>
      <x:c r="F2" t="str">
        <x:v>Utilisateur 01</x:v>
      </x:c>
      <x:c r="G2" t="str">
        <x:v>SentinelOne</x:v>
      </x:c>
      <x:c r="H2" t="str">
        <x:v>v11.6</x:v>
      </x:c>
      <x:c r="I2" t="n">
        <x:v>46160</x:v>
      </x:c>
      <x:c r="J2" t="n">
        <x:v>46162</x:v>
      </x:c>
      <x:c r="K2" t="str">
        <x:v>Alerte</x:v>
      </x:c>
      <x:c r="L2" t="str">
        <x:v>Moyen</x:v>
      </x:c>
      <x:c r="M2" t="n">
        <x:v>46213</x:v>
      </x:c>
      <x:c r="N2" t="n">
        <x:f>M2-TODAY()</x:f>
        <x:v>47</x:v>
      </x:c>
      <x:c r="O2" t="str">
        <x:v>Non</x:v>
      </x:c>
      <x:c r="P2" t="str">
        <x:v>Non</x:v>
      </x:c>
      <x:c r="Q2" t="str">
        <x:v>Non</x:v>
      </x:c>
      <x:c r="R2" t="str"/>
    </x:row>
    <x:row r="3">
      <x:c r="A3" t="str">
        <x:v>CYB-002</x:v>
      </x:c>
      <x:c r="B3" t="str">
        <x:v>Nantes</x:v>
      </x:c>
      <x:c r="C3" t="str">
        <x:v>Commercial</x:v>
      </x:c>
      <x:c r="D3" t="str">
        <x:v>Asus 109</x:v>
      </x:c>
      <x:c r="E3" t="str">
        <x:v>PC fixe</x:v>
      </x:c>
      <x:c r="F3" t="str">
        <x:v>Utilisateur 02</x:v>
      </x:c>
      <x:c r="G3" t="str">
        <x:v>ESET</x:v>
      </x:c>
      <x:c r="H3" t="str">
        <x:v>v5.5</x:v>
      </x:c>
      <x:c r="I3" t="n">
        <x:v>46163</x:v>
      </x:c>
      <x:c r="J3" t="n">
        <x:v>46142</x:v>
      </x:c>
      <x:c r="K3" t="str">
        <x:v>Critique</x:v>
      </x:c>
      <x:c r="L3" t="str">
        <x:v>Critique</x:v>
      </x:c>
      <x:c r="M3" t="n">
        <x:v>46216</x:v>
      </x:c>
      <x:c r="N3" t="n">
        <x:f>M3-TODAY()</x:f>
        <x:v>50</x:v>
      </x:c>
      <x:c r="O3" t="str">
        <x:v>Non</x:v>
      </x:c>
      <x:c r="P3" t="str">
        <x:v>Oui</x:v>
      </x:c>
      <x:c r="Q3" t="str">
        <x:v>Oui</x:v>
      </x:c>
      <x:c r="R3" t="str"/>
    </x:row>
    <x:row r="4">
      <x:c r="A4" t="str">
        <x:v>CYB-003</x:v>
      </x:c>
      <x:c r="B4" t="str">
        <x:v>Casablanca</x:v>
      </x:c>
      <x:c r="C4" t="str">
        <x:v>Commercial</x:v>
      </x:c>
      <x:c r="D4" t="str">
        <x:v>HP 799</x:v>
      </x:c>
      <x:c r="E4" t="str">
        <x:v>Serveur</x:v>
      </x:c>
      <x:c r="F4" t="str">
        <x:v>Utilisateur 03</x:v>
      </x:c>
      <x:c r="G4" t="str">
        <x:v>Trend Micro</x:v>
      </x:c>
      <x:c r="H4" t="str">
        <x:v>v7.9</x:v>
      </x:c>
      <x:c r="I4" t="n">
        <x:v>46160</x:v>
      </x:c>
      <x:c r="J4" t="n">
        <x:v>46144</x:v>
      </x:c>
      <x:c r="K4" t="str">
        <x:v>Protégé</x:v>
      </x:c>
      <x:c r="L4" t="str">
        <x:v>Faible</x:v>
      </x:c>
      <x:c r="M4" t="n">
        <x:v>46558</x:v>
      </x:c>
      <x:c r="N4" t="n">
        <x:f>M4-TODAY()</x:f>
        <x:v>392</x:v>
      </x:c>
      <x:c r="O4" t="str">
        <x:v>Oui</x:v>
      </x:c>
      <x:c r="P4" t="str">
        <x:v>Non</x:v>
      </x:c>
      <x:c r="Q4" t="str">
        <x:v>Non</x:v>
      </x:c>
      <x:c r="R4" t="str"/>
    </x:row>
    <x:row r="5">
      <x:c r="A5" t="str">
        <x:v>CYB-004</x:v>
      </x:c>
      <x:c r="B5" t="str">
        <x:v>Marseille</x:v>
      </x:c>
      <x:c r="C5" t="str">
        <x:v>RH</x:v>
      </x:c>
      <x:c r="D5" t="str">
        <x:v>Asus 182</x:v>
      </x:c>
      <x:c r="E5" t="str">
        <x:v>PC fixe</x:v>
      </x:c>
      <x:c r="F5" t="str">
        <x:v>Utilisateur 04</x:v>
      </x:c>
      <x:c r="G5" t="str">
        <x:v>Trend Micro</x:v>
      </x:c>
      <x:c r="H5" t="str">
        <x:v>v8.6</x:v>
      </x:c>
      <x:c r="I5" t="n">
        <x:v>46158</x:v>
      </x:c>
      <x:c r="J5" t="n">
        <x:v>46151</x:v>
      </x:c>
      <x:c r="K5" t="str">
        <x:v>Protégé</x:v>
      </x:c>
      <x:c r="L5" t="str">
        <x:v>Faible</x:v>
      </x:c>
      <x:c r="M5" t="n">
        <x:v>46164</x:v>
      </x:c>
      <x:c r="N5" t="n">
        <x:f>M5-TODAY()</x:f>
        <x:v>-2</x:v>
      </x:c>
      <x:c r="O5" t="str">
        <x:v>Non</x:v>
      </x:c>
      <x:c r="P5" t="str">
        <x:v>Non</x:v>
      </x:c>
      <x:c r="Q5" t="str">
        <x:v>Non</x:v>
      </x:c>
      <x:c r="R5" t="str"/>
    </x:row>
    <x:row r="6">
      <x:c r="A6" t="str">
        <x:v>CYB-005</x:v>
      </x:c>
      <x:c r="B6" t="str">
        <x:v>Lyon</x:v>
      </x:c>
      <x:c r="C6" t="str">
        <x:v>Direction</x:v>
      </x:c>
      <x:c r="D6" t="str">
        <x:v>Lenovo 185</x:v>
      </x:c>
      <x:c r="E6" t="str">
        <x:v>Serveur</x:v>
      </x:c>
      <x:c r="F6" t="str">
        <x:v>Utilisateur 05</x:v>
      </x:c>
      <x:c r="G6" t="str">
        <x:v>Sophos</x:v>
      </x:c>
      <x:c r="H6" t="str">
        <x:v>v12.9</x:v>
      </x:c>
      <x:c r="I6" t="n">
        <x:v>46155</x:v>
      </x:c>
      <x:c r="J6" t="n">
        <x:v>46166</x:v>
      </x:c>
      <x:c r="K6" t="str">
        <x:v>Protégé</x:v>
      </x:c>
      <x:c r="L6" t="str">
        <x:v>Faible</x:v>
      </x:c>
      <x:c r="M6" t="n">
        <x:v>46522</x:v>
      </x:c>
      <x:c r="N6" t="n">
        <x:f>M6-TODAY()</x:f>
        <x:v>356</x:v>
      </x:c>
      <x:c r="O6" t="str">
        <x:v>Non</x:v>
      </x:c>
      <x:c r="P6" t="str">
        <x:v>Non</x:v>
      </x:c>
      <x:c r="Q6" t="str">
        <x:v>Non</x:v>
      </x:c>
      <x:c r="R6" t="str"/>
    </x:row>
    <x:row r="7">
      <x:c r="A7" t="str">
        <x:v>CYB-006</x:v>
      </x:c>
      <x:c r="B7" t="str">
        <x:v>Lyon</x:v>
      </x:c>
      <x:c r="C7" t="str">
        <x:v>Production</x:v>
      </x:c>
      <x:c r="D7" t="str">
        <x:v>Lenovo 134</x:v>
      </x:c>
      <x:c r="E7" t="str">
        <x:v>Serveur</x:v>
      </x:c>
      <x:c r="F7" t="str">
        <x:v>Utilisateur 06</x:v>
      </x:c>
      <x:c r="G7" t="str">
        <x:v>CrowdStrike</x:v>
      </x:c>
      <x:c r="H7" t="str">
        <x:v>v14.9</x:v>
      </x:c>
      <x:c r="I7" t="n">
        <x:v>46154</x:v>
      </x:c>
      <x:c r="J7" t="n">
        <x:v>46158</x:v>
      </x:c>
      <x:c r="K7" t="str">
        <x:v>Critique</x:v>
      </x:c>
      <x:c r="L7" t="str">
        <x:v>Critique</x:v>
      </x:c>
      <x:c r="M7" t="n">
        <x:v>46299</x:v>
      </x:c>
      <x:c r="N7" t="n">
        <x:f>M7-TODAY()</x:f>
        <x:v>133</x:v>
      </x:c>
      <x:c r="O7" t="str">
        <x:v>Non</x:v>
      </x:c>
      <x:c r="P7" t="str">
        <x:v>Oui</x:v>
      </x:c>
      <x:c r="Q7" t="str">
        <x:v>Non</x:v>
      </x:c>
      <x:c r="R7" t="str"/>
    </x:row>
    <x:row r="8">
      <x:c r="A8" t="str">
        <x:v>CYB-007</x:v>
      </x:c>
      <x:c r="B8" t="str">
        <x:v>Casablanca</x:v>
      </x:c>
      <x:c r="C8" t="str">
        <x:v>IT</x:v>
      </x:c>
      <x:c r="D8" t="str">
        <x:v>Acer 472</x:v>
      </x:c>
      <x:c r="E8" t="str">
        <x:v>PC fixe</x:v>
      </x:c>
      <x:c r="F8" t="str">
        <x:v>Utilisateur 07</x:v>
      </x:c>
      <x:c r="G8" t="str">
        <x:v>CrowdStrike</x:v>
      </x:c>
      <x:c r="H8" t="str">
        <x:v>v5.0</x:v>
      </x:c>
      <x:c r="I8" t="n">
        <x:v>46155</x:v>
      </x:c>
      <x:c r="J8" t="n">
        <x:v>46148</x:v>
      </x:c>
      <x:c r="K8" t="str">
        <x:v>Protégé</x:v>
      </x:c>
      <x:c r="L8" t="str">
        <x:v>Faible</x:v>
      </x:c>
      <x:c r="M8" t="n">
        <x:v>46563</x:v>
      </x:c>
      <x:c r="N8" t="n">
        <x:f>M8-TODAY()</x:f>
        <x:v>397</x:v>
      </x:c>
      <x:c r="O8" t="str">
        <x:v>Non</x:v>
      </x:c>
      <x:c r="P8" t="str">
        <x:v>Oui</x:v>
      </x:c>
      <x:c r="Q8" t="str">
        <x:v>Oui</x:v>
      </x:c>
      <x:c r="R8" t="str"/>
    </x:row>
    <x:row r="9">
      <x:c r="A9" t="str">
        <x:v>CYB-008</x:v>
      </x:c>
      <x:c r="B9" t="str">
        <x:v>Lyon</x:v>
      </x:c>
      <x:c r="C9" t="str">
        <x:v>RH</x:v>
      </x:c>
      <x:c r="D9" t="str">
        <x:v>Asus 116</x:v>
      </x:c>
      <x:c r="E9" t="str">
        <x:v>Tablette</x:v>
      </x:c>
      <x:c r="F9" t="str">
        <x:v>Utilisateur 08</x:v>
      </x:c>
      <x:c r="G9" t="str">
        <x:v>Sophos</x:v>
      </x:c>
      <x:c r="H9" t="str">
        <x:v>v8.0</x:v>
      </x:c>
      <x:c r="I9" t="n">
        <x:v>46165</x:v>
      </x:c>
      <x:c r="J9" t="n">
        <x:v>46164</x:v>
      </x:c>
      <x:c r="K9" t="str">
        <x:v>Critique</x:v>
      </x:c>
      <x:c r="L9" t="str">
        <x:v>Critique</x:v>
      </x:c>
      <x:c r="M9" t="n">
        <x:v>46302</x:v>
      </x:c>
      <x:c r="N9" t="n">
        <x:f>M9-TODAY()</x:f>
        <x:v>136</x:v>
      </x:c>
      <x:c r="O9" t="str">
        <x:v>Oui</x:v>
      </x:c>
      <x:c r="P9" t="str">
        <x:v>Non</x:v>
      </x:c>
      <x:c r="Q9" t="str">
        <x:v>Non</x:v>
      </x:c>
      <x:c r="R9" t="str"/>
    </x:row>
    <x:row r="10">
      <x:c r="A10" t="str">
        <x:v>CYB-009</x:v>
      </x:c>
      <x:c r="B10" t="str">
        <x:v>Nantes</x:v>
      </x:c>
      <x:c r="C10" t="str">
        <x:v>Support</x:v>
      </x:c>
      <x:c r="D10" t="str">
        <x:v>Lenovo 574</x:v>
      </x:c>
      <x:c r="E10" t="str">
        <x:v>PC fixe</x:v>
      </x:c>
      <x:c r="F10" t="str">
        <x:v>Utilisateur 09</x:v>
      </x:c>
      <x:c r="G10" t="str">
        <x:v>CrowdStrike</x:v>
      </x:c>
      <x:c r="H10" t="str">
        <x:v>v5.7</x:v>
      </x:c>
      <x:c r="I10" t="n">
        <x:v>46159</x:v>
      </x:c>
      <x:c r="J10" t="n">
        <x:v>46161</x:v>
      </x:c>
      <x:c r="K10" t="str">
        <x:v>Protégé</x:v>
      </x:c>
      <x:c r="L10" t="str">
        <x:v>Faible</x:v>
      </x:c>
      <x:c r="M10" t="n">
        <x:v>46553</x:v>
      </x:c>
      <x:c r="N10" t="n">
        <x:f>M10-TODAY()</x:f>
        <x:v>387</x:v>
      </x:c>
      <x:c r="O10" t="str">
        <x:v>Non</x:v>
      </x:c>
      <x:c r="P10" t="str">
        <x:v>Oui</x:v>
      </x:c>
      <x:c r="Q10" t="str">
        <x:v>Oui</x:v>
      </x:c>
      <x:c r="R10" t="str"/>
    </x:row>
    <x:row r="11">
      <x:c r="A11" t="str">
        <x:v>CYB-010</x:v>
      </x:c>
      <x:c r="B11" t="str">
        <x:v>Nantes</x:v>
      </x:c>
      <x:c r="C11" t="str">
        <x:v>Support</x:v>
      </x:c>
      <x:c r="D11" t="str">
        <x:v>Acer 638</x:v>
      </x:c>
      <x:c r="E11" t="str">
        <x:v>Poste caisse</x:v>
      </x:c>
      <x:c r="F11" t="str">
        <x:v>Utilisateur 10</x:v>
      </x:c>
      <x:c r="G11" t="str">
        <x:v>SentinelOne</x:v>
      </x:c>
      <x:c r="H11" t="str">
        <x:v>v9.9</x:v>
      </x:c>
      <x:c r="I11" t="n">
        <x:v>46148</x:v>
      </x:c>
      <x:c r="J11" t="n">
        <x:v>46143</x:v>
      </x:c>
      <x:c r="K11" t="str">
        <x:v>Protégé</x:v>
      </x:c>
      <x:c r="L11" t="str">
        <x:v>Faible</x:v>
      </x:c>
      <x:c r="M11" t="n">
        <x:v>46393</x:v>
      </x:c>
      <x:c r="N11" t="n">
        <x:f>M11-TODAY()</x:f>
        <x:v>227</x:v>
      </x:c>
      <x:c r="O11" t="str">
        <x:v>Non</x:v>
      </x:c>
      <x:c r="P11" t="str">
        <x:v>Non</x:v>
      </x:c>
      <x:c r="Q11" t="str">
        <x:v>Oui</x:v>
      </x:c>
      <x:c r="R11" t="str"/>
    </x:row>
    <x:row r="12">
      <x:c r="A12" t="str">
        <x:v>CYB-011</x:v>
      </x:c>
      <x:c r="B12" t="str">
        <x:v>Nantes</x:v>
      </x:c>
      <x:c r="C12" t="str">
        <x:v>Direction</x:v>
      </x:c>
      <x:c r="D12" t="str">
        <x:v>Asus 608</x:v>
      </x:c>
      <x:c r="E12" t="str">
        <x:v>PC fixe</x:v>
      </x:c>
      <x:c r="F12" t="str">
        <x:v>Utilisateur 11</x:v>
      </x:c>
      <x:c r="G12" t="str">
        <x:v>Bitdefender</x:v>
      </x:c>
      <x:c r="H12" t="str">
        <x:v>v9.2</x:v>
      </x:c>
      <x:c r="I12" t="n">
        <x:v>46164</x:v>
      </x:c>
      <x:c r="J12" t="n">
        <x:v>46150</x:v>
      </x:c>
      <x:c r="K12" t="str">
        <x:v>Alerte</x:v>
      </x:c>
      <x:c r="L12" t="str">
        <x:v>Moyen</x:v>
      </x:c>
      <x:c r="M12" t="n">
        <x:v>46402</x:v>
      </x:c>
      <x:c r="N12" t="n">
        <x:f>M12-TODAY()</x:f>
        <x:v>236</x:v>
      </x:c>
      <x:c r="O12" t="str">
        <x:v>Oui</x:v>
      </x:c>
      <x:c r="P12" t="str">
        <x:v>Oui</x:v>
      </x:c>
      <x:c r="Q12" t="str">
        <x:v>Non</x:v>
      </x:c>
      <x:c r="R12" t="str"/>
    </x:row>
    <x:row r="13">
      <x:c r="A13" t="str">
        <x:v>CYB-012</x:v>
      </x:c>
      <x:c r="B13" t="str">
        <x:v>Marseille</x:v>
      </x:c>
      <x:c r="C13" t="str">
        <x:v>Support</x:v>
      </x:c>
      <x:c r="D13" t="str">
        <x:v>HP 120</x:v>
      </x:c>
      <x:c r="E13" t="str">
        <x:v>PC fixe</x:v>
      </x:c>
      <x:c r="F13" t="str">
        <x:v>Utilisateur 12</x:v>
      </x:c>
      <x:c r="G13" t="str">
        <x:v>CrowdStrike</x:v>
      </x:c>
      <x:c r="H13" t="str">
        <x:v>v10.5</x:v>
      </x:c>
      <x:c r="I13" t="n">
        <x:v>46162</x:v>
      </x:c>
      <x:c r="J13" t="n">
        <x:v>46153</x:v>
      </x:c>
      <x:c r="K13" t="str">
        <x:v>Protégé</x:v>
      </x:c>
      <x:c r="L13" t="str">
        <x:v>Faible</x:v>
      </x:c>
      <x:c r="M13" t="n">
        <x:v>46561</x:v>
      </x:c>
      <x:c r="N13" t="n">
        <x:f>M13-TODAY()</x:f>
        <x:v>395</x:v>
      </x:c>
      <x:c r="O13" t="str">
        <x:v>Oui</x:v>
      </x:c>
      <x:c r="P13" t="str">
        <x:v>Non</x:v>
      </x:c>
      <x:c r="Q13" t="str">
        <x:v>Non</x:v>
      </x:c>
      <x:c r="R13" t="str"/>
    </x:row>
    <x:row r="14">
      <x:c r="A14" t="str">
        <x:v>CYB-013</x:v>
      </x:c>
      <x:c r="B14" t="str">
        <x:v>Marseille</x:v>
      </x:c>
      <x:c r="C14" t="str">
        <x:v>Production</x:v>
      </x:c>
      <x:c r="D14" t="str">
        <x:v>Dell 742</x:v>
      </x:c>
      <x:c r="E14" t="str">
        <x:v>Laptop</x:v>
      </x:c>
      <x:c r="F14" t="str">
        <x:v>Utilisateur 13</x:v>
      </x:c>
      <x:c r="G14" t="str">
        <x:v>Sophos</x:v>
      </x:c>
      <x:c r="H14" t="str">
        <x:v>v9.4</x:v>
      </x:c>
      <x:c r="I14" t="n">
        <x:v>46164</x:v>
      </x:c>
      <x:c r="J14" t="n">
        <x:v>46138</x:v>
      </x:c>
      <x:c r="K14" t="str">
        <x:v>Critique</x:v>
      </x:c>
      <x:c r="L14" t="str">
        <x:v>Critique</x:v>
      </x:c>
      <x:c r="M14" t="n">
        <x:v>46506</x:v>
      </x:c>
      <x:c r="N14" t="n">
        <x:f>M14-TODAY()</x:f>
        <x:v>340</x:v>
      </x:c>
      <x:c r="O14" t="str">
        <x:v>Non</x:v>
      </x:c>
      <x:c r="P14" t="str">
        <x:v>Non</x:v>
      </x:c>
      <x:c r="Q14" t="str">
        <x:v>Oui</x:v>
      </x:c>
      <x:c r="R14" t="str"/>
    </x:row>
    <x:row r="15">
      <x:c r="A15" t="str">
        <x:v>CYB-014</x:v>
      </x:c>
      <x:c r="B15" t="str">
        <x:v>Casablanca</x:v>
      </x:c>
      <x:c r="C15" t="str">
        <x:v>RH</x:v>
      </x:c>
      <x:c r="D15" t="str">
        <x:v>Dell 847</x:v>
      </x:c>
      <x:c r="E15" t="str">
        <x:v>Laptop</x:v>
      </x:c>
      <x:c r="F15" t="str">
        <x:v>Utilisateur 14</x:v>
      </x:c>
      <x:c r="G15" t="str">
        <x:v>Sophos</x:v>
      </x:c>
      <x:c r="H15" t="str">
        <x:v>v9.5</x:v>
      </x:c>
      <x:c r="I15" t="n">
        <x:v>46164</x:v>
      </x:c>
      <x:c r="J15" t="n">
        <x:v>46159</x:v>
      </x:c>
      <x:c r="K15" t="str">
        <x:v>Protégé</x:v>
      </x:c>
      <x:c r="L15" t="str">
        <x:v>Faible</x:v>
      </x:c>
      <x:c r="M15" t="n">
        <x:v>46505</x:v>
      </x:c>
      <x:c r="N15" t="n">
        <x:f>M15-TODAY()</x:f>
        <x:v>339</x:v>
      </x:c>
      <x:c r="O15" t="str">
        <x:v>Non</x:v>
      </x:c>
      <x:c r="P15" t="str">
        <x:v>Oui</x:v>
      </x:c>
      <x:c r="Q15" t="str">
        <x:v>Non</x:v>
      </x:c>
      <x:c r="R15" t="str"/>
    </x:row>
    <x:row r="16">
      <x:c r="A16" t="str">
        <x:v>CYB-015</x:v>
      </x:c>
      <x:c r="B16" t="str">
        <x:v>Marseille</x:v>
      </x:c>
      <x:c r="C16" t="str">
        <x:v>RH</x:v>
      </x:c>
      <x:c r="D16" t="str">
        <x:v>HP 439</x:v>
      </x:c>
      <x:c r="E16" t="str">
        <x:v>Poste caisse</x:v>
      </x:c>
      <x:c r="F16" t="str">
        <x:v>Utilisateur 15</x:v>
      </x:c>
      <x:c r="G16" t="str">
        <x:v>SentinelOne</x:v>
      </x:c>
      <x:c r="H16" t="str">
        <x:v>v13.0</x:v>
      </x:c>
      <x:c r="I16" t="n">
        <x:v>46152</x:v>
      </x:c>
      <x:c r="J16" t="n">
        <x:v>46144</x:v>
      </x:c>
      <x:c r="K16" t="str">
        <x:v>Protégé</x:v>
      </x:c>
      <x:c r="L16" t="str">
        <x:v>Faible</x:v>
      </x:c>
      <x:c r="M16" t="n">
        <x:v>46307</x:v>
      </x:c>
      <x:c r="N16" t="n">
        <x:f>M16-TODAY()</x:f>
        <x:v>141</x:v>
      </x:c>
      <x:c r="O16" t="str">
        <x:v>Non</x:v>
      </x:c>
      <x:c r="P16" t="str">
        <x:v>Oui</x:v>
      </x:c>
      <x:c r="Q16" t="str">
        <x:v>Oui</x:v>
      </x:c>
      <x:c r="R16" t="str"/>
    </x:row>
    <x:row r="17">
      <x:c r="A17" t="str">
        <x:v>CYB-016</x:v>
      </x:c>
      <x:c r="B17" t="str">
        <x:v>Lyon</x:v>
      </x:c>
      <x:c r="C17" t="str">
        <x:v>Direction</x:v>
      </x:c>
      <x:c r="D17" t="str">
        <x:v>HP 929</x:v>
      </x:c>
      <x:c r="E17" t="str">
        <x:v>Serveur</x:v>
      </x:c>
      <x:c r="F17" t="str">
        <x:v>Utilisateur 16</x:v>
      </x:c>
      <x:c r="G17" t="str">
        <x:v>ESET</x:v>
      </x:c>
      <x:c r="H17" t="str">
        <x:v>v12.1</x:v>
      </x:c>
      <x:c r="I17" t="n">
        <x:v>46152</x:v>
      </x:c>
      <x:c r="J17" t="n">
        <x:v>46160</x:v>
      </x:c>
      <x:c r="K17" t="str">
        <x:v>Protégé</x:v>
      </x:c>
      <x:c r="L17" t="str">
        <x:v>Faible</x:v>
      </x:c>
      <x:c r="M17" t="n">
        <x:v>46197</x:v>
      </x:c>
      <x:c r="N17" t="n">
        <x:f>M17-TODAY()</x:f>
        <x:v>31</x:v>
      </x:c>
      <x:c r="O17" t="str">
        <x:v>Oui</x:v>
      </x:c>
      <x:c r="P17" t="str">
        <x:v>Non</x:v>
      </x:c>
      <x:c r="Q17" t="str">
        <x:v>Oui</x:v>
      </x:c>
      <x:c r="R17" t="str"/>
    </x:row>
    <x:row r="18">
      <x:c r="A18" t="str">
        <x:v>CYB-017</x:v>
      </x:c>
      <x:c r="B18" t="str">
        <x:v>Marseille</x:v>
      </x:c>
      <x:c r="C18" t="str">
        <x:v>Direction</x:v>
      </x:c>
      <x:c r="D18" t="str">
        <x:v>Asus 308</x:v>
      </x:c>
      <x:c r="E18" t="str">
        <x:v>PC fixe</x:v>
      </x:c>
      <x:c r="F18" t="str">
        <x:v>Utilisateur 17</x:v>
      </x:c>
      <x:c r="G18" t="str">
        <x:v>ESET</x:v>
      </x:c>
      <x:c r="H18" t="str">
        <x:v>v11.8</x:v>
      </x:c>
      <x:c r="I18" t="n">
        <x:v>46147</x:v>
      </x:c>
      <x:c r="J18" t="n">
        <x:v>46151</x:v>
      </x:c>
      <x:c r="K18" t="str">
        <x:v>Protégé</x:v>
      </x:c>
      <x:c r="L18" t="str">
        <x:v>Faible</x:v>
      </x:c>
      <x:c r="M18" t="n">
        <x:v>46220</x:v>
      </x:c>
      <x:c r="N18" t="n">
        <x:f>M18-TODAY()</x:f>
        <x:v>54</x:v>
      </x:c>
      <x:c r="O18" t="str">
        <x:v>Oui</x:v>
      </x:c>
      <x:c r="P18" t="str">
        <x:v>Non</x:v>
      </x:c>
      <x:c r="Q18" t="str">
        <x:v>Non</x:v>
      </x:c>
      <x:c r="R18" t="str"/>
    </x:row>
    <x:row r="19">
      <x:c r="A19" t="str">
        <x:v>CYB-018</x:v>
      </x:c>
      <x:c r="B19" t="str">
        <x:v>Toulouse</x:v>
      </x:c>
      <x:c r="C19" t="str">
        <x:v>Commercial</x:v>
      </x:c>
      <x:c r="D19" t="str">
        <x:v>HP 531</x:v>
      </x:c>
      <x:c r="E19" t="str">
        <x:v>Serveur</x:v>
      </x:c>
      <x:c r="F19" t="str">
        <x:v>Utilisateur 18</x:v>
      </x:c>
      <x:c r="G19" t="str">
        <x:v>Kaspersky</x:v>
      </x:c>
      <x:c r="H19" t="str">
        <x:v>v14.0</x:v>
      </x:c>
      <x:c r="I19" t="n">
        <x:v>46155</x:v>
      </x:c>
      <x:c r="J19" t="n">
        <x:v>46155</x:v>
      </x:c>
      <x:c r="K19" t="str">
        <x:v>Protégé</x:v>
      </x:c>
      <x:c r="L19" t="str">
        <x:v>Faible</x:v>
      </x:c>
      <x:c r="M19" t="n">
        <x:v>46356</x:v>
      </x:c>
      <x:c r="N19" t="n">
        <x:f>M19-TODAY()</x:f>
        <x:v>190</x:v>
      </x:c>
      <x:c r="O19" t="str">
        <x:v>Oui</x:v>
      </x:c>
      <x:c r="P19" t="str">
        <x:v>Non</x:v>
      </x:c>
      <x:c r="Q19" t="str">
        <x:v>Oui</x:v>
      </x:c>
      <x:c r="R19" t="str"/>
    </x:row>
    <x:row r="20">
      <x:c r="A20" t="str">
        <x:v>CYB-019</x:v>
      </x:c>
      <x:c r="B20" t="str">
        <x:v>Marseille</x:v>
      </x:c>
      <x:c r="C20" t="str">
        <x:v>Support</x:v>
      </x:c>
      <x:c r="D20" t="str">
        <x:v>Lenovo 403</x:v>
      </x:c>
      <x:c r="E20" t="str">
        <x:v>Tablette</x:v>
      </x:c>
      <x:c r="F20" t="str">
        <x:v>Utilisateur 19</x:v>
      </x:c>
      <x:c r="G20" t="str">
        <x:v>ESET</x:v>
      </x:c>
      <x:c r="H20" t="str">
        <x:v>v6.0</x:v>
      </x:c>
      <x:c r="I20" t="n">
        <x:v>46152</x:v>
      </x:c>
      <x:c r="J20" t="n">
        <x:v>46163</x:v>
      </x:c>
      <x:c r="K20" t="str">
        <x:v>Protégé</x:v>
      </x:c>
      <x:c r="L20" t="str">
        <x:v>Faible</x:v>
      </x:c>
      <x:c r="M20" t="n">
        <x:v>46559</x:v>
      </x:c>
      <x:c r="N20" t="n">
        <x:f>M20-TODAY()</x:f>
        <x:v>393</x:v>
      </x:c>
      <x:c r="O20" t="str">
        <x:v>Non</x:v>
      </x:c>
      <x:c r="P20" t="str">
        <x:v>Oui</x:v>
      </x:c>
      <x:c r="Q20" t="str">
        <x:v>Oui</x:v>
      </x:c>
      <x:c r="R20" t="str"/>
    </x:row>
    <x:row r="21">
      <x:c r="A21" t="str">
        <x:v>CYB-020</x:v>
      </x:c>
      <x:c r="B21" t="str">
        <x:v>Casablanca</x:v>
      </x:c>
      <x:c r="C21" t="str">
        <x:v>Production</x:v>
      </x:c>
      <x:c r="D21" t="str">
        <x:v>Asus 633</x:v>
      </x:c>
      <x:c r="E21" t="str">
        <x:v>Smartphone</x:v>
      </x:c>
      <x:c r="F21" t="str">
        <x:v>Utilisateur 20</x:v>
      </x:c>
      <x:c r="G21" t="str">
        <x:v>Microsoft Defender</x:v>
      </x:c>
      <x:c r="H21" t="str">
        <x:v>v8.1</x:v>
      </x:c>
      <x:c r="I21" t="n">
        <x:v>46165</x:v>
      </x:c>
      <x:c r="J21" t="n">
        <x:v>46162</x:v>
      </x:c>
      <x:c r="K21" t="str">
        <x:v>Protégé</x:v>
      </x:c>
      <x:c r="L21" t="str">
        <x:v>Faible</x:v>
      </x:c>
      <x:c r="M21" t="n">
        <x:v>46317</x:v>
      </x:c>
      <x:c r="N21" t="n">
        <x:f>M21-TODAY()</x:f>
        <x:v>151</x:v>
      </x:c>
      <x:c r="O21" t="str">
        <x:v>Non</x:v>
      </x:c>
      <x:c r="P21" t="str">
        <x:v>Non</x:v>
      </x:c>
      <x:c r="Q21" t="str">
        <x:v>Oui</x:v>
      </x:c>
      <x:c r="R21" t="str"/>
    </x:row>
    <x:row r="22">
      <x:c r="A22" t="str">
        <x:v>CYB-021</x:v>
      </x:c>
      <x:c r="B22" t="str">
        <x:v>Marseille</x:v>
      </x:c>
      <x:c r="C22" t="str">
        <x:v>Finance</x:v>
      </x:c>
      <x:c r="D22" t="str">
        <x:v>Asus 705</x:v>
      </x:c>
      <x:c r="E22" t="str">
        <x:v>Smartphone</x:v>
      </x:c>
      <x:c r="F22" t="str">
        <x:v>Utilisateur 21</x:v>
      </x:c>
      <x:c r="G22" t="str">
        <x:v>Sophos</x:v>
      </x:c>
      <x:c r="H22" t="str">
        <x:v>v11.9</x:v>
      </x:c>
      <x:c r="I22" t="n">
        <x:v>46165</x:v>
      </x:c>
      <x:c r="J22" t="n">
        <x:v>46165</x:v>
      </x:c>
      <x:c r="K22" t="str">
        <x:v>Protégé</x:v>
      </x:c>
      <x:c r="L22" t="str">
        <x:v>Faible</x:v>
      </x:c>
      <x:c r="M22" t="n">
        <x:v>46264</x:v>
      </x:c>
      <x:c r="N22" t="n">
        <x:f>M22-TODAY()</x:f>
        <x:v>98</x:v>
      </x:c>
      <x:c r="O22" t="str">
        <x:v>Non</x:v>
      </x:c>
      <x:c r="P22" t="str">
        <x:v>Non</x:v>
      </x:c>
      <x:c r="Q22" t="str">
        <x:v>Oui</x:v>
      </x:c>
      <x:c r="R22" t="str"/>
    </x:row>
    <x:row r="23">
      <x:c r="A23" t="str">
        <x:v>CYB-022</x:v>
      </x:c>
      <x:c r="B23" t="str">
        <x:v>Toulouse</x:v>
      </x:c>
      <x:c r="C23" t="str">
        <x:v>IT</x:v>
      </x:c>
      <x:c r="D23" t="str">
        <x:v>HP 215</x:v>
      </x:c>
      <x:c r="E23" t="str">
        <x:v>Smartphone</x:v>
      </x:c>
      <x:c r="F23" t="str">
        <x:v>Utilisateur 22</x:v>
      </x:c>
      <x:c r="G23" t="str">
        <x:v>Microsoft Defender</x:v>
      </x:c>
      <x:c r="H23" t="str">
        <x:v>v11.6</x:v>
      </x:c>
      <x:c r="I23" t="n">
        <x:v>46162</x:v>
      </x:c>
      <x:c r="J23" t="n">
        <x:v>46158</x:v>
      </x:c>
      <x:c r="K23" t="str">
        <x:v>Protégé</x:v>
      </x:c>
      <x:c r="L23" t="str">
        <x:v>Faible</x:v>
      </x:c>
      <x:c r="M23" t="n">
        <x:v>46255</x:v>
      </x:c>
      <x:c r="N23" t="n">
        <x:f>M23-TODAY()</x:f>
        <x:v>89</x:v>
      </x:c>
      <x:c r="O23" t="str">
        <x:v>Non</x:v>
      </x:c>
      <x:c r="P23" t="str">
        <x:v>Non</x:v>
      </x:c>
      <x:c r="Q23" t="str">
        <x:v>Oui</x:v>
      </x:c>
      <x:c r="R23" t="str"/>
    </x:row>
    <x:row r="24">
      <x:c r="A24" t="str">
        <x:v>CYB-023</x:v>
      </x:c>
      <x:c r="B24" t="str">
        <x:v>Lyon</x:v>
      </x:c>
      <x:c r="C24" t="str">
        <x:v>RH</x:v>
      </x:c>
      <x:c r="D24" t="str">
        <x:v>Asus 635</x:v>
      </x:c>
      <x:c r="E24" t="str">
        <x:v>Tablette</x:v>
      </x:c>
      <x:c r="F24" t="str">
        <x:v>Utilisateur 23</x:v>
      </x:c>
      <x:c r="G24" t="str">
        <x:v>CrowdStrike</x:v>
      </x:c>
      <x:c r="H24" t="str">
        <x:v>v11.7</x:v>
      </x:c>
      <x:c r="I24" t="n">
        <x:v>46152</x:v>
      </x:c>
      <x:c r="J24" t="n">
        <x:v>46140</x:v>
      </x:c>
      <x:c r="K24" t="str">
        <x:v>Protégé</x:v>
      </x:c>
      <x:c r="L24" t="str">
        <x:v>Faible</x:v>
      </x:c>
      <x:c r="M24" t="n">
        <x:v>46309</x:v>
      </x:c>
      <x:c r="N24" t="n">
        <x:f>M24-TODAY()</x:f>
        <x:v>143</x:v>
      </x:c>
      <x:c r="O24" t="str">
        <x:v>Oui</x:v>
      </x:c>
      <x:c r="P24" t="str">
        <x:v>Non</x:v>
      </x:c>
      <x:c r="Q24" t="str">
        <x:v>Non</x:v>
      </x:c>
      <x:c r="R24" t="str"/>
    </x:row>
    <x:row r="25">
      <x:c r="A25" t="str">
        <x:v>CYB-024</x:v>
      </x:c>
      <x:c r="B25" t="str">
        <x:v>Lyon</x:v>
      </x:c>
      <x:c r="C25" t="str">
        <x:v>Direction</x:v>
      </x:c>
      <x:c r="D25" t="str">
        <x:v>Lenovo 281</x:v>
      </x:c>
      <x:c r="E25" t="str">
        <x:v>Laptop</x:v>
      </x:c>
      <x:c r="F25" t="str">
        <x:v>Utilisateur 24</x:v>
      </x:c>
      <x:c r="G25" t="str">
        <x:v>Bitdefender</x:v>
      </x:c>
      <x:c r="H25" t="str">
        <x:v>v14.0</x:v>
      </x:c>
      <x:c r="I25" t="n">
        <x:v>46156</x:v>
      </x:c>
      <x:c r="J25" t="n">
        <x:v>46166</x:v>
      </x:c>
      <x:c r="K25" t="str">
        <x:v>Maintenance</x:v>
      </x:c>
      <x:c r="L25" t="str">
        <x:v>Moyen</x:v>
      </x:c>
      <x:c r="M25" t="n">
        <x:v>46244</x:v>
      </x:c>
      <x:c r="N25" t="n">
        <x:f>M25-TODAY()</x:f>
        <x:v>78</x:v>
      </x:c>
      <x:c r="O25" t="str">
        <x:v>Oui</x:v>
      </x:c>
      <x:c r="P25" t="str">
        <x:v>Oui</x:v>
      </x:c>
      <x:c r="Q25" t="str">
        <x:v>Oui</x:v>
      </x:c>
      <x:c r="R25" t="str"/>
    </x:row>
    <x:row r="26">
      <x:c r="A26" t="str">
        <x:v>CYB-025</x:v>
      </x:c>
      <x:c r="B26" t="str">
        <x:v>Lyon</x:v>
      </x:c>
      <x:c r="C26" t="str">
        <x:v>Support</x:v>
      </x:c>
      <x:c r="D26" t="str">
        <x:v>Asus 329</x:v>
      </x:c>
      <x:c r="E26" t="str">
        <x:v>Laptop</x:v>
      </x:c>
      <x:c r="F26" t="str">
        <x:v>Utilisateur 25</x:v>
      </x:c>
      <x:c r="G26" t="str">
        <x:v>ESET</x:v>
      </x:c>
      <x:c r="H26" t="str">
        <x:v>v13.9</x:v>
      </x:c>
      <x:c r="I26" t="n">
        <x:v>46153</x:v>
      </x:c>
      <x:c r="J26" t="n">
        <x:v>46160</x:v>
      </x:c>
      <x:c r="K26" t="str">
        <x:v>Protégé</x:v>
      </x:c>
      <x:c r="L26" t="str">
        <x:v>Faible</x:v>
      </x:c>
      <x:c r="M26" t="n">
        <x:v>46179</x:v>
      </x:c>
      <x:c r="N26" t="n">
        <x:f>M26-TODAY()</x:f>
        <x:v>13</x:v>
      </x:c>
      <x:c r="O26" t="str">
        <x:v>Oui</x:v>
      </x:c>
      <x:c r="P26" t="str">
        <x:v>Non</x:v>
      </x:c>
      <x:c r="Q26" t="str">
        <x:v>Non</x:v>
      </x:c>
      <x:c r="R26" t="str"/>
    </x:row>
    <x:row r="27">
      <x:c r="A27" t="str">
        <x:v>CYB-026</x:v>
      </x:c>
      <x:c r="B27" t="str">
        <x:v>Lyon</x:v>
      </x:c>
      <x:c r="C27" t="str">
        <x:v>Support</x:v>
      </x:c>
      <x:c r="D27" t="str">
        <x:v>Dell 360</x:v>
      </x:c>
      <x:c r="E27" t="str">
        <x:v>Smartphone</x:v>
      </x:c>
      <x:c r="F27" t="str">
        <x:v>Utilisateur 26</x:v>
      </x:c>
      <x:c r="G27" t="str">
        <x:v>Kaspersky</x:v>
      </x:c>
      <x:c r="H27" t="str">
        <x:v>v7.0</x:v>
      </x:c>
      <x:c r="I27" t="n">
        <x:v>46161</x:v>
      </x:c>
      <x:c r="J27" t="n">
        <x:v>46144</x:v>
      </x:c>
      <x:c r="K27" t="str">
        <x:v>Protégé</x:v>
      </x:c>
      <x:c r="L27" t="str">
        <x:v>Faible</x:v>
      </x:c>
      <x:c r="M27" t="n">
        <x:v>46543</x:v>
      </x:c>
      <x:c r="N27" t="n">
        <x:f>M27-TODAY()</x:f>
        <x:v>377</x:v>
      </x:c>
      <x:c r="O27" t="str">
        <x:v>Oui</x:v>
      </x:c>
      <x:c r="P27" t="str">
        <x:v>Non</x:v>
      </x:c>
      <x:c r="Q27" t="str">
        <x:v>Non</x:v>
      </x:c>
      <x:c r="R27" t="str"/>
    </x:row>
    <x:row r="28">
      <x:c r="A28" t="str">
        <x:v>CYB-027</x:v>
      </x:c>
      <x:c r="B28" t="str">
        <x:v>Lyon</x:v>
      </x:c>
      <x:c r="C28" t="str">
        <x:v>Commercial</x:v>
      </x:c>
      <x:c r="D28" t="str">
        <x:v>Acer 549</x:v>
      </x:c>
      <x:c r="E28" t="str">
        <x:v>Poste caisse</x:v>
      </x:c>
      <x:c r="F28" t="str">
        <x:v>Utilisateur 27</x:v>
      </x:c>
      <x:c r="G28" t="str">
        <x:v>CrowdStrike</x:v>
      </x:c>
      <x:c r="H28" t="str">
        <x:v>v8.4</x:v>
      </x:c>
      <x:c r="I28" t="n">
        <x:v>46154</x:v>
      </x:c>
      <x:c r="J28" t="n">
        <x:v>46137</x:v>
      </x:c>
      <x:c r="K28" t="str">
        <x:v>Alerte</x:v>
      </x:c>
      <x:c r="L28" t="str">
        <x:v>Moyen</x:v>
      </x:c>
      <x:c r="M28" t="n">
        <x:v>46550</x:v>
      </x:c>
      <x:c r="N28" t="n">
        <x:f>M28-TODAY()</x:f>
        <x:v>384</x:v>
      </x:c>
      <x:c r="O28" t="str">
        <x:v>Oui</x:v>
      </x:c>
      <x:c r="P28" t="str">
        <x:v>Non</x:v>
      </x:c>
      <x:c r="Q28" t="str">
        <x:v>Non</x:v>
      </x:c>
      <x:c r="R28" t="str"/>
    </x:row>
    <x:row r="29">
      <x:c r="A29" t="str">
        <x:v>CYB-028</x:v>
      </x:c>
      <x:c r="B29" t="str">
        <x:v>Toulouse</x:v>
      </x:c>
      <x:c r="C29" t="str">
        <x:v>Production</x:v>
      </x:c>
      <x:c r="D29" t="str">
        <x:v>Asus 749</x:v>
      </x:c>
      <x:c r="E29" t="str">
        <x:v>Poste caisse</x:v>
      </x:c>
      <x:c r="F29" t="str">
        <x:v>Utilisateur 28</x:v>
      </x:c>
      <x:c r="G29" t="str">
        <x:v>Microsoft Defender</x:v>
      </x:c>
      <x:c r="H29" t="str">
        <x:v>v10.7</x:v>
      </x:c>
      <x:c r="I29" t="n">
        <x:v>46151</x:v>
      </x:c>
      <x:c r="J29" t="n">
        <x:v>46145</x:v>
      </x:c>
      <x:c r="K29" t="str">
        <x:v>Protégé</x:v>
      </x:c>
      <x:c r="L29" t="str">
        <x:v>Faible</x:v>
      </x:c>
      <x:c r="M29" t="n">
        <x:v>46430</x:v>
      </x:c>
      <x:c r="N29" t="n">
        <x:f>M29-TODAY()</x:f>
        <x:v>264</x:v>
      </x:c>
      <x:c r="O29" t="str">
        <x:v>Non</x:v>
      </x:c>
      <x:c r="P29" t="str">
        <x:v>Non</x:v>
      </x:c>
      <x:c r="Q29" t="str">
        <x:v>Non</x:v>
      </x:c>
      <x:c r="R29" t="str"/>
    </x:row>
    <x:row r="30">
      <x:c r="A30" t="str">
        <x:v>CYB-029</x:v>
      </x:c>
      <x:c r="B30" t="str">
        <x:v>Marseille</x:v>
      </x:c>
      <x:c r="C30" t="str">
        <x:v>Finance</x:v>
      </x:c>
      <x:c r="D30" t="str">
        <x:v>Acer 968</x:v>
      </x:c>
      <x:c r="E30" t="str">
        <x:v>Poste caisse</x:v>
      </x:c>
      <x:c r="F30" t="str">
        <x:v>Utilisateur 29</x:v>
      </x:c>
      <x:c r="G30" t="str">
        <x:v>Microsoft Defender</x:v>
      </x:c>
      <x:c r="H30" t="str">
        <x:v>v14.3</x:v>
      </x:c>
      <x:c r="I30" t="n">
        <x:v>46149</x:v>
      </x:c>
      <x:c r="J30" t="n">
        <x:v>46140</x:v>
      </x:c>
      <x:c r="K30" t="str">
        <x:v>Protégé</x:v>
      </x:c>
      <x:c r="L30" t="str">
        <x:v>Faible</x:v>
      </x:c>
      <x:c r="M30" t="n">
        <x:v>46223</x:v>
      </x:c>
      <x:c r="N30" t="n">
        <x:f>M30-TODAY()</x:f>
        <x:v>57</x:v>
      </x:c>
      <x:c r="O30" t="str">
        <x:v>Oui</x:v>
      </x:c>
      <x:c r="P30" t="str">
        <x:v>Oui</x:v>
      </x:c>
      <x:c r="Q30" t="str">
        <x:v>Non</x:v>
      </x:c>
      <x:c r="R30" t="str"/>
    </x:row>
    <x:row r="31">
      <x:c r="A31" t="str">
        <x:v>CYB-030</x:v>
      </x:c>
      <x:c r="B31" t="str">
        <x:v>Marseille</x:v>
      </x:c>
      <x:c r="C31" t="str">
        <x:v>Finance</x:v>
      </x:c>
      <x:c r="D31" t="str">
        <x:v>Acer 391</x:v>
      </x:c>
      <x:c r="E31" t="str">
        <x:v>Laptop</x:v>
      </x:c>
      <x:c r="F31" t="str">
        <x:v>Utilisateur 30</x:v>
      </x:c>
      <x:c r="G31" t="str">
        <x:v>Sophos</x:v>
      </x:c>
      <x:c r="H31" t="str">
        <x:v>v11.0</x:v>
      </x:c>
      <x:c r="I31" t="n">
        <x:v>46148</x:v>
      </x:c>
      <x:c r="J31" t="n">
        <x:v>46131</x:v>
      </x:c>
      <x:c r="K31" t="str">
        <x:v>Alerte</x:v>
      </x:c>
      <x:c r="L31" t="str">
        <x:v>Moyen</x:v>
      </x:c>
      <x:c r="M31" t="n">
        <x:v>46309</x:v>
      </x:c>
      <x:c r="N31" t="n">
        <x:f>M31-TODAY()</x:f>
        <x:v>143</x:v>
      </x:c>
      <x:c r="O31" t="str">
        <x:v>Non</x:v>
      </x:c>
      <x:c r="P31" t="str">
        <x:v>Oui</x:v>
      </x:c>
      <x:c r="Q31" t="str">
        <x:v>Oui</x:v>
      </x:c>
      <x:c r="R31" t="str"/>
    </x:row>
    <x:row r="32">
      <x:c r="A32" t="str">
        <x:v>CYB-031</x:v>
      </x:c>
      <x:c r="B32" t="str">
        <x:v>Marseille</x:v>
      </x:c>
      <x:c r="C32" t="str">
        <x:v>IT</x:v>
      </x:c>
      <x:c r="D32" t="str">
        <x:v>Dell 303</x:v>
      </x:c>
      <x:c r="E32" t="str">
        <x:v>Smartphone</x:v>
      </x:c>
      <x:c r="F32" t="str">
        <x:v>Utilisateur 31</x:v>
      </x:c>
      <x:c r="G32" t="str">
        <x:v>SentinelOne</x:v>
      </x:c>
      <x:c r="H32" t="str">
        <x:v>v13.4</x:v>
      </x:c>
      <x:c r="I32" t="n">
        <x:v>46157</x:v>
      </x:c>
      <x:c r="J32" t="n">
        <x:v>46134</x:v>
      </x:c>
      <x:c r="K32" t="str">
        <x:v>Critique</x:v>
      </x:c>
      <x:c r="L32" t="str">
        <x:v>Critique</x:v>
      </x:c>
      <x:c r="M32" t="n">
        <x:v>46446</x:v>
      </x:c>
      <x:c r="N32" t="n">
        <x:f>M32-TODAY()</x:f>
        <x:v>280</x:v>
      </x:c>
      <x:c r="O32" t="str">
        <x:v>Oui</x:v>
      </x:c>
      <x:c r="P32" t="str">
        <x:v>Oui</x:v>
      </x:c>
      <x:c r="Q32" t="str">
        <x:v>Oui</x:v>
      </x:c>
      <x:c r="R32" t="str"/>
    </x:row>
    <x:row r="33">
      <x:c r="A33" t="str">
        <x:v>CYB-032</x:v>
      </x:c>
      <x:c r="B33" t="str">
        <x:v>Paris</x:v>
      </x:c>
      <x:c r="C33" t="str">
        <x:v>Finance</x:v>
      </x:c>
      <x:c r="D33" t="str">
        <x:v>HP 990</x:v>
      </x:c>
      <x:c r="E33" t="str">
        <x:v>PC fixe</x:v>
      </x:c>
      <x:c r="F33" t="str">
        <x:v>Utilisateur 32</x:v>
      </x:c>
      <x:c r="G33" t="str">
        <x:v>Sophos</x:v>
      </x:c>
      <x:c r="H33" t="str">
        <x:v>v10.5</x:v>
      </x:c>
      <x:c r="I33" t="n">
        <x:v>46147</x:v>
      </x:c>
      <x:c r="J33" t="n">
        <x:v>46145</x:v>
      </x:c>
      <x:c r="K33" t="str">
        <x:v>Alerte</x:v>
      </x:c>
      <x:c r="L33" t="str">
        <x:v>Moyen</x:v>
      </x:c>
      <x:c r="M33" t="n">
        <x:v>46464</x:v>
      </x:c>
      <x:c r="N33" t="n">
        <x:f>M33-TODAY()</x:f>
        <x:v>298</x:v>
      </x:c>
      <x:c r="O33" t="str">
        <x:v>Non</x:v>
      </x:c>
      <x:c r="P33" t="str">
        <x:v>Non</x:v>
      </x:c>
      <x:c r="Q33" t="str">
        <x:v>Non</x:v>
      </x:c>
      <x:c r="R33" t="str"/>
    </x:row>
    <x:row r="34">
      <x:c r="A34" t="str">
        <x:v>CYB-033</x:v>
      </x:c>
      <x:c r="B34" t="str">
        <x:v>Lyon</x:v>
      </x:c>
      <x:c r="C34" t="str">
        <x:v>Commercial</x:v>
      </x:c>
      <x:c r="D34" t="str">
        <x:v>Dell 769</x:v>
      </x:c>
      <x:c r="E34" t="str">
        <x:v>Laptop</x:v>
      </x:c>
      <x:c r="F34" t="str">
        <x:v>Utilisateur 33</x:v>
      </x:c>
      <x:c r="G34" t="str">
        <x:v>SentinelOne</x:v>
      </x:c>
      <x:c r="H34" t="str">
        <x:v>v5.5</x:v>
      </x:c>
      <x:c r="I34" t="n">
        <x:v>46164</x:v>
      </x:c>
      <x:c r="J34" t="n">
        <x:v>46146</x:v>
      </x:c>
      <x:c r="K34" t="str">
        <x:v>Protégé</x:v>
      </x:c>
      <x:c r="L34" t="str">
        <x:v>Faible</x:v>
      </x:c>
      <x:c r="M34" t="n">
        <x:v>46193</x:v>
      </x:c>
      <x:c r="N34" t="n">
        <x:f>M34-TODAY()</x:f>
        <x:v>27</x:v>
      </x:c>
      <x:c r="O34" t="str">
        <x:v>Oui</x:v>
      </x:c>
      <x:c r="P34" t="str">
        <x:v>Oui</x:v>
      </x:c>
      <x:c r="Q34" t="str">
        <x:v>Oui</x:v>
      </x:c>
      <x:c r="R34" t="str"/>
    </x:row>
    <x:row r="35">
      <x:c r="A35" t="str">
        <x:v>CYB-034</x:v>
      </x:c>
      <x:c r="B35" t="str">
        <x:v>Nantes</x:v>
      </x:c>
      <x:c r="C35" t="str">
        <x:v>Commercial</x:v>
      </x:c>
      <x:c r="D35" t="str">
        <x:v>Asus 242</x:v>
      </x:c>
      <x:c r="E35" t="str">
        <x:v>Laptop</x:v>
      </x:c>
      <x:c r="F35" t="str">
        <x:v>Utilisateur 34</x:v>
      </x:c>
      <x:c r="G35" t="str">
        <x:v>Bitdefender</x:v>
      </x:c>
      <x:c r="H35" t="str">
        <x:v>v10.5</x:v>
      </x:c>
      <x:c r="I35" t="n">
        <x:v>46155</x:v>
      </x:c>
      <x:c r="J35" t="n">
        <x:v>46138</x:v>
      </x:c>
      <x:c r="K35" t="str">
        <x:v>Protégé</x:v>
      </x:c>
      <x:c r="L35" t="str">
        <x:v>Faible</x:v>
      </x:c>
      <x:c r="M35" t="n">
        <x:v>46576</x:v>
      </x:c>
      <x:c r="N35" t="n">
        <x:f>M35-TODAY()</x:f>
        <x:v>410</x:v>
      </x:c>
      <x:c r="O35" t="str">
        <x:v>Non</x:v>
      </x:c>
      <x:c r="P35" t="str">
        <x:v>Oui</x:v>
      </x:c>
      <x:c r="Q35" t="str">
        <x:v>Non</x:v>
      </x:c>
      <x:c r="R35" t="str"/>
    </x:row>
    <x:row r="36">
      <x:c r="A36" t="str">
        <x:v>CYB-035</x:v>
      </x:c>
      <x:c r="B36" t="str">
        <x:v>Lyon</x:v>
      </x:c>
      <x:c r="C36" t="str">
        <x:v>Support</x:v>
      </x:c>
      <x:c r="D36" t="str">
        <x:v>Asus 675</x:v>
      </x:c>
      <x:c r="E36" t="str">
        <x:v>Smartphone</x:v>
      </x:c>
      <x:c r="F36" t="str">
        <x:v>Utilisateur 35</x:v>
      </x:c>
      <x:c r="G36" t="str">
        <x:v>Trend Micro</x:v>
      </x:c>
      <x:c r="H36" t="str">
        <x:v>v5.9</x:v>
      </x:c>
      <x:c r="I36" t="n">
        <x:v>46166</x:v>
      </x:c>
      <x:c r="J36" t="n">
        <x:v>46133</x:v>
      </x:c>
      <x:c r="K36" t="str">
        <x:v>Protégé</x:v>
      </x:c>
      <x:c r="L36" t="str">
        <x:v>Faible</x:v>
      </x:c>
      <x:c r="M36" t="n">
        <x:v>46438</x:v>
      </x:c>
      <x:c r="N36" t="n">
        <x:f>M36-TODAY()</x:f>
        <x:v>272</x:v>
      </x:c>
      <x:c r="O36" t="str">
        <x:v>Non</x:v>
      </x:c>
      <x:c r="P36" t="str">
        <x:v>Oui</x:v>
      </x:c>
      <x:c r="Q36" t="str">
        <x:v>Oui</x:v>
      </x:c>
      <x:c r="R36" t="str"/>
    </x:row>
    <x:row r="37">
      <x:c r="A37" t="str">
        <x:v>CYB-036</x:v>
      </x:c>
      <x:c r="B37" t="str">
        <x:v>Paris</x:v>
      </x:c>
      <x:c r="C37" t="str">
        <x:v>RH</x:v>
      </x:c>
      <x:c r="D37" t="str">
        <x:v>Asus 493</x:v>
      </x:c>
      <x:c r="E37" t="str">
        <x:v>Poste caisse</x:v>
      </x:c>
      <x:c r="F37" t="str">
        <x:v>Utilisateur 36</x:v>
      </x:c>
      <x:c r="G37" t="str">
        <x:v>Sophos</x:v>
      </x:c>
      <x:c r="H37" t="str">
        <x:v>v13.6</x:v>
      </x:c>
      <x:c r="I37" t="n">
        <x:v>46148</x:v>
      </x:c>
      <x:c r="J37" t="n">
        <x:v>46154</x:v>
      </x:c>
      <x:c r="K37" t="str">
        <x:v>Maintenance</x:v>
      </x:c>
      <x:c r="L37" t="str">
        <x:v>Moyen</x:v>
      </x:c>
      <x:c r="M37" t="n">
        <x:v>46310</x:v>
      </x:c>
      <x:c r="N37" t="n">
        <x:f>M37-TODAY()</x:f>
        <x:v>144</x:v>
      </x:c>
      <x:c r="O37" t="str">
        <x:v>Non</x:v>
      </x:c>
      <x:c r="P37" t="str">
        <x:v>Non</x:v>
      </x:c>
      <x:c r="Q37" t="str">
        <x:v>Oui</x:v>
      </x:c>
      <x:c r="R37" t="str"/>
    </x:row>
    <x:row r="38">
      <x:c r="A38" t="str">
        <x:v>CYB-037</x:v>
      </x:c>
      <x:c r="B38" t="str">
        <x:v>Casablanca</x:v>
      </x:c>
      <x:c r="C38" t="str">
        <x:v>Production</x:v>
      </x:c>
      <x:c r="D38" t="str">
        <x:v>Asus 495</x:v>
      </x:c>
      <x:c r="E38" t="str">
        <x:v>Laptop</x:v>
      </x:c>
      <x:c r="F38" t="str">
        <x:v>Utilisateur 37</x:v>
      </x:c>
      <x:c r="G38" t="str">
        <x:v>Trend Micro</x:v>
      </x:c>
      <x:c r="H38" t="str">
        <x:v>v8.4</x:v>
      </x:c>
      <x:c r="I38" t="n">
        <x:v>46146</x:v>
      </x:c>
      <x:c r="J38" t="n">
        <x:v>46141</x:v>
      </x:c>
      <x:c r="K38" t="str">
        <x:v>Protégé</x:v>
      </x:c>
      <x:c r="L38" t="str">
        <x:v>Faible</x:v>
      </x:c>
      <x:c r="M38" t="n">
        <x:v>46565</x:v>
      </x:c>
      <x:c r="N38" t="n">
        <x:f>M38-TODAY()</x:f>
        <x:v>399</x:v>
      </x:c>
      <x:c r="O38" t="str">
        <x:v>Oui</x:v>
      </x:c>
      <x:c r="P38" t="str">
        <x:v>Non</x:v>
      </x:c>
      <x:c r="Q38" t="str">
        <x:v>Non</x:v>
      </x:c>
      <x:c r="R38" t="str"/>
    </x:row>
    <x:row r="39">
      <x:c r="A39" t="str">
        <x:v>CYB-038</x:v>
      </x:c>
      <x:c r="B39" t="str">
        <x:v>Paris</x:v>
      </x:c>
      <x:c r="C39" t="str">
        <x:v>Commercial</x:v>
      </x:c>
      <x:c r="D39" t="str">
        <x:v>HP 918</x:v>
      </x:c>
      <x:c r="E39" t="str">
        <x:v>PC fixe</x:v>
      </x:c>
      <x:c r="F39" t="str">
        <x:v>Utilisateur 38</x:v>
      </x:c>
      <x:c r="G39" t="str">
        <x:v>Bitdefender</x:v>
      </x:c>
      <x:c r="H39" t="str">
        <x:v>v9.8</x:v>
      </x:c>
      <x:c r="I39" t="n">
        <x:v>46164</x:v>
      </x:c>
      <x:c r="J39" t="n">
        <x:v>46148</x:v>
      </x:c>
      <x:c r="K39" t="str">
        <x:v>Critique</x:v>
      </x:c>
      <x:c r="L39" t="str">
        <x:v>Critique</x:v>
      </x:c>
      <x:c r="M39" t="n">
        <x:v>46243</x:v>
      </x:c>
      <x:c r="N39" t="n">
        <x:f>M39-TODAY()</x:f>
        <x:v>77</x:v>
      </x:c>
      <x:c r="O39" t="str">
        <x:v>Oui</x:v>
      </x:c>
      <x:c r="P39" t="str">
        <x:v>Oui</x:v>
      </x:c>
      <x:c r="Q39" t="str">
        <x:v>Non</x:v>
      </x:c>
      <x:c r="R39" t="str"/>
    </x:row>
    <x:row r="40">
      <x:c r="A40" t="str">
        <x:v>CYB-039</x:v>
      </x:c>
      <x:c r="B40" t="str">
        <x:v>Toulouse</x:v>
      </x:c>
      <x:c r="C40" t="str">
        <x:v>IT</x:v>
      </x:c>
      <x:c r="D40" t="str">
        <x:v>Dell 363</x:v>
      </x:c>
      <x:c r="E40" t="str">
        <x:v>Poste caisse</x:v>
      </x:c>
      <x:c r="F40" t="str">
        <x:v>Utilisateur 39</x:v>
      </x:c>
      <x:c r="G40" t="str">
        <x:v>Kaspersky</x:v>
      </x:c>
      <x:c r="H40" t="str">
        <x:v>v8.8</x:v>
      </x:c>
      <x:c r="I40" t="n">
        <x:v>46165</x:v>
      </x:c>
      <x:c r="J40" t="n">
        <x:v>46151</x:v>
      </x:c>
      <x:c r="K40" t="str">
        <x:v>Non supervisé</x:v>
      </x:c>
      <x:c r="L40" t="str">
        <x:v>Élevé</x:v>
      </x:c>
      <x:c r="M40" t="n">
        <x:v>46419</x:v>
      </x:c>
      <x:c r="N40" t="n">
        <x:f>M40-TODAY()</x:f>
        <x:v>253</x:v>
      </x:c>
      <x:c r="O40" t="str">
        <x:v>Oui</x:v>
      </x:c>
      <x:c r="P40" t="str">
        <x:v>Oui</x:v>
      </x:c>
      <x:c r="Q40" t="str">
        <x:v>Oui</x:v>
      </x:c>
      <x:c r="R40" t="str"/>
    </x:row>
    <x:row r="41">
      <x:c r="A41" t="str">
        <x:v>CYB-040</x:v>
      </x:c>
      <x:c r="B41" t="str">
        <x:v>Lyon</x:v>
      </x:c>
      <x:c r="C41" t="str">
        <x:v>Direction</x:v>
      </x:c>
      <x:c r="D41" t="str">
        <x:v>Lenovo 657</x:v>
      </x:c>
      <x:c r="E41" t="str">
        <x:v>Serveur</x:v>
      </x:c>
      <x:c r="F41" t="str">
        <x:v>Utilisateur 40</x:v>
      </x:c>
      <x:c r="G41" t="str">
        <x:v>ESET</x:v>
      </x:c>
      <x:c r="H41" t="str">
        <x:v>v12.9</x:v>
      </x:c>
      <x:c r="I41" t="n">
        <x:v>46165</x:v>
      </x:c>
      <x:c r="J41" t="n">
        <x:v>46143</x:v>
      </x:c>
      <x:c r="K41" t="str">
        <x:v>Protégé</x:v>
      </x:c>
      <x:c r="L41" t="str">
        <x:v>Faible</x:v>
      </x:c>
      <x:c r="M41" t="n">
        <x:v>46453</x:v>
      </x:c>
      <x:c r="N41" t="n">
        <x:f>M41-TODAY()</x:f>
        <x:v>287</x:v>
      </x:c>
      <x:c r="O41" t="str">
        <x:v>Oui</x:v>
      </x:c>
      <x:c r="P41" t="str">
        <x:v>Non</x:v>
      </x:c>
      <x:c r="Q41" t="str">
        <x:v>Oui</x:v>
      </x:c>
      <x:c r="R41" t="str"/>
    </x:row>
    <x:row r="42">
      <x:c r="A42" t="str">
        <x:v>CYB-041</x:v>
      </x:c>
      <x:c r="B42" t="str">
        <x:v>Nantes</x:v>
      </x:c>
      <x:c r="C42" t="str">
        <x:v>Direction</x:v>
      </x:c>
      <x:c r="D42" t="str">
        <x:v>HP 119</x:v>
      </x:c>
      <x:c r="E42" t="str">
        <x:v>PC fixe</x:v>
      </x:c>
      <x:c r="F42" t="str">
        <x:v>Utilisateur 41</x:v>
      </x:c>
      <x:c r="G42" t="str">
        <x:v>Trend Micro</x:v>
      </x:c>
      <x:c r="H42" t="str">
        <x:v>v12.9</x:v>
      </x:c>
      <x:c r="I42" t="n">
        <x:v>46160</x:v>
      </x:c>
      <x:c r="J42" t="n">
        <x:v>46147</x:v>
      </x:c>
      <x:c r="K42" t="str">
        <x:v>Maintenance</x:v>
      </x:c>
      <x:c r="L42" t="str">
        <x:v>Moyen</x:v>
      </x:c>
      <x:c r="M42" t="n">
        <x:v>46406</x:v>
      </x:c>
      <x:c r="N42" t="n">
        <x:f>M42-TODAY()</x:f>
        <x:v>240</x:v>
      </x:c>
      <x:c r="O42" t="str">
        <x:v>Non</x:v>
      </x:c>
      <x:c r="P42" t="str">
        <x:v>Non</x:v>
      </x:c>
      <x:c r="Q42" t="str">
        <x:v>Oui</x:v>
      </x:c>
      <x:c r="R42" t="str"/>
    </x:row>
    <x:row r="43">
      <x:c r="A43" t="str">
        <x:v>CYB-042</x:v>
      </x:c>
      <x:c r="B43" t="str">
        <x:v>Toulouse</x:v>
      </x:c>
      <x:c r="C43" t="str">
        <x:v>RH</x:v>
      </x:c>
      <x:c r="D43" t="str">
        <x:v>HP 431</x:v>
      </x:c>
      <x:c r="E43" t="str">
        <x:v>Poste caisse</x:v>
      </x:c>
      <x:c r="F43" t="str">
        <x:v>Utilisateur 42</x:v>
      </x:c>
      <x:c r="G43" t="str">
        <x:v>CrowdStrike</x:v>
      </x:c>
      <x:c r="H43" t="str">
        <x:v>v9.2</x:v>
      </x:c>
      <x:c r="I43" t="n">
        <x:v>46159</x:v>
      </x:c>
      <x:c r="J43" t="n">
        <x:v>46162</x:v>
      </x:c>
      <x:c r="K43" t="str">
        <x:v>Non supervisé</x:v>
      </x:c>
      <x:c r="L43" t="str">
        <x:v>Élevé</x:v>
      </x:c>
      <x:c r="M43" t="n">
        <x:v>46559</x:v>
      </x:c>
      <x:c r="N43" t="n">
        <x:f>M43-TODAY()</x:f>
        <x:v>393</x:v>
      </x:c>
      <x:c r="O43" t="str">
        <x:v>Oui</x:v>
      </x:c>
      <x:c r="P43" t="str">
        <x:v>Oui</x:v>
      </x:c>
      <x:c r="Q43" t="str">
        <x:v>Oui</x:v>
      </x:c>
      <x:c r="R43" t="str"/>
    </x:row>
    <x:row r="44">
      <x:c r="A44" t="str">
        <x:v>CYB-043</x:v>
      </x:c>
      <x:c r="B44" t="str">
        <x:v>Nantes</x:v>
      </x:c>
      <x:c r="C44" t="str">
        <x:v>Support</x:v>
      </x:c>
      <x:c r="D44" t="str">
        <x:v>Dell 282</x:v>
      </x:c>
      <x:c r="E44" t="str">
        <x:v>PC fixe</x:v>
      </x:c>
      <x:c r="F44" t="str">
        <x:v>Utilisateur 43</x:v>
      </x:c>
      <x:c r="G44" t="str">
        <x:v>Bitdefender</x:v>
      </x:c>
      <x:c r="H44" t="str">
        <x:v>v7.5</x:v>
      </x:c>
      <x:c r="I44" t="n">
        <x:v>46155</x:v>
      </x:c>
      <x:c r="J44" t="n">
        <x:v>46151</x:v>
      </x:c>
      <x:c r="K44" t="str">
        <x:v>Protégé</x:v>
      </x:c>
      <x:c r="L44" t="str">
        <x:v>Faible</x:v>
      </x:c>
      <x:c r="M44" t="n">
        <x:v>46500</x:v>
      </x:c>
      <x:c r="N44" t="n">
        <x:f>M44-TODAY()</x:f>
        <x:v>334</x:v>
      </x:c>
      <x:c r="O44" t="str">
        <x:v>Oui</x:v>
      </x:c>
      <x:c r="P44" t="str">
        <x:v>Non</x:v>
      </x:c>
      <x:c r="Q44" t="str">
        <x:v>Oui</x:v>
      </x:c>
      <x:c r="R44" t="str"/>
    </x:row>
    <x:row r="45">
      <x:c r="A45" t="str">
        <x:v>CYB-044</x:v>
      </x:c>
      <x:c r="B45" t="str">
        <x:v>Nantes</x:v>
      </x:c>
      <x:c r="C45" t="str">
        <x:v>Production</x:v>
      </x:c>
      <x:c r="D45" t="str">
        <x:v>HP 534</x:v>
      </x:c>
      <x:c r="E45" t="str">
        <x:v>Laptop</x:v>
      </x:c>
      <x:c r="F45" t="str">
        <x:v>Utilisateur 44</x:v>
      </x:c>
      <x:c r="G45" t="str">
        <x:v>Sophos</x:v>
      </x:c>
      <x:c r="H45" t="str">
        <x:v>v6.3</x:v>
      </x:c>
      <x:c r="I45" t="n">
        <x:v>46158</x:v>
      </x:c>
      <x:c r="J45" t="n">
        <x:v>46140</x:v>
      </x:c>
      <x:c r="K45" t="str">
        <x:v>Protégé</x:v>
      </x:c>
      <x:c r="L45" t="str">
        <x:v>Faible</x:v>
      </x:c>
      <x:c r="M45" t="n">
        <x:v>46355</x:v>
      </x:c>
      <x:c r="N45" t="n">
        <x:f>M45-TODAY()</x:f>
        <x:v>189</x:v>
      </x:c>
      <x:c r="O45" t="str">
        <x:v>Non</x:v>
      </x:c>
      <x:c r="P45" t="str">
        <x:v>Non</x:v>
      </x:c>
      <x:c r="Q45" t="str">
        <x:v>Non</x:v>
      </x:c>
      <x:c r="R45" t="str"/>
    </x:row>
    <x:row r="46">
      <x:c r="A46" t="str">
        <x:v>CYB-045</x:v>
      </x:c>
      <x:c r="B46" t="str">
        <x:v>Nantes</x:v>
      </x:c>
      <x:c r="C46" t="str">
        <x:v>Finance</x:v>
      </x:c>
      <x:c r="D46" t="str">
        <x:v>Dell 511</x:v>
      </x:c>
      <x:c r="E46" t="str">
        <x:v>Laptop</x:v>
      </x:c>
      <x:c r="F46" t="str">
        <x:v>Utilisateur 45</x:v>
      </x:c>
      <x:c r="G46" t="str">
        <x:v>Kaspersky</x:v>
      </x:c>
      <x:c r="H46" t="str">
        <x:v>v9.1</x:v>
      </x:c>
      <x:c r="I46" t="n">
        <x:v>46162</x:v>
      </x:c>
      <x:c r="J46" t="n">
        <x:v>46133</x:v>
      </x:c>
      <x:c r="K46" t="str">
        <x:v>Non supervisé</x:v>
      </x:c>
      <x:c r="L46" t="str">
        <x:v>Élevé</x:v>
      </x:c>
      <x:c r="M46" t="n">
        <x:v>46241</x:v>
      </x:c>
      <x:c r="N46" t="n">
        <x:f>M46-TODAY()</x:f>
        <x:v>75</x:v>
      </x:c>
      <x:c r="O46" t="str">
        <x:v>Non</x:v>
      </x:c>
      <x:c r="P46" t="str">
        <x:v>Non</x:v>
      </x:c>
      <x:c r="Q46" t="str">
        <x:v>Oui</x:v>
      </x:c>
      <x:c r="R46" t="str"/>
    </x:row>
    <x:row r="47">
      <x:c r="A47" t="str">
        <x:v>CYB-046</x:v>
      </x:c>
      <x:c r="B47" t="str">
        <x:v>Lyon</x:v>
      </x:c>
      <x:c r="C47" t="str">
        <x:v>Support</x:v>
      </x:c>
      <x:c r="D47" t="str">
        <x:v>HP 751</x:v>
      </x:c>
      <x:c r="E47" t="str">
        <x:v>Laptop</x:v>
      </x:c>
      <x:c r="F47" t="str">
        <x:v>Utilisateur 46</x:v>
      </x:c>
      <x:c r="G47" t="str">
        <x:v>Microsoft Defender</x:v>
      </x:c>
      <x:c r="H47" t="str">
        <x:v>v7.5</x:v>
      </x:c>
      <x:c r="I47" t="n">
        <x:v>46154</x:v>
      </x:c>
      <x:c r="J47" t="n">
        <x:v>46133</x:v>
      </x:c>
      <x:c r="K47" t="str">
        <x:v>Protégé</x:v>
      </x:c>
      <x:c r="L47" t="str">
        <x:v>Faible</x:v>
      </x:c>
      <x:c r="M47" t="n">
        <x:v>46161</x:v>
      </x:c>
      <x:c r="N47" t="n">
        <x:f>M47-TODAY()</x:f>
        <x:v>-5</x:v>
      </x:c>
      <x:c r="O47" t="str">
        <x:v>Non</x:v>
      </x:c>
      <x:c r="P47" t="str">
        <x:v>Oui</x:v>
      </x:c>
      <x:c r="Q47" t="str">
        <x:v>Oui</x:v>
      </x:c>
      <x:c r="R47" t="str"/>
    </x:row>
    <x:row r="48">
      <x:c r="A48" t="str">
        <x:v>CYB-047</x:v>
      </x:c>
      <x:c r="B48" t="str">
        <x:v>Marseille</x:v>
      </x:c>
      <x:c r="C48" t="str">
        <x:v>Direction</x:v>
      </x:c>
      <x:c r="D48" t="str">
        <x:v>Lenovo 717</x:v>
      </x:c>
      <x:c r="E48" t="str">
        <x:v>Poste caisse</x:v>
      </x:c>
      <x:c r="F48" t="str">
        <x:v>Utilisateur 47</x:v>
      </x:c>
      <x:c r="G48" t="str">
        <x:v>CrowdStrike</x:v>
      </x:c>
      <x:c r="H48" t="str">
        <x:v>v12.4</x:v>
      </x:c>
      <x:c r="I48" t="n">
        <x:v>46164</x:v>
      </x:c>
      <x:c r="J48" t="n">
        <x:v>46163</x:v>
      </x:c>
      <x:c r="K48" t="str">
        <x:v>Protégé</x:v>
      </x:c>
      <x:c r="L48" t="str">
        <x:v>Faible</x:v>
      </x:c>
      <x:c r="M48" t="n">
        <x:v>46513</x:v>
      </x:c>
      <x:c r="N48" t="n">
        <x:f>M48-TODAY()</x:f>
        <x:v>347</x:v>
      </x:c>
      <x:c r="O48" t="str">
        <x:v>Oui</x:v>
      </x:c>
      <x:c r="P48" t="str">
        <x:v>Oui</x:v>
      </x:c>
      <x:c r="Q48" t="str">
        <x:v>Oui</x:v>
      </x:c>
      <x:c r="R48" t="str"/>
    </x:row>
    <x:row r="49">
      <x:c r="A49" t="str">
        <x:v>CYB-048</x:v>
      </x:c>
      <x:c r="B49" t="str">
        <x:v>Lyon</x:v>
      </x:c>
      <x:c r="C49" t="str">
        <x:v>Production</x:v>
      </x:c>
      <x:c r="D49" t="str">
        <x:v>Asus 845</x:v>
      </x:c>
      <x:c r="E49" t="str">
        <x:v>Laptop</x:v>
      </x:c>
      <x:c r="F49" t="str">
        <x:v>Utilisateur 48</x:v>
      </x:c>
      <x:c r="G49" t="str">
        <x:v>CrowdStrike</x:v>
      </x:c>
      <x:c r="H49" t="str">
        <x:v>v12.5</x:v>
      </x:c>
      <x:c r="I49" t="n">
        <x:v>46160</x:v>
      </x:c>
      <x:c r="J49" t="n">
        <x:v>46149</x:v>
      </x:c>
      <x:c r="K49" t="str">
        <x:v>Protégé</x:v>
      </x:c>
      <x:c r="L49" t="str">
        <x:v>Faible</x:v>
      </x:c>
      <x:c r="M49" t="n">
        <x:v>46337</x:v>
      </x:c>
      <x:c r="N49" t="n">
        <x:f>M49-TODAY()</x:f>
        <x:v>171</x:v>
      </x:c>
      <x:c r="O49" t="str">
        <x:v>Non</x:v>
      </x:c>
      <x:c r="P49" t="str">
        <x:v>Oui</x:v>
      </x:c>
      <x:c r="Q49" t="str">
        <x:v>Oui</x:v>
      </x:c>
      <x:c r="R49" t="str"/>
    </x:row>
    <x:row r="50">
      <x:c r="A50" t="str">
        <x:v>CYB-049</x:v>
      </x:c>
      <x:c r="B50" t="str">
        <x:v>Marseille</x:v>
      </x:c>
      <x:c r="C50" t="str">
        <x:v>Finance</x:v>
      </x:c>
      <x:c r="D50" t="str">
        <x:v>HP 751</x:v>
      </x:c>
      <x:c r="E50" t="str">
        <x:v>PC fixe</x:v>
      </x:c>
      <x:c r="F50" t="str">
        <x:v>Utilisateur 49</x:v>
      </x:c>
      <x:c r="G50" t="str">
        <x:v>Kaspersky</x:v>
      </x:c>
      <x:c r="H50" t="str">
        <x:v>v8.8</x:v>
      </x:c>
      <x:c r="I50" t="n">
        <x:v>46160</x:v>
      </x:c>
      <x:c r="J50" t="n">
        <x:v>46160</x:v>
      </x:c>
      <x:c r="K50" t="str">
        <x:v>Protégé</x:v>
      </x:c>
      <x:c r="L50" t="str">
        <x:v>Faible</x:v>
      </x:c>
      <x:c r="M50" t="n">
        <x:v>46455</x:v>
      </x:c>
      <x:c r="N50" t="n">
        <x:f>M50-TODAY()</x:f>
        <x:v>289</x:v>
      </x:c>
      <x:c r="O50" t="str">
        <x:v>Non</x:v>
      </x:c>
      <x:c r="P50" t="str">
        <x:v>Non</x:v>
      </x:c>
      <x:c r="Q50" t="str">
        <x:v>Oui</x:v>
      </x:c>
      <x:c r="R50" t="str"/>
    </x:row>
    <x:row r="51">
      <x:c r="A51" t="str">
        <x:v>CYB-050</x:v>
      </x:c>
      <x:c r="B51" t="str">
        <x:v>Casablanca</x:v>
      </x:c>
      <x:c r="C51" t="str">
        <x:v>Production</x:v>
      </x:c>
      <x:c r="D51" t="str">
        <x:v>HP 415</x:v>
      </x:c>
      <x:c r="E51" t="str">
        <x:v>Tablette</x:v>
      </x:c>
      <x:c r="F51" t="str">
        <x:v>Utilisateur 50</x:v>
      </x:c>
      <x:c r="G51" t="str">
        <x:v>SentinelOne</x:v>
      </x:c>
      <x:c r="H51" t="str">
        <x:v>v13.0</x:v>
      </x:c>
      <x:c r="I51" t="n">
        <x:v>46162</x:v>
      </x:c>
      <x:c r="J51" t="n">
        <x:v>46162</x:v>
      </x:c>
      <x:c r="K51" t="str">
        <x:v>Critique</x:v>
      </x:c>
      <x:c r="L51" t="str">
        <x:v>Critique</x:v>
      </x:c>
      <x:c r="M51" t="n">
        <x:v>46484</x:v>
      </x:c>
      <x:c r="N51" t="n">
        <x:f>M51-TODAY()</x:f>
        <x:v>318</x:v>
      </x:c>
      <x:c r="O51" t="str">
        <x:v>Oui</x:v>
      </x:c>
      <x:c r="P51" t="str">
        <x:v>Oui</x:v>
      </x:c>
      <x:c r="Q51" t="str">
        <x:v>Oui</x:v>
      </x:c>
      <x:c r="R51" t="str"/>
    </x:row>
    <x:row r="52">
      <x:c r="A52" t="str">
        <x:v>CYB-051</x:v>
      </x:c>
      <x:c r="B52" t="str">
        <x:v>Casablanca</x:v>
      </x:c>
      <x:c r="C52" t="str">
        <x:v>Direction</x:v>
      </x:c>
      <x:c r="D52" t="str">
        <x:v>Lenovo 654</x:v>
      </x:c>
      <x:c r="E52" t="str">
        <x:v>Poste caisse</x:v>
      </x:c>
      <x:c r="F52" t="str">
        <x:v>Utilisateur 51</x:v>
      </x:c>
      <x:c r="G52" t="str">
        <x:v>Bitdefender</x:v>
      </x:c>
      <x:c r="H52" t="str">
        <x:v>v12.4</x:v>
      </x:c>
      <x:c r="I52" t="n">
        <x:v>46162</x:v>
      </x:c>
      <x:c r="J52" t="n">
        <x:v>46162</x:v>
      </x:c>
      <x:c r="K52" t="str">
        <x:v>Alerte</x:v>
      </x:c>
      <x:c r="L52" t="str">
        <x:v>Moyen</x:v>
      </x:c>
      <x:c r="M52" t="n">
        <x:v>46444</x:v>
      </x:c>
      <x:c r="N52" t="n">
        <x:f>M52-TODAY()</x:f>
        <x:v>278</x:v>
      </x:c>
      <x:c r="O52" t="str">
        <x:v>Oui</x:v>
      </x:c>
      <x:c r="P52" t="str">
        <x:v>Oui</x:v>
      </x:c>
      <x:c r="Q52" t="str">
        <x:v>Oui</x:v>
      </x:c>
      <x:c r="R52" t="str"/>
    </x:row>
    <x:row r="53">
      <x:c r="A53" t="str">
        <x:v>CYB-052</x:v>
      </x:c>
      <x:c r="B53" t="str">
        <x:v>Lyon</x:v>
      </x:c>
      <x:c r="C53" t="str">
        <x:v>Production</x:v>
      </x:c>
      <x:c r="D53" t="str">
        <x:v>Lenovo 545</x:v>
      </x:c>
      <x:c r="E53" t="str">
        <x:v>Smartphone</x:v>
      </x:c>
      <x:c r="F53" t="str">
        <x:v>Utilisateur 52</x:v>
      </x:c>
      <x:c r="G53" t="str">
        <x:v>SentinelOne</x:v>
      </x:c>
      <x:c r="H53" t="str">
        <x:v>v13.8</x:v>
      </x:c>
      <x:c r="I53" t="n">
        <x:v>46160</x:v>
      </x:c>
      <x:c r="J53" t="n">
        <x:v>46142</x:v>
      </x:c>
      <x:c r="K53" t="str">
        <x:v>Protégé</x:v>
      </x:c>
      <x:c r="L53" t="str">
        <x:v>Faible</x:v>
      </x:c>
      <x:c r="M53" t="n">
        <x:v>46313</x:v>
      </x:c>
      <x:c r="N53" t="n">
        <x:f>M53-TODAY()</x:f>
        <x:v>147</x:v>
      </x:c>
      <x:c r="O53" t="str">
        <x:v>Oui</x:v>
      </x:c>
      <x:c r="P53" t="str">
        <x:v>Oui</x:v>
      </x:c>
      <x:c r="Q53" t="str">
        <x:v>Non</x:v>
      </x:c>
      <x:c r="R53" t="str"/>
    </x:row>
    <x:row r="54">
      <x:c r="A54" t="str">
        <x:v>CYB-053</x:v>
      </x:c>
      <x:c r="B54" t="str">
        <x:v>Lyon</x:v>
      </x:c>
      <x:c r="C54" t="str">
        <x:v>Finance</x:v>
      </x:c>
      <x:c r="D54" t="str">
        <x:v>Dell 381</x:v>
      </x:c>
      <x:c r="E54" t="str">
        <x:v>Tablette</x:v>
      </x:c>
      <x:c r="F54" t="str">
        <x:v>Utilisateur 53</x:v>
      </x:c>
      <x:c r="G54" t="str">
        <x:v>Bitdefender</x:v>
      </x:c>
      <x:c r="H54" t="str">
        <x:v>v9.8</x:v>
      </x:c>
      <x:c r="I54" t="n">
        <x:v>46165</x:v>
      </x:c>
      <x:c r="J54" t="n">
        <x:v>46137</x:v>
      </x:c>
      <x:c r="K54" t="str">
        <x:v>Critique</x:v>
      </x:c>
      <x:c r="L54" t="str">
        <x:v>Critique</x:v>
      </x:c>
      <x:c r="M54" t="n">
        <x:v>46324</x:v>
      </x:c>
      <x:c r="N54" t="n">
        <x:f>M54-TODAY()</x:f>
        <x:v>158</x:v>
      </x:c>
      <x:c r="O54" t="str">
        <x:v>Non</x:v>
      </x:c>
      <x:c r="P54" t="str">
        <x:v>Oui</x:v>
      </x:c>
      <x:c r="Q54" t="str">
        <x:v>Non</x:v>
      </x:c>
      <x:c r="R54" t="str"/>
    </x:row>
    <x:row r="55">
      <x:c r="A55" t="str">
        <x:v>CYB-054</x:v>
      </x:c>
      <x:c r="B55" t="str">
        <x:v>Casablanca</x:v>
      </x:c>
      <x:c r="C55" t="str">
        <x:v>Support</x:v>
      </x:c>
      <x:c r="D55" t="str">
        <x:v>Acer 849</x:v>
      </x:c>
      <x:c r="E55" t="str">
        <x:v>Laptop</x:v>
      </x:c>
      <x:c r="F55" t="str">
        <x:v>Utilisateur 54</x:v>
      </x:c>
      <x:c r="G55" t="str">
        <x:v>SentinelOne</x:v>
      </x:c>
      <x:c r="H55" t="str">
        <x:v>v12.4</x:v>
      </x:c>
      <x:c r="I55" t="n">
        <x:v>46158</x:v>
      </x:c>
      <x:c r="J55" t="n">
        <x:v>46142</x:v>
      </x:c>
      <x:c r="K55" t="str">
        <x:v>Protégé</x:v>
      </x:c>
      <x:c r="L55" t="str">
        <x:v>Faible</x:v>
      </x:c>
      <x:c r="M55" t="n">
        <x:v>46218</x:v>
      </x:c>
      <x:c r="N55" t="n">
        <x:f>M55-TODAY()</x:f>
        <x:v>52</x:v>
      </x:c>
      <x:c r="O55" t="str">
        <x:v>Non</x:v>
      </x:c>
      <x:c r="P55" t="str">
        <x:v>Non</x:v>
      </x:c>
      <x:c r="Q55" t="str">
        <x:v>Oui</x:v>
      </x:c>
      <x:c r="R55" t="str"/>
    </x:row>
    <x:row r="56">
      <x:c r="A56" t="str">
        <x:v>CYB-055</x:v>
      </x:c>
      <x:c r="B56" t="str">
        <x:v>Nantes</x:v>
      </x:c>
      <x:c r="C56" t="str">
        <x:v>Production</x:v>
      </x:c>
      <x:c r="D56" t="str">
        <x:v>Lenovo 168</x:v>
      </x:c>
      <x:c r="E56" t="str">
        <x:v>Smartphone</x:v>
      </x:c>
      <x:c r="F56" t="str">
        <x:v>Utilisateur 55</x:v>
      </x:c>
      <x:c r="G56" t="str">
        <x:v>Kaspersky</x:v>
      </x:c>
      <x:c r="H56" t="str">
        <x:v>v13.8</x:v>
      </x:c>
      <x:c r="I56" t="n">
        <x:v>46146</x:v>
      </x:c>
      <x:c r="J56" t="n">
        <x:v>46160</x:v>
      </x:c>
      <x:c r="K56" t="str">
        <x:v>Non supervisé</x:v>
      </x:c>
      <x:c r="L56" t="str">
        <x:v>Élevé</x:v>
      </x:c>
      <x:c r="M56" t="n">
        <x:v>46325</x:v>
      </x:c>
      <x:c r="N56" t="n">
        <x:f>M56-TODAY()</x:f>
        <x:v>159</x:v>
      </x:c>
      <x:c r="O56" t="str">
        <x:v>Oui</x:v>
      </x:c>
      <x:c r="P56" t="str">
        <x:v>Oui</x:v>
      </x:c>
      <x:c r="Q56" t="str">
        <x:v>Non</x:v>
      </x:c>
      <x:c r="R56" t="str"/>
    </x:row>
    <x:row r="57">
      <x:c r="A57" t="str">
        <x:v>CYB-056</x:v>
      </x:c>
      <x:c r="B57" t="str">
        <x:v>Lyon</x:v>
      </x:c>
      <x:c r="C57" t="str">
        <x:v>Production</x:v>
      </x:c>
      <x:c r="D57" t="str">
        <x:v>HP 287</x:v>
      </x:c>
      <x:c r="E57" t="str">
        <x:v>Laptop</x:v>
      </x:c>
      <x:c r="F57" t="str">
        <x:v>Utilisateur 56</x:v>
      </x:c>
      <x:c r="G57" t="str">
        <x:v>Microsoft Defender</x:v>
      </x:c>
      <x:c r="H57" t="str">
        <x:v>v6.6</x:v>
      </x:c>
      <x:c r="I57" t="n">
        <x:v>46154</x:v>
      </x:c>
      <x:c r="J57" t="n">
        <x:v>46139</x:v>
      </x:c>
      <x:c r="K57" t="str">
        <x:v>Protégé</x:v>
      </x:c>
      <x:c r="L57" t="str">
        <x:v>Faible</x:v>
      </x:c>
      <x:c r="M57" t="n">
        <x:v>46474</x:v>
      </x:c>
      <x:c r="N57" t="n">
        <x:f>M57-TODAY()</x:f>
        <x:v>308</x:v>
      </x:c>
      <x:c r="O57" t="str">
        <x:v>Oui</x:v>
      </x:c>
      <x:c r="P57" t="str">
        <x:v>Non</x:v>
      </x:c>
      <x:c r="Q57" t="str">
        <x:v>Non</x:v>
      </x:c>
      <x:c r="R57" t="str"/>
    </x:row>
    <x:row r="58">
      <x:c r="A58" t="str">
        <x:v>CYB-057</x:v>
      </x:c>
      <x:c r="B58" t="str">
        <x:v>Paris</x:v>
      </x:c>
      <x:c r="C58" t="str">
        <x:v>Finance</x:v>
      </x:c>
      <x:c r="D58" t="str">
        <x:v>Lenovo 348</x:v>
      </x:c>
      <x:c r="E58" t="str">
        <x:v>Poste caisse</x:v>
      </x:c>
      <x:c r="F58" t="str">
        <x:v>Utilisateur 57</x:v>
      </x:c>
      <x:c r="G58" t="str">
        <x:v>Sophos</x:v>
      </x:c>
      <x:c r="H58" t="str">
        <x:v>v10.8</x:v>
      </x:c>
      <x:c r="I58" t="n">
        <x:v>46158</x:v>
      </x:c>
      <x:c r="J58" t="n">
        <x:v>46140</x:v>
      </x:c>
      <x:c r="K58" t="str">
        <x:v>Protégé</x:v>
      </x:c>
      <x:c r="L58" t="str">
        <x:v>Faible</x:v>
      </x:c>
      <x:c r="M58" t="n">
        <x:v>46224</x:v>
      </x:c>
      <x:c r="N58" t="n">
        <x:f>M58-TODAY()</x:f>
        <x:v>58</x:v>
      </x:c>
      <x:c r="O58" t="str">
        <x:v>Oui</x:v>
      </x:c>
      <x:c r="P58" t="str">
        <x:v>Oui</x:v>
      </x:c>
      <x:c r="Q58" t="str">
        <x:v>Oui</x:v>
      </x:c>
      <x:c r="R58" t="str"/>
    </x:row>
    <x:row r="59">
      <x:c r="A59" t="str">
        <x:v>CYB-058</x:v>
      </x:c>
      <x:c r="B59" t="str">
        <x:v>Paris</x:v>
      </x:c>
      <x:c r="C59" t="str">
        <x:v>Support</x:v>
      </x:c>
      <x:c r="D59" t="str">
        <x:v>Asus 167</x:v>
      </x:c>
      <x:c r="E59" t="str">
        <x:v>PC fixe</x:v>
      </x:c>
      <x:c r="F59" t="str">
        <x:v>Utilisateur 58</x:v>
      </x:c>
      <x:c r="G59" t="str">
        <x:v>Trend Micro</x:v>
      </x:c>
      <x:c r="H59" t="str">
        <x:v>v10.4</x:v>
      </x:c>
      <x:c r="I59" t="n">
        <x:v>46163</x:v>
      </x:c>
      <x:c r="J59" t="n">
        <x:v>46151</x:v>
      </x:c>
      <x:c r="K59" t="str">
        <x:v>Protégé</x:v>
      </x:c>
      <x:c r="L59" t="str">
        <x:v>Faible</x:v>
      </x:c>
      <x:c r="M59" t="n">
        <x:v>46409</x:v>
      </x:c>
      <x:c r="N59" t="n">
        <x:f>M59-TODAY()</x:f>
        <x:v>243</x:v>
      </x:c>
      <x:c r="O59" t="str">
        <x:v>Non</x:v>
      </x:c>
      <x:c r="P59" t="str">
        <x:v>Non</x:v>
      </x:c>
      <x:c r="Q59" t="str">
        <x:v>Non</x:v>
      </x:c>
      <x:c r="R59" t="str"/>
    </x:row>
    <x:row r="60">
      <x:c r="A60" t="str">
        <x:v>CYB-059</x:v>
      </x:c>
      <x:c r="B60" t="str">
        <x:v>Nantes</x:v>
      </x:c>
      <x:c r="C60" t="str">
        <x:v>Commercial</x:v>
      </x:c>
      <x:c r="D60" t="str">
        <x:v>Dell 293</x:v>
      </x:c>
      <x:c r="E60" t="str">
        <x:v>PC fixe</x:v>
      </x:c>
      <x:c r="F60" t="str">
        <x:v>Utilisateur 59</x:v>
      </x:c>
      <x:c r="G60" t="str">
        <x:v>ESET</x:v>
      </x:c>
      <x:c r="H60" t="str">
        <x:v>v13.2</x:v>
      </x:c>
      <x:c r="I60" t="n">
        <x:v>46154</x:v>
      </x:c>
      <x:c r="J60" t="n">
        <x:v>46161</x:v>
      </x:c>
      <x:c r="K60" t="str">
        <x:v>Protégé</x:v>
      </x:c>
      <x:c r="L60" t="str">
        <x:v>Faible</x:v>
      </x:c>
      <x:c r="M60" t="n">
        <x:v>46340</x:v>
      </x:c>
      <x:c r="N60" t="n">
        <x:f>M60-TODAY()</x:f>
        <x:v>174</x:v>
      </x:c>
      <x:c r="O60" t="str">
        <x:v>Non</x:v>
      </x:c>
      <x:c r="P60" t="str">
        <x:v>Non</x:v>
      </x:c>
      <x:c r="Q60" t="str">
        <x:v>Oui</x:v>
      </x:c>
      <x:c r="R60" t="str"/>
    </x:row>
    <x:row r="61">
      <x:c r="A61" t="str">
        <x:v>CYB-060</x:v>
      </x:c>
      <x:c r="B61" t="str">
        <x:v>Casablanca</x:v>
      </x:c>
      <x:c r="C61" t="str">
        <x:v>Direction</x:v>
      </x:c>
      <x:c r="D61" t="str">
        <x:v>Acer 222</x:v>
      </x:c>
      <x:c r="E61" t="str">
        <x:v>Tablette</x:v>
      </x:c>
      <x:c r="F61" t="str">
        <x:v>Utilisateur 60</x:v>
      </x:c>
      <x:c r="G61" t="str">
        <x:v>Bitdefender</x:v>
      </x:c>
      <x:c r="H61" t="str">
        <x:v>v5.3</x:v>
      </x:c>
      <x:c r="I61" t="n">
        <x:v>46165</x:v>
      </x:c>
      <x:c r="J61" t="n">
        <x:v>46148</x:v>
      </x:c>
      <x:c r="K61" t="str">
        <x:v>Protégé</x:v>
      </x:c>
      <x:c r="L61" t="str">
        <x:v>Faible</x:v>
      </x:c>
      <x:c r="M61" t="n">
        <x:v>46347</x:v>
      </x:c>
      <x:c r="N61" t="n">
        <x:f>M61-TODAY()</x:f>
        <x:v>181</x:v>
      </x:c>
      <x:c r="O61" t="str">
        <x:v>Oui</x:v>
      </x:c>
      <x:c r="P61" t="str">
        <x:v>Non</x:v>
      </x:c>
      <x:c r="Q61" t="str">
        <x:v>Oui</x:v>
      </x:c>
      <x:c r="R61" t="str"/>
    </x:row>
  </x:sheetData>
  <x:conditionalFormatting sqref="K2:K300">
    <x:cfRule type="expression" dxfId="0" priority="1">
      <x:formula>K2="Protégé"</x:formula>
    </x:cfRule>
    <x:cfRule type="expression" dxfId="1" priority="2">
      <x:formula>K2="Alerte"</x:formula>
    </x:cfRule>
    <x:cfRule type="expression" dxfId="2" priority="3">
      <x:formula>K2="Critique"</x:formula>
    </x:cfRule>
    <x:cfRule type="expression" dxfId="3" priority="4">
      <x:formula>K2="Non supervisé"</x:formula>
    </x:cfRule>
  </x:conditionalFormatting>
  <x:conditionalFormatting sqref="N2:N300">
    <x:cfRule type="cellIs" dxfId="4" priority="5" operator="lessThan">
      <x:formula>30</x:formula>
    </x:cfRule>
  </x:conditionalFormatting>
  <x:dataValidations count="4">
    <x:dataValidation type="list" sqref="K2:K300">
      <x:formula1>Référentiels!$A$2:$A$6</x:formula1>
    </x:dataValidation>
    <x:dataValidation type="list" sqref="L2:L300">
      <x:formula1>Référentiels!$B$2:$B$5</x:formula1>
    </x:dataValidation>
    <x:dataValidation type="list" sqref="G2:G300">
      <x:formula1>Référentiels!$F$2:$F$9</x:formula1>
    </x:dataValidation>
    <x:dataValidation type="list" sqref="O2:Q300">
      <x:formula1>"Oui,Non"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dff8d321d4d4836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1.4399995803833" hidden="0" customWidth="1"/>
    <x:col min="2" max="2" width="6.460000038146973" hidden="0" customWidth="1"/>
    <x:col min="3" max="3" width="12.520000457763672" hidden="0" customWidth="1"/>
    <x:col min="4" max="4" width="18.56999969482422" hidden="0" customWidth="1"/>
    <x:col min="5" max="5" width="8.609999656677246" hidden="0" customWidth="1"/>
    <x:col min="6" max="6" width="7.539999961853027" hidden="0" customWidth="1"/>
    <x:col min="7" max="7" width="12.920000076293945" hidden="0" customWidth="1"/>
    <x:col min="8" max="8" width="20.729999542236328" hidden="0" customWidth="1"/>
    <x:col min="9" max="9" width="12.649999618530273" hidden="0" customWidth="1"/>
    <x:col min="10" max="10" width="8.34000015258789" hidden="0" customWidth="1"/>
    <x:col min="11" max="11" width="17.5" hidden="0" customWidth="1"/>
  </x:cols>
  <x:sheetData>
    <x:row r="1">
      <x:c r="A1" s="6" t="str">
        <x:v>ID incident</x:v>
      </x:c>
      <x:c r="B1" s="12" t="str">
        <x:v>Date</x:v>
      </x:c>
      <x:c r="C1" s="6" t="str">
        <x:v>Équipement</x:v>
      </x:c>
      <x:c r="D1" s="6" t="str">
        <x:v>Type incident</x:v>
      </x:c>
      <x:c r="E1" s="6" t="str">
        <x:v>Gravité</x:v>
      </x:c>
      <x:c r="F1" s="6" t="str">
        <x:v>Statut</x:v>
      </x:c>
      <x:c r="G1" s="6" t="str">
        <x:v>Responsable</x:v>
      </x:c>
      <x:c r="H1" s="12" t="str">
        <x:v>Délai résolution prévu</x:v>
      </x:c>
      <x:c r="I1" s="12" t="str">
        <x:v>Date clôture</x:v>
      </x:c>
      <x:c r="J1" s="6" t="str">
        <x:v>Impact</x:v>
      </x:c>
      <x:c r="K1" s="6" t="str">
        <x:v>Mesure appliquée</x:v>
      </x:c>
    </x:row>
    <x:row r="2">
      <x:c r="A2" t="str">
        <x:v>INC-001</x:v>
      </x:c>
      <x:c r="B2" t="n">
        <x:v>46145</x:v>
      </x:c>
      <x:c r="C2" t="str">
        <x:v>CYB-031</x:v>
      </x:c>
      <x:c r="D2" t="str">
        <x:v>Ransomware</x:v>
      </x:c>
      <x:c r="E2" t="str">
        <x:v>Moyen</x:v>
      </x:c>
      <x:c r="F2" t="str">
        <x:v>En cours</x:v>
      </x:c>
      <x:c r="G2" t="str">
        <x:v>RSSI</x:v>
      </x:c>
      <x:c r="H2" t="n">
        <x:v>46157</x:v>
      </x:c>
      <x:c r="I2"/>
      <x:c r="J2" t="str">
        <x:v>Modéré</x:v>
      </x:c>
      <x:c r="K2" t="str">
        <x:v>Analyse et correction</x:v>
      </x:c>
    </x:row>
    <x:row r="3">
      <x:c r="A3" t="str">
        <x:v>INC-002</x:v>
      </x:c>
      <x:c r="B3" t="n">
        <x:v>46106</x:v>
      </x:c>
      <x:c r="C3" t="str">
        <x:v>CYB-015</x:v>
      </x:c>
      <x:c r="D3" t="str">
        <x:v>Malware</x:v>
      </x:c>
      <x:c r="E3" t="str">
        <x:v>Critique</x:v>
      </x:c>
      <x:c r="F3" t="str">
        <x:v>En cours</x:v>
      </x:c>
      <x:c r="G3" t="str">
        <x:v>Support</x:v>
      </x:c>
      <x:c r="H3" t="n">
        <x:v>46118</x:v>
      </x:c>
      <x:c r="I3"/>
      <x:c r="J3" t="str">
        <x:v>Fort</x:v>
      </x:c>
      <x:c r="K3" t="str">
        <x:v>Analyse et correction</x:v>
      </x:c>
    </x:row>
    <x:row r="4">
      <x:c r="A4" t="str">
        <x:v>INC-003</x:v>
      </x:c>
      <x:c r="B4" t="n">
        <x:v>46127</x:v>
      </x:c>
      <x:c r="C4" t="str">
        <x:v>CYB-011</x:v>
      </x:c>
      <x:c r="D4" t="str">
        <x:v>Phishing</x:v>
      </x:c>
      <x:c r="E4" t="str">
        <x:v>Critique</x:v>
      </x:c>
      <x:c r="F4" t="str">
        <x:v>Bloqué</x:v>
      </x:c>
      <x:c r="G4" t="str">
        <x:v>Support</x:v>
      </x:c>
      <x:c r="H4" t="n">
        <x:v>46131</x:v>
      </x:c>
      <x:c r="I4"/>
      <x:c r="J4" t="str">
        <x:v>Faible</x:v>
      </x:c>
      <x:c r="K4" t="str">
        <x:v>Analyse et correction</x:v>
      </x:c>
    </x:row>
    <x:row r="5">
      <x:c r="A5" t="str">
        <x:v>INC-004</x:v>
      </x:c>
      <x:c r="B5" t="n">
        <x:v>46152</x:v>
      </x:c>
      <x:c r="C5" t="str">
        <x:v>CYB-054</x:v>
      </x:c>
      <x:c r="D5" t="str">
        <x:v>Ransomware</x:v>
      </x:c>
      <x:c r="E5" t="str">
        <x:v>Moyen</x:v>
      </x:c>
      <x:c r="F5" t="str">
        <x:v>En cours</x:v>
      </x:c>
      <x:c r="G5" t="str">
        <x:v>Prestataire</x:v>
      </x:c>
      <x:c r="H5" t="n">
        <x:v>46163</x:v>
      </x:c>
      <x:c r="I5"/>
      <x:c r="J5" t="str">
        <x:v>Faible</x:v>
      </x:c>
      <x:c r="K5" t="str">
        <x:v>Analyse et correction</x:v>
      </x:c>
    </x:row>
    <x:row r="6">
      <x:c r="A6" t="str">
        <x:v>INC-005</x:v>
      </x:c>
      <x:c r="B6" t="n">
        <x:v>46150</x:v>
      </x:c>
      <x:c r="C6" t="str">
        <x:v>CYB-034</x:v>
      </x:c>
      <x:c r="D6" t="str">
        <x:v>USB non conforme</x:v>
      </x:c>
      <x:c r="E6" t="str">
        <x:v>Élevé</x:v>
      </x:c>
      <x:c r="F6" t="str">
        <x:v>Bloqué</x:v>
      </x:c>
      <x:c r="G6" t="str">
        <x:v>IT</x:v>
      </x:c>
      <x:c r="H6" t="n">
        <x:v>46159</x:v>
      </x:c>
      <x:c r="I6"/>
      <x:c r="J6" t="str">
        <x:v>Modéré</x:v>
      </x:c>
      <x:c r="K6" t="str">
        <x:v>Analyse et correction</x:v>
      </x:c>
    </x:row>
    <x:row r="7">
      <x:c r="A7" t="str">
        <x:v>INC-006</x:v>
      </x:c>
      <x:c r="B7" t="n">
        <x:v>46156</x:v>
      </x:c>
      <x:c r="C7" t="str">
        <x:v>CYB-049</x:v>
      </x:c>
      <x:c r="D7" t="str">
        <x:v>Ransomware</x:v>
      </x:c>
      <x:c r="E7" t="str">
        <x:v>Faible</x:v>
      </x:c>
      <x:c r="F7" t="str">
        <x:v>Bloqué</x:v>
      </x:c>
      <x:c r="G7" t="str">
        <x:v>Prestataire</x:v>
      </x:c>
      <x:c r="H7" t="n">
        <x:v>46170</x:v>
      </x:c>
      <x:c r="I7"/>
      <x:c r="J7" t="str">
        <x:v>Faible</x:v>
      </x:c>
      <x:c r="K7" t="str">
        <x:v>Analyse et correction</x:v>
      </x:c>
    </x:row>
    <x:row r="8">
      <x:c r="A8" t="str">
        <x:v>INC-007</x:v>
      </x:c>
      <x:c r="B8" t="n">
        <x:v>46129</x:v>
      </x:c>
      <x:c r="C8" t="str">
        <x:v>CYB-059</x:v>
      </x:c>
      <x:c r="D8" t="str">
        <x:v>Mise à jour manquante</x:v>
      </x:c>
      <x:c r="E8" t="str">
        <x:v>Faible</x:v>
      </x:c>
      <x:c r="F8" t="str">
        <x:v>En cours</x:v>
      </x:c>
      <x:c r="G8" t="str">
        <x:v>Prestataire</x:v>
      </x:c>
      <x:c r="H8" t="n">
        <x:v>46138</x:v>
      </x:c>
      <x:c r="I8"/>
      <x:c r="J8" t="str">
        <x:v>Modéré</x:v>
      </x:c>
      <x:c r="K8" t="str">
        <x:v>Analyse et correction</x:v>
      </x:c>
    </x:row>
    <x:row r="9">
      <x:c r="A9" t="str">
        <x:v>INC-008</x:v>
      </x:c>
      <x:c r="B9" t="n">
        <x:v>46141</x:v>
      </x:c>
      <x:c r="C9" t="str">
        <x:v>CYB-039</x:v>
      </x:c>
      <x:c r="D9" t="str">
        <x:v>Ransomware</x:v>
      </x:c>
      <x:c r="E9" t="str">
        <x:v>Critique</x:v>
      </x:c>
      <x:c r="F9" t="str">
        <x:v>À faire</x:v>
      </x:c>
      <x:c r="G9" t="str">
        <x:v>RSSI</x:v>
      </x:c>
      <x:c r="H9" t="n">
        <x:v>46152</x:v>
      </x:c>
      <x:c r="I9"/>
      <x:c r="J9" t="str">
        <x:v>Faible</x:v>
      </x:c>
      <x:c r="K9" t="str">
        <x:v>Analyse et correction</x:v>
      </x:c>
    </x:row>
    <x:row r="10">
      <x:c r="A10" t="str">
        <x:v>INC-009</x:v>
      </x:c>
      <x:c r="B10" t="n">
        <x:v>46122</x:v>
      </x:c>
      <x:c r="C10" t="str">
        <x:v>CYB-038</x:v>
      </x:c>
      <x:c r="D10" t="str">
        <x:v>Accès suspect</x:v>
      </x:c>
      <x:c r="E10" t="str">
        <x:v>Critique</x:v>
      </x:c>
      <x:c r="F10" t="str">
        <x:v>Bloqué</x:v>
      </x:c>
      <x:c r="G10" t="str">
        <x:v>IT</x:v>
      </x:c>
      <x:c r="H10" t="n">
        <x:v>46128</x:v>
      </x:c>
      <x:c r="I10"/>
      <x:c r="J10" t="str">
        <x:v>Faible</x:v>
      </x:c>
      <x:c r="K10" t="str">
        <x:v>Analyse et correction</x:v>
      </x:c>
    </x:row>
    <x:row r="11">
      <x:c r="A11" t="str">
        <x:v>INC-010</x:v>
      </x:c>
      <x:c r="B11" t="n">
        <x:v>46078</x:v>
      </x:c>
      <x:c r="C11" t="str">
        <x:v>CYB-011</x:v>
      </x:c>
      <x:c r="D11" t="str">
        <x:v>USB non conforme</x:v>
      </x:c>
      <x:c r="E11" t="str">
        <x:v>Critique</x:v>
      </x:c>
      <x:c r="F11" t="str">
        <x:v>À faire</x:v>
      </x:c>
      <x:c r="G11" t="str">
        <x:v>RSSI</x:v>
      </x:c>
      <x:c r="H11" t="n">
        <x:v>46081</x:v>
      </x:c>
      <x:c r="I11"/>
      <x:c r="J11" t="str">
        <x:v>Fort</x:v>
      </x:c>
      <x:c r="K11" t="str">
        <x:v>Analyse et correction</x:v>
      </x:c>
    </x:row>
    <x:row r="12">
      <x:c r="A12" t="str">
        <x:v>INC-011</x:v>
      </x:c>
      <x:c r="B12" t="n">
        <x:v>46155</x:v>
      </x:c>
      <x:c r="C12" t="str">
        <x:v>CYB-022</x:v>
      </x:c>
      <x:c r="D12" t="str">
        <x:v>Phishing</x:v>
      </x:c>
      <x:c r="E12" t="str">
        <x:v>Faible</x:v>
      </x:c>
      <x:c r="F12" t="str">
        <x:v>En cours</x:v>
      </x:c>
      <x:c r="G12" t="str">
        <x:v>Support</x:v>
      </x:c>
      <x:c r="H12" t="n">
        <x:v>46169</x:v>
      </x:c>
      <x:c r="I12"/>
      <x:c r="J12" t="str">
        <x:v>Fort</x:v>
      </x:c>
      <x:c r="K12" t="str">
        <x:v>Analyse et correction</x:v>
      </x:c>
    </x:row>
    <x:row r="13">
      <x:c r="A13" t="str">
        <x:v>INC-012</x:v>
      </x:c>
      <x:c r="B13" t="n">
        <x:v>46083</x:v>
      </x:c>
      <x:c r="C13" t="str">
        <x:v>CYB-052</x:v>
      </x:c>
      <x:c r="D13" t="str">
        <x:v>USB non conforme</x:v>
      </x:c>
      <x:c r="E13" t="str">
        <x:v>Moyen</x:v>
      </x:c>
      <x:c r="F13" t="str">
        <x:v>En cours</x:v>
      </x:c>
      <x:c r="G13" t="str">
        <x:v>RSSI</x:v>
      </x:c>
      <x:c r="H13" t="n">
        <x:v>46087</x:v>
      </x:c>
      <x:c r="I13"/>
      <x:c r="J13" t="str">
        <x:v>Faible</x:v>
      </x:c>
      <x:c r="K13" t="str">
        <x:v>Analyse et correction</x:v>
      </x:c>
    </x:row>
    <x:row r="14">
      <x:c r="A14" t="str">
        <x:v>INC-013</x:v>
      </x:c>
      <x:c r="B14" t="n">
        <x:v>46085</x:v>
      </x:c>
      <x:c r="C14" t="str">
        <x:v>CYB-025</x:v>
      </x:c>
      <x:c r="D14" t="str">
        <x:v>Licence expirée</x:v>
      </x:c>
      <x:c r="E14" t="str">
        <x:v>Élevé</x:v>
      </x:c>
      <x:c r="F14" t="str">
        <x:v>À faire</x:v>
      </x:c>
      <x:c r="G14" t="str">
        <x:v>IT</x:v>
      </x:c>
      <x:c r="H14" t="n">
        <x:v>46099</x:v>
      </x:c>
      <x:c r="I14"/>
      <x:c r="J14" t="str">
        <x:v>Faible</x:v>
      </x:c>
      <x:c r="K14" t="str">
        <x:v>Analyse et correction</x:v>
      </x:c>
    </x:row>
    <x:row r="15">
      <x:c r="A15" t="str">
        <x:v>INC-014</x:v>
      </x:c>
      <x:c r="B15" t="n">
        <x:v>46162</x:v>
      </x:c>
      <x:c r="C15" t="str">
        <x:v>CYB-051</x:v>
      </x:c>
      <x:c r="D15" t="str">
        <x:v>Phishing</x:v>
      </x:c>
      <x:c r="E15" t="str">
        <x:v>Élevé</x:v>
      </x:c>
      <x:c r="F15" t="str">
        <x:v>Terminé</x:v>
      </x:c>
      <x:c r="G15" t="str">
        <x:v>Support</x:v>
      </x:c>
      <x:c r="H15" t="n">
        <x:v>46167</x:v>
      </x:c>
      <x:c r="I15" t="n">
        <x:v>46173</x:v>
      </x:c>
      <x:c r="J15" t="str">
        <x:v>Fort</x:v>
      </x:c>
      <x:c r="K15" t="str">
        <x:v>Analyse et correction</x:v>
      </x:c>
    </x:row>
    <x:row r="16">
      <x:c r="A16" t="str">
        <x:v>INC-015</x:v>
      </x:c>
      <x:c r="B16" t="n">
        <x:v>46129</x:v>
      </x:c>
      <x:c r="C16" t="str">
        <x:v>CYB-049</x:v>
      </x:c>
      <x:c r="D16" t="str">
        <x:v>Mise à jour manquante</x:v>
      </x:c>
      <x:c r="E16" t="str">
        <x:v>Faible</x:v>
      </x:c>
      <x:c r="F16" t="str">
        <x:v>À faire</x:v>
      </x:c>
      <x:c r="G16" t="str">
        <x:v>Prestataire</x:v>
      </x:c>
      <x:c r="H16" t="n">
        <x:v>46135</x:v>
      </x:c>
      <x:c r="I16"/>
      <x:c r="J16" t="str">
        <x:v>Modéré</x:v>
      </x:c>
      <x:c r="K16" t="str">
        <x:v>Analyse et correction</x:v>
      </x:c>
    </x:row>
    <x:row r="17">
      <x:c r="A17" t="str">
        <x:v>INC-016</x:v>
      </x:c>
      <x:c r="B17" t="n">
        <x:v>46079</x:v>
      </x:c>
      <x:c r="C17" t="str">
        <x:v>CYB-019</x:v>
      </x:c>
      <x:c r="D17" t="str">
        <x:v>Malware</x:v>
      </x:c>
      <x:c r="E17" t="str">
        <x:v>Critique</x:v>
      </x:c>
      <x:c r="F17" t="str">
        <x:v>Bloqué</x:v>
      </x:c>
      <x:c r="G17" t="str">
        <x:v>RSSI</x:v>
      </x:c>
      <x:c r="H17" t="n">
        <x:v>46086</x:v>
      </x:c>
      <x:c r="I17"/>
      <x:c r="J17" t="str">
        <x:v>Faible</x:v>
      </x:c>
      <x:c r="K17" t="str">
        <x:v>Analyse et correction</x:v>
      </x:c>
    </x:row>
    <x:row r="18">
      <x:c r="A18" t="str">
        <x:v>INC-017</x:v>
      </x:c>
      <x:c r="B18" t="n">
        <x:v>46093</x:v>
      </x:c>
      <x:c r="C18" t="str">
        <x:v>CYB-031</x:v>
      </x:c>
      <x:c r="D18" t="str">
        <x:v>Malware</x:v>
      </x:c>
      <x:c r="E18" t="str">
        <x:v>Moyen</x:v>
      </x:c>
      <x:c r="F18" t="str">
        <x:v>En cours</x:v>
      </x:c>
      <x:c r="G18" t="str">
        <x:v>Support</x:v>
      </x:c>
      <x:c r="H18" t="n">
        <x:v>46107</x:v>
      </x:c>
      <x:c r="I18"/>
      <x:c r="J18" t="str">
        <x:v>Fort</x:v>
      </x:c>
      <x:c r="K18" t="str">
        <x:v>Analyse et correction</x:v>
      </x:c>
    </x:row>
    <x:row r="19">
      <x:c r="A19" t="str">
        <x:v>INC-018</x:v>
      </x:c>
      <x:c r="B19" t="n">
        <x:v>46157</x:v>
      </x:c>
      <x:c r="C19" t="str">
        <x:v>CYB-057</x:v>
      </x:c>
      <x:c r="D19" t="str">
        <x:v>Mise à jour manquante</x:v>
      </x:c>
      <x:c r="E19" t="str">
        <x:v>Élevé</x:v>
      </x:c>
      <x:c r="F19" t="str">
        <x:v>À faire</x:v>
      </x:c>
      <x:c r="G19" t="str">
        <x:v>Support</x:v>
      </x:c>
      <x:c r="H19" t="n">
        <x:v>46170</x:v>
      </x:c>
      <x:c r="I19"/>
      <x:c r="J19" t="str">
        <x:v>Modéré</x:v>
      </x:c>
      <x:c r="K19" t="str">
        <x:v>Analyse et correction</x:v>
      </x:c>
    </x:row>
    <x:row r="20">
      <x:c r="A20" t="str">
        <x:v>INC-019</x:v>
      </x:c>
      <x:c r="B20" t="n">
        <x:v>46133</x:v>
      </x:c>
      <x:c r="C20" t="str">
        <x:v>CYB-017</x:v>
      </x:c>
      <x:c r="D20" t="str">
        <x:v>Accès suspect</x:v>
      </x:c>
      <x:c r="E20" t="str">
        <x:v>Moyen</x:v>
      </x:c>
      <x:c r="F20" t="str">
        <x:v>En cours</x:v>
      </x:c>
      <x:c r="G20" t="str">
        <x:v>RSSI</x:v>
      </x:c>
      <x:c r="H20" t="n">
        <x:v>46143</x:v>
      </x:c>
      <x:c r="I20"/>
      <x:c r="J20" t="str">
        <x:v>Fort</x:v>
      </x:c>
      <x:c r="K20" t="str">
        <x:v>Analyse et correction</x:v>
      </x:c>
    </x:row>
    <x:row r="21">
      <x:c r="A21" t="str">
        <x:v>INC-020</x:v>
      </x:c>
      <x:c r="B21" t="n">
        <x:v>46135</x:v>
      </x:c>
      <x:c r="C21" t="str">
        <x:v>CYB-059</x:v>
      </x:c>
      <x:c r="D21" t="str">
        <x:v>USB non conforme</x:v>
      </x:c>
      <x:c r="E21" t="str">
        <x:v>Faible</x:v>
      </x:c>
      <x:c r="F21" t="str">
        <x:v>À faire</x:v>
      </x:c>
      <x:c r="G21" t="str">
        <x:v>IT</x:v>
      </x:c>
      <x:c r="H21" t="n">
        <x:v>46137</x:v>
      </x:c>
      <x:c r="I21"/>
      <x:c r="J21" t="str">
        <x:v>Modéré</x:v>
      </x:c>
      <x:c r="K21" t="str">
        <x:v>Analyse et correction</x:v>
      </x:c>
    </x:row>
    <x:row r="22">
      <x:c r="A22" t="str">
        <x:v>INC-021</x:v>
      </x:c>
      <x:c r="B22" t="n">
        <x:v>46116</x:v>
      </x:c>
      <x:c r="C22" t="str">
        <x:v>CYB-035</x:v>
      </x:c>
      <x:c r="D22" t="str">
        <x:v>Mise à jour manquante</x:v>
      </x:c>
      <x:c r="E22" t="str">
        <x:v>Faible</x:v>
      </x:c>
      <x:c r="F22" t="str">
        <x:v>En cours</x:v>
      </x:c>
      <x:c r="G22" t="str">
        <x:v>Support</x:v>
      </x:c>
      <x:c r="H22" t="n">
        <x:v>46119</x:v>
      </x:c>
      <x:c r="I22"/>
      <x:c r="J22" t="str">
        <x:v>Faible</x:v>
      </x:c>
      <x:c r="K22" t="str">
        <x:v>Analyse et correction</x:v>
      </x:c>
    </x:row>
    <x:row r="23">
      <x:c r="A23" t="str">
        <x:v>INC-022</x:v>
      </x:c>
      <x:c r="B23" t="n">
        <x:v>46127</x:v>
      </x:c>
      <x:c r="C23" t="str">
        <x:v>CYB-046</x:v>
      </x:c>
      <x:c r="D23" t="str">
        <x:v>Mise à jour manquante</x:v>
      </x:c>
      <x:c r="E23" t="str">
        <x:v>Élevé</x:v>
      </x:c>
      <x:c r="F23" t="str">
        <x:v>Bloqué</x:v>
      </x:c>
      <x:c r="G23" t="str">
        <x:v>IT</x:v>
      </x:c>
      <x:c r="H23" t="n">
        <x:v>46132</x:v>
      </x:c>
      <x:c r="I23"/>
      <x:c r="J23" t="str">
        <x:v>Modéré</x:v>
      </x:c>
      <x:c r="K23" t="str">
        <x:v>Analyse et correction</x:v>
      </x:c>
    </x:row>
    <x:row r="24">
      <x:c r="A24" t="str">
        <x:v>INC-023</x:v>
      </x:c>
      <x:c r="B24" t="n">
        <x:v>46078</x:v>
      </x:c>
      <x:c r="C24" t="str">
        <x:v>CYB-056</x:v>
      </x:c>
      <x:c r="D24" t="str">
        <x:v>Mise à jour manquante</x:v>
      </x:c>
      <x:c r="E24" t="str">
        <x:v>Critique</x:v>
      </x:c>
      <x:c r="F24" t="str">
        <x:v>À faire</x:v>
      </x:c>
      <x:c r="G24" t="str">
        <x:v>Support</x:v>
      </x:c>
      <x:c r="H24" t="n">
        <x:v>46087</x:v>
      </x:c>
      <x:c r="I24"/>
      <x:c r="J24" t="str">
        <x:v>Modéré</x:v>
      </x:c>
      <x:c r="K24" t="str">
        <x:v>Analyse et correction</x:v>
      </x:c>
    </x:row>
    <x:row r="25">
      <x:c r="A25" t="str">
        <x:v>INC-024</x:v>
      </x:c>
      <x:c r="B25" t="n">
        <x:v>46114</x:v>
      </x:c>
      <x:c r="C25" t="str">
        <x:v>CYB-012</x:v>
      </x:c>
      <x:c r="D25" t="str">
        <x:v>USB non conforme</x:v>
      </x:c>
      <x:c r="E25" t="str">
        <x:v>Moyen</x:v>
      </x:c>
      <x:c r="F25" t="str">
        <x:v>Bloqué</x:v>
      </x:c>
      <x:c r="G25" t="str">
        <x:v>Prestataire</x:v>
      </x:c>
      <x:c r="H25" t="n">
        <x:v>46125</x:v>
      </x:c>
      <x:c r="I25"/>
      <x:c r="J25" t="str">
        <x:v>Faible</x:v>
      </x:c>
      <x:c r="K25" t="str">
        <x:v>Analyse et correction</x:v>
      </x:c>
    </x:row>
    <x:row r="26">
      <x:c r="A26" t="str">
        <x:v>INC-025</x:v>
      </x:c>
      <x:c r="B26" t="n">
        <x:v>46088</x:v>
      </x:c>
      <x:c r="C26" t="str">
        <x:v>CYB-016</x:v>
      </x:c>
      <x:c r="D26" t="str">
        <x:v>Phishing</x:v>
      </x:c>
      <x:c r="E26" t="str">
        <x:v>Faible</x:v>
      </x:c>
      <x:c r="F26" t="str">
        <x:v>Bloqué</x:v>
      </x:c>
      <x:c r="G26" t="str">
        <x:v>Prestataire</x:v>
      </x:c>
      <x:c r="H26" t="n">
        <x:v>46090</x:v>
      </x:c>
      <x:c r="I26"/>
      <x:c r="J26" t="str">
        <x:v>Modéré</x:v>
      </x:c>
      <x:c r="K26" t="str">
        <x:v>Analyse et correction</x:v>
      </x:c>
    </x:row>
    <x:row r="27">
      <x:c r="A27" t="str">
        <x:v>INC-026</x:v>
      </x:c>
      <x:c r="B27" t="n">
        <x:v>46155</x:v>
      </x:c>
      <x:c r="C27" t="str">
        <x:v>CYB-005</x:v>
      </x:c>
      <x:c r="D27" t="str">
        <x:v>Ransomware</x:v>
      </x:c>
      <x:c r="E27" t="str">
        <x:v>Élevé</x:v>
      </x:c>
      <x:c r="F27" t="str">
        <x:v>Terminé</x:v>
      </x:c>
      <x:c r="G27" t="str">
        <x:v>IT</x:v>
      </x:c>
      <x:c r="H27" t="n">
        <x:v>46168</x:v>
      </x:c>
      <x:c r="I27" t="n">
        <x:v>46164</x:v>
      </x:c>
      <x:c r="J27" t="str">
        <x:v>Modéré</x:v>
      </x:c>
      <x:c r="K27" t="str">
        <x:v>Analyse et correction</x:v>
      </x:c>
    </x:row>
    <x:row r="28">
      <x:c r="A28" t="str">
        <x:v>INC-027</x:v>
      </x:c>
      <x:c r="B28" t="n">
        <x:v>46154</x:v>
      </x:c>
      <x:c r="C28" t="str">
        <x:v>CYB-013</x:v>
      </x:c>
      <x:c r="D28" t="str">
        <x:v>Accès suspect</x:v>
      </x:c>
      <x:c r="E28" t="str">
        <x:v>Faible</x:v>
      </x:c>
      <x:c r="F28" t="str">
        <x:v>Terminé</x:v>
      </x:c>
      <x:c r="G28" t="str">
        <x:v>Support</x:v>
      </x:c>
      <x:c r="H28" t="n">
        <x:v>46159</x:v>
      </x:c>
      <x:c r="I28" t="n">
        <x:v>46165</x:v>
      </x:c>
      <x:c r="J28" t="str">
        <x:v>Fort</x:v>
      </x:c>
      <x:c r="K28" t="str">
        <x:v>Analyse et correction</x:v>
      </x:c>
    </x:row>
    <x:row r="29">
      <x:c r="A29" t="str">
        <x:v>INC-028</x:v>
      </x:c>
      <x:c r="B29" t="n">
        <x:v>46104</x:v>
      </x:c>
      <x:c r="C29" t="str">
        <x:v>CYB-036</x:v>
      </x:c>
      <x:c r="D29" t="str">
        <x:v>Licence expirée</x:v>
      </x:c>
      <x:c r="E29" t="str">
        <x:v>Critique</x:v>
      </x:c>
      <x:c r="F29" t="str">
        <x:v>En cours</x:v>
      </x:c>
      <x:c r="G29" t="str">
        <x:v>IT</x:v>
      </x:c>
      <x:c r="H29" t="n">
        <x:v>46112</x:v>
      </x:c>
      <x:c r="I29"/>
      <x:c r="J29" t="str">
        <x:v>Modéré</x:v>
      </x:c>
      <x:c r="K29" t="str">
        <x:v>Analyse et correction</x:v>
      </x:c>
    </x:row>
    <x:row r="30">
      <x:c r="A30" t="str">
        <x:v>INC-029</x:v>
      </x:c>
      <x:c r="B30" t="n">
        <x:v>46163</x:v>
      </x:c>
      <x:c r="C30" t="str">
        <x:v>CYB-014</x:v>
      </x:c>
      <x:c r="D30" t="str">
        <x:v>Accès suspect</x:v>
      </x:c>
      <x:c r="E30" t="str">
        <x:v>Faible</x:v>
      </x:c>
      <x:c r="F30" t="str">
        <x:v>En cours</x:v>
      </x:c>
      <x:c r="G30" t="str">
        <x:v>Prestataire</x:v>
      </x:c>
      <x:c r="H30" t="n">
        <x:v>46172</x:v>
      </x:c>
      <x:c r="I30"/>
      <x:c r="J30" t="str">
        <x:v>Faible</x:v>
      </x:c>
      <x:c r="K30" t="str">
        <x:v>Analyse et correction</x:v>
      </x:c>
    </x:row>
    <x:row r="31">
      <x:c r="A31" t="str">
        <x:v>INC-030</x:v>
      </x:c>
      <x:c r="B31" t="n">
        <x:v>46129</x:v>
      </x:c>
      <x:c r="C31" t="str">
        <x:v>CYB-020</x:v>
      </x:c>
      <x:c r="D31" t="str">
        <x:v>Phishing</x:v>
      </x:c>
      <x:c r="E31" t="str">
        <x:v>Critique</x:v>
      </x:c>
      <x:c r="F31" t="str">
        <x:v>Terminé</x:v>
      </x:c>
      <x:c r="G31" t="str">
        <x:v>Support</x:v>
      </x:c>
      <x:c r="H31" t="n">
        <x:v>46136</x:v>
      </x:c>
      <x:c r="I31" t="n">
        <x:v>46140</x:v>
      </x:c>
      <x:c r="J31" t="str">
        <x:v>Modéré</x:v>
      </x:c>
      <x:c r="K31" t="str">
        <x:v>Analyse et correction</x:v>
      </x:c>
    </x:row>
  </x:sheetData>
  <x:dataValidations count="3">
    <x:dataValidation type="list" sqref="E2:E200">
      <x:formula1>Référentiels!$B$2:$B$5</x:formula1>
    </x:dataValidation>
    <x:dataValidation type="list" sqref="F2:F200">
      <x:formula1>Référentiels!$D$2:$D$5</x:formula1>
    </x:dataValidation>
    <x:dataValidation type="list" sqref="D2:D200">
      <x:formula1>Référentiels!$E$2:$E$8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49af933a6c34619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0.5" hidden="0" customWidth="1"/>
    <x:col min="2" max="2" width="15.479999542236328" hidden="0" customWidth="1"/>
    <x:col min="3" max="3" width="9.6899995803833" hidden="0" customWidth="1"/>
    <x:col min="4" max="4" width="16.149999618530273" hidden="0" customWidth="1"/>
    <x:col min="5" max="5" width="16.549999237060547" hidden="0" customWidth="1"/>
    <x:col min="6" max="6" width="19.25" hidden="0" customWidth="1"/>
    <x:col min="7" max="7" width="11.4399995803833" hidden="0" customWidth="1"/>
    <x:col min="8" max="8" width="10.899999618530273" hidden="0" customWidth="1"/>
    <x:col min="9" max="9" width="13.859999656677246" hidden="0" customWidth="1"/>
    <x:col min="10" max="10" width="12.520000457763672" hidden="0" customWidth="1"/>
    <x:col min="11" max="11" width="21.1299991607666" hidden="0" customWidth="1"/>
    <x:col min="12" max="12" width="13.729999542236328" hidden="0" customWidth="1"/>
  </x:cols>
  <x:sheetData>
    <x:row r="1">
      <x:c r="A1" s="6" t="str">
        <x:v>ID licence</x:v>
      </x:c>
      <x:c r="B1" s="6" t="str">
        <x:v>Solution</x:v>
      </x:c>
      <x:c r="C1" s="6" t="str">
        <x:v>Éditeur</x:v>
      </x:c>
      <x:c r="D1" s="6" t="str">
        <x:v>Nombre licences</x:v>
      </x:c>
      <x:c r="E1" s="6" t="str">
        <x:v>Licences utilisées</x:v>
      </x:c>
      <x:c r="F1" s="6" t="str">
        <x:v>Licences disponibles</x:v>
      </x:c>
      <x:c r="G1" s="12" t="str">
        <x:v>Date achat</x:v>
      </x:c>
      <x:c r="H1" s="12" t="str">
        <x:v>Expiration</x:v>
      </x:c>
      <x:c r="I1" s="6" t="str">
        <x:v>Jours restants</x:v>
      </x:c>
      <x:c r="J1" s="14" t="str">
        <x:v>Coût annuel</x:v>
      </x:c>
      <x:c r="K1" s="6" t="str">
        <x:v>Statut renouvellement</x:v>
      </x:c>
      <x:c r="L1" s="6" t="str">
        <x:v>Commentaire</x:v>
      </x:c>
    </x:row>
    <x:row r="2">
      <x:c r="A2" t="str">
        <x:v>LIC-001</x:v>
      </x:c>
      <x:c r="B2" t="str">
        <x:v>Microsoft Defender</x:v>
      </x:c>
      <x:c r="C2" t="str">
        <x:v>Microsoft</x:v>
      </x:c>
      <x:c r="D2" t="n">
        <x:v>27</x:v>
      </x:c>
      <x:c r="E2" t="n">
        <x:v>11</x:v>
      </x:c>
      <x:c r="F2" t="n">
        <x:f>D2-E2</x:f>
        <x:v>16</x:v>
      </x:c>
      <x:c r="G2" t="n">
        <x:v>45883</x:v>
      </x:c>
      <x:c r="H2" t="n">
        <x:v>46405</x:v>
      </x:c>
      <x:c r="I2" t="n">
        <x:f>H2-TODAY()</x:f>
        <x:v>239</x:v>
      </x:c>
      <x:c r="J2" t="n">
        <x:v>2437</x:v>
      </x:c>
      <x:c r="K2" t="str">
        <x:v>À surveiller</x:v>
      </x:c>
      <x:c r="L2" t="str"/>
    </x:row>
    <x:row r="3">
      <x:c r="A3" t="str">
        <x:v>LIC-002</x:v>
      </x:c>
      <x:c r="B3" t="str">
        <x:v>Bitdefender</x:v>
      </x:c>
      <x:c r="C3" t="str">
        <x:v>Bitdefender</x:v>
      </x:c>
      <x:c r="D3" t="n">
        <x:v>53</x:v>
      </x:c>
      <x:c r="E3" t="n">
        <x:v>36</x:v>
      </x:c>
      <x:c r="F3" t="n">
        <x:f>D3-E3</x:f>
        <x:v>17</x:v>
      </x:c>
      <x:c r="G3" t="n">
        <x:v>45646</x:v>
      </x:c>
      <x:c r="H3" t="n">
        <x:v>46414</x:v>
      </x:c>
      <x:c r="I3" t="n">
        <x:f>H3-TODAY()</x:f>
        <x:v>248</x:v>
      </x:c>
      <x:c r="J3" t="n">
        <x:v>4396</x:v>
      </x:c>
      <x:c r="K3" t="str">
        <x:v>À surveiller</x:v>
      </x:c>
      <x:c r="L3" t="str"/>
    </x:row>
    <x:row r="4">
      <x:c r="A4" t="str">
        <x:v>LIC-003</x:v>
      </x:c>
      <x:c r="B4" t="str">
        <x:v>ESET</x:v>
      </x:c>
      <x:c r="C4" t="str">
        <x:v>ESET</x:v>
      </x:c>
      <x:c r="D4" t="n">
        <x:v>67</x:v>
      </x:c>
      <x:c r="E4" t="n">
        <x:v>11</x:v>
      </x:c>
      <x:c r="F4" t="n">
        <x:f>D4-E4</x:f>
        <x:v>56</x:v>
      </x:c>
      <x:c r="G4" t="n">
        <x:v>45577</x:v>
      </x:c>
      <x:c r="H4" t="n">
        <x:v>46399</x:v>
      </x:c>
      <x:c r="I4" t="n">
        <x:f>H4-TODAY()</x:f>
        <x:v>233</x:v>
      </x:c>
      <x:c r="J4" t="n">
        <x:v>5720</x:v>
      </x:c>
      <x:c r="K4" t="str">
        <x:v>OK</x:v>
      </x:c>
      <x:c r="L4" t="str"/>
    </x:row>
    <x:row r="5">
      <x:c r="A5" t="str">
        <x:v>LIC-004</x:v>
      </x:c>
      <x:c r="B5" t="str">
        <x:v>Sophos</x:v>
      </x:c>
      <x:c r="C5" t="str">
        <x:v>Sophos</x:v>
      </x:c>
      <x:c r="D5" t="n">
        <x:v>53</x:v>
      </x:c>
      <x:c r="E5" t="n">
        <x:v>37</x:v>
      </x:c>
      <x:c r="F5" t="n">
        <x:f>D5-E5</x:f>
        <x:v>16</x:v>
      </x:c>
      <x:c r="G5" t="n">
        <x:v>45999</x:v>
      </x:c>
      <x:c r="H5" t="n">
        <x:v>46376</x:v>
      </x:c>
      <x:c r="I5" t="n">
        <x:f>H5-TODAY()</x:f>
        <x:v>210</x:v>
      </x:c>
      <x:c r="J5" t="n">
        <x:v>2414</x:v>
      </x:c>
      <x:c r="K5" t="str">
        <x:v>À renouveler</x:v>
      </x:c>
      <x:c r="L5" t="str"/>
    </x:row>
    <x:row r="6">
      <x:c r="A6" t="str">
        <x:v>LIC-005</x:v>
      </x:c>
      <x:c r="B6" t="str">
        <x:v>CrowdStrike</x:v>
      </x:c>
      <x:c r="C6" t="str">
        <x:v>CrowdStrike</x:v>
      </x:c>
      <x:c r="D6" t="n">
        <x:v>26</x:v>
      </x:c>
      <x:c r="E6" t="n">
        <x:v>21</x:v>
      </x:c>
      <x:c r="F6" t="n">
        <x:f>D6-E6</x:f>
        <x:v>5</x:v>
      </x:c>
      <x:c r="G6" t="n">
        <x:v>45655</x:v>
      </x:c>
      <x:c r="H6" t="n">
        <x:v>46215</x:v>
      </x:c>
      <x:c r="I6" t="n">
        <x:f>H6-TODAY()</x:f>
        <x:v>49</x:v>
      </x:c>
      <x:c r="J6" t="n">
        <x:v>1211</x:v>
      </x:c>
      <x:c r="K6" t="str">
        <x:v>À surveiller</x:v>
      </x:c>
      <x:c r="L6" t="str"/>
    </x:row>
    <x:row r="7">
      <x:c r="A7" t="str">
        <x:v>LIC-006</x:v>
      </x:c>
      <x:c r="B7" t="str">
        <x:v>SentinelOne</x:v>
      </x:c>
      <x:c r="C7" t="str">
        <x:v>SentinelOne</x:v>
      </x:c>
      <x:c r="D7" t="n">
        <x:v>116</x:v>
      </x:c>
      <x:c r="E7" t="n">
        <x:v>65</x:v>
      </x:c>
      <x:c r="F7" t="n">
        <x:f>D7-E7</x:f>
        <x:v>51</x:v>
      </x:c>
      <x:c r="G7" t="n">
        <x:v>45535</x:v>
      </x:c>
      <x:c r="H7" t="n">
        <x:v>46417</x:v>
      </x:c>
      <x:c r="I7" t="n">
        <x:f>H7-TODAY()</x:f>
        <x:v>251</x:v>
      </x:c>
      <x:c r="J7" t="n">
        <x:v>6553</x:v>
      </x:c>
      <x:c r="K7" t="str">
        <x:v>À renouveler</x:v>
      </x:c>
      <x:c r="L7" t="str"/>
    </x:row>
  </x:sheetData>
  <x:conditionalFormatting sqref="I2:I100">
    <x:cfRule type="cellIs" dxfId="5" priority="1" operator="lessThan">
      <x:formula>30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234dde0bdc4244fa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11.3100004196167" hidden="0" customWidth="1"/>
    <x:col min="2" max="2" width="32.970001220703125" hidden="0" customWidth="1"/>
    <x:col min="3" max="3" width="9.6899995803833" hidden="0" customWidth="1"/>
    <x:col min="4" max="4" width="13.859999656677246" hidden="0" customWidth="1"/>
    <x:col min="5" max="5" width="17.899999618530273" hidden="0" customWidth="1"/>
    <x:col min="6" max="6" width="13.729999542236328" hidden="0" customWidth="1"/>
  </x:cols>
  <x:sheetData>
    <x:row r="1">
      <x:c r="A1" s="6" t="str">
        <x:v>Domaine</x:v>
      </x:c>
      <x:c r="B1" s="6" t="str">
        <x:v>Contrôle</x:v>
      </x:c>
      <x:c r="C1" s="6" t="str">
        <x:v>Réponse</x:v>
      </x:c>
      <x:c r="D1" s="6" t="str">
        <x:v>Niveau risque</x:v>
      </x:c>
      <x:c r="E1" s="6" t="str">
        <x:v>Preuve attendue</x:v>
      </x:c>
      <x:c r="F1" s="6" t="str">
        <x:v>Commentaire</x:v>
      </x:c>
    </x:row>
    <x:row r="2">
      <x:c r="A2" t="str">
        <x:v>Accès</x:v>
      </x:c>
      <x:c r="B2" t="str">
        <x:v>MFA activée sur comptes administrateurs</x:v>
      </x:c>
      <x:c r="C2" t="str">
        <x:v>Oui</x:v>
      </x:c>
      <x:c r="D2" t="str">
        <x:v>Critique</x:v>
      </x:c>
      <x:c r="E2" t="str">
        <x:v>Capture politique MFA</x:v>
      </x:c>
      <x:c r="F2" t="str"/>
    </x:row>
    <x:row r="3">
      <x:c r="A3" t="str">
        <x:v>Accès</x:v>
      </x:c>
      <x:c r="B3" t="str">
        <x:v>Comptes inactifs désactivés sous 30 jours</x:v>
      </x:c>
      <x:c r="C3" t="str">
        <x:v>Partiel</x:v>
      </x:c>
      <x:c r="D3" t="str">
        <x:v>Élevé</x:v>
      </x:c>
      <x:c r="E3" t="str">
        <x:v>Export AD / IAM</x:v>
      </x:c>
      <x:c r="F3" t="str"/>
    </x:row>
    <x:row r="4">
      <x:c r="A4" t="str">
        <x:v>Antivirus</x:v>
      </x:c>
      <x:c r="B4" t="str">
        <x:v>Protection active sur tous les postes</x:v>
      </x:c>
      <x:c r="C4" t="str">
        <x:v>Oui</x:v>
      </x:c>
      <x:c r="D4" t="str">
        <x:v>Élevé</x:v>
      </x:c>
      <x:c r="E4" t="str">
        <x:v>Console antivirus</x:v>
      </x:c>
      <x:c r="F4" t="str"/>
    </x:row>
    <x:row r="5">
      <x:c r="A5" t="str">
        <x:v>Antivirus</x:v>
      </x:c>
      <x:c r="B5" t="str">
        <x:v>Dernière analyse inférieure à 7 jours</x:v>
      </x:c>
      <x:c r="C5" t="str">
        <x:v>Partiel</x:v>
      </x:c>
      <x:c r="D5" t="str">
        <x:v>Moyen</x:v>
      </x:c>
      <x:c r="E5" t="str">
        <x:v>Rapport scan</x:v>
      </x:c>
      <x:c r="F5" t="str"/>
    </x:row>
    <x:row r="6">
      <x:c r="A6" t="str">
        <x:v>Mises à jour</x:v>
      </x:c>
      <x:c r="B6" t="str">
        <x:v>Correctifs critiques appliqués</x:v>
      </x:c>
      <x:c r="C6" t="str">
        <x:v>Partiel</x:v>
      </x:c>
      <x:c r="D6" t="str">
        <x:v>Critique</x:v>
      </x:c>
      <x:c r="E6" t="str">
        <x:v>Rapport patching</x:v>
      </x:c>
      <x:c r="F6" t="str"/>
    </x:row>
    <x:row r="7">
      <x:c r="A7" t="str">
        <x:v>Sauvegarde</x:v>
      </x:c>
      <x:c r="B7" t="str">
        <x:v>Sauvegardes chiffrées et testées</x:v>
      </x:c>
      <x:c r="C7" t="str">
        <x:v>Oui</x:v>
      </x:c>
      <x:c r="D7" t="str">
        <x:v>Critique</x:v>
      </x:c>
      <x:c r="E7" t="str">
        <x:v>PV test restauration</x:v>
      </x:c>
      <x:c r="F7" t="str"/>
    </x:row>
    <x:row r="8">
      <x:c r="A8" t="str">
        <x:v>Réseau</x:v>
      </x:c>
      <x:c r="B8" t="str">
        <x:v>Firewall supervisé et règles revues</x:v>
      </x:c>
      <x:c r="C8" t="str">
        <x:v>Oui</x:v>
      </x:c>
      <x:c r="D8" t="str">
        <x:v>Élevé</x:v>
      </x:c>
      <x:c r="E8" t="str">
        <x:v>Export règles firewall</x:v>
      </x:c>
      <x:c r="F8" t="str"/>
    </x:row>
    <x:row r="9">
      <x:c r="A9" t="str">
        <x:v>Sensibilisation</x:v>
      </x:c>
      <x:c r="B9" t="str">
        <x:v>Campagne phishing réalisée</x:v>
      </x:c>
      <x:c r="C9" t="str">
        <x:v>Non</x:v>
      </x:c>
      <x:c r="D9" t="str">
        <x:v>Moyen</x:v>
      </x:c>
      <x:c r="E9" t="str">
        <x:v>Rapport formation</x:v>
      </x:c>
      <x:c r="F9" t="str"/>
    </x:row>
    <x:row r="10">
      <x:c r="A10" t="str">
        <x:v>Données</x:v>
      </x:c>
      <x:c r="B10" t="str">
        <x:v>Chiffrement disque activé</x:v>
      </x:c>
      <x:c r="C10" t="str">
        <x:v>Partiel</x:v>
      </x:c>
      <x:c r="D10" t="str">
        <x:v>Élevé</x:v>
      </x:c>
      <x:c r="E10" t="str">
        <x:v>Rapport chiffrement</x:v>
      </x:c>
      <x:c r="F10" t="str"/>
    </x:row>
    <x:row r="11">
      <x:c r="A11" t="str">
        <x:v>Logs</x:v>
      </x:c>
      <x:c r="B11" t="str">
        <x:v>Journaux conservés et consultables</x:v>
      </x:c>
      <x:c r="C11" t="str">
        <x:v>Oui</x:v>
      </x:c>
      <x:c r="D11" t="str">
        <x:v>Moyen</x:v>
      </x:c>
      <x:c r="E11" t="str">
        <x:v>SIEM / logs</x:v>
      </x:c>
      <x:c r="F11" t="str"/>
    </x:row>
    <x:row r="12">
      <x:c r="A12" t="str">
        <x:v>USB</x:v>
      </x:c>
      <x:c r="B12" t="str">
        <x:v>Supports amovibles contrôlés</x:v>
      </x:c>
      <x:c r="C12" t="str">
        <x:v>Non</x:v>
      </x:c>
      <x:c r="D12" t="str">
        <x:v>Élevé</x:v>
      </x:c>
      <x:c r="E12" t="str">
        <x:v>Politique poste</x:v>
      </x:c>
      <x:c r="F12" t="str"/>
    </x:row>
    <x:row r="13">
      <x:c r="A13" t="str">
        <x:v>PRA</x:v>
      </x:c>
      <x:c r="B13" t="str">
        <x:v>Plan de reprise documenté</x:v>
      </x:c>
      <x:c r="C13" t="str">
        <x:v>Partiel</x:v>
      </x:c>
      <x:c r="D13" t="str">
        <x:v>Critique</x:v>
      </x:c>
      <x:c r="E13" t="str">
        <x:v>Document PRA</x:v>
      </x:c>
      <x:c r="F13" t="str"/>
    </x:row>
  </x:sheetData>
  <x:conditionalFormatting sqref="C2:C100">
    <x:cfRule type="expression" dxfId="6" priority="1">
      <x:formula>C2="Oui"</x:formula>
    </x:cfRule>
    <x:cfRule type="expression" dxfId="7" priority="2">
      <x:formula>C2="Non"</x:formula>
    </x:cfRule>
    <x:cfRule type="expression" dxfId="8" priority="3">
      <x:formula>C2="Partiel"</x:formula>
    </x:cfRule>
  </x:conditionalFormatting>
  <x:dataValidations count="2">
    <x:dataValidation type="list" sqref="C2:C100">
      <x:formula1>"Oui,Non,Partiel,Non applicable"</x:formula1>
    </x:dataValidation>
    <x:dataValidation type="list" sqref="D2:D100">
      <x:formula1>Référentiels!$B$2:$B$5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058a8ac15d94d4a"/>
  </x:tableParts>
</x:worksheet>
</file>

<file path=xl/worksheets/sheet6.xml><?xml version="1.0" encoding="utf-8"?>
<x:worksheet xmlns:x="http://schemas.openxmlformats.org/spreadsheetml/2006/main">
  <x:sheetFormatPr defaultRowHeight="15"/>
  <x:cols>
    <x:col min="1" max="1" width="9.960000038146973" hidden="0" customWidth="1"/>
    <x:col min="2" max="2" width="35.400001525878906" hidden="0" customWidth="1"/>
    <x:col min="3" max="3" width="9.6899995803833" hidden="0" customWidth="1"/>
    <x:col min="4" max="4" width="12.920000076293945" hidden="0" customWidth="1"/>
    <x:col min="5" max="5" width="11.710000038146973" hidden="0" customWidth="1"/>
    <x:col min="6" max="6" width="10.229999542236328" hidden="0" customWidth="1"/>
    <x:col min="7" max="7" width="8.880000114440918" hidden="0" customWidth="1"/>
    <x:col min="8" max="8" width="14.670000076293945" hidden="0" customWidth="1"/>
    <x:col min="9" max="9" width="9.420000076293945" hidden="0" customWidth="1"/>
    <x:col min="10" max="10" width="13.729999542236328" hidden="0" customWidth="1"/>
  </x:cols>
  <x:sheetData>
    <x:row r="1">
      <x:c r="A1" s="6" t="str">
        <x:v>ID action</x:v>
      </x:c>
      <x:c r="B1" s="6" t="str">
        <x:v>Constat</x:v>
      </x:c>
      <x:c r="C1" s="6" t="str">
        <x:v>Priorité</x:v>
      </x:c>
      <x:c r="D1" s="6" t="str">
        <x:v>Responsable</x:v>
      </x:c>
      <x:c r="E1" s="12" t="str">
        <x:v>Date début</x:v>
      </x:c>
      <x:c r="F1" s="12" t="str">
        <x:v>Échéance</x:v>
      </x:c>
      <x:c r="G1" s="6" t="str">
        <x:v>Statut</x:v>
      </x:c>
      <x:c r="H1" s="16" t="str">
        <x:v>Avancement %</x:v>
      </x:c>
      <x:c r="I1" s="6" t="str">
        <x:v>Retard ?</x:v>
      </x:c>
      <x:c r="J1" s="6" t="str">
        <x:v>Commentaire</x:v>
      </x:c>
    </x:row>
    <x:row r="2">
      <x:c r="A2" t="str">
        <x:v>ACT-001</x:v>
      </x:c>
      <x:c r="B2" t="str">
        <x:v>Activer MFA pour tous les comptes sensibles</x:v>
      </x:c>
      <x:c r="C2" t="str">
        <x:v>Urgente</x:v>
      </x:c>
      <x:c r="D2" t="str">
        <x:v>RSSI</x:v>
      </x:c>
      <x:c r="E2" t="n">
        <x:v>46166</x:v>
      </x:c>
      <x:c r="F2" t="n">
        <x:v>46176</x:v>
      </x:c>
      <x:c r="G2" t="str">
        <x:v>En cours</x:v>
      </x:c>
      <x:c r="H2" t="n">
        <x:v>0.55</x:v>
      </x:c>
      <x:c r="I2" t="str">
        <x:f>IF(AND(F2&lt;TODAY(),G2&lt;&gt;"Terminé"),"Oui","Non")</x:f>
        <x:v>Non</x:v>
      </x:c>
      <x:c r="J2" t="str"/>
    </x:row>
    <x:row r="3">
      <x:c r="A3" t="str">
        <x:v>ACT-002</x:v>
      </x:c>
      <x:c r="B3" t="str">
        <x:v>Tester les restaurations de sauvegarde</x:v>
      </x:c>
      <x:c r="C3" t="str">
        <x:v>Haute</x:v>
      </x:c>
      <x:c r="D3" t="str">
        <x:v>IT</x:v>
      </x:c>
      <x:c r="E3" t="n">
        <x:v>46161</x:v>
      </x:c>
      <x:c r="F3" t="n">
        <x:v>46171</x:v>
      </x:c>
      <x:c r="G3" t="str">
        <x:v>À faire</x:v>
      </x:c>
      <x:c r="H3" t="n">
        <x:v>0.15</x:v>
      </x:c>
      <x:c r="I3" t="str">
        <x:f>IF(AND(F3&lt;TODAY(),G3&lt;&gt;"Terminé"),"Oui","Non")</x:f>
        <x:v>Non</x:v>
      </x:c>
      <x:c r="J3" t="str"/>
    </x:row>
    <x:row r="4">
      <x:c r="A4" t="str">
        <x:v>ACT-003</x:v>
      </x:c>
      <x:c r="B4" t="str">
        <x:v>Mettre à jour les postes en retard</x:v>
      </x:c>
      <x:c r="C4" t="str">
        <x:v>Haute</x:v>
      </x:c>
      <x:c r="D4" t="str">
        <x:v>Support</x:v>
      </x:c>
      <x:c r="E4" t="n">
        <x:v>46159</x:v>
      </x:c>
      <x:c r="F4" t="n">
        <x:v>46180</x:v>
      </x:c>
      <x:c r="G4" t="str">
        <x:v>En cours</x:v>
      </x:c>
      <x:c r="H4" t="n">
        <x:v>0.4</x:v>
      </x:c>
      <x:c r="I4" t="str">
        <x:f>IF(AND(F4&lt;TODAY(),G4&lt;&gt;"Terminé"),"Oui","Non")</x:f>
        <x:v>Non</x:v>
      </x:c>
      <x:c r="J4" t="str"/>
    </x:row>
    <x:row r="5">
      <x:c r="A5" t="str">
        <x:v>ACT-004</x:v>
      </x:c>
      <x:c r="B5" t="str">
        <x:v>Créer une politique USB</x:v>
      </x:c>
      <x:c r="C5" t="str">
        <x:v>Moyenne</x:v>
      </x:c>
      <x:c r="D5" t="str">
        <x:v>DSI</x:v>
      </x:c>
      <x:c r="E5" t="n">
        <x:v>46164</x:v>
      </x:c>
      <x:c r="F5" t="n">
        <x:v>46196</x:v>
      </x:c>
      <x:c r="G5" t="str">
        <x:v>À faire</x:v>
      </x:c>
      <x:c r="H5" t="n">
        <x:v>0.05</x:v>
      </x:c>
      <x:c r="I5" t="str">
        <x:f>IF(AND(F5&lt;TODAY(),G5&lt;&gt;"Terminé"),"Oui","Non")</x:f>
        <x:v>Non</x:v>
      </x:c>
      <x:c r="J5" t="str"/>
    </x:row>
    <x:row r="6">
      <x:c r="A6" t="str">
        <x:v>ACT-005</x:v>
      </x:c>
      <x:c r="B6" t="str">
        <x:v>Organiser une sensibilisation phishing</x:v>
      </x:c>
      <x:c r="C6" t="str">
        <x:v>Moyenne</x:v>
      </x:c>
      <x:c r="D6" t="str">
        <x:v>RH / IT</x:v>
      </x:c>
      <x:c r="E6" t="n">
        <x:v>46168</x:v>
      </x:c>
      <x:c r="F6" t="n">
        <x:v>46211</x:v>
      </x:c>
      <x:c r="G6" t="str">
        <x:v>À faire</x:v>
      </x:c>
      <x:c r="H6" t="n">
        <x:v>0</x:v>
      </x:c>
      <x:c r="I6" t="str">
        <x:f>IF(AND(F6&lt;TODAY(),G6&lt;&gt;"Terminé"),"Oui","Non")</x:f>
        <x:v>Non</x:v>
      </x:c>
      <x:c r="J6" t="str"/>
    </x:row>
    <x:row r="7">
      <x:c r="A7" t="str">
        <x:v>ACT-006</x:v>
      </x:c>
      <x:c r="B7" t="str">
        <x:v>Documenter le PRA cybersécurité</x:v>
      </x:c>
      <x:c r="C7" t="str">
        <x:v>Urgente</x:v>
      </x:c>
      <x:c r="D7" t="str">
        <x:v>DSI</x:v>
      </x:c>
      <x:c r="E7" t="n">
        <x:v>46154</x:v>
      </x:c>
      <x:c r="F7" t="n">
        <x:v>46186</x:v>
      </x:c>
      <x:c r="G7" t="str">
        <x:v>En cours</x:v>
      </x:c>
      <x:c r="H7" t="n">
        <x:v>0.3</x:v>
      </x:c>
      <x:c r="I7" t="str">
        <x:f>IF(AND(F7&lt;TODAY(),G7&lt;&gt;"Terminé"),"Oui","Non")</x:f>
        <x:v>Non</x:v>
      </x:c>
      <x:c r="J7" t="str"/>
    </x:row>
  </x:sheetData>
  <x:conditionalFormatting sqref="H2:H100">
    <x:cfRule type="dataBar" priority="1">
      <x:dataBar>
        <x:cfvo type="min"/>
        <x:cfvo type="max"/>
        <x:color rgb="60A5FA"/>
      </x:dataBar>
      <x:extLst>
        <x:ext xmlns:x14="http://schemas.microsoft.com/office/spreadsheetml/2009/9/main" uri="{B025F937-C7B1-47D3-B67F-A62EFF666E3E}">
          <x14:id>{D0D4E35A-08B3-4140-E475-B7A706A311A3}</x14:id>
        </x:ext>
      </x:extLst>
    </x:cfRule>
  </x:conditionalFormatting>
  <x:conditionalFormatting sqref="I2:I100">
    <x:cfRule type="expression" dxfId="9" priority="2">
      <x:formula>I2="Oui"</x:formula>
    </x:cfRule>
  </x:conditionalFormatting>
  <x:dataValidations count="2">
    <x:dataValidation type="list" sqref="C2:C100">
      <x:formula1>Référentiels!$C$2:$C$5</x:formula1>
    </x:dataValidation>
    <x:dataValidation type="list" sqref="G2:G100">
      <x:formula1>Référentiels!$D$2:$D$5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6fe6b9b432af4c1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0D4E35A-08B3-4140-E475-B7A706A311A3}">
            <x14:dataBar gradient="1">
              <x14:cfvo type="min"/>
              <x14:cfvo type="max"/>
              <x14:fillColor rgb="60A5FA"/>
            </x14:dataBar>
          </x14:cfRule>
          <xm:sqref>H2:H100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</x:cols>
  <x:sheetData>
    <x:row r="1">
      <x:c r="A1" s="6" t="str">
        <x:v>États sécurité</x:v>
      </x:c>
      <x:c r="B1" s="6" t="str">
        <x:v>Niveaux risque</x:v>
      </x:c>
      <x:c r="C1" s="6" t="str">
        <x:v>Priorités</x:v>
      </x:c>
      <x:c r="D1" s="6" t="str">
        <x:v>Statuts action</x:v>
      </x:c>
      <x:c r="E1" s="6" t="str">
        <x:v>Types incident</x:v>
      </x:c>
      <x:c r="F1" s="6" t="str">
        <x:v>Antivirus</x:v>
      </x:c>
    </x:row>
    <x:row r="2">
      <x:c r="A2" t="str">
        <x:v>Protégé</x:v>
      </x:c>
      <x:c r="B2" t="str">
        <x:v>Faible</x:v>
      </x:c>
      <x:c r="C2" t="str">
        <x:v>Basse</x:v>
      </x:c>
      <x:c r="D2" t="str">
        <x:v>À faire</x:v>
      </x:c>
      <x:c r="E2" t="str">
        <x:v>Malware</x:v>
      </x:c>
      <x:c r="F2" t="str">
        <x:v>Microsoft Defender</x:v>
      </x:c>
    </x:row>
    <x:row r="3">
      <x:c r="A3" t="str">
        <x:v>Alerte</x:v>
      </x:c>
      <x:c r="B3" t="str">
        <x:v>Moyen</x:v>
      </x:c>
      <x:c r="C3" t="str">
        <x:v>Moyenne</x:v>
      </x:c>
      <x:c r="D3" t="str">
        <x:v>En cours</x:v>
      </x:c>
      <x:c r="E3" t="str">
        <x:v>Phishing</x:v>
      </x:c>
      <x:c r="F3" t="str">
        <x:v>Bitdefender</x:v>
      </x:c>
    </x:row>
    <x:row r="4">
      <x:c r="A4" t="str">
        <x:v>Critique</x:v>
      </x:c>
      <x:c r="B4" t="str">
        <x:v>Élevé</x:v>
      </x:c>
      <x:c r="C4" t="str">
        <x:v>Haute</x:v>
      </x:c>
      <x:c r="D4" t="str">
        <x:v>Bloqué</x:v>
      </x:c>
      <x:c r="E4" t="str">
        <x:v>Ransomware</x:v>
      </x:c>
      <x:c r="F4" t="str">
        <x:v>ESET</x:v>
      </x:c>
    </x:row>
    <x:row r="5">
      <x:c r="A5" t="str">
        <x:v>Non supervisé</x:v>
      </x:c>
      <x:c r="B5" t="str">
        <x:v>Critique</x:v>
      </x:c>
      <x:c r="C5" t="str">
        <x:v>Urgente</x:v>
      </x:c>
      <x:c r="D5" t="str">
        <x:v>Terminé</x:v>
      </x:c>
      <x:c r="E5" t="str">
        <x:v>Licence expirée</x:v>
      </x:c>
      <x:c r="F5" t="str">
        <x:v>Kaspersky</x:v>
      </x:c>
    </x:row>
    <x:row r="6">
      <x:c r="A6" t="str">
        <x:v>Maintenance</x:v>
      </x:c>
      <x:c r="B6" t="str"/>
      <x:c r="C6" t="str"/>
      <x:c r="D6" t="str"/>
      <x:c r="E6" t="str">
        <x:v>Mise à jour manquante</x:v>
      </x:c>
      <x:c r="F6" t="str">
        <x:v>Sophos</x:v>
      </x:c>
    </x:row>
    <x:row r="7">
      <x:c r="A7" t="str"/>
      <x:c r="B7" t="str"/>
      <x:c r="C7" t="str"/>
      <x:c r="D7" t="str"/>
      <x:c r="E7" t="str">
        <x:v>Accès suspect</x:v>
      </x:c>
      <x:c r="F7" t="str">
        <x:v>Trend Micro</x:v>
      </x:c>
    </x:row>
    <x:row r="8">
      <x:c r="A8" t="str"/>
      <x:c r="B8" t="str"/>
      <x:c r="C8" t="str"/>
      <x:c r="D8" t="str"/>
      <x:c r="E8" t="str">
        <x:v>USB non conforme</x:v>
      </x:c>
      <x:c r="F8" t="str">
        <x:v>CrowdStrike</x:v>
      </x:c>
    </x:row>
    <x:row r="9">
      <x:c r="A9" t="str"/>
      <x:c r="B9" t="str"/>
      <x:c r="C9" t="str"/>
      <x:c r="D9" t="str"/>
      <x:c r="E9" t="str"/>
      <x:c r="F9" t="str">
        <x:v>SentinelOne</x:v>
      </x:c>
    </x:row>
  </x:sheetData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68.37000274658203" hidden="0" customWidth="1"/>
    <x:col min="2" max="2" width="56.79999923706055" hidden="0" customWidth="1"/>
  </x:cols>
  <x:sheetData>
    <x:row r="1">
      <x:c r="A1" s="21" t="str">
        <x:v>Mode d'emploi du modèle suivi antivirus et cybersécurité</x:v>
      </x:c>
      <x:c r="B1" s="21" t="str"/>
      <x:c r="C1" s="21" t="str"/>
      <x:c r="D1" s="21" t="str"/>
      <x:c r="E1" s="21" t="str"/>
      <x:c r="F1" s="21" t="str"/>
    </x:row>
    <x:row r="3">
      <x:c r="A3" s="6" t="str">
        <x:v>Étape</x:v>
      </x:c>
      <x:c r="B3" s="6" t="str">
        <x:v>Action</x:v>
      </x:c>
    </x:row>
    <x:row r="4">
      <x:c r="A4" t="str">
        <x:v>1</x:v>
      </x:c>
      <x:c r="B4" t="str">
        <x:v>Saisir ou importer les équipements dans l’onglet Parc supervisé.</x:v>
      </x:c>
    </x:row>
    <x:row r="5">
      <x:c r="A5" t="str">
        <x:v>2</x:v>
      </x:c>
      <x:c r="B5" t="str">
        <x:v>Mettre à jour l’état antivirus, la dernière analyse et la date d’expiration.</x:v>
      </x:c>
    </x:row>
    <x:row r="6">
      <x:c r="A6" t="str">
        <x:v>3</x:v>
      </x:c>
      <x:c r="B6" t="str">
        <x:v>Déclarer les incidents dans l’onglet Incidents.</x:v>
      </x:c>
    </x:row>
    <x:row r="7">
      <x:c r="A7" t="str">
        <x:v>4</x:v>
      </x:c>
      <x:c r="B7" t="str">
        <x:v>Suivre les licences dans l’onglet Licences.</x:v>
      </x:c>
    </x:row>
    <x:row r="8">
      <x:c r="A8" t="str">
        <x:v>5</x:v>
      </x:c>
      <x:c r="B8" t="str">
        <x:v>Renseigner la checklist d’audit pour évaluer la conformité.</x:v>
      </x:c>
    </x:row>
    <x:row r="9">
      <x:c r="A9" t="str">
        <x:v>6</x:v>
      </x:c>
      <x:c r="B9" t="str">
        <x:v>Piloter les plans d’action dans Actions correctives.</x:v>
      </x:c>
    </x:row>
    <x:row r="10">
      <x:c r="A10" t="str">
        <x:v>7</x:v>
      </x:c>
      <x:c r="B10" t="str">
        <x:v>Consulter le Dashboard pour détecter les priorités.</x:v>
      </x:c>
    </x:row>
    <x:row r="11">
      <x:c r="A11" t="str">
        <x:v>8</x:v>
      </x:c>
      <x:c r="B11" t="str">
        <x:v>Adapter les listes dans l’onglet Référentiels.</x:v>
      </x:c>
    </x:row>
    <x:row r="12">
      <x:c r="A12" t="str">
        <x:v>9</x:v>
      </x:c>
      <x:c r="B12" t="str">
        <x:v>Filtrer les tableaux pour analyser un site, un département ou un risque.</x:v>
      </x:c>
    </x:row>
  </x:sheetData>
  <x:mergeCells>
    <x:mergeCell ref="A1:F1"/>
  </x:mergeCells>
  <x:pageMargins left="0.7" right="0.7" top="0.75" bottom="0.75" header="0.3" footer="0.3"/>
</x:worksheet>
</file>