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tables/table1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1221d9b2b374e2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tock IT One Page" sheetId="1" r:id="Rf5d2ccb24eb6455e"/>
    <x:sheet xmlns:r="http://schemas.openxmlformats.org/officeDocument/2006/relationships" name="Listes et Mode emploi" sheetId="2" r:id="Rf86c443a50b6410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#,##0 €"/>
    <x:numFmt numFmtId="201" formatCode="dd/mm/yyyy"/>
    <x:numFmt numFmtId="202" formatCode="0"/>
  </x:numFmts>
  <x:fonts count="8">
    <x:font>
      <x:sz val="11"/>
      <x:name val="Carlito"/>
    </x:font>
    <x:font>
      <x:b/>
      <x:sz val="16"/>
      <x:color rgb="FFFFFF"/>
      <x:name val="Carlito"/>
    </x:font>
    <x:font>
      <x:i/>
      <x:sz val="10"/>
      <x:color rgb="1F2D3D"/>
      <x:name val="Carlito"/>
    </x:font>
    <x:font>
      <x:b/>
      <x:sz val="14"/>
      <x:color rgb="0B2F57"/>
      <x:name val="Carlito"/>
    </x:font>
    <x:font>
      <x:b/>
      <x:sz val="11"/>
      <x:color rgb="FFFFFF"/>
      <x:name val="Carlito"/>
    </x:font>
    <x:font>
      <x:sz val="11"/>
      <x:color rgb="1F2D3D"/>
      <x:name val="Carlito"/>
    </x:font>
    <x:font>
      <x:sz val="10"/>
      <x:color rgb="1F2D3D"/>
      <x:name val="Carlito"/>
    </x:font>
    <x:font>
      <x:b/>
      <x:sz val="14"/>
      <x:color rgb="FFFFFF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0B2F57"/>
      </x:patternFill>
    </x:fill>
    <x:fill>
      <x:patternFill patternType="solid">
        <x:fgColor rgb="F5F8FC"/>
      </x:patternFill>
    </x:fill>
    <x:fill>
      <x:patternFill patternType="solid">
        <x:fgColor rgb="EAF4FF"/>
      </x:patternFill>
    </x:fill>
    <x:fill>
      <x:patternFill patternType="solid">
        <x:fgColor rgb="0B74DE"/>
      </x:patternFill>
    </x:fill>
    <x:fill>
      <x:patternFill patternType="solid">
        <x:fgColor rgb="FFFFFF"/>
      </x:patternFill>
    </x:fill>
  </x:fills>
  <x:borders count="35">
    <x:border/>
    <x:border/>
    <x:border>
      <x:right>
        <x:color rgb="DCE7F3"/>
      </x:right>
      <x:bottom>
        <x:color rgb="DCE7F3"/>
      </x:bottom>
    </x:border>
    <x:border>
      <x:left>
        <x:color rgb="DCE7F3"/>
      </x:left>
      <x:right>
        <x:color rgb="DCE7F3"/>
      </x:right>
      <x:bottom>
        <x:color rgb="DCE7F3"/>
      </x:bottom>
    </x:border>
    <x:border>
      <x:left>
        <x:color rgb="DCE7F3"/>
      </x:left>
      <x:bottom>
        <x:color rgb="DCE7F3"/>
      </x:bottom>
    </x:border>
    <x:border>
      <x:right>
        <x:color rgb="DCE7F3"/>
      </x:right>
      <x:top>
        <x:color rgb="DCE7F3"/>
      </x:top>
      <x:bottom>
        <x:color rgb="DCE7F3"/>
      </x:bottom>
    </x:border>
    <x:border>
      <x:left>
        <x:color rgb="DCE7F3"/>
      </x:left>
      <x:right>
        <x:color rgb="DCE7F3"/>
      </x:right>
      <x:top>
        <x:color rgb="DCE7F3"/>
      </x:top>
      <x:bottom>
        <x:color rgb="DCE7F3"/>
      </x:bottom>
    </x:border>
    <x:border>
      <x:left>
        <x:color rgb="DCE7F3"/>
      </x:left>
      <x:top>
        <x:color rgb="DCE7F3"/>
      </x:top>
      <x:bottom>
        <x:color rgb="DCE7F3"/>
      </x:bottom>
    </x:border>
    <x:border>
      <x:right>
        <x:color rgb="DCE7F3"/>
      </x:right>
      <x:bottom>
        <x:color rgb="DCE7F3"/>
      </x:bottom>
    </x:border>
    <x:border>
      <x:left>
        <x:color rgb="DCE7F3"/>
      </x:left>
      <x:right>
        <x:color rgb="DCE7F3"/>
      </x:right>
      <x:bottom>
        <x:color rgb="DCE7F3"/>
      </x:bottom>
    </x:border>
    <x:border>
      <x:left>
        <x:color rgb="DCE7F3"/>
      </x:left>
      <x:bottom>
        <x:color rgb="DCE7F3"/>
      </x:bottom>
    </x:border>
    <x:border>
      <x:right>
        <x:color rgb="DCE7F3"/>
      </x:right>
      <x:top>
        <x:color rgb="DCE7F3"/>
      </x:top>
      <x:bottom>
        <x:color rgb="DCE7F3"/>
      </x:bottom>
    </x:border>
    <x:border>
      <x:left>
        <x:color rgb="DCE7F3"/>
      </x:left>
      <x:right>
        <x:color rgb="DCE7F3"/>
      </x:right>
      <x:top>
        <x:color rgb="DCE7F3"/>
      </x:top>
      <x:bottom>
        <x:color rgb="DCE7F3"/>
      </x:bottom>
    </x:border>
    <x:border>
      <x:left>
        <x:color rgb="DCE7F3"/>
      </x:left>
      <x:top>
        <x:color rgb="DCE7F3"/>
      </x:top>
      <x:bottom>
        <x:color rgb="DCE7F3"/>
      </x:bottom>
    </x:border>
    <x:border>
      <x:right>
        <x:color rgb="E7EDF5"/>
      </x:right>
      <x:bottom>
        <x:color rgb="E7EDF5"/>
      </x:bottom>
    </x:border>
    <x:border>
      <x:left>
        <x:color rgb="E7EDF5"/>
      </x:left>
      <x:right>
        <x:color rgb="E7EDF5"/>
      </x:right>
      <x:bottom>
        <x:color rgb="E7EDF5"/>
      </x:bottom>
    </x:border>
    <x:border>
      <x:left>
        <x:color rgb="E7EDF5"/>
      </x:left>
      <x:bottom>
        <x:color rgb="E7EDF5"/>
      </x:bottom>
    </x:border>
    <x:border>
      <x:right>
        <x:color rgb="E7EDF5"/>
      </x:right>
      <x:top>
        <x:color rgb="E7EDF5"/>
      </x:top>
      <x:bottom>
        <x:color rgb="E7EDF5"/>
      </x:bottom>
    </x:border>
    <x:border>
      <x:left>
        <x:color rgb="E7EDF5"/>
      </x:left>
      <x:right>
        <x:color rgb="E7EDF5"/>
      </x:right>
      <x:top>
        <x:color rgb="E7EDF5"/>
      </x:top>
      <x:bottom>
        <x:color rgb="E7EDF5"/>
      </x:bottom>
    </x:border>
    <x:border>
      <x:left>
        <x:color rgb="E7EDF5"/>
      </x:left>
      <x:top>
        <x:color rgb="E7EDF5"/>
      </x:top>
      <x:bottom>
        <x:color rgb="E7EDF5"/>
      </x:bottom>
    </x:border>
    <x:border>
      <x:right>
        <x:color rgb="E7EDF5"/>
      </x:right>
      <x:top>
        <x:color rgb="E7EDF5"/>
      </x:top>
    </x:border>
    <x:border>
      <x:left>
        <x:color rgb="E7EDF5"/>
      </x:left>
      <x:right>
        <x:color rgb="E7EDF5"/>
      </x:right>
      <x:top>
        <x:color rgb="E7EDF5"/>
      </x:top>
    </x:border>
    <x:border>
      <x:left>
        <x:color rgb="E7EDF5"/>
      </x:left>
      <x:top>
        <x:color rgb="E7EDF5"/>
      </x:top>
    </x:border>
    <x:border>
      <x:right>
        <x:color rgb="E7EDF5"/>
      </x:right>
      <x:bottom>
        <x:color rgb="E7EDF5"/>
      </x:bottom>
    </x:border>
    <x:border>
      <x:left>
        <x:color rgb="E7EDF5"/>
      </x:left>
      <x:right>
        <x:color rgb="E7EDF5"/>
      </x:right>
      <x:bottom>
        <x:color rgb="E7EDF5"/>
      </x:bottom>
    </x:border>
    <x:border>
      <x:left>
        <x:color rgb="E7EDF5"/>
      </x:left>
      <x:bottom>
        <x:color rgb="E7EDF5"/>
      </x:bottom>
    </x:border>
    <x:border>
      <x:right>
        <x:color rgb="E7EDF5"/>
      </x:right>
      <x:top>
        <x:color rgb="E7EDF5"/>
      </x:top>
      <x:bottom>
        <x:color rgb="E7EDF5"/>
      </x:bottom>
    </x:border>
    <x:border>
      <x:left>
        <x:color rgb="E7EDF5"/>
      </x:left>
      <x:right>
        <x:color rgb="E7EDF5"/>
      </x:right>
      <x:top>
        <x:color rgb="E7EDF5"/>
      </x:top>
      <x:bottom>
        <x:color rgb="E7EDF5"/>
      </x:bottom>
    </x:border>
    <x:border>
      <x:left>
        <x:color rgb="E7EDF5"/>
      </x:left>
      <x:top>
        <x:color rgb="E7EDF5"/>
      </x:top>
      <x:bottom>
        <x:color rgb="E7EDF5"/>
      </x:bottom>
    </x:border>
    <x:border>
      <x:right>
        <x:color rgb="E7EDF5"/>
      </x:right>
      <x:top>
        <x:color rgb="E7EDF5"/>
      </x:top>
    </x:border>
    <x:border>
      <x:left>
        <x:color rgb="E7EDF5"/>
      </x:left>
      <x:right>
        <x:color rgb="E7EDF5"/>
      </x:right>
      <x:top>
        <x:color rgb="E7EDF5"/>
      </x:top>
    </x:border>
    <x:border>
      <x:left>
        <x:color rgb="E7EDF5"/>
      </x:left>
      <x:top>
        <x:color rgb="E7EDF5"/>
      </x:top>
    </x:border>
    <x:border>
      <x:right>
        <x:color rgb="DCE7F3"/>
      </x:right>
      <x:top>
        <x:color rgb="DCE7F3"/>
      </x:top>
    </x:border>
    <x:border>
      <x:left>
        <x:color rgb="DCE7F3"/>
      </x:left>
      <x:right>
        <x:color rgb="DCE7F3"/>
      </x:right>
      <x:top>
        <x:color rgb="DCE7F3"/>
      </x:top>
    </x:border>
    <x:border>
      <x:left>
        <x:color rgb="DCE7F3"/>
      </x:left>
      <x:top>
        <x:color rgb="DCE7F3"/>
      </x:top>
    </x:border>
  </x:borders>
  <x:cellStyleXfs count="1">
    <x:xf numFmtId="0" fontId="0" fillId="0" borderId="0"/>
  </x:cellStyleXfs>
  <x:cellXfs count="14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2" xfId="0" applyNumberFormat="1" applyFont="1" applyFill="1" applyBorder="1"/>
    <x:xf numFmtId="0" fontId="5" fillId="6" borderId="3" xfId="0" applyNumberFormat="1" applyFont="1" applyFill="1" applyBorder="1"/>
    <x:xf numFmtId="0" fontId="5" fillId="6" borderId="4" xfId="0" applyNumberFormat="1" applyFont="1" applyFill="1" applyBorder="1"/>
    <x:xf numFmtId="0" fontId="5" fillId="6" borderId="5" xfId="0" applyNumberFormat="1" applyFont="1" applyFill="1" applyBorder="1"/>
    <x:xf numFmtId="0" fontId="5" fillId="6" borderId="6" xfId="0" applyNumberFormat="1" applyFont="1" applyFill="1" applyBorder="1"/>
    <x:xf numFmtId="0" fontId="5" fillId="6" borderId="7" xfId="0" applyNumberFormat="1" applyFont="1" applyFill="1" applyBorder="1"/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8" xfId="0" applyNumberFormat="1" applyFont="1" applyFill="1" applyBorder="1"/>
    <x:xf numFmtId="0" fontId="5" fillId="6" borderId="9" xfId="0" applyNumberFormat="1" applyFont="1" applyFill="1" applyBorder="1"/>
    <x:xf numFmtId="0" fontId="5" fillId="6" borderId="10" xfId="0" applyNumberFormat="1" applyFont="1" applyFill="1" applyBorder="1"/>
    <x:xf numFmtId="0" fontId="5" fillId="6" borderId="11" xfId="0" applyNumberFormat="1" applyFont="1" applyFill="1" applyBorder="1"/>
    <x:xf numFmtId="0" fontId="5" fillId="6" borderId="12" xfId="0" applyNumberFormat="1" applyFont="1" applyFill="1" applyBorder="1"/>
    <x:xf numFmtId="0" fontId="5" fillId="6" borderId="13" xfId="0" applyNumberFormat="1" applyFont="1" applyFill="1" applyBorder="1"/>
    <x:xf numFmtId="200" fontId="5" fillId="6" borderId="4" xfId="0" applyNumberFormat="1" applyFont="1" applyFill="1" applyBorder="1"/>
    <x:xf numFmtId="200" fontId="5" fillId="6" borderId="7" xfId="0" applyNumberFormat="1" applyFont="1" applyFill="1" applyBorder="1"/>
    <x:xf numFmtId="200" fontId="5" fillId="6" borderId="10" xfId="0" applyNumberFormat="1" applyFont="1" applyFill="1" applyBorder="1"/>
    <x:xf numFmtId="200" fontId="5" fillId="6" borderId="13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6" fillId="6" borderId="0" xfId="0" applyNumberFormat="1" applyFont="1" applyFill="1" applyBorder="1"/>
    <x:xf numFmtId="0" fontId="6" fillId="6" borderId="14" xfId="0" applyNumberFormat="1" applyFont="1" applyFill="1" applyBorder="1"/>
    <x:xf numFmtId="0" fontId="6" fillId="6" borderId="15" xfId="0" applyNumberFormat="1" applyFont="1" applyFill="1" applyBorder="1"/>
    <x:xf numFmtId="0" fontId="6" fillId="6" borderId="16" xfId="0" applyNumberFormat="1" applyFont="1" applyFill="1" applyBorder="1"/>
    <x:xf numFmtId="0" fontId="6" fillId="6" borderId="17" xfId="0" applyNumberFormat="1" applyFont="1" applyFill="1" applyBorder="1"/>
    <x:xf numFmtId="0" fontId="6" fillId="6" borderId="18" xfId="0" applyNumberFormat="1" applyFont="1" applyFill="1" applyBorder="1"/>
    <x:xf numFmtId="0" fontId="6" fillId="6" borderId="19" xfId="0" applyNumberFormat="1" applyFont="1" applyFill="1" applyBorder="1"/>
    <x:xf numFmtId="0" fontId="6" fillId="6" borderId="20" xfId="0" applyNumberFormat="1" applyFont="1" applyFill="1" applyBorder="1"/>
    <x:xf numFmtId="0" fontId="6" fillId="6" borderId="21" xfId="0" applyNumberFormat="1" applyFont="1" applyFill="1" applyBorder="1"/>
    <x:xf numFmtId="0" fontId="6" fillId="6" borderId="22" xfId="0" applyNumberFormat="1" applyFont="1" applyFill="1" applyBorder="1"/>
    <x:xf numFmtId="0" fontId="6" fillId="6" borderId="14" xfId="0" applyNumberFormat="1" applyFont="1" applyFill="1" applyBorder="1" applyAlignment="1">
      <x:alignment wrapText="1"/>
    </x:xf>
    <x:xf numFmtId="0" fontId="6" fillId="6" borderId="15" xfId="0" applyNumberFormat="1" applyFont="1" applyFill="1" applyBorder="1" applyAlignment="1">
      <x:alignment wrapText="1"/>
    </x:xf>
    <x:xf numFmtId="0" fontId="6" fillId="6" borderId="16" xfId="0" applyNumberFormat="1" applyFont="1" applyFill="1" applyBorder="1" applyAlignment="1">
      <x:alignment wrapText="1"/>
    </x:xf>
    <x:xf numFmtId="0" fontId="6" fillId="6" borderId="17" xfId="0" applyNumberFormat="1" applyFont="1" applyFill="1" applyBorder="1" applyAlignment="1">
      <x:alignment wrapText="1"/>
    </x:xf>
    <x:xf numFmtId="0" fontId="6" fillId="6" borderId="18" xfId="0" applyNumberFormat="1" applyFont="1" applyFill="1" applyBorder="1" applyAlignment="1">
      <x:alignment wrapText="1"/>
    </x:xf>
    <x:xf numFmtId="0" fontId="6" fillId="6" borderId="19" xfId="0" applyNumberFormat="1" applyFont="1" applyFill="1" applyBorder="1" applyAlignment="1">
      <x:alignment wrapText="1"/>
    </x:xf>
    <x:xf numFmtId="0" fontId="6" fillId="6" borderId="20" xfId="0" applyNumberFormat="1" applyFont="1" applyFill="1" applyBorder="1" applyAlignment="1">
      <x:alignment wrapText="1"/>
    </x:xf>
    <x:xf numFmtId="0" fontId="6" fillId="6" borderId="21" xfId="0" applyNumberFormat="1" applyFont="1" applyFill="1" applyBorder="1" applyAlignment="1">
      <x:alignment wrapText="1"/>
    </x:xf>
    <x:xf numFmtId="0" fontId="6" fillId="6" borderId="22" xfId="0" applyNumberFormat="1" applyFont="1" applyFill="1" applyBorder="1" applyAlignment="1">
      <x:alignment wrapText="1"/>
    </x:xf>
    <x:xf numFmtId="0" fontId="6" fillId="6" borderId="14" xfId="0" applyNumberFormat="1" applyFont="1" applyFill="1" applyBorder="1" applyAlignment="1">
      <x:alignment vertical="center" wrapText="1"/>
    </x:xf>
    <x:xf numFmtId="0" fontId="6" fillId="6" borderId="15" xfId="0" applyNumberFormat="1" applyFont="1" applyFill="1" applyBorder="1" applyAlignment="1">
      <x:alignment vertical="center" wrapText="1"/>
    </x:xf>
    <x:xf numFmtId="0" fontId="6" fillId="6" borderId="16" xfId="0" applyNumberFormat="1" applyFont="1" applyFill="1" applyBorder="1" applyAlignment="1">
      <x:alignment vertical="center" wrapText="1"/>
    </x:xf>
    <x:xf numFmtId="0" fontId="6" fillId="6" borderId="17" xfId="0" applyNumberFormat="1" applyFont="1" applyFill="1" applyBorder="1" applyAlignment="1">
      <x:alignment vertical="center" wrapText="1"/>
    </x:xf>
    <x:xf numFmtId="0" fontId="6" fillId="6" borderId="18" xfId="0" applyNumberFormat="1" applyFont="1" applyFill="1" applyBorder="1" applyAlignment="1">
      <x:alignment vertical="center" wrapText="1"/>
    </x:xf>
    <x:xf numFmtId="0" fontId="6" fillId="6" borderId="19" xfId="0" applyNumberFormat="1" applyFont="1" applyFill="1" applyBorder="1" applyAlignment="1">
      <x:alignment vertical="center" wrapText="1"/>
    </x:xf>
    <x:xf numFmtId="0" fontId="6" fillId="6" borderId="20" xfId="0" applyNumberFormat="1" applyFont="1" applyFill="1" applyBorder="1" applyAlignment="1">
      <x:alignment vertical="center" wrapText="1"/>
    </x:xf>
    <x:xf numFmtId="0" fontId="6" fillId="6" borderId="21" xfId="0" applyNumberFormat="1" applyFont="1" applyFill="1" applyBorder="1" applyAlignment="1">
      <x:alignment vertical="center" wrapText="1"/>
    </x:xf>
    <x:xf numFmtId="0" fontId="6" fillId="6" borderId="22" xfId="0" applyNumberFormat="1" applyFont="1" applyFill="1" applyBorder="1" applyAlignment="1">
      <x:alignment vertical="center" wrapText="1"/>
    </x:xf>
    <x:xf numFmtId="0" fontId="6" fillId="6" borderId="1" xfId="0" applyNumberFormat="1" applyFont="1" applyFill="1" applyBorder="1"/>
    <x:xf numFmtId="0" fontId="6" fillId="6" borderId="23" xfId="0" applyNumberFormat="1" applyFont="1" applyFill="1" applyBorder="1"/>
    <x:xf numFmtId="0" fontId="6" fillId="6" borderId="24" xfId="0" applyNumberFormat="1" applyFont="1" applyFill="1" applyBorder="1"/>
    <x:xf numFmtId="0" fontId="6" fillId="6" borderId="25" xfId="0" applyNumberFormat="1" applyFont="1" applyFill="1" applyBorder="1"/>
    <x:xf numFmtId="0" fontId="6" fillId="6" borderId="26" xfId="0" applyNumberFormat="1" applyFont="1" applyFill="1" applyBorder="1"/>
    <x:xf numFmtId="0" fontId="6" fillId="6" borderId="27" xfId="0" applyNumberFormat="1" applyFont="1" applyFill="1" applyBorder="1"/>
    <x:xf numFmtId="0" fontId="6" fillId="6" borderId="28" xfId="0" applyNumberFormat="1" applyFont="1" applyFill="1" applyBorder="1"/>
    <x:xf numFmtId="0" fontId="6" fillId="6" borderId="29" xfId="0" applyNumberFormat="1" applyFont="1" applyFill="1" applyBorder="1"/>
    <x:xf numFmtId="0" fontId="6" fillId="6" borderId="30" xfId="0" applyNumberFormat="1" applyFont="1" applyFill="1" applyBorder="1"/>
    <x:xf numFmtId="0" fontId="6" fillId="6" borderId="31" xfId="0" applyNumberFormat="1" applyFont="1" applyFill="1" applyBorder="1"/>
    <x:xf numFmtId="0" fontId="6" fillId="6" borderId="23" xfId="0" applyNumberFormat="1" applyFont="1" applyFill="1" applyBorder="1" applyAlignment="1">
      <x:alignment wrapText="1"/>
    </x:xf>
    <x:xf numFmtId="0" fontId="6" fillId="6" borderId="24" xfId="0" applyNumberFormat="1" applyFont="1" applyFill="1" applyBorder="1" applyAlignment="1">
      <x:alignment wrapText="1"/>
    </x:xf>
    <x:xf numFmtId="0" fontId="6" fillId="6" borderId="25" xfId="0" applyNumberFormat="1" applyFont="1" applyFill="1" applyBorder="1" applyAlignment="1">
      <x:alignment wrapText="1"/>
    </x:xf>
    <x:xf numFmtId="0" fontId="6" fillId="6" borderId="26" xfId="0" applyNumberFormat="1" applyFont="1" applyFill="1" applyBorder="1" applyAlignment="1">
      <x:alignment wrapText="1"/>
    </x:xf>
    <x:xf numFmtId="0" fontId="6" fillId="6" borderId="27" xfId="0" applyNumberFormat="1" applyFont="1" applyFill="1" applyBorder="1" applyAlignment="1">
      <x:alignment wrapText="1"/>
    </x:xf>
    <x:xf numFmtId="0" fontId="6" fillId="6" borderId="28" xfId="0" applyNumberFormat="1" applyFont="1" applyFill="1" applyBorder="1" applyAlignment="1">
      <x:alignment wrapText="1"/>
    </x:xf>
    <x:xf numFmtId="0" fontId="6" fillId="6" borderId="29" xfId="0" applyNumberFormat="1" applyFont="1" applyFill="1" applyBorder="1" applyAlignment="1">
      <x:alignment wrapText="1"/>
    </x:xf>
    <x:xf numFmtId="0" fontId="6" fillId="6" borderId="30" xfId="0" applyNumberFormat="1" applyFont="1" applyFill="1" applyBorder="1" applyAlignment="1">
      <x:alignment wrapText="1"/>
    </x:xf>
    <x:xf numFmtId="0" fontId="6" fillId="6" borderId="31" xfId="0" applyNumberFormat="1" applyFont="1" applyFill="1" applyBorder="1" applyAlignment="1">
      <x:alignment wrapText="1"/>
    </x:xf>
    <x:xf numFmtId="0" fontId="6" fillId="6" borderId="23" xfId="0" applyNumberFormat="1" applyFont="1" applyFill="1" applyBorder="1" applyAlignment="1">
      <x:alignment vertical="center" wrapText="1"/>
    </x:xf>
    <x:xf numFmtId="0" fontId="6" fillId="6" borderId="24" xfId="0" applyNumberFormat="1" applyFont="1" applyFill="1" applyBorder="1" applyAlignment="1">
      <x:alignment vertical="center" wrapText="1"/>
    </x:xf>
    <x:xf numFmtId="0" fontId="6" fillId="6" borderId="25" xfId="0" applyNumberFormat="1" applyFont="1" applyFill="1" applyBorder="1" applyAlignment="1">
      <x:alignment vertical="center" wrapText="1"/>
    </x:xf>
    <x:xf numFmtId="0" fontId="6" fillId="6" borderId="26" xfId="0" applyNumberFormat="1" applyFont="1" applyFill="1" applyBorder="1" applyAlignment="1">
      <x:alignment vertical="center" wrapText="1"/>
    </x:xf>
    <x:xf numFmtId="0" fontId="6" fillId="6" borderId="27" xfId="0" applyNumberFormat="1" applyFont="1" applyFill="1" applyBorder="1" applyAlignment="1">
      <x:alignment vertical="center" wrapText="1"/>
    </x:xf>
    <x:xf numFmtId="0" fontId="6" fillId="6" borderId="28" xfId="0" applyNumberFormat="1" applyFont="1" applyFill="1" applyBorder="1" applyAlignment="1">
      <x:alignment vertical="center" wrapText="1"/>
    </x:xf>
    <x:xf numFmtId="0" fontId="6" fillId="6" borderId="29" xfId="0" applyNumberFormat="1" applyFont="1" applyFill="1" applyBorder="1" applyAlignment="1">
      <x:alignment vertical="center" wrapText="1"/>
    </x:xf>
    <x:xf numFmtId="0" fontId="6" fillId="6" borderId="30" xfId="0" applyNumberFormat="1" applyFont="1" applyFill="1" applyBorder="1" applyAlignment="1">
      <x:alignment vertical="center" wrapText="1"/>
    </x:xf>
    <x:xf numFmtId="0" fontId="6" fillId="6" borderId="31" xfId="0" applyNumberFormat="1" applyFont="1" applyFill="1" applyBorder="1" applyAlignment="1">
      <x:alignment vertical="center" wrapText="1"/>
    </x:xf>
    <x:xf numFmtId="201" fontId="6" fillId="6" borderId="15" xfId="0" applyNumberFormat="1" applyFont="1" applyFill="1" applyBorder="1" applyAlignment="1">
      <x:alignment vertical="center" wrapText="1"/>
    </x:xf>
    <x:xf numFmtId="201" fontId="6" fillId="6" borderId="18" xfId="0" applyNumberFormat="1" applyFont="1" applyFill="1" applyBorder="1" applyAlignment="1">
      <x:alignment vertical="center" wrapText="1"/>
    </x:xf>
    <x:xf numFmtId="201" fontId="6" fillId="6" borderId="21" xfId="0" applyNumberFormat="1" applyFont="1" applyFill="1" applyBorder="1" applyAlignment="1">
      <x:alignment vertical="center" wrapText="1"/>
    </x:xf>
    <x:xf numFmtId="201" fontId="6" fillId="6" borderId="24" xfId="0" applyNumberFormat="1" applyFont="1" applyFill="1" applyBorder="1" applyAlignment="1">
      <x:alignment vertical="center" wrapText="1"/>
    </x:xf>
    <x:xf numFmtId="201" fontId="6" fillId="6" borderId="27" xfId="0" applyNumberFormat="1" applyFont="1" applyFill="1" applyBorder="1" applyAlignment="1">
      <x:alignment vertical="center" wrapText="1"/>
    </x:xf>
    <x:xf numFmtId="201" fontId="6" fillId="6" borderId="30" xfId="0" applyNumberFormat="1" applyFont="1" applyFill="1" applyBorder="1" applyAlignment="1">
      <x:alignment vertical="center" wrapText="1"/>
    </x:xf>
    <x:xf numFmtId="200" fontId="6" fillId="6" borderId="15" xfId="0" applyNumberFormat="1" applyFont="1" applyFill="1" applyBorder="1" applyAlignment="1">
      <x:alignment vertical="center" wrapText="1"/>
    </x:xf>
    <x:xf numFmtId="200" fontId="6" fillId="6" borderId="18" xfId="0" applyNumberFormat="1" applyFont="1" applyFill="1" applyBorder="1" applyAlignment="1">
      <x:alignment vertical="center" wrapText="1"/>
    </x:xf>
    <x:xf numFmtId="200" fontId="6" fillId="6" borderId="21" xfId="0" applyNumberFormat="1" applyFont="1" applyFill="1" applyBorder="1" applyAlignment="1">
      <x:alignment vertical="center" wrapText="1"/>
    </x:xf>
    <x:xf numFmtId="200" fontId="6" fillId="6" borderId="24" xfId="0" applyNumberFormat="1" applyFont="1" applyFill="1" applyBorder="1" applyAlignment="1">
      <x:alignment vertical="center" wrapText="1"/>
    </x:xf>
    <x:xf numFmtId="200" fontId="6" fillId="6" borderId="27" xfId="0" applyNumberFormat="1" applyFont="1" applyFill="1" applyBorder="1" applyAlignment="1">
      <x:alignment vertical="center" wrapText="1"/>
    </x:xf>
    <x:xf numFmtId="200" fontId="6" fillId="6" borderId="30" xfId="0" applyNumberFormat="1" applyFont="1" applyFill="1" applyBorder="1" applyAlignment="1">
      <x:alignment vertical="center" wrapText="1"/>
    </x:xf>
    <x:xf numFmtId="202" fontId="6" fillId="6" borderId="15" xfId="0" applyNumberFormat="1" applyFont="1" applyFill="1" applyBorder="1" applyAlignment="1">
      <x:alignment vertical="center" wrapText="1"/>
    </x:xf>
    <x:xf numFmtId="202" fontId="6" fillId="6" borderId="18" xfId="0" applyNumberFormat="1" applyFont="1" applyFill="1" applyBorder="1" applyAlignment="1">
      <x:alignment vertical="center" wrapText="1"/>
    </x:xf>
    <x:xf numFmtId="202" fontId="6" fillId="6" borderId="21" xfId="0" applyNumberFormat="1" applyFont="1" applyFill="1" applyBorder="1" applyAlignment="1">
      <x:alignment vertical="center" wrapText="1"/>
    </x:xf>
    <x:xf numFmtId="202" fontId="6" fillId="6" borderId="24" xfId="0" applyNumberFormat="1" applyFont="1" applyFill="1" applyBorder="1" applyAlignment="1">
      <x:alignment vertical="center" wrapText="1"/>
    </x:xf>
    <x:xf numFmtId="202" fontId="6" fillId="6" borderId="27" xfId="0" applyNumberFormat="1" applyFont="1" applyFill="1" applyBorder="1" applyAlignment="1">
      <x:alignment vertical="center" wrapText="1"/>
    </x:xf>
    <x:xf numFmtId="202" fontId="6" fillId="6" borderId="30" xfId="0" applyNumberFormat="1" applyFont="1" applyFill="1" applyBorder="1" applyAlignment="1">
      <x:alignment vertical="center" wrapText="1"/>
    </x:xf>
    <x:xf numFmtId="0" fontId="7" fillId="2" borderId="0" xfId="0" applyNumberFormat="1" applyFont="1" applyFill="1" applyBorder="1"/>
    <x:xf numFmtId="0" fontId="7" fillId="2" borderId="0" xfId="0" applyNumberFormat="1" applyFont="1" applyFill="1" applyBorder="1" applyAlignment="1">
      <x:alignment horizontal="center"/>
    </x:xf>
    <x:xf numFmtId="0" fontId="7" fillId="2" borderId="1" xfId="0" applyNumberFormat="1" applyFont="1" applyFill="1" applyBorder="1"/>
    <x:xf numFmtId="0" fontId="7" fillId="2" borderId="1" xfId="0" applyNumberFormat="1" applyFont="1" applyFill="1" applyBorder="1" applyAlignment="1">
      <x:alignment horizontal="center"/>
    </x:xf>
    <x:xf numFmtId="0" fontId="0" fillId="6" borderId="2" xfId="0" applyNumberFormat="1" applyFont="1" applyFill="1" applyBorder="1"/>
    <x:xf numFmtId="0" fontId="0" fillId="6" borderId="3" xfId="0" applyNumberFormat="1" applyFont="1" applyFill="1" applyBorder="1"/>
    <x:xf numFmtId="0" fontId="0" fillId="6" borderId="4" xfId="0" applyNumberFormat="1" applyFont="1" applyFill="1" applyBorder="1"/>
    <x:xf numFmtId="0" fontId="0" fillId="6" borderId="5" xfId="0" applyNumberFormat="1" applyFont="1" applyFill="1" applyBorder="1"/>
    <x:xf numFmtId="0" fontId="0" fillId="6" borderId="6" xfId="0" applyNumberFormat="1" applyFont="1" applyFill="1" applyBorder="1"/>
    <x:xf numFmtId="0" fontId="0" fillId="6" borderId="7" xfId="0" applyNumberFormat="1" applyFont="1" applyFill="1" applyBorder="1"/>
    <x:xf numFmtId="0" fontId="0" fillId="6" borderId="32" xfId="0" applyNumberFormat="1" applyFont="1" applyFill="1" applyBorder="1"/>
    <x:xf numFmtId="0" fontId="0" fillId="6" borderId="33" xfId="0" applyNumberFormat="1" applyFont="1" applyFill="1" applyBorder="1"/>
    <x:xf numFmtId="0" fontId="0" fillId="6" borderId="34" xfId="0" applyNumberFormat="1" applyFont="1" applyFill="1" applyBorder="1"/>
  </x:cellXfs>
  <x:cellStyles count="1">
    <x:cellStyle name="Normal" xfId="0"/>
  </x:cellStyles>
  <x:dxfs count="5">
    <x:dxf>
      <x:font>
        <x:b/>
        <x:color rgb="842029"/>
      </x:font>
      <x:fill>
        <x:patternFill>
          <x:bgColor rgb="F8D7DA"/>
        </x:patternFill>
      </x:fill>
    </x:dxf>
    <x:dxf>
      <x:font>
        <x:b/>
        <x:color rgb="7A5800"/>
      </x:font>
      <x:fill>
        <x:patternFill>
          <x:bgColor rgb="FFF3CD"/>
        </x:patternFill>
      </x:fill>
    </x:dxf>
    <x:dxf>
      <x:font>
        <x:b/>
        <x:color rgb="0F5132"/>
      </x:font>
      <x:fill>
        <x:patternFill>
          <x:bgColor rgb="DFF7E8"/>
        </x:patternFill>
      </x:fill>
    </x:dxf>
    <x:dxf>
      <x:font>
        <x:b/>
      </x:font>
      <x:fill>
        <x:patternFill>
          <x:bgColor rgb="FFF3CD"/>
        </x:patternFill>
      </x:fill>
    </x:dxf>
    <x:dxf>
      <x:font>
        <x:b/>
      </x:font>
      <x:fill>
        <x:patternFill>
          <x:bgColor rgb="F8D7D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02bb135ff68406c" /><Relationship Type="http://schemas.openxmlformats.org/officeDocument/2006/relationships/theme" Target="/xl/theme/theme1.xml" Id="Rbaa61d6bb48341cb" /><Relationship Type="http://schemas.openxmlformats.org/officeDocument/2006/relationships/sharedStrings" Target="/xl/sharedStrings.xml" Id="R0f8b2b9e28484781" /><Relationship Type="http://schemas.openxmlformats.org/officeDocument/2006/relationships/worksheet" Target="/xl/worksheets/sheet1.xml" Id="Rf5d2ccb24eb6455e" /><Relationship Type="http://schemas.openxmlformats.org/officeDocument/2006/relationships/worksheet" Target="/xl/worksheets/sheet2.xml" Id="Rf86c443a50b6410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c55f08df884a4c25" /><Relationship Type="http://schemas.openxmlformats.org/officeDocument/2006/relationships/chart" Target="/xl/drawings/charts/chart2.xml" Id="Ra4e59bb8e2e2417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Quantité par catégorie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Quantité</c:v>
          </c:tx>
          <c:cat>
            <c:strRef>
              <c:f>'Stock IT One Page'!$A$10:$A$12</c:f>
              <c:strCache>
                <c:ptCount val="0"/>
              </c:strCache>
            </c:strRef>
          </c:cat>
          <c:val>
            <c:numRef>
              <c:f>'Stock IT One Page'!$B$10:$B$12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État du parc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Nombre</c:v>
          </c:tx>
          <c:cat>
            <c:strRef>
              <c:f>'Stock IT One Page'!$H$10:$H$13</c:f>
              <c:strCache>
                <c:ptCount val="0"/>
              </c:strCache>
            </c:strRef>
          </c:cat>
          <c:val>
            <c:numRef>
              <c:f>'Stock IT One Page'!$I$10:$I$13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8</xdr:row>
      <xdr:rowOff>0</xdr:rowOff>
    </xdr:from>
    <xdr:to>
      <xdr:col>7</xdr:col>
      <xdr:colOff>0</xdr:colOff>
      <xdr:row>13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55f08df884a4c25"/>
        </a:graphicData>
      </a:graphic>
    </xdr:graphicFrame>
    <xdr:clientData/>
  </xdr:twoCellAnchor>
  <xdr:twoCellAnchor>
    <xdr:from>
      <xdr:col>10</xdr:col>
      <xdr:colOff>0</xdr:colOff>
      <xdr:row>8</xdr:row>
      <xdr:rowOff>0</xdr:rowOff>
    </xdr:from>
    <xdr:to>
      <xdr:col>13</xdr:col>
      <xdr:colOff>0</xdr:colOff>
      <xdr:row>13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4e59bb8e2e2417a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StockIT" displayName="TableStockIT" ref="A14:M43" headerRowCount="1">
  <x:tableColumns count="13">
    <x:tableColumn id="1" name="Réf."/>
    <x:tableColumn id="2" name="Équipement"/>
    <x:tableColumn id="3" name="Catégorie"/>
    <x:tableColumn id="4" name="Marque"/>
    <x:tableColumn id="5" name="Qté"/>
    <x:tableColumn id="6" name="Stock min"/>
    <x:tableColumn id="7" name="État"/>
    <x:tableColumn id="8" name="Localisation"/>
    <x:tableColumn id="9" name="Prix unitaire"/>
    <x:tableColumn id="10" name="Valeur"/>
    <x:tableColumn id="11" name="Garantie fin"/>
    <x:tableColumn id="12" name="Alerte"/>
    <x:tableColumn id="13" name="Observat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3cfd0ba5fcac4460" /><Relationship Type="http://schemas.openxmlformats.org/officeDocument/2006/relationships/table" Target="/xl/tables/table1.xml" Id="R786f11cbaca449f8" /></Relationships>
</file>

<file path=xl/worksheets/sheet1.xml><?xml version="1.0" encoding="utf-8"?>
<x:worksheet xmlns:x="http://schemas.openxmlformats.org/spreadsheetml/2006/main">
  <x:sheetFormatPr defaultRowHeight="15"/>
  <x:cols>
    <x:col min="1" max="1" width="11" hidden="0" customWidth="1"/>
    <x:col min="2" max="2" width="24" hidden="0" customWidth="1"/>
    <x:col min="3" max="3" width="15" hidden="0" customWidth="1"/>
    <x:col min="4" max="4" width="13" hidden="0" customWidth="1"/>
    <x:col min="5" max="5" width="8" hidden="0" customWidth="1"/>
    <x:col min="6" max="6" width="10" hidden="0" customWidth="1"/>
    <x:col min="7" max="7" width="14" hidden="0" customWidth="1"/>
    <x:col min="8" max="8" width="14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25" hidden="0" customWidth="1"/>
  </x:cols>
  <x:sheetData>
    <x:row r="1" ht="30" customHeight="1">
      <x:c r="A1" s="5" t="str">
        <x:v>GESTION DE STOCK INFORMATIQUE — DASHBOARD ONE PAGE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</x:row>
    <x:row r="2" ht="22" customHeight="1">
      <x:c r="A2" s="12" t="str">
        <x:v>Vue synthétique du parc IT : équipements, stocks, affectations, garanties, alertes et mouvements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12"/>
    </x:row>
    <x:row r="4" ht="45" customHeight="1">
      <x:c r="A4" s="20" t="str">
        <x:f>"💻 TOTAL ÉQUIPEMENTS"&amp;CHAR(10)&amp;TEXT(SUM($E$15:$E$43),"#,##0")</x:f>
        <x:v>💻 TOTAL ÉQUIPEMENTS
156</x:v>
      </x:c>
      <x:c r="B4" s="20"/>
      <x:c r="C4" s="20"/>
      <x:c r="D4" s="20" t="str">
        <x:f>"€ VALEUR STOCK"&amp;CHAR(10)&amp;TEXT(SUM($J$15:$J$43),"#,##0 €")</x:f>
        <x:v>€ VALEUR STOCK
22,225 €</x:v>
      </x:c>
      <x:c r="E4" s="20"/>
      <x:c r="F4" s="20"/>
      <x:c r="G4" s="20" t="str">
        <x:f>"🚨 STOCK CRITIQUE"&amp;CHAR(10)&amp;TEXT(COUNTIF($L$15:$L$43,"Critique"),"#,##0")</x:f>
        <x:v>🚨 STOCK CRITIQUE
22</x:v>
      </x:c>
      <x:c r="H4" s="20"/>
      <x:c r="I4" s="20"/>
      <x:c r="J4" s="20" t="str">
        <x:f>"🛠 MAINTENANCE / HS"&amp;CHAR(10)&amp;TEXT(COUNTIF($G$15:$G$43,"Maintenance")+COUNTIF($G$15:$G$43,"HS"),"#,##0")</x:f>
        <x:v>🛠 MAINTENANCE / HS
2</x:v>
      </x:c>
      <x:c r="K4" s="20"/>
      <x:c r="L4" s="20"/>
      <x:c r="M4" s="20"/>
    </x:row>
    <x:row r="5" ht="45" customHeight="1">
      <x:c r="A5" s="20"/>
      <x:c r="B5" s="20"/>
      <x:c r="C5" s="20"/>
      <x:c r="D5" s="20"/>
      <x:c r="E5" s="20"/>
      <x:c r="F5" s="20"/>
      <x:c r="G5" s="20"/>
      <x:c r="H5" s="20"/>
      <x:c r="I5" s="20"/>
      <x:c r="J5" s="20"/>
      <x:c r="K5" s="20"/>
      <x:c r="L5" s="20"/>
      <x:c r="M5" s="20"/>
    </x:row>
    <x:row r="6" ht="45" customHeight="1">
      <x:c r="A6" s="20"/>
      <x:c r="B6" s="20"/>
      <x:c r="C6" s="20"/>
      <x:c r="D6" s="20"/>
      <x:c r="E6" s="20"/>
      <x:c r="F6" s="20"/>
      <x:c r="G6" s="20"/>
      <x:c r="H6" s="20"/>
      <x:c r="I6" s="20"/>
      <x:c r="J6" s="20"/>
      <x:c r="K6" s="20"/>
      <x:c r="L6" s="20"/>
      <x:c r="M6" s="20"/>
    </x:row>
    <x:row r="8">
      <x:c r="A8" s="28" t="str">
        <x:v>Répartition par catégorie</x:v>
      </x:c>
      <x:c r="B8" s="28" t="str">
        <x:v>Répartition par catégorie</x:v>
      </x:c>
      <x:c r="C8" s="28" t="str">
        <x:v>Répartition par catégorie</x:v>
      </x:c>
      <x:c r="D8" s="28" t="str">
        <x:v>Répartition par catégorie</x:v>
      </x:c>
      <x:c r="E8" s="28" t="str">
        <x:v>Répartition par catégorie</x:v>
      </x:c>
      <x:c r="F8" s="28" t="str">
        <x:v>Répartition par catégorie</x:v>
      </x:c>
      <x:c r="H8" s="28" t="str">
        <x:v>Synthèse par état</x:v>
      </x:c>
      <x:c r="I8" s="28" t="str">
        <x:v>Synthèse par état</x:v>
      </x:c>
      <x:c r="J8" s="28" t="str">
        <x:v>Synthèse par état</x:v>
      </x:c>
      <x:c r="K8" s="28" t="str">
        <x:v>Synthèse par état</x:v>
      </x:c>
      <x:c r="L8" s="28" t="str">
        <x:v>Synthèse par état</x:v>
      </x:c>
      <x:c r="M8" s="28" t="str">
        <x:v>Synthèse par état</x:v>
      </x:c>
    </x:row>
    <x:row r="9">
      <x:c r="A9" s="33" t="str">
        <x:v>Catégorie</x:v>
      </x:c>
      <x:c r="B9" s="33" t="str">
        <x:v>Quantité</x:v>
      </x:c>
      <x:c r="C9" s="33" t="str">
        <x:v>Valeur</x:v>
      </x:c>
      <x:c r="H9" s="33" t="str">
        <x:v>État</x:v>
      </x:c>
      <x:c r="I9" s="33" t="str">
        <x:v>Nombre</x:v>
      </x:c>
      <x:c r="J9" s="33" t="str">
        <x:v>Priorité</x:v>
      </x:c>
    </x:row>
    <x:row r="10">
      <x:c r="A10" s="38" t="str">
        <x:v>Ordinateur</x:v>
      </x:c>
      <x:c r="B10" s="39" t="n">
        <x:f>SUMIF($C$15:$C$43,A10,$E$15:$E$43)</x:f>
        <x:v>18</x:v>
      </x:c>
      <x:c r="C10" s="52" t="n">
        <x:f>SUMIF($C$15:$C$43,A10,$J$15:$J$43)</x:f>
        <x:v>11400</x:v>
      </x:c>
      <x:c r="H10" s="38" t="str">
        <x:v>Disponible</x:v>
      </x:c>
      <x:c r="I10" s="39" t="n">
        <x:f>COUNTIF($G$15:$G$43,H10)</x:f>
        <x:v>8</x:v>
      </x:c>
      <x:c r="J10" s="40" t="str">
        <x:v>Normal</x:v>
      </x:c>
    </x:row>
    <x:row r="11">
      <x:c r="A11" s="41" t="str">
        <x:v>Écran</x:v>
      </x:c>
      <x:c r="B11" s="42" t="n">
        <x:f>SUMIF($C$15:$C$43,A11,$E$15:$E$43)</x:f>
        <x:v>21</x:v>
      </x:c>
      <x:c r="C11" s="53" t="n">
        <x:f>SUMIF($C$15:$C$43,A11,$J$15:$J$43)</x:f>
        <x:v>3270</x:v>
      </x:c>
      <x:c r="H11" s="41" t="str">
        <x:v>Affecté</x:v>
      </x:c>
      <x:c r="I11" s="42" t="n">
        <x:f>COUNTIF($G$15:$G$43,H11)</x:f>
        <x:v>2</x:v>
      </x:c>
      <x:c r="J11" s="43" t="str">
        <x:v>Suivi</x:v>
      </x:c>
    </x:row>
    <x:row r="12">
      <x:c r="A12" s="41" t="str">
        <x:v>Réseau</x:v>
      </x:c>
      <x:c r="B12" s="42" t="n">
        <x:f>SUMIF($C$15:$C$43,A12,$E$15:$E$43)</x:f>
        <x:v>3</x:v>
      </x:c>
      <x:c r="C12" s="53" t="n">
        <x:f>SUMIF($C$15:$C$43,A12,$J$15:$J$43)</x:f>
        <x:v>1040</x:v>
      </x:c>
      <x:c r="H12" s="41" t="str">
        <x:v>Maintenance</x:v>
      </x:c>
      <x:c r="I12" s="42" t="n">
        <x:f>COUNTIF($G$15:$G$43,H12)</x:f>
        <x:v>1</x:v>
      </x:c>
      <x:c r="J12" s="43" t="str">
        <x:v>Action</x:v>
      </x:c>
    </x:row>
    <x:row r="13">
      <x:c r="H13" s="41" t="str">
        <x:v>HS</x:v>
      </x:c>
      <x:c r="I13" s="42" t="n">
        <x:f>COUNTIF($G$15:$G$43,H13)</x:f>
        <x:v>1</x:v>
      </x:c>
      <x:c r="J13" s="43" t="str">
        <x:v>Critique</x:v>
      </x:c>
    </x:row>
    <x:row r="14" ht="24" customHeight="1">
      <x:c r="A14" s="58" t="str">
        <x:v>Réf.</x:v>
      </x:c>
      <x:c r="B14" s="58" t="str">
        <x:v>Équipement</x:v>
      </x:c>
      <x:c r="C14" s="58" t="str">
        <x:v>Catégorie</x:v>
      </x:c>
      <x:c r="D14" s="58" t="str">
        <x:v>Marque</x:v>
      </x:c>
      <x:c r="E14" s="58" t="str">
        <x:v>Qté</x:v>
      </x:c>
      <x:c r="F14" s="58" t="str">
        <x:v>Stock min</x:v>
      </x:c>
      <x:c r="G14" s="58" t="str">
        <x:v>État</x:v>
      </x:c>
      <x:c r="H14" s="58" t="str">
        <x:v>Localisation</x:v>
      </x:c>
      <x:c r="I14" s="58" t="str">
        <x:v>Prix unitaire</x:v>
      </x:c>
      <x:c r="J14" s="58" t="str">
        <x:v>Valeur</x:v>
      </x:c>
      <x:c r="K14" s="58" t="str">
        <x:v>Garantie fin</x:v>
      </x:c>
      <x:c r="L14" s="58" t="str">
        <x:v>Alerte</x:v>
      </x:c>
      <x:c r="M14" s="58" t="str">
        <x:v>Observation</x:v>
      </x:c>
    </x:row>
    <x:row r="15">
      <x:c r="A15" s="81" t="str">
        <x:v>PC-001</x:v>
      </x:c>
      <x:c r="B15" s="82" t="str">
        <x:v>PC portable Latitude</x:v>
      </x:c>
      <x:c r="C15" s="82" t="str">
        <x:v>Ordinateur</x:v>
      </x:c>
      <x:c r="D15" s="82" t="str">
        <x:v>Dell</x:v>
      </x:c>
      <x:c r="E15" s="130" t="n">
        <x:v>12</x:v>
      </x:c>
      <x:c r="F15" s="130" t="n">
        <x:v>4</x:v>
      </x:c>
      <x:c r="G15" s="82" t="str">
        <x:v>Disponible</x:v>
      </x:c>
      <x:c r="H15" s="82" t="str">
        <x:v>Paris</x:v>
      </x:c>
      <x:c r="I15" s="124" t="n">
        <x:v>690</x:v>
      </x:c>
      <x:c r="J15" s="124" t="n">
        <x:f>E15*I15</x:f>
        <x:v>8280</x:v>
      </x:c>
      <x:c r="K15" s="118" t="n">
        <x:v>46568</x:v>
      </x:c>
      <x:c r="L15" s="82" t="str">
        <x:f>IF(E15&lt;=F15,"Critique",IF(E15&lt;=F15*1.5,"À surveiller","OK"))</x:f>
        <x:v>OK</x:v>
      </x:c>
      <x:c r="M15" s="83" t="str">
        <x:v>Lot service administratif</x:v>
      </x:c>
    </x:row>
    <x:row r="16">
      <x:c r="A16" s="84" t="str">
        <x:v>PC-002</x:v>
      </x:c>
      <x:c r="B16" s="85" t="str">
        <x:v>Mini PC ProDesk</x:v>
      </x:c>
      <x:c r="C16" s="85" t="str">
        <x:v>Ordinateur</x:v>
      </x:c>
      <x:c r="D16" s="85" t="str">
        <x:v>HP</x:v>
      </x:c>
      <x:c r="E16" s="131" t="n">
        <x:v>6</x:v>
      </x:c>
      <x:c r="F16" s="131" t="n">
        <x:v>3</x:v>
      </x:c>
      <x:c r="G16" s="85" t="str">
        <x:v>Affecté</x:v>
      </x:c>
      <x:c r="H16" s="85" t="str">
        <x:v>Lyon</x:v>
      </x:c>
      <x:c r="I16" s="125" t="n">
        <x:v>520</x:v>
      </x:c>
      <x:c r="J16" s="125" t="n">
        <x:f>E16*I16</x:f>
        <x:v>3120</x:v>
      </x:c>
      <x:c r="K16" s="119" t="n">
        <x:v>46371</x:v>
      </x:c>
      <x:c r="L16" s="85" t="str">
        <x:f>IF(E16&lt;=F16,"Critique",IF(E16&lt;=F16*1.5,"À surveiller","OK"))</x:f>
        <x:v>OK</x:v>
      </x:c>
      <x:c r="M16" s="86" t="str">
        <x:v>Affecté équipe support</x:v>
      </x:c>
    </x:row>
    <x:row r="17">
      <x:c r="A17" s="84" t="str">
        <x:v>ECR-001</x:v>
      </x:c>
      <x:c r="B17" s="85" t="str">
        <x:v>Écran 24 pouces</x:v>
      </x:c>
      <x:c r="C17" s="85" t="str">
        <x:v>Écran</x:v>
      </x:c>
      <x:c r="D17" s="85" t="str">
        <x:v>Samsung</x:v>
      </x:c>
      <x:c r="E17" s="131" t="n">
        <x:v>18</x:v>
      </x:c>
      <x:c r="F17" s="131" t="n">
        <x:v>6</x:v>
      </x:c>
      <x:c r="G17" s="85" t="str">
        <x:v>Disponible</x:v>
      </x:c>
      <x:c r="H17" s="85" t="str">
        <x:v>Marseille</x:v>
      </x:c>
      <x:c r="I17" s="125" t="n">
        <x:v>145</x:v>
      </x:c>
      <x:c r="J17" s="125" t="n">
        <x:f>E17*I17</x:f>
        <x:v>2610</x:v>
      </x:c>
      <x:c r="K17" s="119" t="n">
        <x:v>46762</x:v>
      </x:c>
      <x:c r="L17" s="85" t="str">
        <x:f>IF(E17&lt;=F17,"Critique",IF(E17&lt;=F17*1.5,"À surveiller","OK"))</x:f>
        <x:v>OK</x:v>
      </x:c>
      <x:c r="M17" s="86" t="str">
        <x:v>Stock normal</x:v>
      </x:c>
    </x:row>
    <x:row r="18">
      <x:c r="A18" s="84" t="str">
        <x:v>ECR-002</x:v>
      </x:c>
      <x:c r="B18" s="85" t="str">
        <x:v>Écran 27 pouces</x:v>
      </x:c>
      <x:c r="C18" s="85" t="str">
        <x:v>Écran</x:v>
      </x:c>
      <x:c r="D18" s="85" t="str">
        <x:v>LG</x:v>
      </x:c>
      <x:c r="E18" s="131" t="n">
        <x:v>3</x:v>
      </x:c>
      <x:c r="F18" s="131" t="n">
        <x:v>5</x:v>
      </x:c>
      <x:c r="G18" s="85" t="str">
        <x:v>Disponible</x:v>
      </x:c>
      <x:c r="H18" s="85" t="str">
        <x:v>Paris</x:v>
      </x:c>
      <x:c r="I18" s="125" t="n">
        <x:v>220</x:v>
      </x:c>
      <x:c r="J18" s="125" t="n">
        <x:f>E18*I18</x:f>
        <x:v>660</x:v>
      </x:c>
      <x:c r="K18" s="119" t="n">
        <x:v>46650</x:v>
      </x:c>
      <x:c r="L18" s="85" t="str">
        <x:f>IF(E18&lt;=F18,"Critique",IF(E18&lt;=F18*1.5,"À surveiller","OK"))</x:f>
        <x:v>Critique</x:v>
      </x:c>
      <x:c r="M18" s="86" t="str">
        <x:v>À commander</x:v>
      </x:c>
    </x:row>
    <x:row r="19">
      <x:c r="A19" s="84" t="str">
        <x:v>SW-001</x:v>
      </x:c>
      <x:c r="B19" s="85" t="str">
        <x:v>Switch 24 ports</x:v>
      </x:c>
      <x:c r="C19" s="85" t="str">
        <x:v>Réseau</x:v>
      </x:c>
      <x:c r="D19" s="85" t="str">
        <x:v>Cisco</x:v>
      </x:c>
      <x:c r="E19" s="131" t="n">
        <x:v>2</x:v>
      </x:c>
      <x:c r="F19" s="131" t="n">
        <x:v>2</x:v>
      </x:c>
      <x:c r="G19" s="85" t="str">
        <x:v>Maintenance</x:v>
      </x:c>
      <x:c r="H19" s="85" t="str">
        <x:v>Lille</x:v>
      </x:c>
      <x:c r="I19" s="125" t="n">
        <x:v>430</x:v>
      </x:c>
      <x:c r="J19" s="125" t="n">
        <x:f>E19*I19</x:f>
        <x:v>860</x:v>
      </x:c>
      <x:c r="K19" s="119" t="n">
        <x:v>46235</x:v>
      </x:c>
      <x:c r="L19" s="85" t="str">
        <x:f>IF(E19&lt;=F19,"Critique",IF(E19&lt;=F19*1.5,"À surveiller","OK"))</x:f>
        <x:v>Critique</x:v>
      </x:c>
      <x:c r="M19" s="86" t="str">
        <x:v>Maintenance planifiée</x:v>
      </x:c>
    </x:row>
    <x:row r="20">
      <x:c r="A20" s="84" t="str">
        <x:v>IMP-001</x:v>
      </x:c>
      <x:c r="B20" s="85" t="str">
        <x:v>Imprimante LaserJet</x:v>
      </x:c>
      <x:c r="C20" s="85" t="str">
        <x:v>Impression</x:v>
      </x:c>
      <x:c r="D20" s="85" t="str">
        <x:v>HP</x:v>
      </x:c>
      <x:c r="E20" s="131" t="n">
        <x:v>4</x:v>
      </x:c>
      <x:c r="F20" s="131" t="n">
        <x:v>2</x:v>
      </x:c>
      <x:c r="G20" s="85" t="str">
        <x:v>Disponible</x:v>
      </x:c>
      <x:c r="H20" s="85" t="str">
        <x:v>Bordeaux</x:v>
      </x:c>
      <x:c r="I20" s="125" t="n">
        <x:v>310</x:v>
      </x:c>
      <x:c r="J20" s="125" t="n">
        <x:f>E20*I20</x:f>
        <x:v>1240</x:v>
      </x:c>
      <x:c r="K20" s="119" t="n">
        <x:v>46460</x:v>
      </x:c>
      <x:c r="L20" s="85" t="str">
        <x:f>IF(E20&lt;=F20,"Critique",IF(E20&lt;=F20*1.5,"À surveiller","OK"))</x:f>
        <x:v>OK</x:v>
      </x:c>
      <x:c r="M20" s="86" t="str"/>
    </x:row>
    <x:row r="21">
      <x:c r="A21" s="84" t="str">
        <x:v>SRV-001</x:v>
      </x:c>
      <x:c r="B21" s="85" t="str">
        <x:v>Serveur rack</x:v>
      </x:c>
      <x:c r="C21" s="85" t="str">
        <x:v>Serveur</x:v>
      </x:c>
      <x:c r="D21" s="85" t="str">
        <x:v>Dell</x:v>
      </x:c>
      <x:c r="E21" s="131" t="n">
        <x:v>1</x:v>
      </x:c>
      <x:c r="F21" s="131" t="n">
        <x:v>1</x:v>
      </x:c>
      <x:c r="G21" s="85" t="str">
        <x:v>Disponible</x:v>
      </x:c>
      <x:c r="H21" s="85" t="str">
        <x:v>Paris</x:v>
      </x:c>
      <x:c r="I21" s="125" t="n">
        <x:v>3200</x:v>
      </x:c>
      <x:c r="J21" s="125" t="n">
        <x:f>E21*I21</x:f>
        <x:v>3200</x:v>
      </x:c>
      <x:c r="K21" s="119" t="n">
        <x:v>47087</x:v>
      </x:c>
      <x:c r="L21" s="85" t="str">
        <x:f>IF(E21&lt;=F21,"Critique",IF(E21&lt;=F21*1.5,"À surveiller","OK"))</x:f>
        <x:v>Critique</x:v>
      </x:c>
      <x:c r="M21" s="86" t="str">
        <x:v>Salle serveur</x:v>
      </x:c>
    </x:row>
    <x:row r="22">
      <x:c r="A22" s="84" t="str">
        <x:v>CAB-001</x:v>
      </x:c>
      <x:c r="B22" s="85" t="str">
        <x:v>Câble réseau Cat6</x:v>
      </x:c>
      <x:c r="C22" s="85" t="str">
        <x:v>Consommable</x:v>
      </x:c>
      <x:c r="D22" s="85" t="str">
        <x:v>Generic</x:v>
      </x:c>
      <x:c r="E22" s="131" t="n">
        <x:v>45</x:v>
      </x:c>
      <x:c r="F22" s="131" t="n">
        <x:v>20</x:v>
      </x:c>
      <x:c r="G22" s="85" t="str">
        <x:v>Disponible</x:v>
      </x:c>
      <x:c r="H22" s="85" t="str">
        <x:v>Nantes</x:v>
      </x:c>
      <x:c r="I22" s="125" t="n">
        <x:v>4</x:v>
      </x:c>
      <x:c r="J22" s="125" t="n">
        <x:f>E22*I22</x:f>
        <x:v>180</x:v>
      </x:c>
      <x:c r="K22" s="119" t="n">
        <x:v>47119</x:v>
      </x:c>
      <x:c r="L22" s="85" t="str">
        <x:f>IF(E22&lt;=F22,"Critique",IF(E22&lt;=F22*1.5,"À surveiller","OK"))</x:f>
        <x:v>OK</x:v>
      </x:c>
      <x:c r="M22" s="86" t="str">
        <x:v>Consommable</x:v>
      </x:c>
    </x:row>
    <x:row r="23">
      <x:c r="A23" s="84" t="str">
        <x:v>SSD-001</x:v>
      </x:c>
      <x:c r="B23" s="85" t="str">
        <x:v>SSD 1 To</x:v>
      </x:c>
      <x:c r="C23" s="85" t="str">
        <x:v>Stockage</x:v>
      </x:c>
      <x:c r="D23" s="85" t="str">
        <x:v>Kingston</x:v>
      </x:c>
      <x:c r="E23" s="131" t="n">
        <x:v>5</x:v>
      </x:c>
      <x:c r="F23" s="131" t="n">
        <x:v>8</x:v>
      </x:c>
      <x:c r="G23" s="85" t="str">
        <x:v>Disponible</x:v>
      </x:c>
      <x:c r="H23" s="85" t="str">
        <x:v>Lyon</x:v>
      </x:c>
      <x:c r="I23" s="125" t="n">
        <x:v>82</x:v>
      </x:c>
      <x:c r="J23" s="125" t="n">
        <x:f>E23*I23</x:f>
        <x:v>410</x:v>
      </x:c>
      <x:c r="K23" s="119" t="n">
        <x:v>46509</x:v>
      </x:c>
      <x:c r="L23" s="85" t="str">
        <x:f>IF(E23&lt;=F23,"Critique",IF(E23&lt;=F23*1.5,"À surveiller","OK"))</x:f>
        <x:v>Critique</x:v>
      </x:c>
      <x:c r="M23" s="86" t="str">
        <x:v>Stock faible</x:v>
      </x:c>
    </x:row>
    <x:row r="24">
      <x:c r="A24" s="84" t="str">
        <x:v>LIC-001</x:v>
      </x:c>
      <x:c r="B24" s="85" t="str">
        <x:v>Licence antivirus</x:v>
      </x:c>
      <x:c r="C24" s="85" t="str">
        <x:v>Licence</x:v>
      </x:c>
      <x:c r="D24" s="85" t="str">
        <x:v>Bitdefender</x:v>
      </x:c>
      <x:c r="E24" s="131" t="n">
        <x:v>50</x:v>
      </x:c>
      <x:c r="F24" s="131" t="n">
        <x:v>10</x:v>
      </x:c>
      <x:c r="G24" s="85" t="str">
        <x:v>Affecté</x:v>
      </x:c>
      <x:c r="H24" s="85" t="str">
        <x:v>Multi-sites</x:v>
      </x:c>
      <x:c r="I24" s="125" t="n">
        <x:v>18</x:v>
      </x:c>
      <x:c r="J24" s="125" t="n">
        <x:f>E24*I24</x:f>
        <x:v>900</x:v>
      </x:c>
      <x:c r="K24" s="119" t="n">
        <x:v>46296</x:v>
      </x:c>
      <x:c r="L24" s="85" t="str">
        <x:f>IF(E24&lt;=F24,"Critique",IF(E24&lt;=F24*1.5,"À surveiller","OK"))</x:f>
        <x:v>OK</x:v>
      </x:c>
      <x:c r="M24" s="86" t="str">
        <x:v>Renouvellement annuel</x:v>
      </x:c>
    </x:row>
    <x:row r="25">
      <x:c r="A25" s="84" t="str">
        <x:v>ROU-001</x:v>
      </x:c>
      <x:c r="B25" s="85" t="str">
        <x:v>Routeur pro</x:v>
      </x:c>
      <x:c r="C25" s="85" t="str">
        <x:v>Réseau</x:v>
      </x:c>
      <x:c r="D25" s="85" t="str">
        <x:v>Ubiquiti</x:v>
      </x:c>
      <x:c r="E25" s="131" t="n">
        <x:v>1</x:v>
      </x:c>
      <x:c r="F25" s="131" t="n">
        <x:v>2</x:v>
      </x:c>
      <x:c r="G25" s="85" t="str">
        <x:v>HS</x:v>
      </x:c>
      <x:c r="H25" s="85" t="str">
        <x:v>Marseille</x:v>
      </x:c>
      <x:c r="I25" s="125" t="n">
        <x:v>180</x:v>
      </x:c>
      <x:c r="J25" s="125" t="n">
        <x:f>E25*I25</x:f>
        <x:v>180</x:v>
      </x:c>
      <x:c r="K25" s="119" t="n">
        <x:v>46183</x:v>
      </x:c>
      <x:c r="L25" s="85" t="str">
        <x:f>IF(E25&lt;=F25,"Critique",IF(E25&lt;=F25*1.5,"À surveiller","OK"))</x:f>
        <x:v>Critique</x:v>
      </x:c>
      <x:c r="M25" s="86" t="str">
        <x:v>Remplacement nécessaire</x:v>
      </x:c>
    </x:row>
    <x:row r="26">
      <x:c r="A26" s="84" t="str">
        <x:v>CAS-001</x:v>
      </x:c>
      <x:c r="B26" s="85" t="str">
        <x:v>Casque USB</x:v>
      </x:c>
      <x:c r="C26" s="85" t="str">
        <x:v>Accessoire</x:v>
      </x:c>
      <x:c r="D26" s="85" t="str">
        <x:v>Jabra</x:v>
      </x:c>
      <x:c r="E26" s="131" t="n">
        <x:v>9</x:v>
      </x:c>
      <x:c r="F26" s="131" t="n">
        <x:v>5</x:v>
      </x:c>
      <x:c r="G26" s="85" t="str">
        <x:v>Disponible</x:v>
      </x:c>
      <x:c r="H26" s="85" t="str">
        <x:v>Paris</x:v>
      </x:c>
      <x:c r="I26" s="125" t="n">
        <x:v>65</x:v>
      </x:c>
      <x:c r="J26" s="125" t="n">
        <x:f>E26*I26</x:f>
        <x:v>585</x:v>
      </x:c>
      <x:c r="K26" s="119" t="n">
        <x:v>46435</x:v>
      </x:c>
      <x:c r="L26" s="85" t="str">
        <x:f>IF(E26&lt;=F26,"Critique",IF(E26&lt;=F26*1.5,"À surveiller","OK"))</x:f>
        <x:v>OK</x:v>
      </x:c>
      <x:c r="M26" s="86" t="str"/>
    </x:row>
    <x:row r="27">
      <x:c r="A27" s="84"/>
      <x:c r="B27" s="85"/>
      <x:c r="C27" s="85"/>
      <x:c r="D27" s="85"/>
      <x:c r="E27" s="131"/>
      <x:c r="F27" s="131"/>
      <x:c r="G27" s="85"/>
      <x:c r="H27" s="85"/>
      <x:c r="I27" s="125"/>
      <x:c r="J27" s="125" t="n">
        <x:f>E27*I27</x:f>
        <x:v>0</x:v>
      </x:c>
      <x:c r="K27" s="119"/>
      <x:c r="L27" s="85" t="str">
        <x:f>IF(E27&lt;=F27,"Critique",IF(E27&lt;=F27*1.5,"À surveiller","OK"))</x:f>
        <x:v>Critique</x:v>
      </x:c>
      <x:c r="M27" s="86"/>
    </x:row>
    <x:row r="28">
      <x:c r="A28" s="84"/>
      <x:c r="B28" s="85"/>
      <x:c r="C28" s="85"/>
      <x:c r="D28" s="85"/>
      <x:c r="E28" s="131"/>
      <x:c r="F28" s="131"/>
      <x:c r="G28" s="85"/>
      <x:c r="H28" s="85"/>
      <x:c r="I28" s="125"/>
      <x:c r="J28" s="125" t="n">
        <x:f>E28*I28</x:f>
        <x:v>0</x:v>
      </x:c>
      <x:c r="K28" s="119"/>
      <x:c r="L28" s="85" t="str">
        <x:f>IF(E28&lt;=F28,"Critique",IF(E28&lt;=F28*1.5,"À surveiller","OK"))</x:f>
        <x:v>Critique</x:v>
      </x:c>
      <x:c r="M28" s="86"/>
    </x:row>
    <x:row r="29">
      <x:c r="A29" s="84"/>
      <x:c r="B29" s="85"/>
      <x:c r="C29" s="85"/>
      <x:c r="D29" s="85"/>
      <x:c r="E29" s="131"/>
      <x:c r="F29" s="131"/>
      <x:c r="G29" s="85"/>
      <x:c r="H29" s="85"/>
      <x:c r="I29" s="125"/>
      <x:c r="J29" s="125" t="n">
        <x:f>E29*I29</x:f>
        <x:v>0</x:v>
      </x:c>
      <x:c r="K29" s="119"/>
      <x:c r="L29" s="85" t="str">
        <x:f>IF(E29&lt;=F29,"Critique",IF(E29&lt;=F29*1.5,"À surveiller","OK"))</x:f>
        <x:v>Critique</x:v>
      </x:c>
      <x:c r="M29" s="86"/>
    </x:row>
    <x:row r="30">
      <x:c r="A30" s="84"/>
      <x:c r="B30" s="85"/>
      <x:c r="C30" s="85"/>
      <x:c r="D30" s="85"/>
      <x:c r="E30" s="131"/>
      <x:c r="F30" s="131"/>
      <x:c r="G30" s="85"/>
      <x:c r="H30" s="85"/>
      <x:c r="I30" s="125"/>
      <x:c r="J30" s="125" t="n">
        <x:f>E30*I30</x:f>
        <x:v>0</x:v>
      </x:c>
      <x:c r="K30" s="119"/>
      <x:c r="L30" s="85" t="str">
        <x:f>IF(E30&lt;=F30,"Critique",IF(E30&lt;=F30*1.5,"À surveiller","OK"))</x:f>
        <x:v>Critique</x:v>
      </x:c>
      <x:c r="M30" s="86"/>
    </x:row>
    <x:row r="31">
      <x:c r="A31" s="84"/>
      <x:c r="B31" s="85"/>
      <x:c r="C31" s="85"/>
      <x:c r="D31" s="85"/>
      <x:c r="E31" s="131"/>
      <x:c r="F31" s="131"/>
      <x:c r="G31" s="85"/>
      <x:c r="H31" s="85"/>
      <x:c r="I31" s="125"/>
      <x:c r="J31" s="125" t="n">
        <x:f>E31*I31</x:f>
        <x:v>0</x:v>
      </x:c>
      <x:c r="K31" s="119"/>
      <x:c r="L31" s="85" t="str">
        <x:f>IF(E31&lt;=F31,"Critique",IF(E31&lt;=F31*1.5,"À surveiller","OK"))</x:f>
        <x:v>Critique</x:v>
      </x:c>
      <x:c r="M31" s="86"/>
    </x:row>
    <x:row r="32">
      <x:c r="A32" s="84"/>
      <x:c r="B32" s="85"/>
      <x:c r="C32" s="85"/>
      <x:c r="D32" s="85"/>
      <x:c r="E32" s="131"/>
      <x:c r="F32" s="131"/>
      <x:c r="G32" s="85"/>
      <x:c r="H32" s="85"/>
      <x:c r="I32" s="125"/>
      <x:c r="J32" s="125" t="n">
        <x:f>E32*I32</x:f>
        <x:v>0</x:v>
      </x:c>
      <x:c r="K32" s="119"/>
      <x:c r="L32" s="85" t="str">
        <x:f>IF(E32&lt;=F32,"Critique",IF(E32&lt;=F32*1.5,"À surveiller","OK"))</x:f>
        <x:v>Critique</x:v>
      </x:c>
      <x:c r="M32" s="86"/>
    </x:row>
    <x:row r="33">
      <x:c r="A33" s="84"/>
      <x:c r="B33" s="85"/>
      <x:c r="C33" s="85"/>
      <x:c r="D33" s="85"/>
      <x:c r="E33" s="131"/>
      <x:c r="F33" s="131"/>
      <x:c r="G33" s="85"/>
      <x:c r="H33" s="85"/>
      <x:c r="I33" s="125"/>
      <x:c r="J33" s="125" t="n">
        <x:f>E33*I33</x:f>
        <x:v>0</x:v>
      </x:c>
      <x:c r="K33" s="119"/>
      <x:c r="L33" s="85" t="str">
        <x:f>IF(E33&lt;=F33,"Critique",IF(E33&lt;=F33*1.5,"À surveiller","OK"))</x:f>
        <x:v>Critique</x:v>
      </x:c>
      <x:c r="M33" s="86"/>
    </x:row>
    <x:row r="34">
      <x:c r="A34" s="84"/>
      <x:c r="B34" s="85"/>
      <x:c r="C34" s="85"/>
      <x:c r="D34" s="85"/>
      <x:c r="E34" s="131"/>
      <x:c r="F34" s="131"/>
      <x:c r="G34" s="85"/>
      <x:c r="H34" s="85"/>
      <x:c r="I34" s="125"/>
      <x:c r="J34" s="125" t="n">
        <x:f>E34*I34</x:f>
        <x:v>0</x:v>
      </x:c>
      <x:c r="K34" s="119"/>
      <x:c r="L34" s="85" t="str">
        <x:f>IF(E34&lt;=F34,"Critique",IF(E34&lt;=F34*1.5,"À surveiller","OK"))</x:f>
        <x:v>Critique</x:v>
      </x:c>
      <x:c r="M34" s="86"/>
    </x:row>
    <x:row r="35">
      <x:c r="A35" s="84"/>
      <x:c r="B35" s="85"/>
      <x:c r="C35" s="85"/>
      <x:c r="D35" s="85"/>
      <x:c r="E35" s="131"/>
      <x:c r="F35" s="131"/>
      <x:c r="G35" s="85"/>
      <x:c r="H35" s="85"/>
      <x:c r="I35" s="125"/>
      <x:c r="J35" s="125" t="n">
        <x:f>E35*I35</x:f>
        <x:v>0</x:v>
      </x:c>
      <x:c r="K35" s="119"/>
      <x:c r="L35" s="85" t="str">
        <x:f>IF(E35&lt;=F35,"Critique",IF(E35&lt;=F35*1.5,"À surveiller","OK"))</x:f>
        <x:v>Critique</x:v>
      </x:c>
      <x:c r="M35" s="86"/>
    </x:row>
    <x:row r="36">
      <x:c r="A36" s="84"/>
      <x:c r="B36" s="85"/>
      <x:c r="C36" s="85"/>
      <x:c r="D36" s="85"/>
      <x:c r="E36" s="131"/>
      <x:c r="F36" s="131"/>
      <x:c r="G36" s="85"/>
      <x:c r="H36" s="85"/>
      <x:c r="I36" s="125"/>
      <x:c r="J36" s="125" t="n">
        <x:f>E36*I36</x:f>
        <x:v>0</x:v>
      </x:c>
      <x:c r="K36" s="119"/>
      <x:c r="L36" s="85" t="str">
        <x:f>IF(E36&lt;=F36,"Critique",IF(E36&lt;=F36*1.5,"À surveiller","OK"))</x:f>
        <x:v>Critique</x:v>
      </x:c>
      <x:c r="M36" s="86"/>
    </x:row>
    <x:row r="37">
      <x:c r="A37" s="84"/>
      <x:c r="B37" s="85"/>
      <x:c r="C37" s="85"/>
      <x:c r="D37" s="85"/>
      <x:c r="E37" s="131"/>
      <x:c r="F37" s="131"/>
      <x:c r="G37" s="85"/>
      <x:c r="H37" s="85"/>
      <x:c r="I37" s="125"/>
      <x:c r="J37" s="125" t="n">
        <x:f>E37*I37</x:f>
        <x:v>0</x:v>
      </x:c>
      <x:c r="K37" s="119"/>
      <x:c r="L37" s="85" t="str">
        <x:f>IF(E37&lt;=F37,"Critique",IF(E37&lt;=F37*1.5,"À surveiller","OK"))</x:f>
        <x:v>Critique</x:v>
      </x:c>
      <x:c r="M37" s="86"/>
    </x:row>
    <x:row r="38">
      <x:c r="A38" s="84"/>
      <x:c r="B38" s="85"/>
      <x:c r="C38" s="85"/>
      <x:c r="D38" s="85"/>
      <x:c r="E38" s="131"/>
      <x:c r="F38" s="131"/>
      <x:c r="G38" s="85"/>
      <x:c r="H38" s="85"/>
      <x:c r="I38" s="125"/>
      <x:c r="J38" s="125" t="n">
        <x:f>E38*I38</x:f>
        <x:v>0</x:v>
      </x:c>
      <x:c r="K38" s="119"/>
      <x:c r="L38" s="85" t="str">
        <x:f>IF(E38&lt;=F38,"Critique",IF(E38&lt;=F38*1.5,"À surveiller","OK"))</x:f>
        <x:v>Critique</x:v>
      </x:c>
      <x:c r="M38" s="86"/>
    </x:row>
    <x:row r="39">
      <x:c r="A39" s="84"/>
      <x:c r="B39" s="85"/>
      <x:c r="C39" s="85"/>
      <x:c r="D39" s="85"/>
      <x:c r="E39" s="131"/>
      <x:c r="F39" s="131"/>
      <x:c r="G39" s="85"/>
      <x:c r="H39" s="85"/>
      <x:c r="I39" s="125"/>
      <x:c r="J39" s="125" t="n">
        <x:f>E39*I39</x:f>
        <x:v>0</x:v>
      </x:c>
      <x:c r="K39" s="119"/>
      <x:c r="L39" s="85" t="str">
        <x:f>IF(E39&lt;=F39,"Critique",IF(E39&lt;=F39*1.5,"À surveiller","OK"))</x:f>
        <x:v>Critique</x:v>
      </x:c>
      <x:c r="M39" s="86"/>
    </x:row>
    <x:row r="40">
      <x:c r="A40" s="84"/>
      <x:c r="B40" s="85"/>
      <x:c r="C40" s="85"/>
      <x:c r="D40" s="85"/>
      <x:c r="E40" s="131"/>
      <x:c r="F40" s="131"/>
      <x:c r="G40" s="85"/>
      <x:c r="H40" s="85"/>
      <x:c r="I40" s="125"/>
      <x:c r="J40" s="125" t="n">
        <x:f>E40*I40</x:f>
        <x:v>0</x:v>
      </x:c>
      <x:c r="K40" s="119"/>
      <x:c r="L40" s="85" t="str">
        <x:f>IF(E40&lt;=F40,"Critique",IF(E40&lt;=F40*1.5,"À surveiller","OK"))</x:f>
        <x:v>Critique</x:v>
      </x:c>
      <x:c r="M40" s="86"/>
    </x:row>
    <x:row r="41">
      <x:c r="A41" s="84"/>
      <x:c r="B41" s="85"/>
      <x:c r="C41" s="85"/>
      <x:c r="D41" s="85"/>
      <x:c r="E41" s="131"/>
      <x:c r="F41" s="131"/>
      <x:c r="G41" s="85"/>
      <x:c r="H41" s="85"/>
      <x:c r="I41" s="125"/>
      <x:c r="J41" s="125" t="n">
        <x:f>E41*I41</x:f>
        <x:v>0</x:v>
      </x:c>
      <x:c r="K41" s="119"/>
      <x:c r="L41" s="85" t="str">
        <x:f>IF(E41&lt;=F41,"Critique",IF(E41&lt;=F41*1.5,"À surveiller","OK"))</x:f>
        <x:v>Critique</x:v>
      </x:c>
      <x:c r="M41" s="86"/>
    </x:row>
    <x:row r="42">
      <x:c r="A42" s="84"/>
      <x:c r="B42" s="85"/>
      <x:c r="C42" s="85"/>
      <x:c r="D42" s="85"/>
      <x:c r="E42" s="131"/>
      <x:c r="F42" s="131"/>
      <x:c r="G42" s="85"/>
      <x:c r="H42" s="85"/>
      <x:c r="I42" s="125"/>
      <x:c r="J42" s="125" t="n">
        <x:f>E42*I42</x:f>
        <x:v>0</x:v>
      </x:c>
      <x:c r="K42" s="119"/>
      <x:c r="L42" s="85" t="str">
        <x:f>IF(E42&lt;=F42,"Critique",IF(E42&lt;=F42*1.5,"À surveiller","OK"))</x:f>
        <x:v>Critique</x:v>
      </x:c>
      <x:c r="M42" s="86"/>
    </x:row>
    <x:row r="43">
      <x:c r="A43" s="87"/>
      <x:c r="B43" s="88"/>
      <x:c r="C43" s="88"/>
      <x:c r="D43" s="88"/>
      <x:c r="E43" s="132"/>
      <x:c r="F43" s="132"/>
      <x:c r="G43" s="88"/>
      <x:c r="H43" s="88"/>
      <x:c r="I43" s="126"/>
      <x:c r="J43" s="126" t="n">
        <x:f>E43*I43</x:f>
        <x:v>0</x:v>
      </x:c>
      <x:c r="K43" s="120"/>
      <x:c r="L43" s="88" t="str">
        <x:f>IF(E43&lt;=F43,"Critique",IF(E43&lt;=F43*1.5,"À surveiller","OK"))</x:f>
        <x:v>Critique</x:v>
      </x:c>
      <x:c r="M43" s="89"/>
    </x:row>
  </x:sheetData>
  <x:mergeCells>
    <x:mergeCell ref="A1:M1"/>
    <x:mergeCell ref="A2:M2"/>
    <x:mergeCell ref="A4:C6"/>
    <x:mergeCell ref="D4:F6"/>
    <x:mergeCell ref="G4:I6"/>
    <x:mergeCell ref="J4:M6"/>
    <x:mergeCell ref="A8:F8"/>
    <x:mergeCell ref="H8:M8"/>
  </x:mergeCells>
  <x:conditionalFormatting sqref="L15:L43">
    <x:cfRule type="expression" dxfId="0" priority="1">
      <x:formula>$L15="Critique"</x:formula>
    </x:cfRule>
    <x:cfRule type="expression" dxfId="1" priority="2">
      <x:formula>$L15="À surveiller"</x:formula>
    </x:cfRule>
    <x:cfRule type="expression" dxfId="2" priority="3">
      <x:formula>$L15="OK"</x:formula>
    </x:cfRule>
  </x:conditionalFormatting>
  <x:conditionalFormatting sqref="G15:G43">
    <x:cfRule type="expression" dxfId="3" priority="4">
      <x:formula>$G15="Maintenance"</x:formula>
    </x:cfRule>
    <x:cfRule type="expression" dxfId="4" priority="5">
      <x:formula>$G15="HS"</x:formula>
    </x:cfRule>
  </x:conditionalFormatting>
  <x:dataValidations count="3">
    <x:dataValidation type="list" sqref="C15:C43">
      <x:formula1>"Ordinateur,Écran,Réseau,Impression,Serveur,Consommable,Stockage,Licence,Accessoire"</x:formula1>
    </x:dataValidation>
    <x:dataValidation type="list" sqref="G15:G43">
      <x:formula1>"Disponible,Affecté,Maintenance,HS"</x:formula1>
    </x:dataValidation>
    <x:dataValidation type="list" sqref="H15:H43">
      <x:formula1>"Paris,Lyon,Marseille,Lille,Bordeaux,Nantes,Multi-sites"</x:formula1>
    </x:dataValidation>
  </x:dataValidations>
  <x:pageMargins left="0.7" right="0.7" top="0.75" bottom="0.75" header="0.3" footer="0.3"/>
  <x:drawing xmlns:r="http://schemas.openxmlformats.org/officeDocument/2006/relationships" r:id="R3cfd0ba5fcac4460"/>
  <x:tableParts count="1">
    <x:tablePart xmlns:r="http://schemas.openxmlformats.org/officeDocument/2006/relationships" r:id="R786f11cbaca449f8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28" hidden="0" customWidth="1"/>
    <x:col min="3" max="3" width="18" hidden="0" customWidth="1"/>
    <x:col min="4" max="4" width="46" hidden="0" customWidth="1"/>
  </x:cols>
  <x:sheetData>
    <x:row r="1">
      <x:c r="A1" s="137" t="str">
        <x:v>MODE D’EMPLOI DU MODÈLE</x:v>
      </x:c>
      <x:c r="B1" s="137" t="str">
        <x:v>MODE D’EMPLOI DU MODÈLE</x:v>
      </x:c>
      <x:c r="C1" s="137" t="str">
        <x:v>MODE D’EMPLOI DU MODÈLE</x:v>
      </x:c>
      <x:c r="D1" s="137" t="str">
        <x:v>MODE D’EMPLOI DU MODÈLE</x:v>
      </x:c>
    </x:row>
    <x:row r="3">
      <x:c r="A3" s="27" t="str">
        <x:v>Étape</x:v>
      </x:c>
      <x:c r="B3" s="27" t="str">
        <x:v>Action</x:v>
      </x:c>
      <x:c r="C3" s="27" t="str">
        <x:v>Zone Excel</x:v>
      </x:c>
      <x:c r="D3" s="27" t="str">
        <x:v>Conseil</x:v>
      </x:c>
    </x:row>
    <x:row r="4">
      <x:c r="A4" s="140" t="str">
        <x:v>1</x:v>
      </x:c>
      <x:c r="B4" s="141" t="str">
        <x:v>Ajouter un équipement</x:v>
      </x:c>
      <x:c r="C4" s="141" t="str">
        <x:v>A15:M43</x:v>
      </x:c>
      <x:c r="D4" s="142" t="str">
        <x:v>Renseigner référence, catégorie, quantité et prix</x:v>
      </x:c>
    </x:row>
    <x:row r="5">
      <x:c r="A5" s="143" t="str">
        <x:v>2</x:v>
      </x:c>
      <x:c r="B5" s="144" t="str">
        <x:v>Définir le stock minimum</x:v>
      </x:c>
      <x:c r="C5" s="144" t="str">
        <x:v>Colonne F</x:v>
      </x:c>
      <x:c r="D5" s="145" t="str">
        <x:v>Sert à calculer automatiquement les alertes</x:v>
      </x:c>
    </x:row>
    <x:row r="6">
      <x:c r="A6" s="143" t="str">
        <x:v>3</x:v>
      </x:c>
      <x:c r="B6" s="144" t="str">
        <x:v>Mettre à jour l’état</x:v>
      </x:c>
      <x:c r="C6" s="144" t="str">
        <x:v>Colonne G</x:v>
      </x:c>
      <x:c r="D6" s="145" t="str">
        <x:v>Choisir Disponible, Affecté, Maintenance ou HS</x:v>
      </x:c>
    </x:row>
    <x:row r="7">
      <x:c r="A7" s="143" t="str">
        <x:v>4</x:v>
      </x:c>
      <x:c r="B7" s="144" t="str">
        <x:v>Contrôler les KPI</x:v>
      </x:c>
      <x:c r="C7" s="144" t="str">
        <x:v>Ligne 4</x:v>
      </x:c>
      <x:c r="D7" s="145" t="str">
        <x:v>Les indicateurs se recalculent automatiquement</x:v>
      </x:c>
    </x:row>
    <x:row r="8">
      <x:c r="A8" s="146" t="str">
        <x:v>5</x:v>
      </x:c>
      <x:c r="B8" s="147" t="str">
        <x:v>Analyser les alertes</x:v>
      </x:c>
      <x:c r="C8" s="147" t="str">
        <x:v>Colonne L</x:v>
      </x:c>
      <x:c r="D8" s="148" t="str">
        <x:v>Rouge = critique, jaune = à surveiller, vert = OK</x:v>
      </x:c>
    </x:row>
  </x:sheetData>
  <x:mergeCells>
    <x:mergeCell ref="A1:D1"/>
  </x:mergeCells>
  <x:pageMargins left="0.7" right="0.7" top="0.75" bottom="0.75" header="0.3" footer="0.3"/>
</x:worksheet>
</file>