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ables/table1.xml" ContentType="application/vnd.openxmlformats-officedocument.spreadsheetml.table+xml"/>
  <Override PartName="/xl/worksheets/sheet4.xml" ContentType="application/vnd.openxmlformats-officedocument.spreadsheetml.worksheet+xml"/>
  <Override PartName="/xl/tables/table2.xml" ContentType="application/vnd.openxmlformats-officedocument.spreadsheetml.table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0fa136255be473e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One Page LMNP" sheetId="1" r:id="R0ea25edaa2b640f0"/>
    <x:sheet xmlns:r="http://schemas.openxmlformats.org/officeDocument/2006/relationships" name="Saisie" sheetId="2" r:id="R45560a3eb0614ad0"/>
    <x:sheet xmlns:r="http://schemas.openxmlformats.org/officeDocument/2006/relationships" name="Amortissements" sheetId="3" r:id="R0081069934854818"/>
    <x:sheet xmlns:r="http://schemas.openxmlformats.org/officeDocument/2006/relationships" name="Suivi Mensuel" sheetId="4" r:id="Rffbbac53c7094c6c"/>
    <x:sheet xmlns:r="http://schemas.openxmlformats.org/officeDocument/2006/relationships" name="Synthèse Fiscale" sheetId="5" r:id="Rf52df3b8d0004796"/>
    <x:sheet xmlns:r="http://schemas.openxmlformats.org/officeDocument/2006/relationships" name="Listes" sheetId="6" r:id="R51f0d0ab151a438b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3">
    <x:numFmt numFmtId="200" formatCode="€ #,##0"/>
    <x:numFmt numFmtId="201" formatCode="0"/>
    <x:numFmt numFmtId="202" formatCode="0.0%"/>
  </x:numFmts>
  <x:fonts count="6">
    <x:font>
      <x:sz val="11"/>
      <x:name val="Carlito"/>
    </x:font>
    <x:font>
      <x:b/>
      <x:sz val="11"/>
      <x:color rgb="FFFFFF"/>
      <x:name val="Carlito"/>
    </x:font>
    <x:font>
      <x:b/>
      <x:sz val="16"/>
      <x:color rgb="FFFFFF"/>
      <x:name val="Carlito"/>
    </x:font>
    <x:font>
      <x:b/>
      <x:sz val="11"/>
      <x:color rgb="0F172A"/>
      <x:name val="Carlito"/>
    </x:font>
    <x:font>
      <x:sz val="11"/>
      <x:color rgb="111827"/>
      <x:name val="Carlito"/>
    </x:font>
    <x:font>
      <x:b/>
      <x:sz val="15"/>
      <x:color rgb="FFFFFF"/>
      <x:name val="Carlito"/>
    </x:font>
  </x:fonts>
  <x:fills count="7">
    <x:fill>
      <x:patternFill patternType="none"/>
    </x:fill>
    <x:fill>
      <x:patternFill patternType="gray125"/>
    </x:fill>
    <x:fill>
      <x:patternFill patternType="solid">
        <x:fgColor rgb="263238"/>
      </x:patternFill>
    </x:fill>
    <x:fill>
      <x:patternFill patternType="solid">
        <x:fgColor rgb="E0F2F1"/>
      </x:patternFill>
    </x:fill>
    <x:fill>
      <x:patternFill patternType="solid">
        <x:fgColor rgb="FFF7ED"/>
      </x:patternFill>
    </x:fill>
    <x:fill>
      <x:patternFill patternType="solid">
        <x:fgColor rgb="D4A017"/>
      </x:patternFill>
    </x:fill>
    <x:fill>
      <x:patternFill patternType="solid">
        <x:fgColor rgb="006D77"/>
      </x:patternFill>
    </x:fill>
  </x:fills>
  <x:borders count="2">
    <x:border/>
    <x:border/>
  </x:borders>
  <x:cellStyleXfs count="1">
    <x:xf numFmtId="0" fontId="0" fillId="0" borderId="0"/>
  </x:cellStyleXfs>
  <x:cellXfs count="77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wrapText="1"/>
    </x:xf>
    <x:xf numFmtId="0" fontId="1" fillId="2" borderId="0" xfId="0" applyNumberFormat="1" applyFont="1" applyFill="1" applyBorder="1" applyAlignment="1">
      <x:alignment horizontal="center" wrapText="1"/>
    </x:xf>
    <x:xf numFmtId="0" fontId="1" fillId="2" borderId="0" xfId="0" applyNumberFormat="1" applyFont="1" applyFill="1" applyBorder="1" applyAlignment="1">
      <x:alignment horizontal="center" vertical="center" wrapText="1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wrapText="1"/>
    </x:xf>
    <x:xf numFmtId="0" fontId="1" fillId="2" borderId="1" xfId="0" applyNumberFormat="1" applyFont="1" applyFill="1" applyBorder="1" applyAlignment="1">
      <x:alignment horizontal="center" wrapText="1"/>
    </x:xf>
    <x:xf numFmtId="0" fontId="1" fillId="2" borderId="1" xfId="0" applyNumberFormat="1" applyFont="1" applyFill="1" applyBorder="1" applyAlignment="1">
      <x:alignment horizontal="center" vertical="center" wrapText="1"/>
    </x:xf>
    <x:xf numFmtId="0" fontId="2" fillId="2" borderId="0" xfId="0" applyNumberFormat="1" applyFont="1" applyFill="1" applyBorder="1"/>
    <x:xf numFmtId="0" fontId="2" fillId="2" borderId="0" xfId="0" applyNumberFormat="1" applyFont="1" applyFill="1" applyBorder="1" applyAlignment="1">
      <x:alignment horizontal="center"/>
    </x:xf>
    <x:xf numFmtId="0" fontId="2" fillId="2" borderId="0" xfId="0" applyNumberFormat="1" applyFont="1" applyFill="1" applyBorder="1" applyAlignment="1">
      <x:alignment horizontal="center" vertical="center"/>
    </x:xf>
    <x:xf numFmtId="0" fontId="2" fillId="2" borderId="1" xfId="0" applyNumberFormat="1" applyFont="1" applyFill="1" applyBorder="1"/>
    <x:xf numFmtId="0" fontId="2" fillId="2" borderId="1" xfId="0" applyNumberFormat="1" applyFont="1" applyFill="1" applyBorder="1" applyAlignment="1">
      <x:alignment horizontal="center"/>
    </x:xf>
    <x:xf numFmtId="0" fontId="2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3" fillId="3" borderId="0" xfId="0" applyNumberFormat="1" applyFont="1" applyFill="1" applyBorder="1"/>
    <x:xf numFmtId="0" fontId="3" fillId="3" borderId="0" xfId="0" applyNumberFormat="1" applyFont="1" applyFill="1" applyBorder="1" applyAlignment="1">
      <x:alignment horizontal="left"/>
    </x:xf>
    <x:xf numFmtId="0" fontId="3" fillId="3" borderId="0" xfId="0" applyNumberFormat="1" applyFont="1" applyFill="1" applyBorder="1" applyAlignment="1">
      <x:alignment horizontal="left" vertical="center"/>
    </x:xf>
    <x:xf numFmtId="0" fontId="0" fillId="3" borderId="1" xfId="0" applyNumberFormat="1" applyFont="1" applyFill="1" applyBorder="1"/>
    <x:xf numFmtId="0" fontId="3" fillId="3" borderId="1" xfId="0" applyNumberFormat="1" applyFont="1" applyFill="1" applyBorder="1"/>
    <x:xf numFmtId="0" fontId="3" fillId="3" borderId="1" xfId="0" applyNumberFormat="1" applyFont="1" applyFill="1" applyBorder="1" applyAlignment="1">
      <x:alignment horizontal="left"/>
    </x:xf>
    <x:xf numFmtId="0" fontId="3" fillId="3" borderId="1" xfId="0" applyNumberFormat="1" applyFont="1" applyFill="1" applyBorder="1" applyAlignment="1">
      <x:alignment horizontal="left" vertical="center"/>
    </x:xf>
    <x:xf numFmtId="0" fontId="0" fillId="4" borderId="0" xfId="0" applyNumberFormat="1" applyFont="1" applyFill="1" applyBorder="1"/>
    <x:xf numFmtId="0" fontId="4" fillId="4" borderId="0" xfId="0" applyNumberFormat="1" applyFont="1" applyFill="1" applyBorder="1"/>
    <x:xf numFmtId="0" fontId="4" fillId="4" borderId="0" xfId="0" applyNumberFormat="1" applyFont="1" applyFill="1" applyBorder="1" applyAlignment="1">
      <x:alignment vertical="center"/>
    </x:xf>
    <x:xf numFmtId="0" fontId="0" fillId="4" borderId="1" xfId="0" applyNumberFormat="1" applyFont="1" applyFill="1" applyBorder="1"/>
    <x:xf numFmtId="0" fontId="4" fillId="4" borderId="1" xfId="0" applyNumberFormat="1" applyFont="1" applyFill="1" applyBorder="1"/>
    <x:xf numFmtId="0" fontId="4" fillId="4" borderId="1" xfId="0" applyNumberFormat="1" applyFont="1" applyFill="1" applyBorder="1" applyAlignment="1">
      <x:alignment vertical="center"/>
    </x:xf>
    <x:xf numFmtId="200" fontId="4" fillId="4" borderId="0" xfId="0" applyNumberFormat="1" applyFont="1" applyFill="1" applyBorder="1" applyAlignment="1">
      <x:alignment vertical="center"/>
    </x:xf>
    <x:xf numFmtId="200" fontId="4" fillId="4" borderId="1" xfId="0" applyNumberFormat="1" applyFont="1" applyFill="1" applyBorder="1" applyAlignment="1">
      <x:alignment vertical="center"/>
    </x:xf>
    <x:xf numFmtId="201" fontId="4" fillId="4" borderId="0" xfId="0" applyNumberFormat="1" applyFont="1" applyFill="1" applyBorder="1" applyAlignment="1">
      <x:alignment vertical="center"/>
    </x:xf>
    <x:xf numFmtId="201" fontId="4" fillId="4" borderId="1" xfId="0" applyNumberFormat="1" applyFont="1" applyFill="1" applyBorder="1" applyAlignment="1">
      <x:alignment vertical="center"/>
    </x:xf>
    <x:xf numFmtId="202" fontId="4" fillId="4" borderId="0" xfId="0" applyNumberFormat="1" applyFont="1" applyFill="1" applyBorder="1" applyAlignment="1">
      <x:alignment vertical="center"/>
    </x:xf>
    <x:xf numFmtId="202" fontId="4" fillId="4" borderId="1" xfId="0" applyNumberFormat="1" applyFont="1" applyFill="1" applyBorder="1" applyAlignment="1">
      <x:alignment vertical="center"/>
    </x:xf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0" fontId="0" fillId="0" borderId="0" xfId="0" applyNumberFormat="1" applyFont="1" applyFill="1" applyBorder="1" applyAlignment="1">
      <x:alignment wrapText="1"/>
    </x:xf>
    <x:xf numFmtId="200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200" fontId="0" fillId="0" borderId="1" xfId="0" applyNumberFormat="1" applyFont="1" applyFill="1" applyBorder="1" applyAlignment="1">
      <x:alignment wrapText="1"/>
    </x:xf>
    <x:xf numFmtId="201" fontId="0" fillId="0" borderId="0" xfId="0" applyNumberFormat="1" applyFont="1" applyFill="1" applyBorder="1"/>
    <x:xf numFmtId="201" fontId="0" fillId="0" borderId="1" xfId="0" applyNumberFormat="1" applyFont="1" applyFill="1" applyBorder="1"/>
    <x:xf numFmtId="0" fontId="5" fillId="2" borderId="0" xfId="0" applyNumberFormat="1" applyFont="1" applyFill="1" applyBorder="1"/>
    <x:xf numFmtId="0" fontId="5" fillId="2" borderId="0" xfId="0" applyNumberFormat="1" applyFont="1" applyFill="1" applyBorder="1" applyAlignment="1">
      <x:alignment horizontal="center"/>
    </x:xf>
    <x:xf numFmtId="0" fontId="5" fillId="2" borderId="0" xfId="0" applyNumberFormat="1" applyFont="1" applyFill="1" applyBorder="1" applyAlignment="1">
      <x:alignment horizontal="center" vertical="center"/>
    </x:xf>
    <x:xf numFmtId="0" fontId="5" fillId="2" borderId="1" xfId="0" applyNumberFormat="1" applyFont="1" applyFill="1" applyBorder="1"/>
    <x:xf numFmtId="0" fontId="5" fillId="2" borderId="1" xfId="0" applyNumberFormat="1" applyFont="1" applyFill="1" applyBorder="1" applyAlignment="1">
      <x:alignment horizontal="center"/>
    </x:xf>
    <x:xf numFmtId="0" fontId="5" fillId="2" borderId="1" xfId="0" applyNumberFormat="1" applyFont="1" applyFill="1" applyBorder="1" applyAlignment="1">
      <x:alignment horizontal="center" vertical="center"/>
    </x:xf>
    <x:xf numFmtId="0" fontId="0" fillId="5" borderId="0" xfId="0" applyNumberFormat="1" applyFont="1" applyFill="1" applyBorder="1"/>
    <x:xf numFmtId="0" fontId="1" fillId="5" borderId="0" xfId="0" applyNumberFormat="1" applyFont="1" applyFill="1" applyBorder="1"/>
    <x:xf numFmtId="0" fontId="1" fillId="5" borderId="0" xfId="0" applyNumberFormat="1" applyFont="1" applyFill="1" applyBorder="1" applyAlignment="1">
      <x:alignment wrapText="1"/>
    </x:xf>
    <x:xf numFmtId="0" fontId="1" fillId="5" borderId="0" xfId="0" applyNumberFormat="1" applyFont="1" applyFill="1" applyBorder="1" applyAlignment="1">
      <x:alignment horizontal="center" wrapText="1"/>
    </x:xf>
    <x:xf numFmtId="0" fontId="1" fillId="5" borderId="0" xfId="0" applyNumberFormat="1" applyFont="1" applyFill="1" applyBorder="1" applyAlignment="1">
      <x:alignment horizontal="center" vertical="center" wrapText="1"/>
    </x:xf>
    <x:xf numFmtId="0" fontId="0" fillId="5" borderId="1" xfId="0" applyNumberFormat="1" applyFont="1" applyFill="1" applyBorder="1"/>
    <x:xf numFmtId="0" fontId="1" fillId="5" borderId="1" xfId="0" applyNumberFormat="1" applyFont="1" applyFill="1" applyBorder="1"/>
    <x:xf numFmtId="0" fontId="1" fillId="5" borderId="1" xfId="0" applyNumberFormat="1" applyFont="1" applyFill="1" applyBorder="1" applyAlignment="1">
      <x:alignment wrapText="1"/>
    </x:xf>
    <x:xf numFmtId="0" fontId="1" fillId="5" borderId="1" xfId="0" applyNumberFormat="1" applyFont="1" applyFill="1" applyBorder="1" applyAlignment="1">
      <x:alignment horizontal="center" wrapText="1"/>
    </x:xf>
    <x:xf numFmtId="0" fontId="1" fillId="5" borderId="1" xfId="0" applyNumberFormat="1" applyFont="1" applyFill="1" applyBorder="1" applyAlignment="1">
      <x:alignment horizontal="center" vertical="center" wrapText="1"/>
    </x:xf>
    <x:xf numFmtId="0" fontId="0" fillId="6" borderId="0" xfId="0" applyNumberFormat="1" applyFont="1" applyFill="1" applyBorder="1"/>
    <x:xf numFmtId="0" fontId="1" fillId="6" borderId="0" xfId="0" applyNumberFormat="1" applyFont="1" applyFill="1" applyBorder="1"/>
    <x:xf numFmtId="0" fontId="1" fillId="6" borderId="0" xfId="0" applyNumberFormat="1" applyFont="1" applyFill="1" applyBorder="1" applyAlignment="1">
      <x:alignment horizontal="center"/>
    </x:xf>
    <x:xf numFmtId="0" fontId="1" fillId="6" borderId="0" xfId="0" applyNumberFormat="1" applyFont="1" applyFill="1" applyBorder="1" applyAlignment="1">
      <x:alignment horizontal="center" vertical="center"/>
    </x:xf>
    <x:xf numFmtId="0" fontId="0" fillId="6" borderId="1" xfId="0" applyNumberFormat="1" applyFont="1" applyFill="1" applyBorder="1"/>
    <x:xf numFmtId="0" fontId="1" fillId="6" borderId="1" xfId="0" applyNumberFormat="1" applyFont="1" applyFill="1" applyBorder="1"/>
    <x:xf numFmtId="0" fontId="1" fillId="6" borderId="1" xfId="0" applyNumberFormat="1" applyFont="1" applyFill="1" applyBorder="1" applyAlignment="1">
      <x:alignment horizontal="center"/>
    </x:xf>
    <x:xf numFmtId="0" fontId="1" fillId="6" borderId="1" xfId="0" applyNumberFormat="1" applyFont="1" applyFill="1" applyBorder="1" applyAlignment="1">
      <x:alignment horizontal="center" vertical="center"/>
    </x:xf>
    <x:xf numFmtId="0" fontId="2" fillId="2" borderId="0" xfId="0" applyNumberFormat="1" applyFont="1" applyFill="1" applyBorder="1" applyAlignment="1">
      <x:alignment horizontal="center" vertical="center" wrapText="1"/>
    </x:xf>
    <x:xf numFmtId="0" fontId="2" fillId="2" borderId="1" xfId="0" applyNumberFormat="1" applyFont="1" applyFill="1" applyBorder="1" applyAlignment="1">
      <x:alignment horizontal="center" vertical="center" wrapText="1"/>
    </x:xf>
    <x:xf numFmtId="0" fontId="5" fillId="2" borderId="0" xfId="0" applyNumberFormat="1" applyFont="1" applyFill="1" applyBorder="1" applyAlignment="1">
      <x:alignment horizontal="center" vertical="center" wrapText="1"/>
    </x:xf>
    <x:xf numFmtId="0" fontId="5" fillId="2" borderId="1" xfId="0" applyNumberFormat="1" applyFont="1" applyFill="1" applyBorder="1" applyAlignment="1">
      <x:alignment horizontal="center" vertical="center" wrapText="1"/>
    </x:xf>
    <x:xf numFmtId="0" fontId="0" fillId="0" borderId="0" xfId="0" applyNumberFormat="1" applyFont="1" applyFill="1" applyBorder="1" applyAlignment="1">
      <x:alignment vertical="center" wrapText="1"/>
    </x:xf>
    <x:xf numFmtId="0" fontId="0" fillId="0" borderId="0" xfId="0" applyNumberFormat="1" applyFont="1" applyFill="1" applyBorder="1" applyAlignment="1">
      <x:alignment vertical="center"/>
    </x:xf>
    <x:xf numFmtId="200" fontId="0" fillId="0" borderId="0" xfId="0" applyNumberFormat="1" applyFont="1" applyFill="1" applyBorder="1" applyAlignment="1">
      <x:alignment vertical="center"/>
    </x:xf>
  </x:cellXfs>
  <x:cellStyles count="1">
    <x:cellStyle name="Normal" xfId="0"/>
  </x:cellStyles>
  <x:dxfs count="2">
    <x:dxf>
      <x:font>
        <x:b/>
        <x:color rgb="991B1B"/>
      </x:font>
      <x:fill>
        <x:patternFill patternType="solid">
          <x:bgColor rgb="FEE2E2"/>
        </x:patternFill>
      </x:fill>
    </x:dxf>
    <x:dxf>
      <x:font>
        <x:b/>
        <x:color rgb="166534"/>
      </x:font>
      <x:fill>
        <x:patternFill patternType="solid">
          <x:bgColor rgb="DCFCE7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2c06e762b27c4225" /><Relationship Type="http://schemas.openxmlformats.org/officeDocument/2006/relationships/theme" Target="/xl/theme/theme1.xml" Id="Rb9732ec992734a27" /><Relationship Type="http://schemas.openxmlformats.org/officeDocument/2006/relationships/sharedStrings" Target="/xl/sharedStrings.xml" Id="R7c5f910c3d364505" /><Relationship Type="http://schemas.openxmlformats.org/officeDocument/2006/relationships/worksheet" Target="/xl/worksheets/sheet1.xml" Id="R0ea25edaa2b640f0" /><Relationship Type="http://schemas.openxmlformats.org/officeDocument/2006/relationships/worksheet" Target="/xl/worksheets/sheet2.xml" Id="R45560a3eb0614ad0" /><Relationship Type="http://schemas.openxmlformats.org/officeDocument/2006/relationships/worksheet" Target="/xl/worksheets/sheet3.xml" Id="R0081069934854818" /><Relationship Type="http://schemas.openxmlformats.org/officeDocument/2006/relationships/worksheet" Target="/xl/worksheets/sheet4.xml" Id="Rffbbac53c7094c6c" /><Relationship Type="http://schemas.openxmlformats.org/officeDocument/2006/relationships/worksheet" Target="/xl/worksheets/sheet5.xml" Id="Rf52df3b8d0004796" /><Relationship Type="http://schemas.openxmlformats.org/officeDocument/2006/relationships/worksheet" Target="/xl/worksheets/sheet6.xml" Id="R51f0d0ab151a438b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4ef22ebd50c840cc" /><Relationship Type="http://schemas.openxmlformats.org/officeDocument/2006/relationships/chart" Target="/xl/drawings/charts/chart2.xml" Id="R224e40ca3efd4680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Trésorerie mensuelle LMNP</a:t>
            </a:r>
          </a:p>
        </c:rich>
      </c:tx>
      <c:overlay val="0"/>
    </c:title>
    <c:autoTitleDeleted val="0"/>
    <c:plotArea>
      <c:layout/>
      <c:lineChart>
        <c:ser>
          <c:idx val="0"/>
          <c:order val="0"/>
          <c:tx>
            <c:v>Loyers</c:v>
          </c:tx>
          <c:cat>
            <c:strRef>
              <c:f>'One Page LMNP'!$A$8:$A$19</c:f>
              <c:strCache>
                <c:ptCount val="0"/>
              </c:strCache>
            </c:strRef>
          </c:cat>
          <c:val>
            <c:numRef>
              <c:f>'One Page LMNP'!$B$8:$B$19</c:f>
              <c:numCache>
                <c:formatCode>€ #,##0</c:formatCode>
                <c:ptCount val="0"/>
              </c:numCache>
            </c:numRef>
          </c:val>
          <c:smooth val="0"/>
        </c:ser>
        <c:ser>
          <c:idx val="1"/>
          <c:order val="1"/>
          <c:tx>
            <c:v>Charges</c:v>
          </c:tx>
          <c:cat>
            <c:strRef>
              <c:f>'One Page LMNP'!$A$8:$A$19</c:f>
              <c:strCache>
                <c:ptCount val="0"/>
              </c:strCache>
            </c:strRef>
          </c:cat>
          <c:val>
            <c:numRef>
              <c:f>'One Page LMNP'!$C$8:$C$19</c:f>
              <c:numCache>
                <c:formatCode>€ #,##0</c:formatCode>
                <c:ptCount val="0"/>
              </c:numCache>
            </c:numRef>
          </c:val>
          <c:smooth val="0"/>
        </c:ser>
        <c:ser>
          <c:idx val="2"/>
          <c:order val="2"/>
          <c:tx>
            <c:v>Crédit</c:v>
          </c:tx>
          <c:cat>
            <c:strRef>
              <c:f>'One Page LMNP'!$A$8:$A$19</c:f>
              <c:strCache>
                <c:ptCount val="0"/>
              </c:strCache>
            </c:strRef>
          </c:cat>
          <c:val>
            <c:numRef>
              <c:f>'One Page LMNP'!$D$8:$D$19</c:f>
              <c:numCache>
                <c:formatCode>€ #,##0</c:formatCode>
                <c:ptCount val="0"/>
              </c:numCache>
            </c:numRef>
          </c:val>
          <c:smooth val="0"/>
        </c:ser>
        <c:ser>
          <c:idx val="3"/>
          <c:order val="3"/>
          <c:tx>
            <c:v>Travaux</c:v>
          </c:tx>
          <c:cat>
            <c:strRef>
              <c:f>'One Page LMNP'!$A$8:$A$19</c:f>
              <c:strCache>
                <c:ptCount val="0"/>
              </c:strCache>
            </c:strRef>
          </c:cat>
          <c:val>
            <c:numRef>
              <c:f>'One Page LMNP'!$E$8:$E$19</c:f>
              <c:numCache>
                <c:formatCode>€ #,##0</c:formatCode>
                <c:ptCount val="0"/>
              </c:numCache>
            </c:numRef>
          </c:val>
          <c:smooth val="0"/>
        </c:ser>
        <c:ser>
          <c:idx val="4"/>
          <c:order val="4"/>
          <c:tx>
            <c:v>Trésorerie nette</c:v>
          </c:tx>
          <c:cat>
            <c:strRef>
              <c:f>'One Page LMNP'!$A$8:$A$19</c:f>
              <c:strCache>
                <c:ptCount val="0"/>
              </c:strCache>
            </c:strRef>
          </c:cat>
          <c:val>
            <c:numRef>
              <c:f>'One Page LMNP'!$F$8:$F$19</c:f>
              <c:numCache>
                <c:formatCode>€ #,##0</c:formatCode>
                <c:ptCount val="0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Lecture fiscale synthétique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Montant</c:v>
          </c:tx>
          <c:cat>
            <c:strRef>
              <c:f>'One Page LMNP'!$H$8:$H$13</c:f>
              <c:strCache>
                <c:ptCount val="0"/>
              </c:strCache>
            </c:strRef>
          </c:cat>
          <c:val>
            <c:numRef>
              <c:f>'One Page LMNP'!$I$8:$I$13</c:f>
              <c:numCache>
                <c:formatCode>€ #,##0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0</xdr:col>
      <xdr:colOff>0</xdr:colOff>
      <xdr:row>30</xdr:row>
      <xdr:rowOff>0</xdr:rowOff>
    </xdr:from>
    <xdr:to>
      <xdr:col>7</xdr:col>
      <xdr:colOff>0</xdr:colOff>
      <xdr:row>46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4ef22ebd50c840cc"/>
        </a:graphicData>
      </a:graphic>
    </xdr:graphicFrame>
    <xdr:clientData/>
  </xdr:twoCellAnchor>
  <xdr:twoCellAnchor>
    <xdr:from>
      <xdr:col>7</xdr:col>
      <xdr:colOff>0</xdr:colOff>
      <xdr:row>23</xdr:row>
      <xdr:rowOff>0</xdr:rowOff>
    </xdr:from>
    <xdr:to>
      <xdr:col>14</xdr:col>
      <xdr:colOff>0</xdr:colOff>
      <xdr:row>46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224e40ca3efd4680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2" name="TableAmortissements" displayName="TableAmortissements" ref="A1:F6" headerRowCount="1">
  <x:tableColumns count="6">
    <x:tableColumn id="1" name="Immobilisation"/>
    <x:tableColumn id="2" name="Type"/>
    <x:tableColumn id="3" name="Valeur amortissable"/>
    <x:tableColumn id="4" name="Durée"/>
    <x:tableColumn id="5" name="Amortissement annuel"/>
    <x:tableColumn id="6" name="Amortissement mensuel"/>
  </x:tableColumns>
  <x:tableStyleInfo name="TableStyleMedium2" showRowStripes="1"/>
</x:table>
</file>

<file path=xl/tables/table2.xml><?xml version="1.0" encoding="utf-8"?>
<x:table xmlns:x="http://schemas.openxmlformats.org/spreadsheetml/2006/main" id="1" name="TableSuiviMensuel" displayName="TableSuiviMensuel" ref="A1:I13" headerRowCount="1">
  <x:tableColumns count="9">
    <x:tableColumn id="1" name="Mois"/>
    <x:tableColumn id="2" name="Loyers HC"/>
    <x:tableColumn id="3" name="Charges refacturées"/>
    <x:tableColumn id="4" name="Charges payées"/>
    <x:tableColumn id="5" name="Crédit"/>
    <x:tableColumn id="6" name="Travaux"/>
    <x:tableColumn id="7" name="Autres frais"/>
    <x:tableColumn id="8" name="Trésorerie nette"/>
    <x:tableColumn id="9" name="Statut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7feb75a078dc4400" /></Relationships>
</file>

<file path=xl/worksheets/_rels/sheet3.xml.rels>&#65279;<?xml version="1.0" encoding="utf-8"?><Relationships xmlns="http://schemas.openxmlformats.org/package/2006/relationships"><Relationship Type="http://schemas.openxmlformats.org/officeDocument/2006/relationships/table" Target="/xl/tables/table1.xml" Id="Re340b3d43dc4432c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table" Target="/xl/tables/table2.xml" Id="R9aeb25bbec1347be" /></Relationships>
</file>

<file path=xl/worksheets/sheet1.xml><?xml version="1.0" encoding="utf-8"?>
<x:worksheet xmlns:x="http://schemas.openxmlformats.org/spreadsheetml/2006/main">
  <x:sheetFormatPr defaultRowHeight="15"/>
  <x:cols>
    <x:col min="1" max="1" width="15" hidden="0" customWidth="1"/>
    <x:col min="2" max="2" width="15" hidden="0" customWidth="1"/>
    <x:col min="3" max="3" width="15" hidden="0" customWidth="1"/>
    <x:col min="4" max="4" width="15" hidden="0" customWidth="1"/>
    <x:col min="5" max="5" width="15" hidden="0" customWidth="1"/>
    <x:col min="6" max="6" width="15" hidden="0" customWidth="1"/>
    <x:col min="7" max="7" width="15" hidden="0" customWidth="1"/>
    <x:col min="8" max="8" width="15" hidden="0" customWidth="1"/>
    <x:col min="9" max="9" width="15" hidden="0" customWidth="1"/>
    <x:col min="10" max="10" width="15" hidden="0" customWidth="1"/>
    <x:col min="11" max="11" width="15" hidden="0" customWidth="1"/>
    <x:col min="12" max="12" width="15" hidden="0" customWidth="1"/>
    <x:col min="13" max="13" width="15" hidden="0" customWidth="1"/>
    <x:col min="14" max="14" width="15" hidden="0" customWidth="1"/>
  </x:cols>
  <x:sheetData>
    <x:row r="1" ht="34" customHeight="1">
      <x:c r="A1" s="70" t="str">
        <x:v>COMPTABILITÉ LMNP AUTOMATISÉE — VISION ONE PAGE INTÉGRALE</x:v>
      </x:c>
      <x:c r="B1" s="74"/>
      <x:c r="C1" s="74"/>
      <x:c r="D1" s="74"/>
      <x:c r="E1" s="74"/>
      <x:c r="F1" s="74"/>
      <x:c r="G1" s="74"/>
      <x:c r="H1" s="74"/>
      <x:c r="I1" s="74"/>
      <x:c r="J1" s="74"/>
      <x:c r="K1" s="74"/>
      <x:c r="L1" s="74"/>
      <x:c r="M1" s="74"/>
      <x:c r="N1" s="74"/>
    </x:row>
    <x:row r="2">
      <x:c r="A2" s="75"/>
      <x:c r="B2" s="75"/>
      <x:c r="C2" s="75"/>
      <x:c r="D2" s="75"/>
      <x:c r="E2" s="75"/>
      <x:c r="F2" s="75"/>
      <x:c r="G2" s="75"/>
      <x:c r="H2" s="75"/>
      <x:c r="I2" s="75"/>
      <x:c r="J2" s="75"/>
      <x:c r="K2" s="75"/>
      <x:c r="L2" s="75"/>
      <x:c r="M2" s="75"/>
      <x:c r="N2" s="75"/>
    </x:row>
    <x:row r="3">
      <x:c r="A3" s="56" t="str">
        <x:f> "Loyers annuels" &amp; CHAR(10) &amp; TEXT('Synthèse Fiscale'!C4, "€ #,##0")</x:f>
        <x:v>Loyers annuels
€ 12,600</x:v>
      </x:c>
      <x:c r="B3" s="75"/>
      <x:c r="C3" s="56" t="str">
        <x:f> "Charges totales" &amp; CHAR(10) &amp; TEXT('Synthèse Fiscale'!C6+'Synthèse Fiscale'!C8+'Synthèse Fiscale'!C9, "€ #,##0")</x:f>
        <x:v>Charges totales
€ 6,280</x:v>
      </x:c>
      <x:c r="D3" s="75"/>
      <x:c r="E3" s="56" t="str">
        <x:f> "Cash-flow annuel" &amp; CHAR(10) &amp; TEXT(SUM('Suivi Mensuel'!H2:H13), "€ #,##0")</x:f>
        <x:v>Cash-flow annuel
-€ 1,960</x:v>
      </x:c>
      <x:c r="F3" s="75"/>
      <x:c r="G3" s="56" t="str">
        <x:f> "Amortissements" &amp; CHAR(10) &amp; TEXT('Synthèse Fiscale'!C11, "€ #,##0")</x:f>
        <x:v>Amortissements
€ 13,358</x:v>
      </x:c>
      <x:c r="H3" s="75"/>
      <x:c r="I3" s="56" t="str">
        <x:f> "Résultat fiscal" &amp; CHAR(10) &amp; TEXT('Synthèse Fiscale'!C12, "€ #,##0")</x:f>
        <x:v>Résultat fiscal
-€ 5,958</x:v>
      </x:c>
      <x:c r="J3" s="75"/>
      <x:c r="K3" s="56" t="str">
        <x:f> "Occupation" &amp; CHAR(10) &amp; TEXT(Saisie!B13, "0.0%")</x:f>
        <x:v>Occupation
Réel simplifié</x:v>
      </x:c>
      <x:c r="L3" s="75"/>
      <x:c r="M3" s="75"/>
      <x:c r="N3" s="75"/>
    </x:row>
    <x:row r="4">
      <x:c r="A4" s="75"/>
      <x:c r="B4" s="75"/>
      <x:c r="C4" s="75"/>
      <x:c r="D4" s="75"/>
      <x:c r="E4" s="75"/>
      <x:c r="F4" s="75"/>
      <x:c r="G4" s="75"/>
      <x:c r="H4" s="75"/>
      <x:c r="I4" s="75"/>
      <x:c r="J4" s="75"/>
      <x:c r="K4" s="75"/>
      <x:c r="L4" s="75"/>
      <x:c r="M4" s="75"/>
      <x:c r="N4" s="75"/>
    </x:row>
    <x:row r="5">
      <x:c r="A5" s="75"/>
      <x:c r="B5" s="75"/>
      <x:c r="C5" s="75"/>
      <x:c r="D5" s="75"/>
      <x:c r="E5" s="75"/>
      <x:c r="F5" s="75"/>
      <x:c r="G5" s="75"/>
      <x:c r="H5" s="75"/>
      <x:c r="I5" s="75"/>
      <x:c r="J5" s="75"/>
      <x:c r="K5" s="75"/>
      <x:c r="L5" s="75"/>
      <x:c r="M5" s="75"/>
      <x:c r="N5" s="75"/>
    </x:row>
    <x:row r="6">
      <x:c r="A6" s="65" t="str">
        <x:v>Suivi mensuel de trésorerie</x:v>
      </x:c>
      <x:c r="B6" s="75"/>
      <x:c r="C6" s="75"/>
      <x:c r="D6" s="75"/>
      <x:c r="E6" s="75"/>
      <x:c r="F6" s="75"/>
      <x:c r="G6" s="75"/>
      <x:c r="H6" s="65" t="str">
        <x:v>Résultat fiscal estimatif</x:v>
      </x:c>
      <x:c r="I6" s="75"/>
      <x:c r="J6" s="75"/>
      <x:c r="K6" s="75"/>
      <x:c r="L6" s="75"/>
      <x:c r="M6" s="75"/>
      <x:c r="N6" s="75"/>
    </x:row>
    <x:row r="7">
      <x:c r="A7" s="6" t="str">
        <x:v>Mois</x:v>
      </x:c>
      <x:c r="B7" s="6" t="str">
        <x:v>Loyers</x:v>
      </x:c>
      <x:c r="C7" s="6" t="str">
        <x:v>Charges</x:v>
      </x:c>
      <x:c r="D7" s="6" t="str">
        <x:v>Crédit</x:v>
      </x:c>
      <x:c r="E7" s="6" t="str">
        <x:v>Travaux</x:v>
      </x:c>
      <x:c r="F7" s="6" t="str">
        <x:v>Trésorerie nette</x:v>
      </x:c>
      <x:c r="G7" s="75"/>
      <x:c r="H7" s="6" t="str">
        <x:v>Poste</x:v>
      </x:c>
      <x:c r="I7" s="6" t="str">
        <x:v>Montant</x:v>
      </x:c>
      <x:c r="J7" s="6" t="str">
        <x:v>Lecture</x:v>
      </x:c>
      <x:c r="K7" s="6" t="str">
        <x:v>Niveau</x:v>
      </x:c>
      <x:c r="L7" s="75"/>
      <x:c r="M7" s="75"/>
      <x:c r="N7" s="75"/>
    </x:row>
    <x:row r="8">
      <x:c r="A8" s="75" t="str">
        <x:v>Janvier</x:v>
      </x:c>
      <x:c r="B8" s="76" t="n">
        <x:f>'Suivi Mensuel'!B2</x:f>
        <x:v>1050</x:v>
      </x:c>
      <x:c r="C8" s="76" t="n">
        <x:f>'Suivi Mensuel'!D2+'Suivi Mensuel'!G2</x:f>
        <x:v>265</x:v>
      </x:c>
      <x:c r="D8" s="76" t="n">
        <x:f>'Suivi Mensuel'!E2</x:f>
        <x:v>780</x:v>
      </x:c>
      <x:c r="E8" s="76" t="n">
        <x:f>'Suivi Mensuel'!F2</x:f>
        <x:v>0</x:v>
      </x:c>
      <x:c r="F8" s="76" t="n">
        <x:f>'Suivi Mensuel'!H2</x:f>
        <x:v>95</x:v>
      </x:c>
      <x:c r="G8" s="75"/>
      <x:c r="H8" s="75" t="str">
        <x:v>Produits</x:v>
      </x:c>
      <x:c r="I8" s="76" t="n">
        <x:f>'Synthèse Fiscale'!C4+'Synthèse Fiscale'!C5</x:f>
        <x:v>13680</x:v>
      </x:c>
      <x:c r="J8" s="75" t="str">
        <x:v>Loyers et charges refacturées</x:v>
      </x:c>
      <x:c r="K8" s="75" t="str">
        <x:v>Base</x:v>
      </x:c>
      <x:c r="L8" s="75"/>
      <x:c r="M8" s="75"/>
      <x:c r="N8" s="75"/>
    </x:row>
    <x:row r="9">
      <x:c r="A9" s="75" t="str">
        <x:v>Février</x:v>
      </x:c>
      <x:c r="B9" s="76" t="n">
        <x:f>'Suivi Mensuel'!B3</x:f>
        <x:v>1050</x:v>
      </x:c>
      <x:c r="C9" s="76" t="n">
        <x:f>'Suivi Mensuel'!D3+'Suivi Mensuel'!G3</x:f>
        <x:v>225</x:v>
      </x:c>
      <x:c r="D9" s="76" t="n">
        <x:f>'Suivi Mensuel'!E3</x:f>
        <x:v>780</x:v>
      </x:c>
      <x:c r="E9" s="76" t="n">
        <x:f>'Suivi Mensuel'!F3</x:f>
        <x:v>0</x:v>
      </x:c>
      <x:c r="F9" s="76" t="n">
        <x:f>'Suivi Mensuel'!H3</x:f>
        <x:v>135</x:v>
      </x:c>
      <x:c r="G9" s="75"/>
      <x:c r="H9" s="75" t="str">
        <x:v>Charges</x:v>
      </x:c>
      <x:c r="I9" s="76" t="n">
        <x:f>'Synthèse Fiscale'!C6+'Synthèse Fiscale'!C8+'Synthèse Fiscale'!C9</x:f>
        <x:v>6280</x:v>
      </x:c>
      <x:c r="J9" s="75" t="str">
        <x:v>Charges, travaux et frais</x:v>
      </x:c>
      <x:c r="K9" s="75" t="str">
        <x:v>À surveiller</x:v>
      </x:c>
      <x:c r="L9" s="75"/>
      <x:c r="M9" s="75"/>
      <x:c r="N9" s="75"/>
    </x:row>
    <x:row r="10">
      <x:c r="A10" s="75" t="str">
        <x:v>Mars</x:v>
      </x:c>
      <x:c r="B10" s="76" t="n">
        <x:f>'Suivi Mensuel'!B4</x:f>
        <x:v>1050</x:v>
      </x:c>
      <x:c r="C10" s="76" t="n">
        <x:f>'Suivi Mensuel'!D4+'Suivi Mensuel'!G4</x:f>
        <x:v>355</x:v>
      </x:c>
      <x:c r="D10" s="76" t="n">
        <x:f>'Suivi Mensuel'!E4</x:f>
        <x:v>780</x:v>
      </x:c>
      <x:c r="E10" s="76" t="n">
        <x:f>'Suivi Mensuel'!F4</x:f>
        <x:v>1200</x:v>
      </x:c>
      <x:c r="F10" s="76" t="n">
        <x:f>'Suivi Mensuel'!H4</x:f>
        <x:v>-1195</x:v>
      </x:c>
      <x:c r="G10" s="75"/>
      <x:c r="H10" s="75" t="str">
        <x:v>Avant amortissement</x:v>
      </x:c>
      <x:c r="I10" s="76" t="n">
        <x:f>'Synthèse Fiscale'!C10</x:f>
        <x:v>7400</x:v>
      </x:c>
      <x:c r="J10" s="75" t="str">
        <x:v>Performance avant dotations</x:v>
      </x:c>
      <x:c r="K10" s="75" t="str">
        <x:v>Clé</x:v>
      </x:c>
      <x:c r="L10" s="75"/>
      <x:c r="M10" s="75"/>
      <x:c r="N10" s="75"/>
    </x:row>
    <x:row r="11">
      <x:c r="A11" s="75" t="str">
        <x:v>Avril</x:v>
      </x:c>
      <x:c r="B11" s="76" t="n">
        <x:f>'Suivi Mensuel'!B5</x:f>
        <x:v>1050</x:v>
      </x:c>
      <x:c r="C11" s="76" t="n">
        <x:f>'Suivi Mensuel'!D5+'Suivi Mensuel'!G5</x:f>
        <x:v>235</x:v>
      </x:c>
      <x:c r="D11" s="76" t="n">
        <x:f>'Suivi Mensuel'!E5</x:f>
        <x:v>780</x:v>
      </x:c>
      <x:c r="E11" s="76" t="n">
        <x:f>'Suivi Mensuel'!F5</x:f>
        <x:v>0</x:v>
      </x:c>
      <x:c r="F11" s="76" t="n">
        <x:f>'Suivi Mensuel'!H5</x:f>
        <x:v>125</x:v>
      </x:c>
      <x:c r="G11" s="75"/>
      <x:c r="H11" s="75" t="str">
        <x:v>Amortissements</x:v>
      </x:c>
      <x:c r="I11" s="76" t="n">
        <x:f>'Synthèse Fiscale'!C11</x:f>
        <x:v>13358.09523809524</x:v>
      </x:c>
      <x:c r="J11" s="75" t="str">
        <x:v>Dotation annuelle</x:v>
      </x:c>
      <x:c r="K11" s="75" t="str">
        <x:v>Fiscal</x:v>
      </x:c>
      <x:c r="L11" s="75"/>
      <x:c r="M11" s="75"/>
      <x:c r="N11" s="75"/>
    </x:row>
    <x:row r="12">
      <x:c r="A12" s="75" t="str">
        <x:v>Mai</x:v>
      </x:c>
      <x:c r="B12" s="76" t="n">
        <x:f>'Suivi Mensuel'!B6</x:f>
        <x:v>1050</x:v>
      </x:c>
      <x:c r="C12" s="76" t="n">
        <x:f>'Suivi Mensuel'!D6+'Suivi Mensuel'!G6</x:f>
        <x:v>285</x:v>
      </x:c>
      <x:c r="D12" s="76" t="n">
        <x:f>'Suivi Mensuel'!E6</x:f>
        <x:v>780</x:v>
      </x:c>
      <x:c r="E12" s="76" t="n">
        <x:f>'Suivi Mensuel'!F6</x:f>
        <x:v>0</x:v>
      </x:c>
      <x:c r="F12" s="76" t="n">
        <x:f>'Suivi Mensuel'!H6</x:f>
        <x:v>75</x:v>
      </x:c>
      <x:c r="G12" s="75"/>
      <x:c r="H12" s="75" t="str">
        <x:v>Résultat fiscal</x:v>
      </x:c>
      <x:c r="I12" s="76" t="n">
        <x:f>'Synthèse Fiscale'!C12</x:f>
        <x:v>-5958.09523809524</x:v>
      </x:c>
      <x:c r="J12" s="75" t="str">
        <x:v>Estimation finale</x:v>
      </x:c>
      <x:c r="K12" s="75" t="str">
        <x:v>Synthèse</x:v>
      </x:c>
      <x:c r="L12" s="75"/>
      <x:c r="M12" s="75"/>
      <x:c r="N12" s="75"/>
    </x:row>
    <x:row r="13">
      <x:c r="A13" s="75" t="str">
        <x:v>Juin</x:v>
      </x:c>
      <x:c r="B13" s="76" t="n">
        <x:f>'Suivi Mensuel'!B7</x:f>
        <x:v>1050</x:v>
      </x:c>
      <x:c r="C13" s="76" t="n">
        <x:f>'Suivi Mensuel'!D7+'Suivi Mensuel'!G7</x:f>
        <x:v>255</x:v>
      </x:c>
      <x:c r="D13" s="76" t="n">
        <x:f>'Suivi Mensuel'!E7</x:f>
        <x:v>780</x:v>
      </x:c>
      <x:c r="E13" s="76" t="n">
        <x:f>'Suivi Mensuel'!F7</x:f>
        <x:v>650</x:v>
      </x:c>
      <x:c r="F13" s="76" t="n">
        <x:f>'Suivi Mensuel'!H7</x:f>
        <x:v>-545</x:v>
      </x:c>
      <x:c r="G13" s="75"/>
      <x:c r="H13" s="75" t="str">
        <x:v>Trésorerie nette</x:v>
      </x:c>
      <x:c r="I13" s="76" t="n">
        <x:f>SUM('Suivi Mensuel'!H2:H13)</x:f>
        <x:v>-1960</x:v>
      </x:c>
      <x:c r="J13" s="75" t="str">
        <x:v>Cash-flow annuel</x:v>
      </x:c>
      <x:c r="K13" s="75" t="str">
        <x:v>Pilotage</x:v>
      </x:c>
      <x:c r="L13" s="75"/>
      <x:c r="M13" s="75"/>
      <x:c r="N13" s="75"/>
    </x:row>
    <x:row r="14">
      <x:c r="A14" s="75" t="str">
        <x:v>Juillet</x:v>
      </x:c>
      <x:c r="B14" s="76" t="n">
        <x:f>'Suivi Mensuel'!B8</x:f>
        <x:v>1050</x:v>
      </x:c>
      <x:c r="C14" s="76" t="n">
        <x:f>'Suivi Mensuel'!D8+'Suivi Mensuel'!G8</x:f>
        <x:v>465</x:v>
      </x:c>
      <x:c r="D14" s="76" t="n">
        <x:f>'Suivi Mensuel'!E8</x:f>
        <x:v>780</x:v>
      </x:c>
      <x:c r="E14" s="76" t="n">
        <x:f>'Suivi Mensuel'!F8</x:f>
        <x:v>0</x:v>
      </x:c>
      <x:c r="F14" s="76" t="n">
        <x:f>'Suivi Mensuel'!H8</x:f>
        <x:v>-105</x:v>
      </x:c>
      <x:c r="G14" s="75"/>
      <x:c r="H14" s="75"/>
      <x:c r="I14" s="75"/>
      <x:c r="J14" s="75"/>
      <x:c r="K14" s="75"/>
      <x:c r="L14" s="75"/>
      <x:c r="M14" s="75"/>
      <x:c r="N14" s="75"/>
    </x:row>
    <x:row r="15">
      <x:c r="A15" s="75" t="str">
        <x:v>Août</x:v>
      </x:c>
      <x:c r="B15" s="76" t="n">
        <x:f>'Suivi Mensuel'!B9</x:f>
        <x:v>1050</x:v>
      </x:c>
      <x:c r="C15" s="76" t="n">
        <x:f>'Suivi Mensuel'!D9+'Suivi Mensuel'!G9</x:f>
        <x:v>225</x:v>
      </x:c>
      <x:c r="D15" s="76" t="n">
        <x:f>'Suivi Mensuel'!E9</x:f>
        <x:v>780</x:v>
      </x:c>
      <x:c r="E15" s="76" t="n">
        <x:f>'Suivi Mensuel'!F9</x:f>
        <x:v>0</x:v>
      </x:c>
      <x:c r="F15" s="76" t="n">
        <x:f>'Suivi Mensuel'!H9</x:f>
        <x:v>135</x:v>
      </x:c>
      <x:c r="G15" s="75"/>
      <x:c r="H15" s="75"/>
      <x:c r="I15" s="75"/>
      <x:c r="J15" s="75"/>
      <x:c r="K15" s="75"/>
      <x:c r="L15" s="75"/>
      <x:c r="M15" s="75"/>
      <x:c r="N15" s="75"/>
    </x:row>
    <x:row r="16">
      <x:c r="A16" s="75" t="str">
        <x:v>Septembre</x:v>
      </x:c>
      <x:c r="B16" s="76" t="n">
        <x:f>'Suivi Mensuel'!B10</x:f>
        <x:v>1050</x:v>
      </x:c>
      <x:c r="C16" s="76" t="n">
        <x:f>'Suivi Mensuel'!D10+'Suivi Mensuel'!G10</x:f>
        <x:v>275</x:v>
      </x:c>
      <x:c r="D16" s="76" t="n">
        <x:f>'Suivi Mensuel'!E10</x:f>
        <x:v>780</x:v>
      </x:c>
      <x:c r="E16" s="76" t="n">
        <x:f>'Suivi Mensuel'!F10</x:f>
        <x:v>0</x:v>
      </x:c>
      <x:c r="F16" s="76" t="n">
        <x:f>'Suivi Mensuel'!H10</x:f>
        <x:v>85</x:v>
      </x:c>
      <x:c r="G16" s="75"/>
      <x:c r="H16" s="65" t="str">
        <x:v>Alertes de gestion</x:v>
      </x:c>
      <x:c r="I16" s="75"/>
      <x:c r="J16" s="75"/>
      <x:c r="K16" s="75"/>
      <x:c r="L16" s="75"/>
      <x:c r="M16" s="75"/>
      <x:c r="N16" s="75"/>
    </x:row>
    <x:row r="17">
      <x:c r="A17" s="75" t="str">
        <x:v>Octobre</x:v>
      </x:c>
      <x:c r="B17" s="76" t="n">
        <x:f>'Suivi Mensuel'!B11</x:f>
        <x:v>1050</x:v>
      </x:c>
      <x:c r="C17" s="76" t="n">
        <x:f>'Suivi Mensuel'!D11+'Suivi Mensuel'!G11</x:f>
        <x:v>305</x:v>
      </x:c>
      <x:c r="D17" s="76" t="n">
        <x:f>'Suivi Mensuel'!E11</x:f>
        <x:v>780</x:v>
      </x:c>
      <x:c r="E17" s="76" t="n">
        <x:f>'Suivi Mensuel'!F11</x:f>
        <x:v>900</x:v>
      </x:c>
      <x:c r="F17" s="76" t="n">
        <x:f>'Suivi Mensuel'!H11</x:f>
        <x:v>-845</x:v>
      </x:c>
      <x:c r="G17" s="75"/>
      <x:c r="H17" s="6" t="str">
        <x:v>Alerte</x:v>
      </x:c>
      <x:c r="I17" s="6" t="str">
        <x:v>Lecture</x:v>
      </x:c>
      <x:c r="J17" s="6" t="str">
        <x:v>Action conseillée</x:v>
      </x:c>
      <x:c r="K17" s="6" t="str">
        <x:v>Priorité</x:v>
      </x:c>
      <x:c r="L17" s="75" t="str"/>
      <x:c r="M17" s="75" t="str"/>
      <x:c r="N17" s="75" t="str"/>
    </x:row>
    <x:row r="18">
      <x:c r="A18" s="75" t="str">
        <x:v>Novembre</x:v>
      </x:c>
      <x:c r="B18" s="76" t="n">
        <x:f>'Suivi Mensuel'!B12</x:f>
        <x:v>1050</x:v>
      </x:c>
      <x:c r="C18" s="76" t="n">
        <x:f>'Suivi Mensuel'!D12+'Suivi Mensuel'!G12</x:f>
        <x:v>245</x:v>
      </x:c>
      <x:c r="D18" s="76" t="n">
        <x:f>'Suivi Mensuel'!E12</x:f>
        <x:v>780</x:v>
      </x:c>
      <x:c r="E18" s="76" t="n">
        <x:f>'Suivi Mensuel'!F12</x:f>
        <x:v>0</x:v>
      </x:c>
      <x:c r="F18" s="76" t="n">
        <x:f>'Suivi Mensuel'!H12</x:f>
        <x:v>115</x:v>
      </x:c>
      <x:c r="G18" s="75"/>
      <x:c r="H18" s="74" t="str">
        <x:v>Trésorerie négative</x:v>
      </x:c>
      <x:c r="I18" s="74" t="str">
        <x:v>Un ou plusieurs mois passent sous zéro</x:v>
      </x:c>
      <x:c r="J18" s="74" t="str">
        <x:v>Revoir charges, travaux ou échéances</x:v>
      </x:c>
      <x:c r="K18" s="74" t="str">
        <x:v>Haute</x:v>
      </x:c>
      <x:c r="L18" s="75" t="str"/>
      <x:c r="M18" s="75" t="str"/>
      <x:c r="N18" s="75" t="str"/>
    </x:row>
    <x:row r="19">
      <x:c r="A19" s="75" t="str">
        <x:v>Décembre</x:v>
      </x:c>
      <x:c r="B19" s="76" t="n">
        <x:f>'Suivi Mensuel'!B13</x:f>
        <x:v>1050</x:v>
      </x:c>
      <x:c r="C19" s="76" t="n">
        <x:f>'Suivi Mensuel'!D13+'Suivi Mensuel'!G13</x:f>
        <x:v>395</x:v>
      </x:c>
      <x:c r="D19" s="76" t="n">
        <x:f>'Suivi Mensuel'!E13</x:f>
        <x:v>780</x:v>
      </x:c>
      <x:c r="E19" s="76" t="n">
        <x:f>'Suivi Mensuel'!F13</x:f>
        <x:v>0</x:v>
      </x:c>
      <x:c r="F19" s="76" t="n">
        <x:f>'Suivi Mensuel'!H13</x:f>
        <x:v>-35</x:v>
      </x:c>
      <x:c r="G19" s="75"/>
      <x:c r="H19" s="74" t="str">
        <x:v>Résultat fiscal déficitaire</x:v>
      </x:c>
      <x:c r="I19" s="74" t="str">
        <x:v>Possible effet amortissements</x:v>
      </x:c>
      <x:c r="J19" s="74" t="str">
        <x:v>Contrôler la cohérence avec expert-comptable</x:v>
      </x:c>
      <x:c r="K19" s="74" t="str">
        <x:v>Moyenne</x:v>
      </x:c>
      <x:c r="L19" s="75" t="str"/>
      <x:c r="M19" s="75" t="str"/>
      <x:c r="N19" s="75" t="str"/>
    </x:row>
    <x:row r="20">
      <x:c r="A20" s="75"/>
      <x:c r="B20" s="75"/>
      <x:c r="C20" s="75"/>
      <x:c r="D20" s="75"/>
      <x:c r="E20" s="75"/>
      <x:c r="F20" s="75"/>
      <x:c r="G20" s="75"/>
      <x:c r="H20" s="74" t="str">
        <x:v>Travaux élevés</x:v>
      </x:c>
      <x:c r="I20" s="74" t="str">
        <x:v>Impact direct sur cash-flow</x:v>
      </x:c>
      <x:c r="J20" s="74" t="str">
        <x:v>Échelonner ou provisionner</x:v>
      </x:c>
      <x:c r="K20" s="74" t="str">
        <x:v>Moyenne</x:v>
      </x:c>
      <x:c r="L20" s="75" t="str"/>
      <x:c r="M20" s="75" t="str"/>
      <x:c r="N20" s="75" t="str"/>
    </x:row>
    <x:row r="21">
      <x:c r="A21" s="75"/>
      <x:c r="B21" s="75"/>
      <x:c r="C21" s="75"/>
      <x:c r="D21" s="75"/>
      <x:c r="E21" s="75"/>
      <x:c r="F21" s="75"/>
      <x:c r="G21" s="75"/>
      <x:c r="H21" s="74" t="str">
        <x:v>Occupation inférieure cible</x:v>
      </x:c>
      <x:c r="I21" s="74" t="str">
        <x:v>Vacance locative sensible</x:v>
      </x:c>
      <x:c r="J21" s="74" t="str">
        <x:v>Renforcer visibilité annonce / prix</x:v>
      </x:c>
      <x:c r="K21" s="74" t="str">
        <x:v>Haute</x:v>
      </x:c>
      <x:c r="L21" s="75" t="str"/>
      <x:c r="M21" s="75" t="str"/>
      <x:c r="N21" s="75" t="str"/>
    </x:row>
    <x:row r="22">
      <x:c r="A22" s="65" t="str">
        <x:v>Amortissements détaillés</x:v>
      </x:c>
      <x:c r="B22" s="75"/>
      <x:c r="C22" s="75"/>
      <x:c r="D22" s="75"/>
      <x:c r="E22" s="75"/>
      <x:c r="F22" s="75"/>
      <x:c r="G22" s="75"/>
      <x:c r="H22" s="74" t="str">
        <x:v>Charges récurrentes</x:v>
      </x:c>
      <x:c r="I22" s="74" t="str">
        <x:v>Érosion progressive de marge</x:v>
      </x:c>
      <x:c r="J22" s="74" t="str">
        <x:v>Négocier contrats et assurances</x:v>
      </x:c>
      <x:c r="K22" s="74" t="str">
        <x:v>Normale</x:v>
      </x:c>
      <x:c r="L22" s="75" t="str"/>
      <x:c r="M22" s="75" t="str"/>
      <x:c r="N22" s="75" t="str"/>
    </x:row>
    <x:row r="23">
      <x:c r="A23" s="6" t="str">
        <x:f>Amortissements!A1</x:f>
        <x:v>Immobilisation</x:v>
      </x:c>
      <x:c r="B23" s="6" t="str">
        <x:f>Amortissements!B1</x:f>
        <x:v>Type</x:v>
      </x:c>
      <x:c r="C23" s="6" t="str">
        <x:f>Amortissements!C1</x:f>
        <x:v>Valeur amortissable</x:v>
      </x:c>
      <x:c r="D23" s="6" t="str">
        <x:f>Amortissements!D1</x:f>
        <x:v>Durée</x:v>
      </x:c>
      <x:c r="E23" s="6" t="str">
        <x:f>Amortissements!E1</x:f>
        <x:v>Amortissement annuel</x:v>
      </x:c>
      <x:c r="F23" s="6" t="str">
        <x:f>Amortissements!F1</x:f>
        <x:v>Amortissement mensuel</x:v>
      </x:c>
      <x:c r="G23" s="75"/>
      <x:c r="H23" s="75"/>
      <x:c r="I23" s="75"/>
      <x:c r="J23" s="75"/>
      <x:c r="K23" s="75"/>
      <x:c r="L23" s="75"/>
      <x:c r="M23" s="75"/>
      <x:c r="N23" s="75"/>
    </x:row>
    <x:row r="24">
      <x:c r="A24" s="75" t="str">
        <x:f>Amortissements!A2</x:f>
        <x:v>Bien hors terrain</x:v>
      </x:c>
      <x:c r="B24" s="75" t="str">
        <x:f>Amortissements!B2</x:f>
        <x:v>Bien immobilier</x:v>
      </x:c>
      <x:c r="C24" s="76" t="n">
        <x:f>Amortissements!C2</x:f>
        <x:v>185000</x:v>
      </x:c>
      <x:c r="D24" s="76" t="n">
        <x:f>Amortissements!D2</x:f>
        <x:v>30</x:v>
      </x:c>
      <x:c r="E24" s="76" t="n">
        <x:f>Amortissements!E2</x:f>
        <x:v>6166.666666666667</x:v>
      </x:c>
      <x:c r="F24" s="76" t="n">
        <x:f>Amortissements!F2</x:f>
        <x:v>513.8888888888889</x:v>
      </x:c>
      <x:c r="G24" s="75"/>
      <x:c r="H24" s="75"/>
      <x:c r="I24" s="75"/>
      <x:c r="J24" s="75"/>
      <x:c r="K24" s="75"/>
      <x:c r="L24" s="75"/>
      <x:c r="M24" s="75"/>
      <x:c r="N24" s="75"/>
    </x:row>
    <x:row r="25">
      <x:c r="A25" s="75" t="str">
        <x:f>Amortissements!A3</x:f>
        <x:v>Frais d’acquisition</x:v>
      </x:c>
      <x:c r="B25" s="75" t="str">
        <x:f>Amortissements!B3</x:f>
        <x:v>Frais acquisition</x:v>
      </x:c>
      <x:c r="C25" s="76" t="n">
        <x:f>Amortissements!C3</x:f>
        <x:v>16500</x:v>
      </x:c>
      <x:c r="D25" s="76" t="n">
        <x:f>Amortissements!D3</x:f>
        <x:v>5</x:v>
      </x:c>
      <x:c r="E25" s="76" t="n">
        <x:f>Amortissements!E3</x:f>
        <x:v>3300</x:v>
      </x:c>
      <x:c r="F25" s="76" t="n">
        <x:f>Amortissements!F3</x:f>
        <x:v>275</x:v>
      </x:c>
      <x:c r="G25" s="75"/>
      <x:c r="H25" s="75"/>
      <x:c r="I25" s="75"/>
      <x:c r="J25" s="75"/>
      <x:c r="K25" s="75"/>
      <x:c r="L25" s="75"/>
      <x:c r="M25" s="75"/>
      <x:c r="N25" s="75"/>
    </x:row>
    <x:row r="26">
      <x:c r="A26" s="75" t="str">
        <x:f>Amortissements!A4</x:f>
        <x:v>Mobilier initial</x:v>
      </x:c>
      <x:c r="B26" s="75" t="str">
        <x:f>Amortissements!B4</x:f>
        <x:v>Mobilier</x:v>
      </x:c>
      <x:c r="C26" s="76" t="n">
        <x:f>Amortissements!C4</x:f>
        <x:v>14500</x:v>
      </x:c>
      <x:c r="D26" s="76" t="n">
        <x:f>Amortissements!D4</x:f>
        <x:v>7</x:v>
      </x:c>
      <x:c r="E26" s="76" t="n">
        <x:f>Amortissements!E4</x:f>
        <x:v>2071.4285714285716</x:v>
      </x:c>
      <x:c r="F26" s="76" t="n">
        <x:f>Amortissements!F4</x:f>
        <x:v>172.61904761904762</x:v>
      </x:c>
      <x:c r="G26" s="75"/>
      <x:c r="H26" s="75"/>
      <x:c r="I26" s="75"/>
      <x:c r="J26" s="75"/>
      <x:c r="K26" s="75"/>
      <x:c r="L26" s="75"/>
      <x:c r="M26" s="75"/>
      <x:c r="N26" s="75"/>
    </x:row>
    <x:row r="27">
      <x:c r="A27" s="75" t="str">
        <x:f>Amortissements!A5</x:f>
        <x:v>Cuisine équipée</x:v>
      </x:c>
      <x:c r="B27" s="75" t="str">
        <x:f>Amortissements!B5</x:f>
        <x:v>Équipement</x:v>
      </x:c>
      <x:c r="C27" s="76" t="n">
        <x:f>Amortissements!C5</x:f>
        <x:v>6200</x:v>
      </x:c>
      <x:c r="D27" s="76" t="n">
        <x:f>Amortissements!D5</x:f>
        <x:v>10</x:v>
      </x:c>
      <x:c r="E27" s="76" t="n">
        <x:f>Amortissements!E5</x:f>
        <x:v>620</x:v>
      </x:c>
      <x:c r="F27" s="76" t="n">
        <x:f>Amortissements!F5</x:f>
        <x:v>51.666666666666664</x:v>
      </x:c>
      <x:c r="G27" s="75"/>
      <x:c r="H27" s="75"/>
      <x:c r="I27" s="75"/>
      <x:c r="J27" s="75"/>
      <x:c r="K27" s="75"/>
      <x:c r="L27" s="75"/>
      <x:c r="M27" s="75"/>
      <x:c r="N27" s="75"/>
    </x:row>
    <x:row r="28">
      <x:c r="A28" s="75" t="str">
        <x:f>Amortissements!A6</x:f>
        <x:v>Travaux amélioration</x:v>
      </x:c>
      <x:c r="B28" s="75" t="str">
        <x:f>Amortissements!B6</x:f>
        <x:v>Travaux</x:v>
      </x:c>
      <x:c r="C28" s="76" t="n">
        <x:f>Amortissements!C6</x:f>
        <x:v>12000</x:v>
      </x:c>
      <x:c r="D28" s="76" t="n">
        <x:f>Amortissements!D6</x:f>
        <x:v>10</x:v>
      </x:c>
      <x:c r="E28" s="76" t="n">
        <x:f>Amortissements!E6</x:f>
        <x:v>1200</x:v>
      </x:c>
      <x:c r="F28" s="76" t="n">
        <x:f>Amortissements!F6</x:f>
        <x:v>100</x:v>
      </x:c>
      <x:c r="G28" s="75"/>
      <x:c r="H28" s="75"/>
      <x:c r="I28" s="75"/>
      <x:c r="J28" s="75"/>
      <x:c r="K28" s="75"/>
      <x:c r="L28" s="75"/>
      <x:c r="M28" s="75"/>
      <x:c r="N28" s="75"/>
    </x:row>
    <x:row r="29">
      <x:c r="A29" s="75"/>
      <x:c r="B29" s="75"/>
      <x:c r="C29" s="75"/>
      <x:c r="D29" s="75"/>
      <x:c r="E29" s="75"/>
      <x:c r="F29" s="75"/>
      <x:c r="G29" s="75"/>
      <x:c r="H29" s="75"/>
      <x:c r="I29" s="75"/>
      <x:c r="J29" s="75"/>
      <x:c r="K29" s="75"/>
      <x:c r="L29" s="75"/>
      <x:c r="M29" s="75"/>
      <x:c r="N29" s="75"/>
    </x:row>
    <x:row r="30">
      <x:c r="A30" s="75"/>
      <x:c r="B30" s="75"/>
      <x:c r="C30" s="75"/>
      <x:c r="D30" s="75"/>
      <x:c r="E30" s="75"/>
      <x:c r="F30" s="75"/>
      <x:c r="G30" s="75"/>
      <x:c r="H30" s="75"/>
      <x:c r="I30" s="75"/>
      <x:c r="J30" s="75"/>
      <x:c r="K30" s="75"/>
      <x:c r="L30" s="75"/>
      <x:c r="M30" s="75"/>
      <x:c r="N30" s="75"/>
    </x:row>
    <x:row r="31">
      <x:c r="A31" s="75"/>
      <x:c r="B31" s="75"/>
      <x:c r="C31" s="75"/>
      <x:c r="D31" s="75"/>
      <x:c r="E31" s="75"/>
      <x:c r="F31" s="75"/>
      <x:c r="G31" s="75"/>
      <x:c r="H31" s="75"/>
      <x:c r="I31" s="75"/>
      <x:c r="J31" s="75"/>
      <x:c r="K31" s="75"/>
      <x:c r="L31" s="75"/>
      <x:c r="M31" s="75"/>
      <x:c r="N31" s="75"/>
    </x:row>
    <x:row r="32">
      <x:c r="A32" s="75"/>
      <x:c r="B32" s="75"/>
      <x:c r="C32" s="75"/>
      <x:c r="D32" s="75"/>
      <x:c r="E32" s="75"/>
      <x:c r="F32" s="75"/>
      <x:c r="G32" s="75"/>
      <x:c r="H32" s="75"/>
      <x:c r="I32" s="75"/>
      <x:c r="J32" s="75"/>
      <x:c r="K32" s="75"/>
      <x:c r="L32" s="75"/>
      <x:c r="M32" s="75"/>
      <x:c r="N32" s="75"/>
    </x:row>
    <x:row r="33">
      <x:c r="A33" s="75"/>
      <x:c r="B33" s="75"/>
      <x:c r="C33" s="75"/>
      <x:c r="D33" s="75"/>
      <x:c r="E33" s="75"/>
      <x:c r="F33" s="75"/>
      <x:c r="G33" s="75"/>
      <x:c r="H33" s="75"/>
      <x:c r="I33" s="75"/>
      <x:c r="J33" s="75"/>
      <x:c r="K33" s="75"/>
      <x:c r="L33" s="75"/>
      <x:c r="M33" s="75"/>
      <x:c r="N33" s="75"/>
    </x:row>
    <x:row r="34">
      <x:c r="A34" s="75"/>
      <x:c r="B34" s="75"/>
      <x:c r="C34" s="75"/>
      <x:c r="D34" s="75"/>
      <x:c r="E34" s="75"/>
      <x:c r="F34" s="75"/>
      <x:c r="G34" s="75"/>
      <x:c r="H34" s="75"/>
      <x:c r="I34" s="75"/>
      <x:c r="J34" s="75"/>
      <x:c r="K34" s="75"/>
      <x:c r="L34" s="75"/>
      <x:c r="M34" s="75"/>
      <x:c r="N34" s="75"/>
    </x:row>
    <x:row r="35">
      <x:c r="A35" s="75"/>
      <x:c r="B35" s="75"/>
      <x:c r="C35" s="75"/>
      <x:c r="D35" s="75"/>
      <x:c r="E35" s="75"/>
      <x:c r="F35" s="75"/>
      <x:c r="G35" s="75"/>
      <x:c r="H35" s="75"/>
      <x:c r="I35" s="75"/>
      <x:c r="J35" s="75"/>
      <x:c r="K35" s="75"/>
      <x:c r="L35" s="75"/>
      <x:c r="M35" s="75"/>
      <x:c r="N35" s="75"/>
    </x:row>
    <x:row r="36">
      <x:c r="A36" s="75"/>
      <x:c r="B36" s="75"/>
      <x:c r="C36" s="75"/>
      <x:c r="D36" s="75"/>
      <x:c r="E36" s="75"/>
      <x:c r="F36" s="75"/>
      <x:c r="G36" s="75"/>
      <x:c r="H36" s="75"/>
      <x:c r="I36" s="75"/>
      <x:c r="J36" s="75"/>
      <x:c r="K36" s="75"/>
      <x:c r="L36" s="75"/>
      <x:c r="M36" s="75"/>
      <x:c r="N36" s="75"/>
    </x:row>
    <x:row r="37">
      <x:c r="A37" s="75"/>
      <x:c r="B37" s="75"/>
      <x:c r="C37" s="75"/>
      <x:c r="D37" s="75"/>
      <x:c r="E37" s="75"/>
      <x:c r="F37" s="75"/>
      <x:c r="G37" s="75"/>
      <x:c r="H37" s="75"/>
      <x:c r="I37" s="75"/>
      <x:c r="J37" s="75"/>
      <x:c r="K37" s="75"/>
      <x:c r="L37" s="75"/>
      <x:c r="M37" s="75"/>
      <x:c r="N37" s="75"/>
    </x:row>
    <x:row r="38">
      <x:c r="A38" s="75"/>
      <x:c r="B38" s="75"/>
      <x:c r="C38" s="75"/>
      <x:c r="D38" s="75"/>
      <x:c r="E38" s="75"/>
      <x:c r="F38" s="75"/>
      <x:c r="G38" s="75"/>
      <x:c r="H38" s="75"/>
      <x:c r="I38" s="75"/>
      <x:c r="J38" s="75"/>
      <x:c r="K38" s="75"/>
      <x:c r="L38" s="75"/>
      <x:c r="M38" s="75"/>
      <x:c r="N38" s="75"/>
    </x:row>
    <x:row r="39">
      <x:c r="A39" s="75"/>
      <x:c r="B39" s="75"/>
      <x:c r="C39" s="75"/>
      <x:c r="D39" s="75"/>
      <x:c r="E39" s="75"/>
      <x:c r="F39" s="75"/>
      <x:c r="G39" s="75"/>
      <x:c r="H39" s="75"/>
      <x:c r="I39" s="75"/>
      <x:c r="J39" s="75"/>
      <x:c r="K39" s="75"/>
      <x:c r="L39" s="75"/>
      <x:c r="M39" s="75"/>
      <x:c r="N39" s="75"/>
    </x:row>
    <x:row r="40">
      <x:c r="A40" s="75"/>
      <x:c r="B40" s="75"/>
      <x:c r="C40" s="75"/>
      <x:c r="D40" s="75"/>
      <x:c r="E40" s="75"/>
      <x:c r="F40" s="75"/>
      <x:c r="G40" s="75"/>
      <x:c r="H40" s="75"/>
      <x:c r="I40" s="75"/>
      <x:c r="J40" s="75"/>
      <x:c r="K40" s="75"/>
      <x:c r="L40" s="75"/>
      <x:c r="M40" s="75"/>
      <x:c r="N40" s="75"/>
    </x:row>
    <x:row r="41">
      <x:c r="A41" s="75"/>
      <x:c r="B41" s="75"/>
      <x:c r="C41" s="75"/>
      <x:c r="D41" s="75"/>
      <x:c r="E41" s="75"/>
      <x:c r="F41" s="75"/>
      <x:c r="G41" s="75"/>
      <x:c r="H41" s="75"/>
      <x:c r="I41" s="75"/>
      <x:c r="J41" s="75"/>
      <x:c r="K41" s="75"/>
      <x:c r="L41" s="75"/>
      <x:c r="M41" s="75"/>
      <x:c r="N41" s="75"/>
    </x:row>
    <x:row r="42">
      <x:c r="A42" s="75"/>
      <x:c r="B42" s="75"/>
      <x:c r="C42" s="75"/>
      <x:c r="D42" s="75"/>
      <x:c r="E42" s="75"/>
      <x:c r="F42" s="75"/>
      <x:c r="G42" s="75"/>
      <x:c r="H42" s="75"/>
      <x:c r="I42" s="75"/>
      <x:c r="J42" s="75"/>
      <x:c r="K42" s="75"/>
      <x:c r="L42" s="75"/>
      <x:c r="M42" s="75"/>
      <x:c r="N42" s="75"/>
    </x:row>
    <x:row r="43">
      <x:c r="A43" s="75"/>
      <x:c r="B43" s="75"/>
      <x:c r="C43" s="75"/>
      <x:c r="D43" s="75"/>
      <x:c r="E43" s="75"/>
      <x:c r="F43" s="75"/>
      <x:c r="G43" s="75"/>
      <x:c r="H43" s="75"/>
      <x:c r="I43" s="75"/>
      <x:c r="J43" s="75"/>
      <x:c r="K43" s="75"/>
      <x:c r="L43" s="75"/>
      <x:c r="M43" s="75"/>
      <x:c r="N43" s="75"/>
    </x:row>
    <x:row r="44">
      <x:c r="A44" s="75"/>
      <x:c r="B44" s="75"/>
      <x:c r="C44" s="75"/>
      <x:c r="D44" s="75"/>
      <x:c r="E44" s="75"/>
      <x:c r="F44" s="75"/>
      <x:c r="G44" s="75"/>
      <x:c r="H44" s="75"/>
      <x:c r="I44" s="75"/>
      <x:c r="J44" s="75"/>
      <x:c r="K44" s="75"/>
      <x:c r="L44" s="75"/>
      <x:c r="M44" s="75"/>
      <x:c r="N44" s="75"/>
    </x:row>
    <x:row r="45">
      <x:c r="A45" s="75"/>
      <x:c r="B45" s="75"/>
      <x:c r="C45" s="75"/>
      <x:c r="D45" s="75"/>
      <x:c r="E45" s="75"/>
      <x:c r="F45" s="75"/>
      <x:c r="G45" s="75"/>
      <x:c r="H45" s="75"/>
      <x:c r="I45" s="75"/>
      <x:c r="J45" s="75"/>
      <x:c r="K45" s="75"/>
      <x:c r="L45" s="75"/>
      <x:c r="M45" s="75"/>
      <x:c r="N45" s="75"/>
    </x:row>
    <x:row r="46">
      <x:c r="A46" s="75"/>
      <x:c r="B46" s="75"/>
      <x:c r="C46" s="75"/>
      <x:c r="D46" s="75"/>
      <x:c r="E46" s="75"/>
      <x:c r="F46" s="75"/>
      <x:c r="G46" s="75"/>
      <x:c r="H46" s="75"/>
      <x:c r="I46" s="75"/>
      <x:c r="J46" s="75"/>
      <x:c r="K46" s="75"/>
      <x:c r="L46" s="75"/>
      <x:c r="M46" s="75"/>
      <x:c r="N46" s="75"/>
    </x:row>
  </x:sheetData>
  <x:mergeCells>
    <x:mergeCell ref="A1:N1"/>
    <x:mergeCell ref="A3:B4"/>
    <x:mergeCell ref="C3:D4"/>
    <x:mergeCell ref="E3:F4"/>
    <x:mergeCell ref="G3:H4"/>
    <x:mergeCell ref="I3:J4"/>
    <x:mergeCell ref="K3:L4"/>
    <x:mergeCell ref="A6:F6"/>
    <x:mergeCell ref="H6:N6"/>
    <x:mergeCell ref="A22:F22"/>
    <x:mergeCell ref="H16:N16"/>
  </x:mergeCells>
  <x:pageMargins left="0.7" right="0.7" top="0.75" bottom="0.75" header="0.3" footer="0.3"/>
  <x:drawing xmlns:r="http://schemas.openxmlformats.org/officeDocument/2006/relationships" r:id="R7feb75a078dc4400"/>
</x:worksheet>
</file>

<file path=xl/worksheets/sheet2.xml><?xml version="1.0" encoding="utf-8"?>
<x:worksheet xmlns:x="http://schemas.openxmlformats.org/spreadsheetml/2006/main">
  <x:sheetFormatPr defaultRowHeight="15"/>
  <x:cols>
    <x:col min="1" max="1" width="16" hidden="0" customWidth="1"/>
    <x:col min="2" max="2" width="16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  <x:col min="9" max="9" width="16" hidden="0" customWidth="1"/>
    <x:col min="10" max="10" width="16" hidden="0" customWidth="1"/>
    <x:col min="11" max="11" width="16" hidden="0" customWidth="1"/>
    <x:col min="12" max="12" width="16" hidden="0" customWidth="1"/>
    <x:col min="13" max="13" width="16" hidden="0" customWidth="1"/>
    <x:col min="14" max="14" width="16" hidden="0" customWidth="1"/>
  </x:cols>
  <x:sheetData>
    <x:row r="1" ht="32" customHeight="1">
      <x:c r="A1" s="70" t="str">
        <x:v>PARAMÈTRES LMNP — SAISIE DES HYPOTHÈSES</x:v>
      </x:c>
      <x:c r="B1" s="40"/>
      <x:c r="C1" s="40"/>
      <x:c r="D1" s="40"/>
      <x:c r="E1" s="40"/>
      <x:c r="F1" s="40"/>
      <x:c r="G1" s="40"/>
      <x:c r="H1" s="40"/>
      <x:c r="I1" s="40"/>
      <x:c r="J1" s="40"/>
      <x:c r="K1" s="40"/>
      <x:c r="L1" s="40"/>
      <x:c r="M1" s="40"/>
      <x:c r="N1" s="40"/>
    </x:row>
    <x:row r="3">
      <x:c r="A3" s="6" t="str">
        <x:v>Paramètre</x:v>
      </x:c>
      <x:c r="B3" s="6" t="str">
        <x:v>Valeur</x:v>
      </x:c>
      <x:c r="C3" s="6" t="str">
        <x:v>Commentaire</x:v>
      </x:c>
    </x:row>
    <x:row r="4">
      <x:c r="A4" s="21" t="str">
        <x:v>Nom du bien</x:v>
      </x:c>
      <x:c r="B4" s="28" t="str">
        <x:v>Appartement meublé Opéra</x:v>
      </x:c>
      <x:c r="C4" t="str">
        <x:v>Libellé du lot exploité en LMNP</x:v>
      </x:c>
    </x:row>
    <x:row r="5">
      <x:c r="A5" s="21" t="str">
        <x:v>Ville</x:v>
      </x:c>
      <x:c r="B5" s="28" t="str">
        <x:v>Lyon</x:v>
      </x:c>
      <x:c r="C5" t="str">
        <x:v>Exemple à adapter</x:v>
      </x:c>
    </x:row>
    <x:row r="6">
      <x:c r="A6" s="21" t="str">
        <x:v>Prix d’acquisition</x:v>
      </x:c>
      <x:c r="B6" s="32" t="n">
        <x:v>215000</x:v>
      </x:c>
      <x:c r="C6" t="str">
        <x:v>Prix hors frais annexes</x:v>
      </x:c>
    </x:row>
    <x:row r="7">
      <x:c r="A7" s="21" t="str">
        <x:v>Frais d’acquisition</x:v>
      </x:c>
      <x:c r="B7" s="32" t="n">
        <x:v>16500</x:v>
      </x:c>
      <x:c r="C7" t="str">
        <x:v>Notaire, frais bancaires, dossier</x:v>
      </x:c>
    </x:row>
    <x:row r="8">
      <x:c r="A8" s="21" t="str">
        <x:v>Valeur mobilier</x:v>
      </x:c>
      <x:c r="B8" s="32" t="n">
        <x:v>14500</x:v>
      </x:c>
      <x:c r="C8" t="str">
        <x:v>Meubles, électroménager, équipement</x:v>
      </x:c>
    </x:row>
    <x:row r="9">
      <x:c r="A9" s="21" t="str">
        <x:v>Loyer mensuel HC</x:v>
      </x:c>
      <x:c r="B9" s="32" t="n">
        <x:v>1050</x:v>
      </x:c>
      <x:c r="C9" t="str">
        <x:v>Loyer hors charges</x:v>
      </x:c>
    </x:row>
    <x:row r="10">
      <x:c r="A10" s="21" t="str">
        <x:v>Charges refacturées</x:v>
      </x:c>
      <x:c r="B10" s="28" t="n">
        <x:v>90</x:v>
      </x:c>
      <x:c r="C10" t="str">
        <x:v>Provisions récupérables</x:v>
      </x:c>
    </x:row>
    <x:row r="11">
      <x:c r="A11" s="21" t="str">
        <x:v>Mensualité crédit</x:v>
      </x:c>
      <x:c r="B11" s="28" t="n">
        <x:v>780</x:v>
      </x:c>
      <x:c r="C11" t="str">
        <x:v>Capital + intérêts</x:v>
      </x:c>
    </x:row>
    <x:row r="12">
      <x:c r="A12" s="21" t="str">
        <x:v>Taux d’occupation cible</x:v>
      </x:c>
      <x:c r="B12" s="34" t="n">
        <x:v>0.96</x:v>
      </x:c>
      <x:c r="C12" t="str">
        <x:v>Hypothèse annuelle</x:v>
      </x:c>
    </x:row>
    <x:row r="13">
      <x:c r="A13" s="21" t="str">
        <x:v>Régime</x:v>
      </x:c>
      <x:c r="B13" s="36" t="str">
        <x:v>Réel simplifié</x:v>
      </x:c>
      <x:c r="C13" t="str">
        <x:v>Hypothèse de travail</x:v>
      </x:c>
    </x:row>
    <x:row r="14">
      <x:c r="A14" s="21" t="str">
        <x:v>Durée amort. immobilier</x:v>
      </x:c>
      <x:c r="B14" s="34" t="n">
        <x:v>30</x:v>
      </x:c>
      <x:c r="C14" t="str">
        <x:v>Années</x:v>
      </x:c>
    </x:row>
    <x:row r="15">
      <x:c r="A15" s="21" t="str">
        <x:v>Durée amort. mobilier</x:v>
      </x:c>
      <x:c r="B15" s="34" t="n">
        <x:v>7</x:v>
      </x:c>
      <x:c r="C15" t="str">
        <x:v>Années</x:v>
      </x:c>
    </x:row>
    <x:row r="16">
      <x:c r="A16" s="21" t="str">
        <x:v>Durée amort. frais</x:v>
      </x:c>
      <x:c r="B16" s="28" t="n">
        <x:v>5</x:v>
      </x:c>
      <x:c r="C16" t="str">
        <x:v>Années</x:v>
      </x:c>
    </x:row>
  </x:sheetData>
  <x:mergeCells>
    <x:mergeCell ref="A1:H1"/>
  </x:mergeCells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FormatPr defaultRowHeight="15"/>
  <x:cols>
    <x:col min="1" max="1" width="16" hidden="0" customWidth="1"/>
    <x:col min="2" max="2" width="16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  <x:col min="9" max="9" width="16" hidden="0" customWidth="1"/>
    <x:col min="10" max="10" width="16" hidden="0" customWidth="1"/>
    <x:col min="11" max="11" width="16" hidden="0" customWidth="1"/>
    <x:col min="12" max="12" width="16" hidden="0" customWidth="1"/>
    <x:col min="13" max="13" width="16" hidden="0" customWidth="1"/>
    <x:col min="14" max="14" width="16" hidden="0" customWidth="1"/>
  </x:cols>
  <x:sheetData>
    <x:row r="1">
      <x:c r="A1" s="6" t="str">
        <x:v>Immobilisation</x:v>
      </x:c>
      <x:c r="B1" s="6" t="str">
        <x:v>Type</x:v>
      </x:c>
      <x:c r="C1" s="6" t="str">
        <x:v>Valeur amortissable</x:v>
      </x:c>
      <x:c r="D1" s="6" t="str">
        <x:v>Durée</x:v>
      </x:c>
      <x:c r="E1" s="6" t="str">
        <x:v>Amortissement annuel</x:v>
      </x:c>
      <x:c r="F1" s="6" t="str">
        <x:v>Amortissement mensuel</x:v>
      </x:c>
      <x:c r="G1" s="40"/>
      <x:c r="H1" s="40"/>
      <x:c r="I1" s="40"/>
      <x:c r="J1" s="40"/>
      <x:c r="K1" s="40"/>
      <x:c r="L1" s="40"/>
      <x:c r="M1" s="40"/>
      <x:c r="N1" s="40"/>
    </x:row>
    <x:row r="2">
      <x:c r="A2" t="str">
        <x:v>Bien hors terrain</x:v>
      </x:c>
      <x:c r="B2" t="str">
        <x:v>Bien immobilier</x:v>
      </x:c>
      <x:c r="C2" s="38" t="n">
        <x:v>185000</x:v>
      </x:c>
      <x:c r="D2" s="44" t="n">
        <x:v>30</x:v>
      </x:c>
      <x:c r="E2" s="38" t="n">
        <x:f>C2/D2</x:f>
        <x:v>6166.666666666667</x:v>
      </x:c>
      <x:c r="F2" s="38" t="n">
        <x:f>E2/12</x:f>
        <x:v>513.8888888888889</x:v>
      </x:c>
    </x:row>
    <x:row r="3">
      <x:c r="A3" t="str">
        <x:v>Frais d’acquisition</x:v>
      </x:c>
      <x:c r="B3" t="str">
        <x:v>Frais acquisition</x:v>
      </x:c>
      <x:c r="C3" s="38" t="n">
        <x:v>16500</x:v>
      </x:c>
      <x:c r="D3" s="44" t="n">
        <x:v>5</x:v>
      </x:c>
      <x:c r="E3" s="38" t="n">
        <x:f>C3/D3</x:f>
        <x:v>3300</x:v>
      </x:c>
      <x:c r="F3" s="38" t="n">
        <x:f>E3/12</x:f>
        <x:v>275</x:v>
      </x:c>
    </x:row>
    <x:row r="4">
      <x:c r="A4" t="str">
        <x:v>Mobilier initial</x:v>
      </x:c>
      <x:c r="B4" t="str">
        <x:v>Mobilier</x:v>
      </x:c>
      <x:c r="C4" s="38" t="n">
        <x:v>14500</x:v>
      </x:c>
      <x:c r="D4" s="44" t="n">
        <x:v>7</x:v>
      </x:c>
      <x:c r="E4" s="38" t="n">
        <x:f>C4/D4</x:f>
        <x:v>2071.4285714285716</x:v>
      </x:c>
      <x:c r="F4" s="38" t="n">
        <x:f>E4/12</x:f>
        <x:v>172.61904761904762</x:v>
      </x:c>
    </x:row>
    <x:row r="5">
      <x:c r="A5" t="str">
        <x:v>Cuisine équipée</x:v>
      </x:c>
      <x:c r="B5" t="str">
        <x:v>Équipement</x:v>
      </x:c>
      <x:c r="C5" s="38" t="n">
        <x:v>6200</x:v>
      </x:c>
      <x:c r="D5" s="44" t="n">
        <x:v>10</x:v>
      </x:c>
      <x:c r="E5" s="38" t="n">
        <x:f>C5/D5</x:f>
        <x:v>620</x:v>
      </x:c>
      <x:c r="F5" s="38" t="n">
        <x:f>E5/12</x:f>
        <x:v>51.666666666666664</x:v>
      </x:c>
    </x:row>
    <x:row r="6">
      <x:c r="A6" t="str">
        <x:v>Travaux amélioration</x:v>
      </x:c>
      <x:c r="B6" t="str">
        <x:v>Travaux</x:v>
      </x:c>
      <x:c r="C6" s="38" t="n">
        <x:v>12000</x:v>
      </x:c>
      <x:c r="D6" s="44" t="n">
        <x:v>10</x:v>
      </x:c>
      <x:c r="E6" s="38" t="n">
        <x:f>C6/D6</x:f>
        <x:v>1200</x:v>
      </x:c>
      <x:c r="F6" s="38" t="n">
        <x:f>E6/12</x:f>
        <x:v>100</x:v>
      </x:c>
    </x:row>
  </x:sheetData>
  <x:dataValidations count="1">
    <x:dataValidation type="list" sqref="B2:B30">
      <x:formula1>Listes!$C$2:$C$6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e340b3d43dc4432c"/>
  </x:tableParts>
</x:worksheet>
</file>

<file path=xl/worksheets/sheet4.xml><?xml version="1.0" encoding="utf-8"?>
<x:worksheet xmlns:x="http://schemas.openxmlformats.org/spreadsheetml/2006/main">
  <x:sheetFormatPr defaultRowHeight="15"/>
  <x:cols>
    <x:col min="1" max="1" width="16" hidden="0" customWidth="1"/>
    <x:col min="2" max="2" width="16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  <x:col min="9" max="9" width="16" hidden="0" customWidth="1"/>
    <x:col min="10" max="10" width="16" hidden="0" customWidth="1"/>
    <x:col min="11" max="11" width="16" hidden="0" customWidth="1"/>
    <x:col min="12" max="12" width="16" hidden="0" customWidth="1"/>
    <x:col min="13" max="13" width="16" hidden="0" customWidth="1"/>
    <x:col min="14" max="14" width="16" hidden="0" customWidth="1"/>
  </x:cols>
  <x:sheetData>
    <x:row r="1">
      <x:c r="A1" s="6" t="str">
        <x:v>Mois</x:v>
      </x:c>
      <x:c r="B1" s="6" t="str">
        <x:v>Loyers HC</x:v>
      </x:c>
      <x:c r="C1" s="6" t="str">
        <x:v>Charges refacturées</x:v>
      </x:c>
      <x:c r="D1" s="6" t="str">
        <x:v>Charges payées</x:v>
      </x:c>
      <x:c r="E1" s="6" t="str">
        <x:v>Crédit</x:v>
      </x:c>
      <x:c r="F1" s="6" t="str">
        <x:v>Travaux</x:v>
      </x:c>
      <x:c r="G1" s="6" t="str">
        <x:v>Autres frais</x:v>
      </x:c>
      <x:c r="H1" s="6" t="str">
        <x:v>Trésorerie nette</x:v>
      </x:c>
      <x:c r="I1" s="6" t="str">
        <x:v>Statut</x:v>
      </x:c>
      <x:c r="J1" s="40"/>
      <x:c r="K1" s="40"/>
      <x:c r="L1" s="40"/>
      <x:c r="M1" s="40"/>
      <x:c r="N1" s="40"/>
    </x:row>
    <x:row r="2">
      <x:c r="A2" s="40" t="str">
        <x:v>Janvier</x:v>
      </x:c>
      <x:c r="B2" s="41" t="n">
        <x:v>1050</x:v>
      </x:c>
      <x:c r="C2" s="41" t="n">
        <x:v>90</x:v>
      </x:c>
      <x:c r="D2" s="41" t="n">
        <x:v>220</x:v>
      </x:c>
      <x:c r="E2" s="41" t="n">
        <x:v>780</x:v>
      </x:c>
      <x:c r="F2" s="41" t="n">
        <x:v>0</x:v>
      </x:c>
      <x:c r="G2" s="41" t="n">
        <x:v>45</x:v>
      </x:c>
      <x:c r="H2" s="41" t="n">
        <x:f>B2+C2-D2-E2-F2-G2</x:f>
        <x:v>95</x:v>
      </x:c>
      <x:c r="I2" s="40" t="str">
        <x:v>Payé</x:v>
      </x:c>
    </x:row>
    <x:row r="3">
      <x:c r="A3" s="40" t="str">
        <x:v>Février</x:v>
      </x:c>
      <x:c r="B3" s="41" t="n">
        <x:v>1050</x:v>
      </x:c>
      <x:c r="C3" s="41" t="n">
        <x:v>90</x:v>
      </x:c>
      <x:c r="D3" s="41" t="n">
        <x:v>180</x:v>
      </x:c>
      <x:c r="E3" s="41" t="n">
        <x:v>780</x:v>
      </x:c>
      <x:c r="F3" s="41" t="n">
        <x:v>0</x:v>
      </x:c>
      <x:c r="G3" s="41" t="n">
        <x:v>45</x:v>
      </x:c>
      <x:c r="H3" s="41" t="n">
        <x:f>B3+C3-D3-E3-F3-G3</x:f>
        <x:v>135</x:v>
      </x:c>
      <x:c r="I3" s="40" t="str">
        <x:v>Payé</x:v>
      </x:c>
    </x:row>
    <x:row r="4">
      <x:c r="A4" s="40" t="str">
        <x:v>Mars</x:v>
      </x:c>
      <x:c r="B4" s="41" t="n">
        <x:v>1050</x:v>
      </x:c>
      <x:c r="C4" s="41" t="n">
        <x:v>90</x:v>
      </x:c>
      <x:c r="D4" s="41" t="n">
        <x:v>310</x:v>
      </x:c>
      <x:c r="E4" s="41" t="n">
        <x:v>780</x:v>
      </x:c>
      <x:c r="F4" s="41" t="n">
        <x:v>1200</x:v>
      </x:c>
      <x:c r="G4" s="41" t="n">
        <x:v>45</x:v>
      </x:c>
      <x:c r="H4" s="41" t="n">
        <x:f>B4+C4-D4-E4-F4-G4</x:f>
        <x:v>-1195</x:v>
      </x:c>
      <x:c r="I4" s="40" t="str">
        <x:v>Payé</x:v>
      </x:c>
    </x:row>
    <x:row r="5">
      <x:c r="A5" s="40" t="str">
        <x:v>Avril</x:v>
      </x:c>
      <x:c r="B5" s="41" t="n">
        <x:v>1050</x:v>
      </x:c>
      <x:c r="C5" s="41" t="n">
        <x:v>90</x:v>
      </x:c>
      <x:c r="D5" s="41" t="n">
        <x:v>190</x:v>
      </x:c>
      <x:c r="E5" s="41" t="n">
        <x:v>780</x:v>
      </x:c>
      <x:c r="F5" s="41" t="n">
        <x:v>0</x:v>
      </x:c>
      <x:c r="G5" s="41" t="n">
        <x:v>45</x:v>
      </x:c>
      <x:c r="H5" s="41" t="n">
        <x:f>B5+C5-D5-E5-F5-G5</x:f>
        <x:v>125</x:v>
      </x:c>
      <x:c r="I5" s="40" t="str">
        <x:v>Payé</x:v>
      </x:c>
    </x:row>
    <x:row r="6">
      <x:c r="A6" s="40" t="str">
        <x:v>Mai</x:v>
      </x:c>
      <x:c r="B6" s="41" t="n">
        <x:v>1050</x:v>
      </x:c>
      <x:c r="C6" s="41" t="n">
        <x:v>90</x:v>
      </x:c>
      <x:c r="D6" s="41" t="n">
        <x:v>240</x:v>
      </x:c>
      <x:c r="E6" s="41" t="n">
        <x:v>780</x:v>
      </x:c>
      <x:c r="F6" s="41" t="n">
        <x:v>0</x:v>
      </x:c>
      <x:c r="G6" s="41" t="n">
        <x:v>45</x:v>
      </x:c>
      <x:c r="H6" s="41" t="n">
        <x:f>B6+C6-D6-E6-F6-G6</x:f>
        <x:v>75</x:v>
      </x:c>
      <x:c r="I6" s="40" t="str">
        <x:v>Payé</x:v>
      </x:c>
    </x:row>
    <x:row r="7">
      <x:c r="A7" s="40" t="str">
        <x:v>Juin</x:v>
      </x:c>
      <x:c r="B7" s="41" t="n">
        <x:v>1050</x:v>
      </x:c>
      <x:c r="C7" s="41" t="n">
        <x:v>90</x:v>
      </x:c>
      <x:c r="D7" s="41" t="n">
        <x:v>210</x:v>
      </x:c>
      <x:c r="E7" s="41" t="n">
        <x:v>780</x:v>
      </x:c>
      <x:c r="F7" s="41" t="n">
        <x:v>650</x:v>
      </x:c>
      <x:c r="G7" s="41" t="n">
        <x:v>45</x:v>
      </x:c>
      <x:c r="H7" s="41" t="n">
        <x:f>B7+C7-D7-E7-F7-G7</x:f>
        <x:v>-545</x:v>
      </x:c>
      <x:c r="I7" s="40" t="str">
        <x:v>Payé</x:v>
      </x:c>
    </x:row>
    <x:row r="8">
      <x:c r="A8" s="40" t="str">
        <x:v>Juillet</x:v>
      </x:c>
      <x:c r="B8" s="41" t="n">
        <x:v>1050</x:v>
      </x:c>
      <x:c r="C8" s="41" t="n">
        <x:v>90</x:v>
      </x:c>
      <x:c r="D8" s="41" t="n">
        <x:v>420</x:v>
      </x:c>
      <x:c r="E8" s="41" t="n">
        <x:v>780</x:v>
      </x:c>
      <x:c r="F8" s="41" t="n">
        <x:v>0</x:v>
      </x:c>
      <x:c r="G8" s="41" t="n">
        <x:v>45</x:v>
      </x:c>
      <x:c r="H8" s="41" t="n">
        <x:f>B8+C8-D8-E8-F8-G8</x:f>
        <x:v>-105</x:v>
      </x:c>
      <x:c r="I8" s="40" t="str">
        <x:v>Payé</x:v>
      </x:c>
    </x:row>
    <x:row r="9">
      <x:c r="A9" s="40" t="str">
        <x:v>Août</x:v>
      </x:c>
      <x:c r="B9" s="41" t="n">
        <x:v>1050</x:v>
      </x:c>
      <x:c r="C9" s="41" t="n">
        <x:v>90</x:v>
      </x:c>
      <x:c r="D9" s="41" t="n">
        <x:v>180</x:v>
      </x:c>
      <x:c r="E9" s="41" t="n">
        <x:v>780</x:v>
      </x:c>
      <x:c r="F9" s="41" t="n">
        <x:v>0</x:v>
      </x:c>
      <x:c r="G9" s="41" t="n">
        <x:v>45</x:v>
      </x:c>
      <x:c r="H9" s="41" t="n">
        <x:f>B9+C9-D9-E9-F9-G9</x:f>
        <x:v>135</x:v>
      </x:c>
      <x:c r="I9" s="40" t="str">
        <x:v>Payé</x:v>
      </x:c>
    </x:row>
    <x:row r="10">
      <x:c r="A10" s="40" t="str">
        <x:v>Septembre</x:v>
      </x:c>
      <x:c r="B10" s="41" t="n">
        <x:v>1050</x:v>
      </x:c>
      <x:c r="C10" s="41" t="n">
        <x:v>90</x:v>
      </x:c>
      <x:c r="D10" s="41" t="n">
        <x:v>230</x:v>
      </x:c>
      <x:c r="E10" s="41" t="n">
        <x:v>780</x:v>
      </x:c>
      <x:c r="F10" s="41" t="n">
        <x:v>0</x:v>
      </x:c>
      <x:c r="G10" s="41" t="n">
        <x:v>45</x:v>
      </x:c>
      <x:c r="H10" s="41" t="n">
        <x:f>B10+C10-D10-E10-F10-G10</x:f>
        <x:v>85</x:v>
      </x:c>
      <x:c r="I10" s="40" t="str">
        <x:v>Payé</x:v>
      </x:c>
    </x:row>
    <x:row r="11">
      <x:c r="A11" s="40" t="str">
        <x:v>Octobre</x:v>
      </x:c>
      <x:c r="B11" s="41" t="n">
        <x:v>1050</x:v>
      </x:c>
      <x:c r="C11" s="41" t="n">
        <x:v>90</x:v>
      </x:c>
      <x:c r="D11" s="41" t="n">
        <x:v>260</x:v>
      </x:c>
      <x:c r="E11" s="41" t="n">
        <x:v>780</x:v>
      </x:c>
      <x:c r="F11" s="41" t="n">
        <x:v>900</x:v>
      </x:c>
      <x:c r="G11" s="41" t="n">
        <x:v>45</x:v>
      </x:c>
      <x:c r="H11" s="41" t="n">
        <x:f>B11+C11-D11-E11-F11-G11</x:f>
        <x:v>-845</x:v>
      </x:c>
      <x:c r="I11" s="40" t="str">
        <x:v>Prévisionnel</x:v>
      </x:c>
    </x:row>
    <x:row r="12">
      <x:c r="A12" s="40" t="str">
        <x:v>Novembre</x:v>
      </x:c>
      <x:c r="B12" s="41" t="n">
        <x:v>1050</x:v>
      </x:c>
      <x:c r="C12" s="41" t="n">
        <x:v>90</x:v>
      </x:c>
      <x:c r="D12" s="41" t="n">
        <x:v>200</x:v>
      </x:c>
      <x:c r="E12" s="41" t="n">
        <x:v>780</x:v>
      </x:c>
      <x:c r="F12" s="41" t="n">
        <x:v>0</x:v>
      </x:c>
      <x:c r="G12" s="41" t="n">
        <x:v>45</x:v>
      </x:c>
      <x:c r="H12" s="41" t="n">
        <x:f>B12+C12-D12-E12-F12-G12</x:f>
        <x:v>115</x:v>
      </x:c>
      <x:c r="I12" s="40" t="str">
        <x:v>Prévisionnel</x:v>
      </x:c>
    </x:row>
    <x:row r="13">
      <x:c r="A13" s="40" t="str">
        <x:v>Décembre</x:v>
      </x:c>
      <x:c r="B13" s="41" t="n">
        <x:v>1050</x:v>
      </x:c>
      <x:c r="C13" s="41" t="n">
        <x:v>90</x:v>
      </x:c>
      <x:c r="D13" s="41" t="n">
        <x:v>350</x:v>
      </x:c>
      <x:c r="E13" s="41" t="n">
        <x:v>780</x:v>
      </x:c>
      <x:c r="F13" s="41" t="n">
        <x:v>0</x:v>
      </x:c>
      <x:c r="G13" s="41" t="n">
        <x:v>45</x:v>
      </x:c>
      <x:c r="H13" s="41" t="n">
        <x:f>B13+C13-D13-E13-F13-G13</x:f>
        <x:v>-35</x:v>
      </x:c>
      <x:c r="I13" s="40" t="str">
        <x:v>Prévisionnel</x:v>
      </x:c>
    </x:row>
  </x:sheetData>
  <x:conditionalFormatting sqref="H2:H13">
    <x:cfRule type="expression" dxfId="0" priority="1">
      <x:formula>H2&lt;0</x:formula>
    </x:cfRule>
    <x:cfRule type="expression" dxfId="1" priority="2">
      <x:formula>H2&gt;=0</x:formula>
    </x:cfRule>
  </x:conditionalFormatting>
  <x:dataValidations count="1">
    <x:dataValidation type="list" sqref="I2:I13">
      <x:formula1>Listes!$A$2:$A$5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9aeb25bbec1347be"/>
  </x:tableParts>
</x:worksheet>
</file>

<file path=xl/worksheets/sheet5.xml><?xml version="1.0" encoding="utf-8"?>
<x:worksheet xmlns:x="http://schemas.openxmlformats.org/spreadsheetml/2006/main">
  <x:sheetFormatPr defaultRowHeight="15"/>
  <x:cols>
    <x:col min="1" max="1" width="16" hidden="0" customWidth="1"/>
    <x:col min="2" max="2" width="16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  <x:col min="9" max="9" width="16" hidden="0" customWidth="1"/>
    <x:col min="10" max="10" width="16" hidden="0" customWidth="1"/>
    <x:col min="11" max="11" width="16" hidden="0" customWidth="1"/>
    <x:col min="12" max="12" width="16" hidden="0" customWidth="1"/>
    <x:col min="13" max="13" width="16" hidden="0" customWidth="1"/>
    <x:col min="14" max="14" width="16" hidden="0" customWidth="1"/>
  </x:cols>
  <x:sheetData>
    <x:row r="1">
      <x:c r="A1" s="72" t="str">
        <x:v>SYNTHÈSE FISCALE LMNP — RÉSULTAT ET AMORTISSEMENTS</x:v>
      </x:c>
      <x:c r="B1" s="40"/>
      <x:c r="C1" s="40"/>
      <x:c r="D1" s="40"/>
      <x:c r="E1" s="40"/>
      <x:c r="F1" s="40"/>
      <x:c r="G1" s="40"/>
      <x:c r="H1" s="40"/>
      <x:c r="I1" s="40"/>
      <x:c r="J1" s="40"/>
      <x:c r="K1" s="40"/>
      <x:c r="L1" s="40"/>
      <x:c r="M1" s="40"/>
      <x:c r="N1" s="40"/>
    </x:row>
    <x:row r="3">
      <x:c r="A3" s="6" t="str">
        <x:v>Indicateur</x:v>
      </x:c>
      <x:c r="B3" s="6" t="str">
        <x:v>Formule / Source</x:v>
      </x:c>
      <x:c r="C3" s="6" t="str">
        <x:v>Montant</x:v>
      </x:c>
      <x:c r="D3" s="6" t="str">
        <x:v>Lecture</x:v>
      </x:c>
    </x:row>
    <x:row r="4">
      <x:c r="A4" s="40" t="str">
        <x:v>Loyers annuels HC</x:v>
      </x:c>
      <x:c r="B4" s="40" t="str">
        <x:v>Suivi Mensuel</x:v>
      </x:c>
      <x:c r="C4" s="41" t="n">
        <x:f>SUM('Suivi Mensuel'!B2:B13)</x:f>
        <x:v>12600</x:v>
      </x:c>
      <x:c r="D4" s="40" t="str">
        <x:v>Revenus locatifs hors charges</x:v>
      </x:c>
    </x:row>
    <x:row r="5">
      <x:c r="A5" s="40" t="str">
        <x:v>Charges refacturées</x:v>
      </x:c>
      <x:c r="B5" s="40" t="str">
        <x:v>Suivi Mensuel</x:v>
      </x:c>
      <x:c r="C5" s="41" t="n">
        <x:f>SUM('Suivi Mensuel'!C2:C13)</x:f>
        <x:v>1080</x:v>
      </x:c>
      <x:c r="D5" s="40" t="str">
        <x:v>Produits récupérables</x:v>
      </x:c>
    </x:row>
    <x:row r="6">
      <x:c r="A6" s="40" t="str">
        <x:v>Charges payées</x:v>
      </x:c>
      <x:c r="B6" s="40" t="str">
        <x:v>Suivi Mensuel</x:v>
      </x:c>
      <x:c r="C6" s="41" t="n">
        <x:f>SUM('Suivi Mensuel'!D2:D13)</x:f>
        <x:v>2990</x:v>
      </x:c>
      <x:c r="D6" s="40" t="str">
        <x:v>Charges d’exploitation</x:v>
      </x:c>
    </x:row>
    <x:row r="7">
      <x:c r="A7" s="40" t="str">
        <x:v>Crédit annuel</x:v>
      </x:c>
      <x:c r="B7" s="40" t="str">
        <x:v>Suivi Mensuel</x:v>
      </x:c>
      <x:c r="C7" s="41" t="n">
        <x:f>SUM('Suivi Mensuel'!E2:E13)</x:f>
        <x:v>9360</x:v>
      </x:c>
      <x:c r="D7" s="40" t="str">
        <x:v>Sortie de trésorerie</x:v>
      </x:c>
    </x:row>
    <x:row r="8">
      <x:c r="A8" s="40" t="str">
        <x:v>Travaux annuels</x:v>
      </x:c>
      <x:c r="B8" s="40" t="str">
        <x:v>Suivi Mensuel</x:v>
      </x:c>
      <x:c r="C8" s="41" t="n">
        <x:f>SUM('Suivi Mensuel'!F2:F13)</x:f>
        <x:v>2750</x:v>
      </x:c>
      <x:c r="D8" s="40" t="str">
        <x:v>Dépenses d’entretien / amélioration</x:v>
      </x:c>
    </x:row>
    <x:row r="9">
      <x:c r="A9" s="40" t="str">
        <x:v>Autres frais</x:v>
      </x:c>
      <x:c r="B9" s="40" t="str">
        <x:v>Suivi Mensuel</x:v>
      </x:c>
      <x:c r="C9" s="41" t="n">
        <x:f>SUM('Suivi Mensuel'!G2:G13)</x:f>
        <x:v>540</x:v>
      </x:c>
      <x:c r="D9" s="40" t="str">
        <x:v>Frais divers</x:v>
      </x:c>
    </x:row>
    <x:row r="10">
      <x:c r="A10" s="40" t="str">
        <x:v>Résultat avant amortissement</x:v>
      </x:c>
      <x:c r="B10" s="40" t="str">
        <x:v>Produits - charges</x:v>
      </x:c>
      <x:c r="C10" s="41" t="n">
        <x:f>C4+C5-C6-C8-C9</x:f>
        <x:v>7400</x:v>
      </x:c>
      <x:c r="D10" s="40" t="str">
        <x:v>Base économique simplifiée</x:v>
      </x:c>
    </x:row>
    <x:row r="11">
      <x:c r="A11" s="40" t="str">
        <x:v>Amortissement annuel</x:v>
      </x:c>
      <x:c r="B11" s="40" t="str">
        <x:v>Table amortissements</x:v>
      </x:c>
      <x:c r="C11" s="41" t="n">
        <x:f>SUM(Amortissements!E2:E6)</x:f>
        <x:v>13358.09523809524</x:v>
      </x:c>
      <x:c r="D11" s="40" t="str">
        <x:v>Dotation annuelle théorique</x:v>
      </x:c>
    </x:row>
    <x:row r="12">
      <x:c r="A12" s="40" t="str">
        <x:v>Résultat fiscal estimatif</x:v>
      </x:c>
      <x:c r="B12" s="40" t="str">
        <x:v>Avant amort. - amort.</x:v>
      </x:c>
      <x:c r="C12" s="41" t="n">
        <x:f>C10-C11</x:f>
        <x:v>-5958.09523809524</x:v>
      </x:c>
      <x:c r="D12" s="40" t="str">
        <x:v>Estimation à contrôler par un professionnel</x:v>
      </x:c>
    </x:row>
  </x:sheetData>
  <x:mergeCells>
    <x:mergeCell ref="A1:D1"/>
  </x:mergeCells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FormatPr defaultRowHeight="15"/>
  <x:cols>
    <x:col min="1" max="1" width="16" hidden="0" customWidth="1"/>
    <x:col min="2" max="2" width="16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  <x:col min="9" max="9" width="16" hidden="0" customWidth="1"/>
    <x:col min="10" max="10" width="16" hidden="0" customWidth="1"/>
    <x:col min="11" max="11" width="16" hidden="0" customWidth="1"/>
    <x:col min="12" max="12" width="16" hidden="0" customWidth="1"/>
    <x:col min="13" max="13" width="16" hidden="0" customWidth="1"/>
    <x:col min="14" max="14" width="16" hidden="0" customWidth="1"/>
  </x:cols>
  <x:sheetData>
    <x:row r="1">
      <x:c r="A1" s="6" t="str">
        <x:v>Statut</x:v>
      </x:c>
      <x:c r="B1" s="6" t="str">
        <x:v>Catégorie Charge</x:v>
      </x:c>
      <x:c r="C1" s="6" t="str">
        <x:v>Type Immobilisation</x:v>
      </x:c>
      <x:c r="D1" s="40"/>
      <x:c r="E1" s="40"/>
      <x:c r="F1" s="40"/>
      <x:c r="G1" s="40"/>
      <x:c r="H1" s="40"/>
      <x:c r="I1" s="40"/>
      <x:c r="J1" s="40"/>
      <x:c r="K1" s="40"/>
      <x:c r="L1" s="40"/>
      <x:c r="M1" s="40"/>
      <x:c r="N1" s="40"/>
    </x:row>
    <x:row r="2">
      <x:c r="A2" t="str">
        <x:v>Payé</x:v>
      </x:c>
      <x:c r="B2" t="str">
        <x:v>Assurance</x:v>
      </x:c>
      <x:c r="C2" t="str">
        <x:v>Bien immobilier</x:v>
      </x:c>
    </x:row>
    <x:row r="3">
      <x:c r="A3" t="str">
        <x:v>En attente</x:v>
      </x:c>
      <x:c r="B3" t="str">
        <x:v>Taxe foncière</x:v>
      </x:c>
      <x:c r="C3" t="str">
        <x:v>Mobilier</x:v>
      </x:c>
    </x:row>
    <x:row r="4">
      <x:c r="A4" t="str">
        <x:v>Retard</x:v>
      </x:c>
      <x:c r="B4" t="str">
        <x:v>Syndic</x:v>
      </x:c>
      <x:c r="C4" t="str">
        <x:v>Travaux</x:v>
      </x:c>
    </x:row>
    <x:row r="5">
      <x:c r="A5" t="str">
        <x:v>Prévisionnel</x:v>
      </x:c>
      <x:c r="B5" t="str">
        <x:v>Entretien</x:v>
      </x:c>
      <x:c r="C5" t="str">
        <x:v>Équipement</x:v>
      </x:c>
    </x:row>
    <x:row r="6">
      <x:c r="B6" t="str">
        <x:v>Internet</x:v>
      </x:c>
      <x:c r="C6" t="str">
        <x:v>Frais acquisition</x:v>
      </x:c>
    </x:row>
    <x:row r="7">
      <x:c r="B7" t="str">
        <x:v>Frais bancaires</x:v>
      </x:c>
    </x:row>
    <x:row r="8">
      <x:c r="B8" t="str">
        <x:v>Autre</x:v>
      </x:c>
    </x:row>
  </x:sheetData>
  <x:pageMargins left="0.7" right="0.7" top="0.75" bottom="0.75" header="0.3" footer="0.3"/>
</x:worksheet>
</file>