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f92917cabcb401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Cash Flow Forecast" sheetId="1" r:id="R4ddf7789886c480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.0%"/>
    <x:numFmt numFmtId="201" formatCode="£#,##0;[Red](£#,##0);-"/>
    <x:numFmt numFmtId="202" formatCode="0.0x"/>
  </x:numFmts>
  <x:fonts count="16">
    <x:font>
      <x:sz val="11"/>
      <x:name val="Carlito"/>
    </x:font>
    <x:font>
      <x:b/>
      <x:sz val="18"/>
      <x:color rgb="0F172A"/>
      <x:name val="Carlito"/>
    </x:font>
    <x:font>
      <x:i/>
      <x:sz val="10"/>
      <x:color rgb="475569"/>
      <x:name val="Carlito"/>
    </x:font>
    <x:font>
      <x:sz val="10"/>
      <x:color rgb="0F172A"/>
      <x:name val="Carlito"/>
    </x:font>
    <x:font>
      <x:b/>
      <x:sz val="10"/>
      <x:color rgb="0000FF"/>
      <x:name val="Carlito"/>
    </x:font>
    <x:font>
      <x:b/>
      <x:sz val="13"/>
      <x:color rgb="0F172A"/>
      <x:name val="Carlito"/>
    </x:font>
    <x:font>
      <x:sz val="10"/>
      <x:color rgb="334155"/>
      <x:name val="Carlito"/>
    </x:font>
    <x:font>
      <x:b/>
      <x:sz val="10"/>
      <x:color rgb="334155"/>
      <x:name val="Carlito"/>
    </x:font>
    <x:font>
      <x:b/>
      <x:sz val="14"/>
      <x:color rgb="0F172A"/>
      <x:name val="Carlito"/>
    </x:font>
    <x:font>
      <x:b/>
      <x:sz val="11"/>
      <x:color rgb="0F172A"/>
      <x:name val="Carlito"/>
    </x:font>
    <x:font>
      <x:b/>
      <x:sz val="11"/>
      <x:color rgb="FFFFFF"/>
      <x:name val="Carlito"/>
    </x:font>
    <x:font>
      <x:b/>
      <x:sz val="11"/>
      <x:color rgb="000000"/>
      <x:name val="Carlito"/>
    </x:font>
    <x:font>
      <x:sz val="11"/>
      <x:color rgb="0000FF"/>
      <x:name val="Carlito"/>
    </x:font>
    <x:font>
      <x:sz val="11"/>
      <x:color rgb="000000"/>
      <x:name val="Carlito"/>
    </x:font>
    <x:font>
      <x:sz val="10"/>
      <x:color rgb="374151"/>
      <x:name val="Carlito"/>
    </x:font>
    <x:font>
      <x:b/>
      <x:sz val="10"/>
      <x:color rgb="92400E"/>
      <x:name val="Carlito"/>
    </x:font>
  </x:fonts>
  <x:fills count="2">
    <x:fill>
      <x:patternFill patternType="none"/>
    </x:fill>
    <x:fill>
      <x:patternFill patternType="gray125"/>
    </x:fill>
  </x:fills>
  <x:borders count="2">
    <x:border/>
    <x:border/>
  </x:borders>
  <x:cellStyleXfs count="1">
    <x:xf numFmtId="0" fontId="0" fillId="0" borderId="0"/>
  </x:cellStyleXfs>
  <x:cellXfs count="101">
    <x:xf numFmtId="0" fontId="0" fillId="0" borderId="0" xfId="0"/>
    <x:xf numFmtId="0" fontId="0" fillId="0" borderId="1" xfId="0" applyNumberFormat="1" applyFont="1" applyFill="1" applyBorder="1"/>
    <x:xf numFmtId="0" fontId="0" borderId="0" xfId="0" applyNumberFormat="1" applyFont="1" applyFill="0" applyBorder="1"/>
    <x:xf numFmtId="0" fontId="0" borderId="1" xfId="0" applyNumberFormat="1" applyFont="1" applyFill="0" applyBorder="1"/>
    <x:xf numFmtId="0" fontId="1" borderId="0" xfId="0" applyNumberFormat="1" applyFont="1" applyFill="0" applyBorder="1"/>
    <x:xf numFmtId="0" fontId="1" borderId="1" xfId="0" applyNumberFormat="1" applyFont="1" applyFill="0" applyBorder="1"/>
    <x:xf numFmtId="0" fontId="1" borderId="0" xfId="0" applyNumberFormat="1" applyFont="1" applyFill="0" applyBorder="1" applyAlignment="1">
      <x:alignment horizontal="center"/>
    </x:xf>
    <x:xf numFmtId="0" fontId="1" borderId="1" xfId="0" applyNumberFormat="1" applyFont="1" applyFill="0" applyBorder="1" applyAlignment="1">
      <x:alignment horizontal="center"/>
    </x:xf>
    <x:xf numFmtId="0" fontId="2" borderId="0" xfId="0" applyNumberFormat="1" applyFont="1" applyFill="0" applyBorder="1"/>
    <x:xf numFmtId="0" fontId="2" borderId="1" xfId="0" applyNumberFormat="1" applyFont="1" applyFill="0" applyBorder="1"/>
    <x:xf numFmtId="0" fontId="2" borderId="0" xfId="0" applyNumberFormat="1" applyFont="1" applyFill="0" applyBorder="1" applyAlignment="1">
      <x:alignment horizontal="center"/>
    </x:xf>
    <x:xf numFmtId="0" fontId="2" borderId="1" xfId="0" applyNumberFormat="1" applyFont="1" applyFill="0" applyBorder="1" applyAlignment="1">
      <x:alignment horizontal="center"/>
    </x:xf>
    <x:xf numFmtId="0" fontId="3" borderId="0" xfId="0" applyNumberFormat="1" applyFont="1" applyFill="0" applyBorder="1"/>
    <x:xf numFmtId="0" fontId="3" borderId="1" xfId="0" applyNumberFormat="1" applyFont="1" applyFill="0" applyBorder="1"/>
    <x:xf numFmtId="0" fontId="3" borderId="0" xfId="0" applyNumberFormat="1" applyFont="1" applyFill="0" applyBorder="1" applyAlignment="1">
      <x:alignment wrapText="1"/>
    </x:xf>
    <x:xf numFmtId="0" fontId="3" borderId="1" xfId="0" applyNumberFormat="1" applyFont="1" applyFill="0" applyBorder="1" applyAlignment="1">
      <x:alignment wrapText="1"/>
    </x:xf>
    <x:xf numFmtId="0" fontId="4" borderId="0" xfId="0" applyNumberFormat="1" applyFont="1" applyFill="0" applyBorder="1" applyAlignment="1">
      <x:alignment wrapText="1"/>
    </x:xf>
    <x:xf numFmtId="0" fontId="4" borderId="1" xfId="0" applyNumberFormat="1" applyFont="1" applyFill="0" applyBorder="1" applyAlignment="1">
      <x:alignment wrapText="1"/>
    </x:xf>
    <x:xf numFmtId="200" fontId="4" borderId="0" xfId="0" applyNumberFormat="1" applyFont="1" applyFill="0" applyBorder="1" applyAlignment="1">
      <x:alignment wrapText="1"/>
    </x:xf>
    <x:xf numFmtId="200" fontId="4" borderId="1" xfId="0" applyNumberFormat="1" applyFont="1" applyFill="0" applyBorder="1" applyAlignment="1">
      <x:alignment wrapText="1"/>
    </x:xf>
    <x:xf numFmtId="201" fontId="4" borderId="0" xfId="0" applyNumberFormat="1" applyFont="1" applyFill="0" applyBorder="1" applyAlignment="1">
      <x:alignment wrapText="1"/>
    </x:xf>
    <x:xf numFmtId="201" fontId="3" borderId="0" xfId="0" applyNumberFormat="1" applyFont="1" applyFill="0" applyBorder="1" applyAlignment="1">
      <x:alignment wrapText="1"/>
    </x:xf>
    <x:xf numFmtId="201" fontId="4" borderId="1" xfId="0" applyNumberFormat="1" applyFont="1" applyFill="0" applyBorder="1" applyAlignment="1">
      <x:alignment wrapText="1"/>
    </x:xf>
    <x:xf numFmtId="201" fontId="3" borderId="1" xfId="0" applyNumberFormat="1" applyFont="1" applyFill="0" applyBorder="1" applyAlignment="1">
      <x:alignment wrapText="1"/>
    </x:xf>
    <x:xf numFmtId="0" fontId="5" borderId="0" xfId="0" applyNumberFormat="1" applyFont="1" applyFill="0" applyBorder="1"/>
    <x:xf numFmtId="0" fontId="5" borderId="1" xfId="0" applyNumberFormat="1" applyFont="1" applyFill="0" applyBorder="1"/>
    <x:xf numFmtId="0" fontId="5" borderId="0" xfId="0" applyNumberFormat="1" applyFont="1" applyFill="0" applyBorder="1" applyAlignment="1">
      <x:alignment horizontal="center"/>
    </x:xf>
    <x:xf numFmtId="0" fontId="5" borderId="1" xfId="0" applyNumberFormat="1" applyFont="1" applyFill="0" applyBorder="1" applyAlignment="1">
      <x:alignment horizontal="center"/>
    </x:xf>
    <x:xf numFmtId="0" fontId="6" borderId="0" xfId="0" applyNumberFormat="1" applyFont="1" applyFill="0" applyBorder="1"/>
    <x:xf numFmtId="0" fontId="6" borderId="1" xfId="0" applyNumberFormat="1" applyFont="1" applyFill="0" applyBorder="1"/>
    <x:xf numFmtId="0" fontId="6" borderId="0" xfId="0" applyNumberFormat="1" applyFont="1" applyFill="0" applyBorder="1" applyAlignment="1">
      <x:alignment horizontal="center"/>
    </x:xf>
    <x:xf numFmtId="0" fontId="6" borderId="1" xfId="0" applyNumberFormat="1" applyFont="1" applyFill="0" applyBorder="1" applyAlignment="1">
      <x:alignment horizontal="center"/>
    </x:xf>
    <x:xf numFmtId="0" fontId="6" borderId="0" xfId="0" applyNumberFormat="1" applyFont="1" applyFill="0" applyBorder="1" applyAlignment="1">
      <x:alignment horizontal="center" wrapText="1"/>
    </x:xf>
    <x:xf numFmtId="0" fontId="6" borderId="1" xfId="0" applyNumberFormat="1" applyFont="1" applyFill="0" applyBorder="1" applyAlignment="1">
      <x:alignment horizontal="center" wrapText="1"/>
    </x:xf>
    <x:xf numFmtId="0" fontId="7" borderId="0" xfId="0" applyNumberFormat="1" applyFont="1" applyFill="0" applyBorder="1" applyAlignment="1">
      <x:alignment horizontal="center" wrapText="1"/>
    </x:xf>
    <x:xf numFmtId="0" fontId="7" borderId="1" xfId="0" applyNumberFormat="1" applyFont="1" applyFill="0" applyBorder="1" applyAlignment="1">
      <x:alignment horizontal="center" wrapText="1"/>
    </x:xf>
    <x:xf numFmtId="0" fontId="8" borderId="0" xfId="0" applyNumberFormat="1" applyFont="1" applyFill="0" applyBorder="1" applyAlignment="1">
      <x:alignment horizontal="center" wrapText="1"/>
    </x:xf>
    <x:xf numFmtId="0" fontId="8" borderId="1" xfId="0" applyNumberFormat="1" applyFont="1" applyFill="0" applyBorder="1" applyAlignment="1">
      <x:alignment horizontal="center" wrapText="1"/>
    </x:xf>
    <x:xf numFmtId="201" fontId="8" borderId="0" xfId="0" applyNumberFormat="1" applyFont="1" applyFill="0" applyBorder="1" applyAlignment="1">
      <x:alignment horizontal="center" wrapText="1"/>
    </x:xf>
    <x:xf numFmtId="201" fontId="8" borderId="1" xfId="0" applyNumberFormat="1" applyFont="1" applyFill="0" applyBorder="1" applyAlignment="1">
      <x:alignment horizontal="center" wrapText="1"/>
    </x:xf>
    <x:xf numFmtId="202" fontId="8" borderId="0" xfId="0" applyNumberFormat="1" applyFont="1" applyFill="0" applyBorder="1" applyAlignment="1">
      <x:alignment horizontal="center" wrapText="1"/>
    </x:xf>
    <x:xf numFmtId="202" fontId="8" borderId="1" xfId="0" applyNumberFormat="1" applyFont="1" applyFill="0" applyBorder="1" applyAlignment="1">
      <x:alignment horizontal="center" wrapText="1"/>
    </x:xf>
    <x:xf numFmtId="0" fontId="9" borderId="0" xfId="0" applyNumberFormat="1" applyFont="1" applyFill="0" applyBorder="1"/>
    <x:xf numFmtId="0" fontId="9" borderId="1" xfId="0" applyNumberFormat="1" applyFont="1" applyFill="0" applyBorder="1"/>
    <x:xf numFmtId="0" fontId="9" borderId="0" xfId="0" applyNumberFormat="1" applyFont="1" applyFill="0" applyBorder="1" applyAlignment="1">
      <x:alignment horizontal="center"/>
    </x:xf>
    <x:xf numFmtId="0" fontId="9" borderId="1" xfId="0" applyNumberFormat="1" applyFont="1" applyFill="0" applyBorder="1" applyAlignment="1">
      <x:alignment horizontal="center"/>
    </x:xf>
    <x:xf numFmtId="0" fontId="9" borderId="0" xfId="0" applyNumberFormat="1" applyFont="1" applyFill="0" applyBorder="1" applyAlignment="1">
      <x:alignment horizontal="center" wrapText="1"/>
    </x:xf>
    <x:xf numFmtId="0" fontId="9" borderId="1" xfId="0" applyNumberFormat="1" applyFont="1" applyFill="0" applyBorder="1" applyAlignment="1">
      <x:alignment horizontal="center" wrapText="1"/>
    </x:xf>
    <x:xf numFmtId="0" fontId="10" borderId="0" xfId="0" applyNumberFormat="1" applyFont="1" applyFill="0" applyBorder="1"/>
    <x:xf numFmtId="0" fontId="10" borderId="1" xfId="0" applyNumberFormat="1" applyFont="1" applyFill="0" applyBorder="1"/>
    <x:xf numFmtId="0" fontId="10" borderId="0" xfId="0" applyNumberFormat="1" applyFont="1" applyFill="0" applyBorder="1" applyAlignment="1">
      <x:alignment horizontal="left"/>
    </x:xf>
    <x:xf numFmtId="0" fontId="10" borderId="1" xfId="0" applyNumberFormat="1" applyFont="1" applyFill="0" applyBorder="1" applyAlignment="1">
      <x:alignment horizontal="left"/>
    </x:xf>
    <x:xf numFmtId="0" fontId="11" borderId="0" xfId="0" applyNumberFormat="1" applyFont="1" applyFill="0" applyBorder="1"/>
    <x:xf numFmtId="0" fontId="11" borderId="1" xfId="0" applyNumberFormat="1" applyFont="1" applyFill="0" applyBorder="1"/>
    <x:xf numFmtId="0" fontId="12" fillId="0" borderId="0" xfId="0" applyNumberFormat="1" applyFont="1" applyFill="1" applyBorder="1"/>
    <x:xf numFmtId="0" fontId="12" fillId="0" borderId="1" xfId="0" applyNumberFormat="1" applyFont="1" applyFill="1" applyBorder="1"/>
    <x:xf numFmtId="0" fontId="13" fillId="0" borderId="0" xfId="0" applyNumberFormat="1" applyFont="1" applyFill="1" applyBorder="1"/>
    <x:xf numFmtId="0" fontId="13" fillId="0" borderId="1" xfId="0" applyNumberFormat="1" applyFont="1" applyFill="1" applyBorder="1"/>
    <x:xf numFmtId="201" fontId="12" fillId="0" borderId="0" xfId="0" applyNumberFormat="1" applyFont="1" applyFill="1" applyBorder="1"/>
    <x:xf numFmtId="201" fontId="11" borderId="0" xfId="0" applyNumberFormat="1" applyFont="1" applyFill="0" applyBorder="1"/>
    <x:xf numFmtId="201" fontId="10" borderId="0" xfId="0" applyNumberFormat="1" applyFont="1" applyFill="0" applyBorder="1" applyAlignment="1">
      <x:alignment horizontal="left"/>
    </x:xf>
    <x:xf numFmtId="201" fontId="13" fillId="0" borderId="0" xfId="0" applyNumberFormat="1" applyFont="1" applyFill="1" applyBorder="1"/>
    <x:xf numFmtId="201" fontId="12" fillId="0" borderId="1" xfId="0" applyNumberFormat="1" applyFont="1" applyFill="1" applyBorder="1"/>
    <x:xf numFmtId="201" fontId="11" borderId="1" xfId="0" applyNumberFormat="1" applyFont="1" applyFill="0" applyBorder="1"/>
    <x:xf numFmtId="201" fontId="10" borderId="1" xfId="0" applyNumberFormat="1" applyFont="1" applyFill="0" applyBorder="1" applyAlignment="1">
      <x:alignment horizontal="left"/>
    </x:xf>
    <x:xf numFmtId="201" fontId="13" fillId="0" borderId="1" xfId="0" applyNumberFormat="1" applyFont="1" applyFill="1" applyBorder="1"/>
    <x:xf numFmtId="202" fontId="13" fillId="0" borderId="0" xfId="0" applyNumberFormat="1" applyFont="1" applyFill="1" applyBorder="1"/>
    <x:xf numFmtId="202" fontId="13" fillId="0" borderId="1" xfId="0" applyNumberFormat="1" applyFont="1" applyFill="1" applyBorder="1"/>
    <x:xf numFmtId="200" fontId="13" fillId="0" borderId="0" xfId="0" applyNumberFormat="1" applyFont="1" applyFill="1" applyBorder="1"/>
    <x:xf numFmtId="200" fontId="13" fillId="0" borderId="1" xfId="0" applyNumberFormat="1" applyFont="1" applyFill="1" applyBorder="1"/>
    <x:xf numFmtId="0" fontId="10" borderId="0" xfId="0" applyNumberFormat="1" applyFont="1" applyFill="0" applyBorder="1" applyAlignment="1">
      <x:alignment horizontal="left" wrapText="1"/>
    </x:xf>
    <x:xf numFmtId="0" fontId="0" fillId="0" borderId="0" xfId="0" applyNumberFormat="1" applyFont="1" applyFill="1" applyBorder="1" applyAlignment="1">
      <x:alignment wrapText="1"/>
    </x:xf>
    <x:xf numFmtId="0" fontId="11" borderId="0" xfId="0" applyNumberFormat="1" applyFont="1" applyFill="0" applyBorder="1" applyAlignment="1">
      <x:alignment wrapText="1"/>
    </x:xf>
    <x:xf numFmtId="0" fontId="10" borderId="1" xfId="0" applyNumberFormat="1" applyFont="1" applyFill="0" applyBorder="1" applyAlignment="1">
      <x:alignment horizontal="left" wrapText="1"/>
    </x:xf>
    <x:xf numFmtId="0" fontId="0" fillId="0" borderId="1" xfId="0" applyNumberFormat="1" applyFont="1" applyFill="1" applyBorder="1" applyAlignment="1">
      <x:alignment wrapText="1"/>
    </x:xf>
    <x:xf numFmtId="0" fontId="11" borderId="1" xfId="0" applyNumberFormat="1" applyFont="1" applyFill="0" applyBorder="1" applyAlignment="1">
      <x:alignment wrapText="1"/>
    </x:xf>
    <x:xf numFmtId="201" fontId="12" fillId="0" borderId="0" xfId="0" applyNumberFormat="1" applyFont="1" applyFill="1" applyBorder="1" applyAlignment="1">
      <x:alignment horizontal="right"/>
    </x:xf>
    <x:xf numFmtId="201" fontId="11" borderId="0" xfId="0" applyNumberFormat="1" applyFont="1" applyFill="0" applyBorder="1" applyAlignment="1">
      <x:alignment horizontal="right"/>
    </x:xf>
    <x:xf numFmtId="201" fontId="10" borderId="0" xfId="0" applyNumberFormat="1" applyFont="1" applyFill="0" applyBorder="1" applyAlignment="1">
      <x:alignment horizontal="right"/>
    </x:xf>
    <x:xf numFmtId="201" fontId="13" fillId="0" borderId="0" xfId="0" applyNumberFormat="1" applyFont="1" applyFill="1" applyBorder="1" applyAlignment="1">
      <x:alignment horizontal="right"/>
    </x:xf>
    <x:xf numFmtId="0" fontId="10" borderId="0" xfId="0" applyNumberFormat="1" applyFont="1" applyFill="0" applyBorder="1" applyAlignment="1">
      <x:alignment horizontal="right"/>
    </x:xf>
    <x:xf numFmtId="202" fontId="13" fillId="0" borderId="0" xfId="0" applyNumberFormat="1" applyFont="1" applyFill="1" applyBorder="1" applyAlignment="1">
      <x:alignment horizontal="right"/>
    </x:xf>
    <x:xf numFmtId="200" fontId="13" fillId="0" borderId="0" xfId="0" applyNumberFormat="1" applyFont="1" applyFill="1" applyBorder="1" applyAlignment="1">
      <x:alignment horizontal="right"/>
    </x:xf>
    <x:xf numFmtId="0" fontId="13" fillId="0" borderId="0" xfId="0" applyNumberFormat="1" applyFont="1" applyFill="1" applyBorder="1" applyAlignment="1">
      <x:alignment horizontal="right"/>
    </x:xf>
    <x:xf numFmtId="201" fontId="12" fillId="0" borderId="1" xfId="0" applyNumberFormat="1" applyFont="1" applyFill="1" applyBorder="1" applyAlignment="1">
      <x:alignment horizontal="right"/>
    </x:xf>
    <x:xf numFmtId="201" fontId="11" borderId="1" xfId="0" applyNumberFormat="1" applyFont="1" applyFill="0" applyBorder="1" applyAlignment="1">
      <x:alignment horizontal="right"/>
    </x:xf>
    <x:xf numFmtId="201" fontId="10" borderId="1" xfId="0" applyNumberFormat="1" applyFont="1" applyFill="0" applyBorder="1" applyAlignment="1">
      <x:alignment horizontal="right"/>
    </x:xf>
    <x:xf numFmtId="201" fontId="13" fillId="0" borderId="1" xfId="0" applyNumberFormat="1" applyFont="1" applyFill="1" applyBorder="1" applyAlignment="1">
      <x:alignment horizontal="right"/>
    </x:xf>
    <x:xf numFmtId="0" fontId="10" borderId="1" xfId="0" applyNumberFormat="1" applyFont="1" applyFill="0" applyBorder="1" applyAlignment="1">
      <x:alignment horizontal="right"/>
    </x:xf>
    <x:xf numFmtId="202" fontId="13" fillId="0" borderId="1" xfId="0" applyNumberFormat="1" applyFont="1" applyFill="1" applyBorder="1" applyAlignment="1">
      <x:alignment horizontal="right"/>
    </x:xf>
    <x:xf numFmtId="200" fontId="13" fillId="0" borderId="1" xfId="0" applyNumberFormat="1" applyFont="1" applyFill="1" applyBorder="1" applyAlignment="1">
      <x:alignment horizontal="right"/>
    </x:xf>
    <x:xf numFmtId="0" fontId="13" fillId="0" borderId="1" xfId="0" applyNumberFormat="1" applyFont="1" applyFill="1" applyBorder="1" applyAlignment="1">
      <x:alignment horizontal="right"/>
    </x:xf>
    <x:xf numFmtId="0" fontId="0" fillId="0" borderId="0" xfId="0" applyNumberFormat="1" applyFont="1" applyFill="1" applyBorder="1" applyAlignment="1">
      <x:alignment horizontal="center" wrapText="1"/>
    </x:xf>
    <x:xf numFmtId="0" fontId="13" fillId="0" borderId="0" xfId="0" applyNumberFormat="1" applyFont="1" applyFill="1" applyBorder="1" applyAlignment="1">
      <x:alignment horizontal="center"/>
    </x:xf>
    <x:xf numFmtId="0" fontId="0" fillId="0" borderId="1" xfId="0" applyNumberFormat="1" applyFont="1" applyFill="1" applyBorder="1" applyAlignment="1">
      <x:alignment horizontal="center" wrapText="1"/>
    </x:xf>
    <x:xf numFmtId="0" fontId="13" fillId="0" borderId="1" xfId="0" applyNumberFormat="1" applyFont="1" applyFill="1" applyBorder="1" applyAlignment="1">
      <x:alignment horizontal="center"/>
    </x:xf>
    <x:xf numFmtId="0" fontId="14" borderId="0" xfId="0" applyNumberFormat="1" applyFont="1" applyFill="0" applyBorder="1"/>
    <x:xf numFmtId="0" fontId="14" borderId="1" xfId="0" applyNumberFormat="1" applyFont="1" applyFill="0" applyBorder="1"/>
    <x:xf numFmtId="0" fontId="14" borderId="0" xfId="0" applyNumberFormat="1" applyFont="1" applyFill="0" applyBorder="1" applyAlignment="1">
      <x:alignment wrapText="1"/>
    </x:xf>
    <x:xf numFmtId="0" fontId="14" borderId="1" xfId="0" applyNumberFormat="1" applyFont="1" applyFill="0" applyBorder="1" applyAlignment="1">
      <x:alignment wrapText="1"/>
    </x:xf>
    <x:xf numFmtId="0" fontId="15" borderId="0" xfId="0" applyNumberFormat="1" applyFont="1" applyFill="0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cb6c59db5324329" /><Relationship Type="http://schemas.openxmlformats.org/officeDocument/2006/relationships/theme" Target="/xl/theme/theme1.xml" Id="Rc05e9c98e48c4fec" /><Relationship Type="http://schemas.openxmlformats.org/officeDocument/2006/relationships/sharedStrings" Target="/xl/sharedStrings.xml" Id="R9e7f5357d3bd4a12" /><Relationship Type="http://schemas.openxmlformats.org/officeDocument/2006/relationships/worksheet" Target="/xl/worksheets/sheet1.xml" Id="R4ddf7789886c4804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44af5c3d22e14907" /><Relationship Type="http://schemas.openxmlformats.org/officeDocument/2006/relationships/chart" Target="/xl/drawings/charts/chart2.xml" Id="Rc8bc1f4eae3f4b2f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Closing Cash Balance</a:t>
            </a:r>
          </a:p>
        </c:rich>
      </c:tx>
      <c:overlay val="0"/>
    </c:title>
    <c:autoTitleDeleted val="0"/>
    <c:view3D/>
    <c:plotArea>
      <c:layout/>
      <c:lineChart>
        <c:ser>
          <c:idx val="0"/>
          <c:order val="0"/>
          <c:tx>
            <c:v>Series 1</c:v>
          </c:tx>
          <c:marker/>
          <c:cat>
            <c:strRef>
              <c:f>'Cash Flow Forecast'!$C$32</c:f>
              <c:strCache>
                <c:ptCount val="0"/>
              </c:strCache>
            </c:strRef>
          </c:cat>
          <c:val>
            <c:numRef>
              <c:f>'Cash Flow Forecast'!$D$32</c:f>
              <c:numCache>
                <c:formatCode>£#,##0;[Red](£#,##0);-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Series 2</c:v>
          </c:tx>
          <c:marker/>
          <c:cat>
            <c:strRef>
              <c:f>'Cash Flow Forecast'!$C$32</c:f>
              <c:strCache>
                <c:ptCount val="0"/>
              </c:strCache>
            </c:strRef>
          </c:cat>
          <c:val>
            <c:numRef>
              <c:f>'Cash Flow Forecast'!$E$32</c:f>
              <c:numCache>
                <c:formatCode>£#,##0;[Red](£#,##0);-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Series 3</c:v>
          </c:tx>
          <c:marker/>
          <c:cat>
            <c:strRef>
              <c:f>'Cash Flow Forecast'!$C$32</c:f>
              <c:strCache>
                <c:ptCount val="0"/>
              </c:strCache>
            </c:strRef>
          </c:cat>
          <c:val>
            <c:numRef>
              <c:f>'Cash Flow Forecast'!$F$32</c:f>
              <c:numCache>
                <c:formatCode>£#,##0;[Red](£#,##0);-</c:formatCode>
                <c:ptCount val="0"/>
              </c:numCache>
            </c:numRef>
          </c:val>
          <c:smooth val="0"/>
        </c:ser>
        <c:ser>
          <c:idx val="3"/>
          <c:order val="3"/>
          <c:tx>
            <c:v>Series 4</c:v>
          </c:tx>
          <c:marker/>
          <c:cat>
            <c:strRef>
              <c:f>'Cash Flow Forecast'!$C$32</c:f>
              <c:strCache>
                <c:ptCount val="0"/>
              </c:strCache>
            </c:strRef>
          </c:cat>
          <c:val>
            <c:numRef>
              <c:f>'Cash Flow Forecast'!$G$32</c:f>
              <c:numCache>
                <c:formatCode>£#,##0;[Red](£#,##0);-</c:formatCode>
                <c:ptCount val="0"/>
              </c:numCache>
            </c:numRef>
          </c:val>
          <c:smooth val="0"/>
        </c:ser>
        <c:ser>
          <c:idx val="4"/>
          <c:order val="4"/>
          <c:tx>
            <c:v>Series 5</c:v>
          </c:tx>
          <c:marker/>
          <c:cat>
            <c:strRef>
              <c:f>'Cash Flow Forecast'!$C$32</c:f>
              <c:strCache>
                <c:ptCount val="0"/>
              </c:strCache>
            </c:strRef>
          </c:cat>
          <c:val>
            <c:numRef>
              <c:f>'Cash Flow Forecast'!$H$32</c:f>
              <c:numCache>
                <c:formatCode>£#,##0;[Red](£#,##0);-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Receipts vs Payments</a:t>
            </a:r>
          </a:p>
        </c:rich>
      </c:tx>
      <c:overlay val="0"/>
    </c:title>
    <c:autoTitleDeleted val="0"/>
    <c:view3D/>
    <c:plotArea>
      <c:layout/>
      <c:barChart>
        <c:barDir val="col"/>
        <c:grouping val="clustered"/>
        <c:varyColors val="0"/>
        <c:ser>
          <c:idx val="0"/>
          <c:order val="0"/>
          <c:tx>
            <c:v>Series 1</c:v>
          </c:tx>
          <c:cat>
            <c:strRef>
              <c:f>'Cash Flow Forecast'!$C$17:$C$25</c:f>
              <c:strCache>
                <c:ptCount val="0"/>
              </c:strCache>
            </c:strRef>
          </c:cat>
          <c:val>
            <c:numRef>
              <c:f>'Cash Flow Forecast'!$D$17:$D$25</c:f>
              <c:numCache>
                <c:formatCode>£#,##0;[Red](£#,##0);-</c:formatCode>
                <c:ptCount val="0"/>
              </c:numCache>
            </c:numRef>
          </c:val>
        </c:ser>
        <c:ser>
          <c:idx val="1"/>
          <c:order val="1"/>
          <c:tx>
            <c:v>Series 2</c:v>
          </c:tx>
          <c:cat>
            <c:strRef>
              <c:f>'Cash Flow Forecast'!$C$17:$C$25</c:f>
              <c:strCache>
                <c:ptCount val="0"/>
              </c:strCache>
            </c:strRef>
          </c:cat>
          <c:val>
            <c:numRef>
              <c:f>'Cash Flow Forecast'!$E$17:$E$25</c:f>
              <c:numCache>
                <c:formatCode>£#,##0;[Red](£#,##0);-</c:formatCode>
                <c:ptCount val="0"/>
              </c:numCache>
            </c:numRef>
          </c:val>
        </c:ser>
        <c:ser>
          <c:idx val="2"/>
          <c:order val="2"/>
          <c:tx>
            <c:v>Series 3</c:v>
          </c:tx>
          <c:cat>
            <c:strRef>
              <c:f>'Cash Flow Forecast'!$C$17:$C$25</c:f>
              <c:strCache>
                <c:ptCount val="0"/>
              </c:strCache>
            </c:strRef>
          </c:cat>
          <c:val>
            <c:numRef>
              <c:f>'Cash Flow Forecast'!$F$17:$F$25</c:f>
              <c:numCache>
                <c:formatCode>£#,##0;[Red](£#,##0);-</c:formatCode>
                <c:ptCount val="0"/>
              </c:numCache>
            </c:numRef>
          </c:val>
        </c:ser>
        <c:ser>
          <c:idx val="3"/>
          <c:order val="3"/>
          <c:tx>
            <c:v>Series 4</c:v>
          </c:tx>
          <c:cat>
            <c:strRef>
              <c:f>'Cash Flow Forecast'!$C$17:$C$25</c:f>
              <c:strCache>
                <c:ptCount val="0"/>
              </c:strCache>
            </c:strRef>
          </c:cat>
          <c:val>
            <c:numRef>
              <c:f>'Cash Flow Forecast'!$G$17:$G$25</c:f>
              <c:numCache>
                <c:formatCode>£#,##0;[Red](£#,##0);-</c:formatCode>
                <c:ptCount val="0"/>
              </c:numCache>
            </c:numRef>
          </c:val>
        </c:ser>
        <c:ser>
          <c:idx val="4"/>
          <c:order val="4"/>
          <c:tx>
            <c:v>Series 5</c:v>
          </c:tx>
          <c:cat>
            <c:strRef>
              <c:f>'Cash Flow Forecast'!$C$17:$C$25</c:f>
              <c:strCache>
                <c:ptCount val="0"/>
              </c:strCache>
            </c:strRef>
          </c:cat>
          <c:val>
            <c:numRef>
              <c:f>'Cash Flow Forecast'!$H$17:$H$25</c:f>
              <c:numCache>
                <c:formatCode>£#,##0;[Red](£#,##0);-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9</xdr:col>
      <xdr:colOff>0</xdr:colOff>
      <xdr:row>5</xdr:row>
      <xdr:rowOff>0</xdr:rowOff>
    </xdr:from>
    <xdr:to>
      <xdr:col>16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4af5c3d22e14907"/>
        </a:graphicData>
      </a:graphic>
    </xdr:graphicFrame>
    <xdr:clientData/>
  </xdr:twoCellAnchor>
  <xdr:twoCellAnchor>
    <xdr:from>
      <xdr:col>9</xdr:col>
      <xdr:colOff>0</xdr:colOff>
      <xdr:row>19</xdr:row>
      <xdr:rowOff>0</xdr:rowOff>
    </xdr:from>
    <xdr:to>
      <xdr:col>16</xdr:col>
      <xdr:colOff>0</xdr:colOff>
      <xdr:row>34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8bc1f4eae3f4b2f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d2c42c2cb0204669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" hidden="0" customWidth="1"/>
    <x:col min="2" max="2" width="32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14" hidden="0" customWidth="1"/>
    <x:col min="16" max="16" width="14" hidden="0" customWidth="1"/>
  </x:cols>
  <x:sheetData>
    <x:row r="1" ht="30" customHeight="1">
      <x:c r="A1" s="6" t="str">
        <x:v>Cash Flow Forecast Template — UK Finance &amp; Accounting System</x:v>
      </x:c>
      <x:c r="B1" s="6" t="str"/>
      <x:c r="C1" s="6" t="str"/>
      <x:c r="D1" s="6" t="str"/>
      <x:c r="E1" s="6" t="str"/>
      <x:c r="F1" s="6" t="str"/>
      <x:c r="G1" s="6" t="str"/>
      <x:c r="H1" s="6" t="str"/>
    </x:row>
    <x:row r="2" ht="24" customHeight="1">
      <x:c r="A2" s="10" t="str">
        <x:v>One-page forecast with VAT timing, working capital ratios, liquidity alerts and a cash runway view.</x:v>
      </x:c>
      <x:c r="B2" s="10" t="str"/>
      <x:c r="C2" s="10" t="str"/>
      <x:c r="D2" s="10" t="str"/>
      <x:c r="E2" s="10" t="str"/>
      <x:c r="F2" s="10" t="str"/>
      <x:c r="G2" s="10" t="str"/>
      <x:c r="H2" s="10" t="str"/>
    </x:row>
    <x:row r="3" ht="18" customHeight="1">
      <x:c r="A3" s="14" t="str">
        <x:v>Currency</x:v>
      </x:c>
      <x:c r="B3" s="16" t="str">
        <x:v>GBP (£)</x:v>
      </x:c>
      <x:c r="C3" s="14" t="str">
        <x:v>VAT Standard Rate</x:v>
      </x:c>
      <x:c r="D3" s="18" t="n">
        <x:v>0.2</x:v>
      </x:c>
      <x:c r="E3" s="14" t="str">
        <x:v>VAT Payment Timing</x:v>
      </x:c>
      <x:c r="F3" s="16" t="str">
        <x:v>Quarterly</x:v>
      </x:c>
      <x:c r="G3" s="14" t="str">
        <x:v>Source</x:v>
      </x:c>
      <x:c r="H3" s="16" t="str">
        <x:v>https://www.gov.uk/vat-rates</x:v>
      </x:c>
    </x:row>
    <x:row r="4" ht="18" customHeight="1">
      <x:c r="A4" s="14" t="str">
        <x:v>Opening Bank Balance</x:v>
      </x:c>
      <x:c r="B4" s="20" t="n">
        <x:v>25000</x:v>
      </x:c>
      <x:c r="C4" s="21" t="str">
        <x:v>Minimum Cash Buffer</x:v>
      </x:c>
      <x:c r="D4" s="20" t="n">
        <x:v>10000</x:v>
      </x:c>
      <x:c r="E4" s="21" t="str">
        <x:v>Overdraft Limit</x:v>
      </x:c>
      <x:c r="F4" s="20" t="n">
        <x:v>15000</x:v>
      </x:c>
      <x:c r="G4" s="14" t="str">
        <x:v>Forecast Owner</x:v>
      </x:c>
      <x:c r="H4" s="16" t="str">
        <x:v>Finance</x:v>
      </x:c>
    </x:row>
    <x:row r="5" ht="18" customHeight="1"/>
    <x:row r="6" ht="24" customHeight="1">
      <x:c r="A6" s="26" t="str">
        <x:v>Key Outputs</x:v>
      </x:c>
      <x:c r="B6" s="26" t="str"/>
      <x:c r="C6" s="26" t="str"/>
      <x:c r="D6" s="26" t="str"/>
      <x:c r="E6" s="26" t="str"/>
      <x:c r="F6" s="26" t="str"/>
      <x:c r="G6" s="26" t="str"/>
      <x:c r="H6" s="26" t="str"/>
    </x:row>
    <x:row r="7" ht="23" customHeight="1">
      <x:c r="A7" s="34" t="str">
        <x:v>Closing Cash</x:v>
      </x:c>
      <x:c r="B7" s="34" t="str"/>
      <x:c r="C7" s="34" t="str">
        <x:v>Lowest Cash</x:v>
      </x:c>
      <x:c r="D7" s="34" t="str"/>
      <x:c r="E7" s="34" t="str">
        <x:v>Net Cash Movement</x:v>
      </x:c>
      <x:c r="F7" s="34" t="str"/>
      <x:c r="G7" s="34" t="str">
        <x:v>Cash Runway</x:v>
      </x:c>
      <x:c r="H7" s="34" t="str"/>
    </x:row>
    <x:row r="8" ht="28" customHeight="1">
      <x:c r="A8" s="38" t="n">
        <x:f>H32</x:f>
        <x:v>61220</x:v>
      </x:c>
      <x:c r="B8" s="38" t="str"/>
      <x:c r="C8" s="38" t="n">
        <x:f>MIN(C32:H32)</x:f>
        <x:v>30600</x:v>
      </x:c>
      <x:c r="D8" s="38" t="str"/>
      <x:c r="E8" s="38" t="n">
        <x:f>H32-$B$4</x:f>
        <x:v>36220</x:v>
      </x:c>
      <x:c r="F8" s="38" t="str"/>
      <x:c r="G8" s="40" t="str">
        <x:f>IF(AVERAGE(C30:H30)&gt;=0,"Positive",ABS(H32/AVERAGE(C30:H30)))</x:f>
        <x:v>Positive</x:v>
      </x:c>
      <x:c r="H8" s="40" t="str"/>
    </x:row>
    <x:row r="9" ht="24" customHeight="1">
      <x:c r="A9" s="32" t="str">
        <x:v>Final forecast month</x:v>
      </x:c>
      <x:c r="B9" s="32" t="str"/>
      <x:c r="C9" s="32" t="str">
        <x:v>Lowest monthly cash balance</x:v>
      </x:c>
      <x:c r="D9" s="32" t="str"/>
      <x:c r="E9" s="32" t="str">
        <x:v>Change vs opening bank balance</x:v>
      </x:c>
      <x:c r="F9" s="32" t="str"/>
      <x:c r="G9" s="32" t="str">
        <x:v>Months at average burn</x:v>
      </x:c>
      <x:c r="H9" s="32" t="str"/>
    </x:row>
    <x:row r="10" ht="18" customHeight="1"/>
    <x:row r="11" ht="18" customHeight="1"/>
    <x:row r="12" ht="24" customHeight="1">
      <x:c r="B12" s="46" t="str">
        <x:v>Section / Line Item</x:v>
      </x:c>
      <x:c r="C12" s="46" t="str">
        <x:v>Apr-26</x:v>
      </x:c>
      <x:c r="D12" s="46" t="str">
        <x:v>May-26</x:v>
      </x:c>
      <x:c r="E12" s="46" t="str">
        <x:v>Jun-26</x:v>
      </x:c>
      <x:c r="F12" s="46" t="str">
        <x:v>Jul-26</x:v>
      </x:c>
      <x:c r="G12" s="46" t="str">
        <x:v>Aug-26</x:v>
      </x:c>
      <x:c r="H12" s="46" t="str">
        <x:v>Sep-26</x:v>
      </x:c>
    </x:row>
    <x:row r="13" ht="18" customHeight="1">
      <x:c r="B13" s="70" t="str">
        <x:v>OPERATING RECEIPTS</x:v>
      </x:c>
      <x:c r="C13" s="50" t="str"/>
      <x:c r="D13" s="50" t="str"/>
      <x:c r="E13" s="50" t="str"/>
      <x:c r="F13" s="50" t="str"/>
      <x:c r="G13" s="50" t="str"/>
      <x:c r="H13" s="50" t="str"/>
    </x:row>
    <x:row r="14" ht="18" customHeight="1">
      <x:c r="B14" s="71" t="str">
        <x:v>Sales Receipts — VATable</x:v>
      </x:c>
      <x:c r="C14" s="76" t="n">
        <x:v>42000</x:v>
      </x:c>
      <x:c r="D14" s="76" t="n">
        <x:v>45500</x:v>
      </x:c>
      <x:c r="E14" s="76" t="n">
        <x:v>48000</x:v>
      </x:c>
      <x:c r="F14" s="76" t="n">
        <x:v>52000</x:v>
      </x:c>
      <x:c r="G14" s="76" t="n">
        <x:v>54500</x:v>
      </x:c>
      <x:c r="H14" s="76" t="n">
        <x:v>58000</x:v>
      </x:c>
    </x:row>
    <x:row r="15" ht="18" customHeight="1">
      <x:c r="B15" s="71" t="str">
        <x:v>Sales Receipts — Zero-rated / Exempt</x:v>
      </x:c>
      <x:c r="C15" s="76" t="n">
        <x:v>3500</x:v>
      </x:c>
      <x:c r="D15" s="76" t="n">
        <x:v>3800</x:v>
      </x:c>
      <x:c r="E15" s="76" t="n">
        <x:v>4000</x:v>
      </x:c>
      <x:c r="F15" s="76" t="n">
        <x:v>4200</x:v>
      </x:c>
      <x:c r="G15" s="76" t="n">
        <x:v>4500</x:v>
      </x:c>
      <x:c r="H15" s="76" t="n">
        <x:v>4700</x:v>
      </x:c>
    </x:row>
    <x:row r="16" ht="18" customHeight="1">
      <x:c r="B16" s="71" t="str">
        <x:v>Other Income / Grants</x:v>
      </x:c>
      <x:c r="C16" s="76" t="n">
        <x:v>0</x:v>
      </x:c>
      <x:c r="D16" s="76" t="n">
        <x:v>0</x:v>
      </x:c>
      <x:c r="E16" s="76" t="n">
        <x:v>2000</x:v>
      </x:c>
      <x:c r="F16" s="76" t="n">
        <x:v>0</x:v>
      </x:c>
      <x:c r="G16" s="76" t="n">
        <x:v>0</x:v>
      </x:c>
      <x:c r="H16" s="76" t="n">
        <x:v>0</x:v>
      </x:c>
    </x:row>
    <x:row r="17" ht="18" customHeight="1">
      <x:c r="B17" s="72" t="str">
        <x:v>Total Receipts</x:v>
      </x:c>
      <x:c r="C17" s="77" t="n">
        <x:f>SUM(C14:C16)</x:f>
        <x:v>45500</x:v>
      </x:c>
      <x:c r="D17" s="77" t="n">
        <x:f>SUM(D14:D16)</x:f>
        <x:v>49300</x:v>
      </x:c>
      <x:c r="E17" s="77" t="n">
        <x:f>SUM(E14:E16)</x:f>
        <x:v>54000</x:v>
      </x:c>
      <x:c r="F17" s="77" t="n">
        <x:f>SUM(F14:F16)</x:f>
        <x:v>56200</x:v>
      </x:c>
      <x:c r="G17" s="77" t="n">
        <x:f>SUM(G14:G16)</x:f>
        <x:v>59000</x:v>
      </x:c>
      <x:c r="H17" s="77" t="n">
        <x:f>SUM(H14:H16)</x:f>
        <x:v>62700</x:v>
      </x:c>
    </x:row>
    <x:row r="18" ht="18" customHeight="1">
      <x:c r="B18" s="70" t="str">
        <x:v>OPERATING PAYMENTS</x:v>
      </x:c>
      <x:c r="C18" s="78" t="str"/>
      <x:c r="D18" s="78" t="str"/>
      <x:c r="E18" s="78" t="str"/>
      <x:c r="F18" s="78" t="str"/>
      <x:c r="G18" s="78" t="str"/>
      <x:c r="H18" s="78" t="str"/>
    </x:row>
    <x:row r="19" ht="18" customHeight="1">
      <x:c r="B19" s="71" t="str">
        <x:v>Cost of Sales</x:v>
      </x:c>
      <x:c r="C19" s="76" t="n">
        <x:v>-15000</x:v>
      </x:c>
      <x:c r="D19" s="76" t="n">
        <x:v>-16200</x:v>
      </x:c>
      <x:c r="E19" s="76" t="n">
        <x:v>-17000</x:v>
      </x:c>
      <x:c r="F19" s="76" t="n">
        <x:v>-18300</x:v>
      </x:c>
      <x:c r="G19" s="76" t="n">
        <x:v>-19000</x:v>
      </x:c>
      <x:c r="H19" s="76" t="n">
        <x:v>-19800</x:v>
      </x:c>
    </x:row>
    <x:row r="20" ht="18" customHeight="1">
      <x:c r="B20" s="71" t="str">
        <x:v>Payroll &amp; PAYE/NIC</x:v>
      </x:c>
      <x:c r="C20" s="76" t="n">
        <x:v>-12500</x:v>
      </x:c>
      <x:c r="D20" s="76" t="n">
        <x:v>-12500</x:v>
      </x:c>
      <x:c r="E20" s="76" t="n">
        <x:v>-13000</x:v>
      </x:c>
      <x:c r="F20" s="76" t="n">
        <x:v>-13000</x:v>
      </x:c>
      <x:c r="G20" s="76" t="n">
        <x:v>-13500</x:v>
      </x:c>
      <x:c r="H20" s="76" t="n">
        <x:v>-13500</x:v>
      </x:c>
    </x:row>
    <x:row r="21" ht="18" customHeight="1">
      <x:c r="B21" s="71" t="str">
        <x:v>Rent, Rates &amp; Utilities</x:v>
      </x:c>
      <x:c r="C21" s="76" t="n">
        <x:v>-5200</x:v>
      </x:c>
      <x:c r="D21" s="76" t="n">
        <x:v>-5200</x:v>
      </x:c>
      <x:c r="E21" s="76" t="n">
        <x:v>-5200</x:v>
      </x:c>
      <x:c r="F21" s="76" t="n">
        <x:v>-5400</x:v>
      </x:c>
      <x:c r="G21" s="76" t="n">
        <x:v>-5400</x:v>
      </x:c>
      <x:c r="H21" s="76" t="n">
        <x:v>-5400</x:v>
      </x:c>
    </x:row>
    <x:row r="22" ht="18" customHeight="1">
      <x:c r="B22" s="71" t="str">
        <x:v>Marketing &amp; Sales</x:v>
      </x:c>
      <x:c r="C22" s="76" t="n">
        <x:v>-3000</x:v>
      </x:c>
      <x:c r="D22" s="76" t="n">
        <x:v>-3500</x:v>
      </x:c>
      <x:c r="E22" s="76" t="n">
        <x:v>-3800</x:v>
      </x:c>
      <x:c r="F22" s="76" t="n">
        <x:v>-4200</x:v>
      </x:c>
      <x:c r="G22" s="76" t="n">
        <x:v>-4500</x:v>
      </x:c>
      <x:c r="H22" s="76" t="n">
        <x:v>-4800</x:v>
      </x:c>
    </x:row>
    <x:row r="23" ht="18" customHeight="1">
      <x:c r="B23" s="71" t="str">
        <x:v>Admin, Software &amp; Insurance</x:v>
      </x:c>
      <x:c r="C23" s="76" t="n">
        <x:v>-2400</x:v>
      </x:c>
      <x:c r="D23" s="76" t="n">
        <x:v>-2600</x:v>
      </x:c>
      <x:c r="E23" s="76" t="n">
        <x:v>-2600</x:v>
      </x:c>
      <x:c r="F23" s="76" t="n">
        <x:v>-2800</x:v>
      </x:c>
      <x:c r="G23" s="76" t="n">
        <x:v>-2800</x:v>
      </x:c>
      <x:c r="H23" s="76" t="n">
        <x:v>-3000</x:v>
      </x:c>
    </x:row>
    <x:row r="24" ht="18" customHeight="1">
      <x:c r="B24" s="71" t="str">
        <x:v>Loan Repayments / Finance Costs</x:v>
      </x:c>
      <x:c r="C24" s="76" t="n">
        <x:v>-1800</x:v>
      </x:c>
      <x:c r="D24" s="76" t="n">
        <x:v>-1800</x:v>
      </x:c>
      <x:c r="E24" s="76" t="n">
        <x:v>-1800</x:v>
      </x:c>
      <x:c r="F24" s="76" t="n">
        <x:v>-1800</x:v>
      </x:c>
      <x:c r="G24" s="76" t="n">
        <x:v>-1800</x:v>
      </x:c>
      <x:c r="H24" s="76" t="n">
        <x:v>-1800</x:v>
      </x:c>
    </x:row>
    <x:row r="25" ht="18" customHeight="1">
      <x:c r="B25" s="72" t="str">
        <x:v>Total Payments</x:v>
      </x:c>
      <x:c r="C25" s="77" t="n">
        <x:f>SUM(C19:C24)</x:f>
        <x:v>-39900</x:v>
      </x:c>
      <x:c r="D25" s="77" t="n">
        <x:f>SUM(D19:D24)</x:f>
        <x:v>-41800</x:v>
      </x:c>
      <x:c r="E25" s="77" t="n">
        <x:f>SUM(E19:E24)</x:f>
        <x:v>-43400</x:v>
      </x:c>
      <x:c r="F25" s="77" t="n">
        <x:f>SUM(F19:F24)</x:f>
        <x:v>-45500</x:v>
      </x:c>
      <x:c r="G25" s="77" t="n">
        <x:f>SUM(G19:G24)</x:f>
        <x:v>-47000</x:v>
      </x:c>
      <x:c r="H25" s="77" t="n">
        <x:f>SUM(H19:H24)</x:f>
        <x:v>-48300</x:v>
      </x:c>
    </x:row>
    <x:row r="26" ht="18" customHeight="1">
      <x:c r="B26" s="70" t="str">
        <x:v>VAT &amp; TAX TIMING</x:v>
      </x:c>
      <x:c r="C26" s="78" t="str"/>
      <x:c r="D26" s="78" t="str"/>
      <x:c r="E26" s="78" t="str"/>
      <x:c r="F26" s="78" t="str"/>
      <x:c r="G26" s="78" t="str"/>
      <x:c r="H26" s="78" t="str"/>
    </x:row>
    <x:row r="27" ht="18" customHeight="1">
      <x:c r="B27" s="71" t="str">
        <x:v>Output VAT Collected</x:v>
      </x:c>
      <x:c r="C27" s="79" t="n">
        <x:f>C14*$D$3</x:f>
        <x:v>8400</x:v>
      </x:c>
      <x:c r="D27" s="79" t="n">
        <x:f>D14*$D$3</x:f>
        <x:v>9100</x:v>
      </x:c>
      <x:c r="E27" s="79" t="n">
        <x:f>E14*$D$3</x:f>
        <x:v>9600</x:v>
      </x:c>
      <x:c r="F27" s="79" t="n">
        <x:f>F14*$D$3</x:f>
        <x:v>10400</x:v>
      </x:c>
      <x:c r="G27" s="79" t="n">
        <x:f>G14*$D$3</x:f>
        <x:v>10900</x:v>
      </x:c>
      <x:c r="H27" s="79" t="n">
        <x:f>H14*$D$3</x:f>
        <x:v>11600</x:v>
      </x:c>
    </x:row>
    <x:row r="28" ht="18" customHeight="1">
      <x:c r="B28" s="71" t="str">
        <x:v>Input VAT Recoverable</x:v>
      </x:c>
      <x:c r="C28" s="79" t="n">
        <x:f>ABS(C19+C21+C22+C23)*$D$3</x:f>
        <x:v>5120</x:v>
      </x:c>
      <x:c r="D28" s="79" t="n">
        <x:f>ABS(D19+D21+D22+D23)*$D$3</x:f>
        <x:v>5500</x:v>
      </x:c>
      <x:c r="E28" s="79" t="n">
        <x:f>ABS(E19+E21+E22+E23)*$D$3</x:f>
        <x:v>5720</x:v>
      </x:c>
      <x:c r="F28" s="79" t="n">
        <x:f>ABS(F19+F21+F22+F23)*$D$3</x:f>
        <x:v>6140</x:v>
      </x:c>
      <x:c r="G28" s="79" t="n">
        <x:f>ABS(G19+G21+G22+G23)*$D$3</x:f>
        <x:v>6340</x:v>
      </x:c>
      <x:c r="H28" s="79" t="n">
        <x:f>ABS(H19+H21+H22+H23)*$D$3</x:f>
        <x:v>6600</x:v>
      </x:c>
    </x:row>
    <x:row r="29" ht="18" customHeight="1">
      <x:c r="B29" s="71" t="str">
        <x:v>Estimated VAT Payment to HMRC</x:v>
      </x:c>
      <x:c r="C29" s="76" t="n">
        <x:v>0</x:v>
      </x:c>
      <x:c r="D29" s="76" t="n">
        <x:v>0</x:v>
      </x:c>
      <x:c r="E29" s="76" t="n">
        <x:f>-(SUM(C27:E27)-SUM(C28:E28))</x:f>
        <x:v>-10760</x:v>
      </x:c>
      <x:c r="F29" s="76" t="n">
        <x:v>0</x:v>
      </x:c>
      <x:c r="G29" s="76" t="n">
        <x:v>0</x:v>
      </x:c>
      <x:c r="H29" s="76" t="n">
        <x:f>-(SUM(F27:H27)-SUM(F28:H28))</x:f>
        <x:v>-13820</x:v>
      </x:c>
    </x:row>
    <x:row r="30" ht="18" customHeight="1">
      <x:c r="B30" s="72" t="str">
        <x:v>Net Cash Movement</x:v>
      </x:c>
      <x:c r="C30" s="77" t="n">
        <x:f>C17+C25+C29</x:f>
        <x:v>5600</x:v>
      </x:c>
      <x:c r="D30" s="77" t="n">
        <x:f>D17+D25+D29</x:f>
        <x:v>7500</x:v>
      </x:c>
      <x:c r="E30" s="77" t="n">
        <x:f>E17+E25+E29</x:f>
        <x:v>-160</x:v>
      </x:c>
      <x:c r="F30" s="77" t="n">
        <x:f>F17+F25+F29</x:f>
        <x:v>10700</x:v>
      </x:c>
      <x:c r="G30" s="77" t="n">
        <x:f>G17+G25+G29</x:f>
        <x:v>12000</x:v>
      </x:c>
      <x:c r="H30" s="77" t="n">
        <x:f>H17+H25+H29</x:f>
        <x:v>580</x:v>
      </x:c>
    </x:row>
    <x:row r="31" ht="18" customHeight="1">
      <x:c r="B31" s="71" t="str">
        <x:v>Opening Cash Balance</x:v>
      </x:c>
      <x:c r="C31" s="79" t="n">
        <x:f>$B$4</x:f>
        <x:v>25000</x:v>
      </x:c>
      <x:c r="D31" s="79" t="n">
        <x:f>C32</x:f>
        <x:v>30600</x:v>
      </x:c>
      <x:c r="E31" s="79" t="n">
        <x:f>D32</x:f>
        <x:v>38100</x:v>
      </x:c>
      <x:c r="F31" s="79" t="n">
        <x:f>E32</x:f>
        <x:v>37940</x:v>
      </x:c>
      <x:c r="G31" s="79" t="n">
        <x:f>F32</x:f>
        <x:v>48640</x:v>
      </x:c>
      <x:c r="H31" s="79" t="n">
        <x:f>G32</x:f>
        <x:v>60640</x:v>
      </x:c>
    </x:row>
    <x:row r="32" ht="18" customHeight="1">
      <x:c r="B32" s="72" t="str">
        <x:v>Closing Cash Balance</x:v>
      </x:c>
      <x:c r="C32" s="77" t="n">
        <x:f>C31+C30</x:f>
        <x:v>30600</x:v>
      </x:c>
      <x:c r="D32" s="77" t="n">
        <x:f>D31+D30</x:f>
        <x:v>38100</x:v>
      </x:c>
      <x:c r="E32" s="77" t="n">
        <x:f>E31+E30</x:f>
        <x:v>37940</x:v>
      </x:c>
      <x:c r="F32" s="77" t="n">
        <x:f>F31+F30</x:f>
        <x:v>48640</x:v>
      </x:c>
      <x:c r="G32" s="77" t="n">
        <x:f>G31+G30</x:f>
        <x:v>60640</x:v>
      </x:c>
      <x:c r="H32" s="77" t="n">
        <x:f>H31+H30</x:f>
        <x:v>61220</x:v>
      </x:c>
    </x:row>
    <x:row r="33" ht="18" customHeight="1">
      <x:c r="B33" s="70" t="str">
        <x:v>LIQUIDITY &amp; UK ACCOUNTING RATIOS</x:v>
      </x:c>
      <x:c r="C33" s="80" t="str"/>
      <x:c r="D33" s="80" t="str"/>
      <x:c r="E33" s="80" t="str"/>
      <x:c r="F33" s="80" t="str"/>
      <x:c r="G33" s="80" t="str"/>
      <x:c r="H33" s="80" t="str"/>
    </x:row>
    <x:row r="34" ht="18" customHeight="1">
      <x:c r="B34" s="71" t="str">
        <x:v>Cash Buffer Cover</x:v>
      </x:c>
      <x:c r="C34" s="81" t="n">
        <x:f>C32/$D$4</x:f>
        <x:v>3.06</x:v>
      </x:c>
      <x:c r="D34" s="81" t="n">
        <x:f>D32/$D$4</x:f>
        <x:v>3.81</x:v>
      </x:c>
      <x:c r="E34" s="81" t="n">
        <x:f>E32/$D$4</x:f>
        <x:v>3.794</x:v>
      </x:c>
      <x:c r="F34" s="81" t="n">
        <x:f>F32/$D$4</x:f>
        <x:v>4.864</x:v>
      </x:c>
      <x:c r="G34" s="81" t="n">
        <x:f>G32/$D$4</x:f>
        <x:v>6.064</x:v>
      </x:c>
      <x:c r="H34" s="81" t="n">
        <x:f>H32/$D$4</x:f>
        <x:v>6.122</x:v>
      </x:c>
    </x:row>
    <x:row r="35" ht="18" customHeight="1">
      <x:c r="B35" s="71" t="str">
        <x:v>Receipts / Payments Cover</x:v>
      </x:c>
      <x:c r="C35" s="81" t="n">
        <x:f>IF(ABS(C25)=0,0,C17/ABS(C25))</x:f>
        <x:v>1.1403508771929824</x:v>
      </x:c>
      <x:c r="D35" s="81" t="n">
        <x:f>IF(ABS(D25)=0,0,D17/ABS(D25))</x:f>
        <x:v>1.1794258373205742</x:v>
      </x:c>
      <x:c r="E35" s="81" t="n">
        <x:f>IF(ABS(E25)=0,0,E17/ABS(E25))</x:f>
        <x:v>1.2442396313364055</x:v>
      </x:c>
      <x:c r="F35" s="81" t="n">
        <x:f>IF(ABS(F25)=0,0,F17/ABS(F25))</x:f>
        <x:v>1.2351648351648352</x:v>
      </x:c>
      <x:c r="G35" s="81" t="n">
        <x:f>IF(ABS(G25)=0,0,G17/ABS(G25))</x:f>
        <x:v>1.2553191489361701</x:v>
      </x:c>
      <x:c r="H35" s="81" t="n">
        <x:f>IF(ABS(H25)=0,0,H17/ABS(H25))</x:f>
        <x:v>1.2981366459627328</x:v>
      </x:c>
    </x:row>
    <x:row r="36" ht="18" customHeight="1">
      <x:c r="B36" s="71" t="str">
        <x:v>VAT Payable / Receipts</x:v>
      </x:c>
      <x:c r="C36" s="82" t="n">
        <x:f>IF(C17=0,0,ABS(C29)/C17)</x:f>
        <x:v>0</x:v>
      </x:c>
      <x:c r="D36" s="82" t="n">
        <x:f>IF(D17=0,0,ABS(D29)/D17)</x:f>
        <x:v>0</x:v>
      </x:c>
      <x:c r="E36" s="82" t="n">
        <x:f>IF(E17=0,0,ABS(E29)/E17)</x:f>
        <x:v>0.19925925925925925</x:v>
      </x:c>
      <x:c r="F36" s="82" t="n">
        <x:f>IF(F17=0,0,ABS(F29)/F17)</x:f>
        <x:v>0</x:v>
      </x:c>
      <x:c r="G36" s="82" t="n">
        <x:f>IF(G17=0,0,ABS(G29)/G17)</x:f>
        <x:v>0</x:v>
      </x:c>
      <x:c r="H36" s="82" t="n">
        <x:f>IF(H17=0,0,ABS(H29)/H17)</x:f>
        <x:v>0.22041467304625198</x:v>
      </x:c>
    </x:row>
    <x:row r="37" ht="18" customHeight="1">
      <x:c r="B37" s="92" t="str">
        <x:v>Cash Status</x:v>
      </x:c>
      <x:c r="C37" s="93" t="str">
        <x:f>IF(C32&lt;$D$4,"Below Buffer",IF(C32&lt;($D$4+$F$4),"Watch","Healthy"))</x:f>
        <x:v>Healthy</x:v>
      </x:c>
      <x:c r="D37" s="93" t="str">
        <x:f>IF(D32&lt;$D$4,"Below Buffer",IF(D32&lt;($D$4+$F$4),"Watch","Healthy"))</x:f>
        <x:v>Healthy</x:v>
      </x:c>
      <x:c r="E37" s="93" t="str">
        <x:f>IF(E32&lt;$D$4,"Below Buffer",IF(E32&lt;($D$4+$F$4),"Watch","Healthy"))</x:f>
        <x:v>Healthy</x:v>
      </x:c>
      <x:c r="F37" s="93" t="str">
        <x:f>IF(F32&lt;$D$4,"Below Buffer",IF(F32&lt;($D$4+$F$4),"Watch","Healthy"))</x:f>
        <x:v>Healthy</x:v>
      </x:c>
      <x:c r="G37" s="93" t="str">
        <x:f>IF(G32&lt;$D$4,"Below Buffer",IF(G32&lt;($D$4+$F$4),"Watch","Healthy"))</x:f>
        <x:v>Healthy</x:v>
      </x:c>
      <x:c r="H37" s="93" t="str">
        <x:f>IF(H32&lt;$D$4,"Below Buffer",IF(H32&lt;($D$4+$F$4),"Watch","Healthy"))</x:f>
        <x:v>Healthy</x:v>
      </x:c>
    </x:row>
    <x:row r="38" ht="18" customHeight="1"/>
    <x:row r="39" ht="32" customHeight="1">
      <x:c r="A39" s="100" t="str">
        <x:v>How to use</x:v>
      </x:c>
      <x:c r="B39" s="98" t="str">
        <x:v>Replace blue hardcoded input cells with actual UK business figures. Formulas calculate VAT, closing cash, ratios and alerts automatically.</x:v>
      </x:c>
      <x:c r="C39" s="98" t="str"/>
      <x:c r="D39" s="98" t="str"/>
      <x:c r="E39" s="98" t="str"/>
      <x:c r="F39" s="98" t="str"/>
      <x:c r="G39" s="98" t="str"/>
      <x:c r="H39" s="98" t="str"/>
    </x:row>
    <x:row r="40" ht="32" customHeight="1">
      <x:c r="A40" s="100" t="str">
        <x:v>UK accounting note</x:v>
      </x:c>
      <x:c r="B40" s="98" t="str">
        <x:v>The standard VAT rate is set to 20% based on GOV.UK VAT rates. Adjust VAT if supplies are reduced-rated, zero-rated or exempt.</x:v>
      </x:c>
      <x:c r="C40" s="98" t="str"/>
      <x:c r="D40" s="98" t="str"/>
      <x:c r="E40" s="98" t="str"/>
      <x:c r="F40" s="98" t="str"/>
      <x:c r="G40" s="98" t="str"/>
      <x:c r="H40" s="98" t="str"/>
    </x:row>
    <x:row r="41" ht="32" customHeight="1">
      <x:c r="A41" s="100" t="str">
        <x:v>Reminder</x:v>
      </x:c>
      <x:c r="B41" s="98" t="str">
        <x:v>This is a management forecast template, not tax advice. Reconcile against bank statements, invoices and accounting records.</x:v>
      </x:c>
      <x:c r="C41" s="98" t="str"/>
      <x:c r="D41" s="98" t="str"/>
      <x:c r="E41" s="98" t="str"/>
      <x:c r="F41" s="98" t="str"/>
      <x:c r="G41" s="98" t="str"/>
      <x:c r="H41" s="98" t="str"/>
    </x:row>
  </x:sheetData>
  <x:mergeCells>
    <x:mergeCell ref="A1:H1"/>
    <x:mergeCell ref="A2:H2"/>
    <x:mergeCell ref="A6:H6"/>
    <x:mergeCell ref="A39:H39"/>
    <x:mergeCell ref="A40:H40"/>
    <x:mergeCell ref="A41:H41"/>
  </x:mergeCells>
  <x:pageMargins left="0.7" right="0.7" top="0.75" bottom="0.75" header="0.3" footer="0.3"/>
  <x:drawing xmlns:r="http://schemas.openxmlformats.org/officeDocument/2006/relationships" r:id="Rd2c42c2cb0204669"/>
</x:worksheet>
</file>