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/comment1.xml" ContentType="application/vnd.openxmlformats-officedocument.spreadsheetml.comment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comments/comment2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" sheetId="1" state="visible" r:id="rId1"/>
    <sheet xmlns:r="http://schemas.openxmlformats.org/officeDocument/2006/relationships" name="CML Data" sheetId="2" state="visible" r:id="rId2"/>
    <sheet xmlns:r="http://schemas.openxmlformats.org/officeDocument/2006/relationships" name="Scénarios" sheetId="3" state="visible" r:id="rId3"/>
  </sheets>
  <definedNames/>
  <calcPr calcId="124519" calcMode="auto" fullCalcOnLoad="1" forceFullCalc="1"/>
</workbook>
</file>

<file path=xl/styles.xml><?xml version="1.0" encoding="utf-8"?>
<styleSheet xmlns="http://schemas.openxmlformats.org/spreadsheetml/2006/main">
  <numFmts count="2">
    <numFmt numFmtId="164" formatCode="0.0%;[Red](0.0%);-"/>
    <numFmt numFmtId="165" formatCode="0.00x;[Red](0.00x);-"/>
  </numFmts>
  <fonts count="9">
    <font>
      <name val="Calibri"/>
      <family val="2"/>
      <color theme="1"/>
      <sz val="11"/>
      <scheme val="minor"/>
    </font>
    <font>
      <b val="1"/>
      <color rgb="00FFFFFF"/>
      <sz val="16"/>
    </font>
    <font>
      <i val="1"/>
      <color rgb="00163A5F"/>
    </font>
    <font>
      <b val="1"/>
      <color rgb="00FFFFFF"/>
      <sz val="11"/>
    </font>
    <font>
      <b val="1"/>
      <color rgb="000000FF"/>
    </font>
    <font>
      <b val="1"/>
      <color rgb="00000000"/>
    </font>
    <font>
      <b val="1"/>
    </font>
    <font>
      <b val="1"/>
      <color rgb="00FFFFFF"/>
    </font>
    <font>
      <b val="1"/>
      <color rgb="00008000"/>
    </font>
  </fonts>
  <fills count="10">
    <fill>
      <patternFill/>
    </fill>
    <fill>
      <patternFill patternType="gray125"/>
    </fill>
    <fill>
      <patternFill patternType="solid">
        <fgColor rgb="00163A5F"/>
      </patternFill>
    </fill>
    <fill>
      <patternFill patternType="solid">
        <fgColor rgb="00D9EAF7"/>
      </patternFill>
    </fill>
    <fill>
      <patternFill patternType="solid">
        <fgColor rgb="002F75B5"/>
      </patternFill>
    </fill>
    <fill>
      <patternFill patternType="solid">
        <fgColor rgb="00F3F5F7"/>
      </patternFill>
    </fill>
    <fill>
      <patternFill patternType="solid">
        <fgColor rgb="00FFF2CC"/>
      </patternFill>
    </fill>
    <fill>
      <patternFill patternType="solid">
        <fgColor rgb="00D9F0EC"/>
      </patternFill>
    </fill>
    <fill>
      <patternFill patternType="solid">
        <fgColor rgb="00FCE4D6"/>
      </patternFill>
    </fill>
    <fill>
      <patternFill patternType="solid">
        <fgColor rgb="00E2F0D9"/>
      </patternFill>
    </fill>
  </fills>
  <borders count="3">
    <border>
      <left/>
      <right/>
      <top/>
      <bottom/>
      <diagonal/>
    </border>
    <border>
      <top style="medium">
        <color rgb="00163A5F"/>
      </top>
      <bottom style="medium">
        <color rgb="00163A5F"/>
      </bottom>
    </border>
    <border>
      <left style="thin">
        <color rgb="00D0D7DE"/>
      </left>
      <right style="thin">
        <color rgb="00D0D7DE"/>
      </right>
      <top style="thin">
        <color rgb="00D0D7DE"/>
      </top>
      <bottom style="thin">
        <color rgb="00D0D7DE"/>
      </bottom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vertical="center" wrapText="1"/>
    </xf>
    <xf numFmtId="0" fontId="3" fillId="4" borderId="1" applyAlignment="1" pivotButton="0" quotePrefix="0" xfId="0">
      <alignment horizontal="left" vertical="center"/>
    </xf>
    <xf numFmtId="0" fontId="0" fillId="0" borderId="1" pivotButton="0" quotePrefix="0" xfId="0"/>
    <xf numFmtId="0" fontId="0" fillId="5" borderId="2" pivotButton="0" quotePrefix="0" xfId="0"/>
    <xf numFmtId="164" fontId="4" fillId="6" borderId="2" pivotButton="0" quotePrefix="0" xfId="0"/>
    <xf numFmtId="0" fontId="0" fillId="7" borderId="2" pivotButton="0" quotePrefix="0" xfId="0"/>
    <xf numFmtId="164" fontId="5" fillId="0" borderId="2" pivotButton="0" quotePrefix="0" xfId="0"/>
    <xf numFmtId="0" fontId="0" fillId="8" borderId="2" pivotButton="0" quotePrefix="0" xfId="0"/>
    <xf numFmtId="0" fontId="0" fillId="0" borderId="2" applyAlignment="1" pivotButton="0" quotePrefix="0" xfId="0">
      <alignment vertical="center" wrapText="1"/>
    </xf>
    <xf numFmtId="165" fontId="5" fillId="0" borderId="2" pivotButton="0" quotePrefix="0" xfId="0"/>
    <xf numFmtId="0" fontId="5" fillId="0" borderId="2" pivotButton="0" quotePrefix="0" xfId="0"/>
    <xf numFmtId="0" fontId="6" fillId="0" borderId="2" applyAlignment="1" pivotButton="0" quotePrefix="0" xfId="0">
      <alignment vertical="center" wrapText="1"/>
    </xf>
    <xf numFmtId="0" fontId="5" fillId="5" borderId="0" pivotButton="0" quotePrefix="0" xfId="0"/>
    <xf numFmtId="164" fontId="0" fillId="0" borderId="0" pivotButton="0" quotePrefix="0" xfId="0"/>
    <xf numFmtId="0" fontId="7" fillId="4" borderId="0" pivotButton="0" quotePrefix="0" xfId="0"/>
    <xf numFmtId="164" fontId="8" fillId="9" borderId="2" pivotButton="0" quotePrefix="0" xfId="0"/>
    <xf numFmtId="164" fontId="0" fillId="0" borderId="2" pivotButton="0" quotePrefix="0" xfId="0"/>
    <xf numFmtId="165" fontId="0" fillId="0" borderId="2" pivotButton="0" quotePrefix="0" xfId="0"/>
  </cellXfs>
  <cellStyles count="1">
    <cellStyle name="Normal" xfId="0" builtinId="0" hidden="0"/>
  </cellStyles>
  <dxfs count="3">
    <dxf>
      <font>
        <b val="1"/>
        <color rgb="00006100"/>
      </font>
      <fill>
        <patternFill patternType="solid">
          <fgColor rgb="00E2F0D9"/>
        </patternFill>
      </fill>
    </dxf>
    <dxf>
      <font>
        <b val="1"/>
        <color rgb="009C0006"/>
      </font>
      <fill>
        <patternFill patternType="solid">
          <fgColor rgb="00FDE9E7"/>
        </patternFill>
      </fill>
    </dxf>
    <dxf>
      <fill>
        <patternFill patternType="solid">
          <fgColor rgb="00FCE4D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style val="13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Capital Market Line</a:t>
            </a:r>
          </a:p>
        </rich>
      </tx>
    </title>
    <plotArea>
      <scatterChart>
        <ser>
          <idx val="0"/>
          <order val="0"/>
          <tx>
            <v>CML</v>
          </tx>
          <spPr>
            <a:ln xmlns:a="http://schemas.openxmlformats.org/drawingml/2006/main" w="22000">
              <a:solidFill>
                <a:srgbClr val="163A5F"/>
              </a:solidFill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xVal>
            <numRef>
              <f>'CML Data'!$A$3:$A$104</f>
            </numRef>
          </xVal>
          <yVal>
            <numRef>
              <f>'CML Data'!$B$3:$B$104</f>
            </numRef>
          </yVal>
        </ser>
        <ser>
          <idx val="1"/>
          <order val="1"/>
          <tx>
            <v>Portefeuille</v>
          </tx>
          <spPr>
            <a:ln xmlns:a="http://schemas.openxmlformats.org/drawingml/2006/main">
              <a:noFill/>
              <a:prstDash val="solid"/>
            </a:ln>
          </spPr>
          <marker>
            <symbol val="circle"/>
            <size val="8"/>
            <spPr>
              <a:ln xmlns:a="http://schemas.openxmlformats.org/drawingml/2006/main">
                <a:prstDash val="solid"/>
              </a:ln>
            </spPr>
          </marker>
          <xVal>
            <numRef>
              <f>'CML Data'!$H$4</f>
            </numRef>
          </xVal>
          <yVal>
            <numRef>
              <f>'CML Data'!$I$4</f>
            </numRef>
          </yVal>
        </ser>
        <ser>
          <idx val="2"/>
          <order val="2"/>
          <tx>
            <v>Marché</v>
          </tx>
          <spPr>
            <a:ln xmlns:a="http://schemas.openxmlformats.org/drawingml/2006/main">
              <a:noFill/>
              <a:prstDash val="solid"/>
            </a:ln>
          </spPr>
          <marker>
            <symbol val="diamond"/>
            <size val="8"/>
            <spPr>
              <a:ln xmlns:a="http://schemas.openxmlformats.org/drawingml/2006/main">
                <a:prstDash val="solid"/>
              </a:ln>
            </spPr>
          </marker>
          <xVal>
            <numRef>
              <f>'CML Data'!$H$5</f>
            </numRef>
          </xVal>
          <yVal>
            <numRef>
              <f>'CML Data'!$I$5</f>
            </numRef>
          </yVal>
        </ser>
        <axId val="10"/>
        <axId val="20"/>
      </scatterChart>
      <valAx>
        <axId val="1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Risque</a:t>
                </a:r>
              </a:p>
            </rich>
          </tx>
        </title>
        <majorTickMark val="none"/>
        <minorTickMark val="none"/>
        <crossAx val="20"/>
      </valAx>
      <valAx>
        <axId val="2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Rendement attendu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Composition du portefeuille</a:t>
            </a:r>
          </a:p>
        </rich>
      </tx>
    </title>
    <plotArea>
      <doughnut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'CML Data'!$J$4:$J$5</f>
            </numRef>
          </cat>
          <val>
            <numRef>
              <f>'CML Data'!$K$4:$K$5</f>
            </numRef>
          </val>
        </ser>
        <firstSliceAng val="0"/>
        <holeSize val="55"/>
      </doughnutChart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style val="11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Risque vs rendement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'CML Data'!E3</f>
            </strRef>
          </tx>
          <spPr>
            <a:ln xmlns:a="http://schemas.openxmlformats.org/drawingml/2006/main">
              <a:prstDash val="solid"/>
            </a:ln>
          </spPr>
          <cat>
            <numRef>
              <f>'CML Data'!$D$4:$D$6</f>
            </numRef>
          </cat>
          <val>
            <numRef>
              <f>'CML Data'!$E$4:$E$6</f>
            </numRef>
          </val>
        </ser>
        <ser>
          <idx val="1"/>
          <order val="1"/>
          <tx>
            <strRef>
              <f>'CML Data'!F3</f>
            </strRef>
          </tx>
          <spPr>
            <a:ln xmlns:a="http://schemas.openxmlformats.org/drawingml/2006/main">
              <a:prstDash val="solid"/>
            </a:ln>
          </spPr>
          <cat>
            <numRef>
              <f>'CML Data'!$D$4:$D$6</f>
            </numRef>
          </cat>
          <val>
            <numRef>
              <f>'CML Data'!$F$4:$F$6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Niveau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style val="12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Rendement attendu par scénario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'Scénarios'!$B$5:$D$5</f>
            </numRef>
          </cat>
          <val>
            <numRef>
              <f>'Scénarios'!$B$12:$D$12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Rendement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5.xml><?xml version="1.0" encoding="utf-8"?>
<chartSpace xmlns="http://schemas.openxmlformats.org/drawingml/2006/chart">
  <style val="13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Courbes CML par scénario</a:t>
            </a:r>
          </a:p>
        </rich>
      </tx>
    </title>
    <plotArea>
      <lineChart>
        <grouping val="standard"/>
        <ser>
          <idx val="0"/>
          <order val="0"/>
          <tx>
            <strRef>
              <f>'Scénarios'!B17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'Scénarios'!$A$18:$A$118</f>
            </numRef>
          </cat>
          <val>
            <numRef>
              <f>'Scénarios'!$B$18:$B$118</f>
            </numRef>
          </val>
        </ser>
        <ser>
          <idx val="1"/>
          <order val="1"/>
          <tx>
            <strRef>
              <f>'Scénarios'!C17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'Scénarios'!$A$18:$A$118</f>
            </numRef>
          </cat>
          <val>
            <numRef>
              <f>'Scénarios'!$C$18:$C$118</f>
            </numRef>
          </val>
        </ser>
        <ser>
          <idx val="2"/>
          <order val="2"/>
          <tx>
            <strRef>
              <f>'Scénarios'!D17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'Scénarios'!$A$18:$A$118</f>
            </numRef>
          </cat>
          <val>
            <numRef>
              <f>'Scénarios'!$D$18:$D$118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Risque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Rendement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OpenAI</author>
  </authors>
  <commentList>
    <comment ref="B5" authorId="0" shapeId="0">
      <text>
        <t>Rendement du placement sans risque. Exemple : 2,0%.</t>
      </text>
    </comment>
    <comment ref="B6" authorId="0" shapeId="0">
      <text>
        <t>Rendement attendu du portefeuille de marché.</t>
      </text>
    </comment>
    <comment ref="B7" authorId="0" shapeId="0">
      <text>
        <t>Écart-type du portefeuille de marché.</t>
      </text>
    </comment>
    <comment ref="B8" authorId="0" shapeId="0">
      <text>
        <t>Incrément utilisé pour tracer la courbe CML.</t>
      </text>
    </comment>
    <comment ref="B9" authorId="0" shapeId="0">
      <text>
        <t>Niveau de risque maximum sur le graphique.</t>
      </text>
    </comment>
    <comment ref="B10" authorId="0" shapeId="0">
      <text>
        <t>Risque du portefeuille sélectionné à analyser.</t>
      </text>
    </comment>
  </commentList>
</comments>
</file>

<file path=xl/comments/comment2.xml><?xml version="1.0" encoding="utf-8"?>
<comments xmlns="http://schemas.openxmlformats.org/spreadsheetml/2006/main">
  <authors>
    <author>OpenAI</author>
  </authors>
  <commentList>
    <comment ref="B6" authorId="0" shapeId="0">
      <text>
        <t>Scénario stress – modifiable</t>
      </text>
    </comment>
    <comment ref="C6" authorId="0" shapeId="0">
      <text>
        <t>Scénario central lié au Dashboard</t>
      </text>
    </comment>
    <comment ref="D6" authorId="0" shapeId="0">
      <text>
        <t>Scénario dynamique – modifiable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/Relationships>
</file>

<file path=xl/drawings/_rels/drawing2.xml.rels><Relationships xmlns="http://schemas.openxmlformats.org/package/2006/relationships"><Relationship Type="http://schemas.openxmlformats.org/officeDocument/2006/relationships/chart" Target="/xl/charts/chart4.xml" Id="rId1"/><Relationship Type="http://schemas.openxmlformats.org/officeDocument/2006/relationships/chart" Target="/xl/charts/chart5.xml" Id="rId2"/></Relationships>
</file>

<file path=xl/drawings/drawing1.xml><?xml version="1.0" encoding="utf-8"?>
<wsDr xmlns="http://schemas.openxmlformats.org/drawingml/2006/spreadsheetDrawing">
  <oneCellAnchor>
    <from>
      <col>0</col>
      <colOff>0</colOff>
      <row>13</row>
      <rowOff>0</rowOff>
    </from>
    <ext cx="5040000" cy="32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7</col>
      <colOff>0</colOff>
      <row>13</row>
      <rowOff>0</rowOff>
    </from>
    <ext cx="2592000" cy="2592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7</col>
      <colOff>0</colOff>
      <row>24</row>
      <rowOff>0</rowOff>
    </from>
    <ext cx="2880000" cy="270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5</col>
      <colOff>0</colOff>
      <row>3</row>
      <rowOff>0</rowOff>
    </from>
    <ext cx="288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5</col>
      <colOff>0</colOff>
      <row>13</row>
      <rowOff>0</rowOff>
    </from>
    <ext cx="4320000" cy="324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2.xml" Id="rId1"/><Relationship Type="http://schemas.openxmlformats.org/officeDocument/2006/relationships/comments" Target="/xl/comments/comment2.xml" Id="comments"/><Relationship Type="http://schemas.openxmlformats.org/officeDocument/2006/relationships/vmlDrawing" Target="/xl/drawings/commentsDrawing2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2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9" customWidth="1" min="1" max="1"/>
    <col width="13" customWidth="1" min="2" max="2"/>
    <col width="3" customWidth="1" min="3" max="3"/>
    <col width="21" customWidth="1" min="4" max="4"/>
    <col width="14" customWidth="1" min="5" max="5"/>
    <col width="3" customWidth="1" min="6" max="6"/>
    <col width="22" customWidth="1" min="7" max="7"/>
    <col width="23" customWidth="1" min="8" max="8"/>
    <col width="3" customWidth="1" min="9" max="9"/>
    <col width="12" customWidth="1" min="10" max="10"/>
    <col width="12" customWidth="1" min="11" max="11"/>
    <col width="12" customWidth="1" min="12" max="12"/>
  </cols>
  <sheetData>
    <row r="1" ht="28" customHeight="1">
      <c r="A1" s="1" t="inlineStr">
        <is>
          <t>Capital Market Line (CML) – modèle Excel automatisé enrichi</t>
        </is>
      </c>
    </row>
    <row r="2" ht="34" customHeight="1">
      <c r="A2" s="2" t="inlineStr">
        <is>
          <t>Modifiez les cellules jaunes : la courbe CML, les KPI, les scénarios et les graphiques se mettent à jour automatiquement.</t>
        </is>
      </c>
    </row>
    <row r="4" ht="22" customHeight="1">
      <c r="A4" s="3" t="inlineStr">
        <is>
          <t>Hypothèses clés</t>
        </is>
      </c>
      <c r="B4" s="4" t="n"/>
      <c r="D4" s="3" t="inlineStr">
        <is>
          <t>KPI automatiques</t>
        </is>
      </c>
      <c r="E4" s="4" t="n"/>
      <c r="G4" s="3" t="inlineStr">
        <is>
          <t>Lecture du portefeuille</t>
        </is>
      </c>
      <c r="H4" s="4" t="n"/>
    </row>
    <row r="5">
      <c r="A5" s="5" t="inlineStr">
        <is>
          <t>Taux sans risque (Rf)</t>
        </is>
      </c>
      <c r="B5" s="6" t="n">
        <v>0.02</v>
      </c>
      <c r="D5" s="7" t="inlineStr">
        <is>
          <t>Prime de risque du marché</t>
        </is>
      </c>
      <c r="E5" s="8">
        <f>B6-B5</f>
        <v/>
      </c>
      <c r="G5" s="9" t="inlineStr">
        <is>
          <t>Type de mix</t>
        </is>
      </c>
      <c r="H5" s="10">
        <f>IF(ABS(E9-1)&lt;0.0001,"100% marché",IF(E9&lt;1,"Marché + actif sans risque","Marché + levier"))</f>
        <v/>
      </c>
    </row>
    <row r="6">
      <c r="A6" s="5" t="inlineStr">
        <is>
          <t>Rendement du marché (Rm)</t>
        </is>
      </c>
      <c r="B6" s="6" t="n">
        <v>0.1</v>
      </c>
      <c r="D6" s="7" t="inlineStr">
        <is>
          <t>Sharpe du marché</t>
        </is>
      </c>
      <c r="E6" s="11">
        <f>IFERROR((B6-B5)/B7,"")</f>
        <v/>
      </c>
      <c r="G6" s="9" t="inlineStr">
        <is>
          <t>Zone d’investissement</t>
        </is>
      </c>
      <c r="H6" s="10">
        <f>IF(B10&lt;B7,"Sous le point marché",IF(ABS(B10-B7)&lt;0.0001,"Au point marché","Au-delà du marché"))</f>
        <v/>
      </c>
    </row>
    <row r="7" ht="34" customHeight="1">
      <c r="A7" s="5" t="inlineStr">
        <is>
          <t>Risque du marché (σm)</t>
        </is>
      </c>
      <c r="B7" s="6" t="n">
        <v>0.15</v>
      </c>
      <c r="D7" s="7" t="inlineStr">
        <is>
          <t>Rendement attendu</t>
        </is>
      </c>
      <c r="E7" s="8">
        <f>IFERROR(B5+((B6-B5)/B7)*B10,"")</f>
        <v/>
      </c>
      <c r="G7" s="9" t="inlineStr">
        <is>
          <t>Lecture compacte</t>
        </is>
      </c>
      <c r="H7" s="10">
        <f>IF(E10&lt;0,"Le portefeuille emprunte pour amplifier l’exposition au marché.",IF(E10=0,"Le portefeuille est totalement investi sur le marché.","Le portefeuille garde une poche sans risque pour réduire la volatilité."))</f>
        <v/>
      </c>
    </row>
    <row r="8">
      <c r="A8" s="5" t="inlineStr">
        <is>
          <t>Pas de risque</t>
        </is>
      </c>
      <c r="B8" s="6" t="n">
        <v>0.01</v>
      </c>
      <c r="D8" s="7" t="inlineStr">
        <is>
          <t>Point marché</t>
        </is>
      </c>
      <c r="E8" s="12">
        <f>"σm = "&amp;TEXT(B7,"0.0%")&amp;" | Rm = "&amp;TEXT(B6,"0.0%")</f>
        <v/>
      </c>
      <c r="G8" s="9" t="inlineStr">
        <is>
          <t>Contrôle modèle</t>
        </is>
      </c>
      <c r="H8" s="13">
        <f>IF(OR(B7&lt;=0,B8&lt;=0,B9&lt;=0,B6&lt;=B5,B10&gt;B9),"⚠ Vérifier les hypothèses","OK")</f>
        <v/>
      </c>
    </row>
    <row r="9">
      <c r="A9" s="5" t="inlineStr">
        <is>
          <t>Risque max affiché</t>
        </is>
      </c>
      <c r="B9" s="6" t="n">
        <v>0.3</v>
      </c>
      <c r="D9" s="7" t="inlineStr">
        <is>
          <t>Exposition au marché</t>
        </is>
      </c>
      <c r="E9" s="8">
        <f>IFERROR(B10/B7,"")</f>
        <v/>
      </c>
      <c r="G9" s="9" t="inlineStr">
        <is>
          <t>Lecture éditoriale</t>
        </is>
      </c>
      <c r="H9" s="10">
        <f>IF(E9&lt;1,"Profil prudent","Profil offensif / proche marché")</f>
        <v/>
      </c>
    </row>
    <row r="10">
      <c r="A10" s="5" t="inlineStr">
        <is>
          <t>Risque du portefeuille</t>
        </is>
      </c>
      <c r="B10" s="6" t="n">
        <v>0.12</v>
      </c>
      <c r="D10" s="7" t="inlineStr">
        <is>
          <t>Poids sans risque</t>
        </is>
      </c>
      <c r="E10" s="8">
        <f>IFERROR(1-E9,"")</f>
        <v/>
      </c>
    </row>
    <row r="12" ht="42" customHeight="1">
      <c r="A12" s="2" t="inlineStr">
        <is>
          <t>Lecture rapide : si le poids marché est inférieur à 100%, le portefeuille reste prudent. À 100%, il correspond au portefeuille de marché. Au-delà, il recourt au levier.</t>
        </is>
      </c>
    </row>
  </sheetData>
  <mergeCells count="6">
    <mergeCell ref="A4:B4"/>
    <mergeCell ref="G4:H4"/>
    <mergeCell ref="A2:L2"/>
    <mergeCell ref="A12:H12"/>
    <mergeCell ref="A1:L1"/>
    <mergeCell ref="D4:E4"/>
  </mergeCells>
  <conditionalFormatting sqref="H8">
    <cfRule type="cellIs" priority="1" operator="equal" dxfId="0">
      <formula>"OK"</formula>
    </cfRule>
    <cfRule type="cellIs" priority="2" operator="notEqual" dxfId="1">
      <formula>"OK"</formula>
    </cfRule>
  </conditionalFormatting>
  <conditionalFormatting sqref="B10">
    <cfRule type="expression" priority="3" dxfId="2">
      <formula>B10&gt;B7</formula>
    </cfRule>
  </conditionalFormatting>
  <dataValidations count="1">
    <dataValidation sqref="B5 B6 B7 B8 B9 B10" showDropDown="0" showInputMessage="0" showErrorMessage="0" allowBlank="0" promptTitle="Entrée attendue" prompt="Saisissez une valeur décimale entre 0 et 1 (ex. 0,12 = 12%)." type="decimal" operator="between">
      <formula1>0</formula1>
      <formula2>1</formula2>
    </dataValidation>
  </dataValidations>
  <pageMargins left="0.75" right="0.75" top="1" bottom="1" header="0.5" footer="0.5"/>
  <drawing xmlns:r="http://schemas.openxmlformats.org/officeDocument/2006/relationships" r:id="rId1"/>
  <legacyDrawing xmlns:r="http://schemas.openxmlformats.org/officeDocument/2006/relationships" r:id="anysvml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104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" customWidth="1" min="1" max="1"/>
    <col width="17" customWidth="1" min="2" max="2"/>
    <col width="16" customWidth="1" min="3" max="3"/>
    <col width="18" customWidth="1" min="4" max="4"/>
    <col width="14" customWidth="1" min="5" max="5"/>
    <col width="14" customWidth="1" min="6" max="6"/>
    <col width="18" customWidth="1" min="7" max="7"/>
    <col width="14" customWidth="1" min="8" max="8"/>
    <col width="14" customWidth="1" min="9" max="9"/>
    <col width="20" customWidth="1" min="10" max="10"/>
    <col width="14" customWidth="1" min="11" max="11"/>
  </cols>
  <sheetData>
    <row r="1">
      <c r="A1" s="1" t="inlineStr">
        <is>
          <t>Données de calcul et points d’ancrage des graphiques</t>
        </is>
      </c>
    </row>
    <row r="2">
      <c r="A2" s="14" t="inlineStr">
        <is>
          <t>Risque (σp)</t>
        </is>
      </c>
      <c r="B2" s="14" t="inlineStr">
        <is>
          <t>Rendement attendu</t>
        </is>
      </c>
      <c r="C2" s="14" t="inlineStr">
        <is>
          <t>Excès de rendement</t>
        </is>
      </c>
    </row>
    <row r="3">
      <c r="A3" s="15" t="n">
        <v>0</v>
      </c>
      <c r="B3" s="15">
        <f>IF(A3="","",Dashboard!$B$5+((Dashboard!$B$6-Dashboard!$B$5)/Dashboard!$B$7)*A3)</f>
        <v/>
      </c>
      <c r="C3" s="15">
        <f>IF(B3="","",B3-Dashboard!$B$5)</f>
        <v/>
      </c>
      <c r="D3" s="16" t="inlineStr">
        <is>
          <t>Catégorie</t>
        </is>
      </c>
      <c r="E3" s="16" t="inlineStr">
        <is>
          <t>Rendement</t>
        </is>
      </c>
      <c r="F3" s="16" t="inlineStr">
        <is>
          <t>Risque</t>
        </is>
      </c>
      <c r="G3" s="16" t="inlineStr">
        <is>
          <t>Point</t>
        </is>
      </c>
      <c r="H3" s="16" t="inlineStr">
        <is>
          <t>Risque</t>
        </is>
      </c>
      <c r="I3" s="16" t="inlineStr">
        <is>
          <t>Rendement</t>
        </is>
      </c>
      <c r="J3" s="16" t="inlineStr">
        <is>
          <t>Allocation</t>
        </is>
      </c>
      <c r="K3" s="16" t="inlineStr">
        <is>
          <t>Poids</t>
        </is>
      </c>
    </row>
    <row r="4">
      <c r="A4" s="15">
        <f>IF(A3="","",IF(A3+Dashboard!$B$8&lt;=Dashboard!$B$9,A3+Dashboard!$B$8,""))</f>
        <v/>
      </c>
      <c r="B4" s="15">
        <f>IF(A4="","",Dashboard!$B$5+((Dashboard!$B$6-Dashboard!$B$5)/Dashboard!$B$7)*A4)</f>
        <v/>
      </c>
      <c r="C4" s="15">
        <f>IF(B4="","",B4-Dashboard!$B$5)</f>
        <v/>
      </c>
      <c r="D4" t="inlineStr">
        <is>
          <t>Sans risque</t>
        </is>
      </c>
      <c r="E4" s="15">
        <f>Dashboard!$B$5</f>
        <v/>
      </c>
      <c r="F4" s="15">
        <f>0</f>
        <v/>
      </c>
      <c r="G4" t="inlineStr">
        <is>
          <t>Portefeuille</t>
        </is>
      </c>
      <c r="H4" s="15">
        <f>Dashboard!$B$10</f>
        <v/>
      </c>
      <c r="I4" s="15">
        <f>Dashboard!$E$7</f>
        <v/>
      </c>
      <c r="J4" t="inlineStr">
        <is>
          <t>Exposition marché</t>
        </is>
      </c>
      <c r="K4" s="15">
        <f>ABS(Dashboard!$E$9)</f>
        <v/>
      </c>
    </row>
    <row r="5">
      <c r="A5" s="15">
        <f>IF(A4="","",IF(A4+Dashboard!$B$8&lt;=Dashboard!$B$9,A4+Dashboard!$B$8,""))</f>
        <v/>
      </c>
      <c r="B5" s="15">
        <f>IF(A5="","",Dashboard!$B$5+((Dashboard!$B$6-Dashboard!$B$5)/Dashboard!$B$7)*A5)</f>
        <v/>
      </c>
      <c r="C5" s="15">
        <f>IF(B5="","",B5-Dashboard!$B$5)</f>
        <v/>
      </c>
      <c r="D5" t="inlineStr">
        <is>
          <t>Portefeuille</t>
        </is>
      </c>
      <c r="E5" s="15">
        <f>Dashboard!$E$7</f>
        <v/>
      </c>
      <c r="F5" s="15">
        <f>Dashboard!$B$10</f>
        <v/>
      </c>
      <c r="G5" t="inlineStr">
        <is>
          <t>Marché</t>
        </is>
      </c>
      <c r="H5" s="15">
        <f>Dashboard!$B$7</f>
        <v/>
      </c>
      <c r="I5" s="15">
        <f>Dashboard!$B$6</f>
        <v/>
      </c>
      <c r="J5">
        <f>IF(Dashboard!$E$10&lt;0,"Emprunt","Actif sans risque")</f>
        <v/>
      </c>
      <c r="K5" s="15">
        <f>ABS(Dashboard!$E$10)</f>
        <v/>
      </c>
    </row>
    <row r="6">
      <c r="A6" s="15">
        <f>IF(A5="","",IF(A5+Dashboard!$B$8&lt;=Dashboard!$B$9,A5+Dashboard!$B$8,""))</f>
        <v/>
      </c>
      <c r="B6" s="15">
        <f>IF(A6="","",Dashboard!$B$5+((Dashboard!$B$6-Dashboard!$B$5)/Dashboard!$B$7)*A6)</f>
        <v/>
      </c>
      <c r="C6" s="15">
        <f>IF(B6="","",B6-Dashboard!$B$5)</f>
        <v/>
      </c>
      <c r="D6" t="inlineStr">
        <is>
          <t>Marché</t>
        </is>
      </c>
      <c r="E6" s="15">
        <f>Dashboard!$B$6</f>
        <v/>
      </c>
      <c r="F6" s="15">
        <f>Dashboard!$B$7</f>
        <v/>
      </c>
    </row>
    <row r="7">
      <c r="A7" s="15">
        <f>IF(A6="","",IF(A6+Dashboard!$B$8&lt;=Dashboard!$B$9,A6+Dashboard!$B$8,""))</f>
        <v/>
      </c>
      <c r="B7" s="15">
        <f>IF(A7="","",Dashboard!$B$5+((Dashboard!$B$6-Dashboard!$B$5)/Dashboard!$B$7)*A7)</f>
        <v/>
      </c>
      <c r="C7" s="15">
        <f>IF(B7="","",B7-Dashboard!$B$5)</f>
        <v/>
      </c>
    </row>
    <row r="8">
      <c r="A8" s="15">
        <f>IF(A7="","",IF(A7+Dashboard!$B$8&lt;=Dashboard!$B$9,A7+Dashboard!$B$8,""))</f>
        <v/>
      </c>
      <c r="B8" s="15">
        <f>IF(A8="","",Dashboard!$B$5+((Dashboard!$B$6-Dashboard!$B$5)/Dashboard!$B$7)*A8)</f>
        <v/>
      </c>
      <c r="C8" s="15">
        <f>IF(B8="","",B8-Dashboard!$B$5)</f>
        <v/>
      </c>
    </row>
    <row r="9">
      <c r="A9" s="15">
        <f>IF(A8="","",IF(A8+Dashboard!$B$8&lt;=Dashboard!$B$9,A8+Dashboard!$B$8,""))</f>
        <v/>
      </c>
      <c r="B9" s="15">
        <f>IF(A9="","",Dashboard!$B$5+((Dashboard!$B$6-Dashboard!$B$5)/Dashboard!$B$7)*A9)</f>
        <v/>
      </c>
      <c r="C9" s="15">
        <f>IF(B9="","",B9-Dashboard!$B$5)</f>
        <v/>
      </c>
    </row>
    <row r="10">
      <c r="A10" s="15">
        <f>IF(A9="","",IF(A9+Dashboard!$B$8&lt;=Dashboard!$B$9,A9+Dashboard!$B$8,""))</f>
        <v/>
      </c>
      <c r="B10" s="15">
        <f>IF(A10="","",Dashboard!$B$5+((Dashboard!$B$6-Dashboard!$B$5)/Dashboard!$B$7)*A10)</f>
        <v/>
      </c>
      <c r="C10" s="15">
        <f>IF(B10="","",B10-Dashboard!$B$5)</f>
        <v/>
      </c>
    </row>
    <row r="11">
      <c r="A11" s="15">
        <f>IF(A10="","",IF(A10+Dashboard!$B$8&lt;=Dashboard!$B$9,A10+Dashboard!$B$8,""))</f>
        <v/>
      </c>
      <c r="B11" s="15">
        <f>IF(A11="","",Dashboard!$B$5+((Dashboard!$B$6-Dashboard!$B$5)/Dashboard!$B$7)*A11)</f>
        <v/>
      </c>
      <c r="C11" s="15">
        <f>IF(B11="","",B11-Dashboard!$B$5)</f>
        <v/>
      </c>
    </row>
    <row r="12">
      <c r="A12" s="15">
        <f>IF(A11="","",IF(A11+Dashboard!$B$8&lt;=Dashboard!$B$9,A11+Dashboard!$B$8,""))</f>
        <v/>
      </c>
      <c r="B12" s="15">
        <f>IF(A12="","",Dashboard!$B$5+((Dashboard!$B$6-Dashboard!$B$5)/Dashboard!$B$7)*A12)</f>
        <v/>
      </c>
      <c r="C12" s="15">
        <f>IF(B12="","",B12-Dashboard!$B$5)</f>
        <v/>
      </c>
    </row>
    <row r="13">
      <c r="A13" s="15">
        <f>IF(A12="","",IF(A12+Dashboard!$B$8&lt;=Dashboard!$B$9,A12+Dashboard!$B$8,""))</f>
        <v/>
      </c>
      <c r="B13" s="15">
        <f>IF(A13="","",Dashboard!$B$5+((Dashboard!$B$6-Dashboard!$B$5)/Dashboard!$B$7)*A13)</f>
        <v/>
      </c>
      <c r="C13" s="15">
        <f>IF(B13="","",B13-Dashboard!$B$5)</f>
        <v/>
      </c>
    </row>
    <row r="14">
      <c r="A14" s="15">
        <f>IF(A13="","",IF(A13+Dashboard!$B$8&lt;=Dashboard!$B$9,A13+Dashboard!$B$8,""))</f>
        <v/>
      </c>
      <c r="B14" s="15">
        <f>IF(A14="","",Dashboard!$B$5+((Dashboard!$B$6-Dashboard!$B$5)/Dashboard!$B$7)*A14)</f>
        <v/>
      </c>
      <c r="C14" s="15">
        <f>IF(B14="","",B14-Dashboard!$B$5)</f>
        <v/>
      </c>
    </row>
    <row r="15">
      <c r="A15" s="15">
        <f>IF(A14="","",IF(A14+Dashboard!$B$8&lt;=Dashboard!$B$9,A14+Dashboard!$B$8,""))</f>
        <v/>
      </c>
      <c r="B15" s="15">
        <f>IF(A15="","",Dashboard!$B$5+((Dashboard!$B$6-Dashboard!$B$5)/Dashboard!$B$7)*A15)</f>
        <v/>
      </c>
      <c r="C15" s="15">
        <f>IF(B15="","",B15-Dashboard!$B$5)</f>
        <v/>
      </c>
    </row>
    <row r="16">
      <c r="A16" s="15">
        <f>IF(A15="","",IF(A15+Dashboard!$B$8&lt;=Dashboard!$B$9,A15+Dashboard!$B$8,""))</f>
        <v/>
      </c>
      <c r="B16" s="15">
        <f>IF(A16="","",Dashboard!$B$5+((Dashboard!$B$6-Dashboard!$B$5)/Dashboard!$B$7)*A16)</f>
        <v/>
      </c>
      <c r="C16" s="15">
        <f>IF(B16="","",B16-Dashboard!$B$5)</f>
        <v/>
      </c>
    </row>
    <row r="17">
      <c r="A17" s="15">
        <f>IF(A16="","",IF(A16+Dashboard!$B$8&lt;=Dashboard!$B$9,A16+Dashboard!$B$8,""))</f>
        <v/>
      </c>
      <c r="B17" s="15">
        <f>IF(A17="","",Dashboard!$B$5+((Dashboard!$B$6-Dashboard!$B$5)/Dashboard!$B$7)*A17)</f>
        <v/>
      </c>
      <c r="C17" s="15">
        <f>IF(B17="","",B17-Dashboard!$B$5)</f>
        <v/>
      </c>
    </row>
    <row r="18">
      <c r="A18" s="15">
        <f>IF(A17="","",IF(A17+Dashboard!$B$8&lt;=Dashboard!$B$9,A17+Dashboard!$B$8,""))</f>
        <v/>
      </c>
      <c r="B18" s="15">
        <f>IF(A18="","",Dashboard!$B$5+((Dashboard!$B$6-Dashboard!$B$5)/Dashboard!$B$7)*A18)</f>
        <v/>
      </c>
      <c r="C18" s="15">
        <f>IF(B18="","",B18-Dashboard!$B$5)</f>
        <v/>
      </c>
    </row>
    <row r="19">
      <c r="A19" s="15">
        <f>IF(A18="","",IF(A18+Dashboard!$B$8&lt;=Dashboard!$B$9,A18+Dashboard!$B$8,""))</f>
        <v/>
      </c>
      <c r="B19" s="15">
        <f>IF(A19="","",Dashboard!$B$5+((Dashboard!$B$6-Dashboard!$B$5)/Dashboard!$B$7)*A19)</f>
        <v/>
      </c>
      <c r="C19" s="15">
        <f>IF(B19="","",B19-Dashboard!$B$5)</f>
        <v/>
      </c>
    </row>
    <row r="20">
      <c r="A20" s="15">
        <f>IF(A19="","",IF(A19+Dashboard!$B$8&lt;=Dashboard!$B$9,A19+Dashboard!$B$8,""))</f>
        <v/>
      </c>
      <c r="B20" s="15">
        <f>IF(A20="","",Dashboard!$B$5+((Dashboard!$B$6-Dashboard!$B$5)/Dashboard!$B$7)*A20)</f>
        <v/>
      </c>
      <c r="C20" s="15">
        <f>IF(B20="","",B20-Dashboard!$B$5)</f>
        <v/>
      </c>
    </row>
    <row r="21">
      <c r="A21" s="15">
        <f>IF(A20="","",IF(A20+Dashboard!$B$8&lt;=Dashboard!$B$9,A20+Dashboard!$B$8,""))</f>
        <v/>
      </c>
      <c r="B21" s="15">
        <f>IF(A21="","",Dashboard!$B$5+((Dashboard!$B$6-Dashboard!$B$5)/Dashboard!$B$7)*A21)</f>
        <v/>
      </c>
      <c r="C21" s="15">
        <f>IF(B21="","",B21-Dashboard!$B$5)</f>
        <v/>
      </c>
    </row>
    <row r="22">
      <c r="A22" s="15">
        <f>IF(A21="","",IF(A21+Dashboard!$B$8&lt;=Dashboard!$B$9,A21+Dashboard!$B$8,""))</f>
        <v/>
      </c>
      <c r="B22" s="15">
        <f>IF(A22="","",Dashboard!$B$5+((Dashboard!$B$6-Dashboard!$B$5)/Dashboard!$B$7)*A22)</f>
        <v/>
      </c>
      <c r="C22" s="15">
        <f>IF(B22="","",B22-Dashboard!$B$5)</f>
        <v/>
      </c>
    </row>
    <row r="23">
      <c r="A23" s="15">
        <f>IF(A22="","",IF(A22+Dashboard!$B$8&lt;=Dashboard!$B$9,A22+Dashboard!$B$8,""))</f>
        <v/>
      </c>
      <c r="B23" s="15">
        <f>IF(A23="","",Dashboard!$B$5+((Dashboard!$B$6-Dashboard!$B$5)/Dashboard!$B$7)*A23)</f>
        <v/>
      </c>
      <c r="C23" s="15">
        <f>IF(B23="","",B23-Dashboard!$B$5)</f>
        <v/>
      </c>
    </row>
    <row r="24">
      <c r="A24" s="15">
        <f>IF(A23="","",IF(A23+Dashboard!$B$8&lt;=Dashboard!$B$9,A23+Dashboard!$B$8,""))</f>
        <v/>
      </c>
      <c r="B24" s="15">
        <f>IF(A24="","",Dashboard!$B$5+((Dashboard!$B$6-Dashboard!$B$5)/Dashboard!$B$7)*A24)</f>
        <v/>
      </c>
      <c r="C24" s="15">
        <f>IF(B24="","",B24-Dashboard!$B$5)</f>
        <v/>
      </c>
    </row>
    <row r="25">
      <c r="A25" s="15">
        <f>IF(A24="","",IF(A24+Dashboard!$B$8&lt;=Dashboard!$B$9,A24+Dashboard!$B$8,""))</f>
        <v/>
      </c>
      <c r="B25" s="15">
        <f>IF(A25="","",Dashboard!$B$5+((Dashboard!$B$6-Dashboard!$B$5)/Dashboard!$B$7)*A25)</f>
        <v/>
      </c>
      <c r="C25" s="15">
        <f>IF(B25="","",B25-Dashboard!$B$5)</f>
        <v/>
      </c>
    </row>
    <row r="26">
      <c r="A26" s="15">
        <f>IF(A25="","",IF(A25+Dashboard!$B$8&lt;=Dashboard!$B$9,A25+Dashboard!$B$8,""))</f>
        <v/>
      </c>
      <c r="B26" s="15">
        <f>IF(A26="","",Dashboard!$B$5+((Dashboard!$B$6-Dashboard!$B$5)/Dashboard!$B$7)*A26)</f>
        <v/>
      </c>
      <c r="C26" s="15">
        <f>IF(B26="","",B26-Dashboard!$B$5)</f>
        <v/>
      </c>
    </row>
    <row r="27">
      <c r="A27" s="15">
        <f>IF(A26="","",IF(A26+Dashboard!$B$8&lt;=Dashboard!$B$9,A26+Dashboard!$B$8,""))</f>
        <v/>
      </c>
      <c r="B27" s="15">
        <f>IF(A27="","",Dashboard!$B$5+((Dashboard!$B$6-Dashboard!$B$5)/Dashboard!$B$7)*A27)</f>
        <v/>
      </c>
      <c r="C27" s="15">
        <f>IF(B27="","",B27-Dashboard!$B$5)</f>
        <v/>
      </c>
    </row>
    <row r="28">
      <c r="A28" s="15">
        <f>IF(A27="","",IF(A27+Dashboard!$B$8&lt;=Dashboard!$B$9,A27+Dashboard!$B$8,""))</f>
        <v/>
      </c>
      <c r="B28" s="15">
        <f>IF(A28="","",Dashboard!$B$5+((Dashboard!$B$6-Dashboard!$B$5)/Dashboard!$B$7)*A28)</f>
        <v/>
      </c>
      <c r="C28" s="15">
        <f>IF(B28="","",B28-Dashboard!$B$5)</f>
        <v/>
      </c>
    </row>
    <row r="29">
      <c r="A29" s="15">
        <f>IF(A28="","",IF(A28+Dashboard!$B$8&lt;=Dashboard!$B$9,A28+Dashboard!$B$8,""))</f>
        <v/>
      </c>
      <c r="B29" s="15">
        <f>IF(A29="","",Dashboard!$B$5+((Dashboard!$B$6-Dashboard!$B$5)/Dashboard!$B$7)*A29)</f>
        <v/>
      </c>
      <c r="C29" s="15">
        <f>IF(B29="","",B29-Dashboard!$B$5)</f>
        <v/>
      </c>
    </row>
    <row r="30">
      <c r="A30" s="15">
        <f>IF(A29="","",IF(A29+Dashboard!$B$8&lt;=Dashboard!$B$9,A29+Dashboard!$B$8,""))</f>
        <v/>
      </c>
      <c r="B30" s="15">
        <f>IF(A30="","",Dashboard!$B$5+((Dashboard!$B$6-Dashboard!$B$5)/Dashboard!$B$7)*A30)</f>
        <v/>
      </c>
      <c r="C30" s="15">
        <f>IF(B30="","",B30-Dashboard!$B$5)</f>
        <v/>
      </c>
    </row>
    <row r="31">
      <c r="A31" s="15">
        <f>IF(A30="","",IF(A30+Dashboard!$B$8&lt;=Dashboard!$B$9,A30+Dashboard!$B$8,""))</f>
        <v/>
      </c>
      <c r="B31" s="15">
        <f>IF(A31="","",Dashboard!$B$5+((Dashboard!$B$6-Dashboard!$B$5)/Dashboard!$B$7)*A31)</f>
        <v/>
      </c>
      <c r="C31" s="15">
        <f>IF(B31="","",B31-Dashboard!$B$5)</f>
        <v/>
      </c>
    </row>
    <row r="32">
      <c r="A32" s="15">
        <f>IF(A31="","",IF(A31+Dashboard!$B$8&lt;=Dashboard!$B$9,A31+Dashboard!$B$8,""))</f>
        <v/>
      </c>
      <c r="B32" s="15">
        <f>IF(A32="","",Dashboard!$B$5+((Dashboard!$B$6-Dashboard!$B$5)/Dashboard!$B$7)*A32)</f>
        <v/>
      </c>
      <c r="C32" s="15">
        <f>IF(B32="","",B32-Dashboard!$B$5)</f>
        <v/>
      </c>
    </row>
    <row r="33">
      <c r="A33" s="15">
        <f>IF(A32="","",IF(A32+Dashboard!$B$8&lt;=Dashboard!$B$9,A32+Dashboard!$B$8,""))</f>
        <v/>
      </c>
      <c r="B33" s="15">
        <f>IF(A33="","",Dashboard!$B$5+((Dashboard!$B$6-Dashboard!$B$5)/Dashboard!$B$7)*A33)</f>
        <v/>
      </c>
      <c r="C33" s="15">
        <f>IF(B33="","",B33-Dashboard!$B$5)</f>
        <v/>
      </c>
    </row>
    <row r="34">
      <c r="A34" s="15">
        <f>IF(A33="","",IF(A33+Dashboard!$B$8&lt;=Dashboard!$B$9,A33+Dashboard!$B$8,""))</f>
        <v/>
      </c>
      <c r="B34" s="15">
        <f>IF(A34="","",Dashboard!$B$5+((Dashboard!$B$6-Dashboard!$B$5)/Dashboard!$B$7)*A34)</f>
        <v/>
      </c>
      <c r="C34" s="15">
        <f>IF(B34="","",B34-Dashboard!$B$5)</f>
        <v/>
      </c>
    </row>
    <row r="35">
      <c r="A35" s="15">
        <f>IF(A34="","",IF(A34+Dashboard!$B$8&lt;=Dashboard!$B$9,A34+Dashboard!$B$8,""))</f>
        <v/>
      </c>
      <c r="B35" s="15">
        <f>IF(A35="","",Dashboard!$B$5+((Dashboard!$B$6-Dashboard!$B$5)/Dashboard!$B$7)*A35)</f>
        <v/>
      </c>
      <c r="C35" s="15">
        <f>IF(B35="","",B35-Dashboard!$B$5)</f>
        <v/>
      </c>
    </row>
    <row r="36">
      <c r="A36" s="15">
        <f>IF(A35="","",IF(A35+Dashboard!$B$8&lt;=Dashboard!$B$9,A35+Dashboard!$B$8,""))</f>
        <v/>
      </c>
      <c r="B36" s="15">
        <f>IF(A36="","",Dashboard!$B$5+((Dashboard!$B$6-Dashboard!$B$5)/Dashboard!$B$7)*A36)</f>
        <v/>
      </c>
      <c r="C36" s="15">
        <f>IF(B36="","",B36-Dashboard!$B$5)</f>
        <v/>
      </c>
    </row>
    <row r="37">
      <c r="A37" s="15">
        <f>IF(A36="","",IF(A36+Dashboard!$B$8&lt;=Dashboard!$B$9,A36+Dashboard!$B$8,""))</f>
        <v/>
      </c>
      <c r="B37" s="15">
        <f>IF(A37="","",Dashboard!$B$5+((Dashboard!$B$6-Dashboard!$B$5)/Dashboard!$B$7)*A37)</f>
        <v/>
      </c>
      <c r="C37" s="15">
        <f>IF(B37="","",B37-Dashboard!$B$5)</f>
        <v/>
      </c>
    </row>
    <row r="38">
      <c r="A38" s="15">
        <f>IF(A37="","",IF(A37+Dashboard!$B$8&lt;=Dashboard!$B$9,A37+Dashboard!$B$8,""))</f>
        <v/>
      </c>
      <c r="B38" s="15">
        <f>IF(A38="","",Dashboard!$B$5+((Dashboard!$B$6-Dashboard!$B$5)/Dashboard!$B$7)*A38)</f>
        <v/>
      </c>
      <c r="C38" s="15">
        <f>IF(B38="","",B38-Dashboard!$B$5)</f>
        <v/>
      </c>
    </row>
    <row r="39">
      <c r="A39" s="15">
        <f>IF(A38="","",IF(A38+Dashboard!$B$8&lt;=Dashboard!$B$9,A38+Dashboard!$B$8,""))</f>
        <v/>
      </c>
      <c r="B39" s="15">
        <f>IF(A39="","",Dashboard!$B$5+((Dashboard!$B$6-Dashboard!$B$5)/Dashboard!$B$7)*A39)</f>
        <v/>
      </c>
      <c r="C39" s="15">
        <f>IF(B39="","",B39-Dashboard!$B$5)</f>
        <v/>
      </c>
    </row>
    <row r="40">
      <c r="A40" s="15">
        <f>IF(A39="","",IF(A39+Dashboard!$B$8&lt;=Dashboard!$B$9,A39+Dashboard!$B$8,""))</f>
        <v/>
      </c>
      <c r="B40" s="15">
        <f>IF(A40="","",Dashboard!$B$5+((Dashboard!$B$6-Dashboard!$B$5)/Dashboard!$B$7)*A40)</f>
        <v/>
      </c>
      <c r="C40" s="15">
        <f>IF(B40="","",B40-Dashboard!$B$5)</f>
        <v/>
      </c>
    </row>
    <row r="41">
      <c r="A41" s="15">
        <f>IF(A40="","",IF(A40+Dashboard!$B$8&lt;=Dashboard!$B$9,A40+Dashboard!$B$8,""))</f>
        <v/>
      </c>
      <c r="B41" s="15">
        <f>IF(A41="","",Dashboard!$B$5+((Dashboard!$B$6-Dashboard!$B$5)/Dashboard!$B$7)*A41)</f>
        <v/>
      </c>
      <c r="C41" s="15">
        <f>IF(B41="","",B41-Dashboard!$B$5)</f>
        <v/>
      </c>
    </row>
    <row r="42">
      <c r="A42" s="15">
        <f>IF(A41="","",IF(A41+Dashboard!$B$8&lt;=Dashboard!$B$9,A41+Dashboard!$B$8,""))</f>
        <v/>
      </c>
      <c r="B42" s="15">
        <f>IF(A42="","",Dashboard!$B$5+((Dashboard!$B$6-Dashboard!$B$5)/Dashboard!$B$7)*A42)</f>
        <v/>
      </c>
      <c r="C42" s="15">
        <f>IF(B42="","",B42-Dashboard!$B$5)</f>
        <v/>
      </c>
    </row>
    <row r="43">
      <c r="A43" s="15">
        <f>IF(A42="","",IF(A42+Dashboard!$B$8&lt;=Dashboard!$B$9,A42+Dashboard!$B$8,""))</f>
        <v/>
      </c>
      <c r="B43" s="15">
        <f>IF(A43="","",Dashboard!$B$5+((Dashboard!$B$6-Dashboard!$B$5)/Dashboard!$B$7)*A43)</f>
        <v/>
      </c>
      <c r="C43" s="15">
        <f>IF(B43="","",B43-Dashboard!$B$5)</f>
        <v/>
      </c>
    </row>
    <row r="44">
      <c r="A44" s="15">
        <f>IF(A43="","",IF(A43+Dashboard!$B$8&lt;=Dashboard!$B$9,A43+Dashboard!$B$8,""))</f>
        <v/>
      </c>
      <c r="B44" s="15">
        <f>IF(A44="","",Dashboard!$B$5+((Dashboard!$B$6-Dashboard!$B$5)/Dashboard!$B$7)*A44)</f>
        <v/>
      </c>
      <c r="C44" s="15">
        <f>IF(B44="","",B44-Dashboard!$B$5)</f>
        <v/>
      </c>
    </row>
    <row r="45">
      <c r="A45" s="15">
        <f>IF(A44="","",IF(A44+Dashboard!$B$8&lt;=Dashboard!$B$9,A44+Dashboard!$B$8,""))</f>
        <v/>
      </c>
      <c r="B45" s="15">
        <f>IF(A45="","",Dashboard!$B$5+((Dashboard!$B$6-Dashboard!$B$5)/Dashboard!$B$7)*A45)</f>
        <v/>
      </c>
      <c r="C45" s="15">
        <f>IF(B45="","",B45-Dashboard!$B$5)</f>
        <v/>
      </c>
    </row>
    <row r="46">
      <c r="A46" s="15">
        <f>IF(A45="","",IF(A45+Dashboard!$B$8&lt;=Dashboard!$B$9,A45+Dashboard!$B$8,""))</f>
        <v/>
      </c>
      <c r="B46" s="15">
        <f>IF(A46="","",Dashboard!$B$5+((Dashboard!$B$6-Dashboard!$B$5)/Dashboard!$B$7)*A46)</f>
        <v/>
      </c>
      <c r="C46" s="15">
        <f>IF(B46="","",B46-Dashboard!$B$5)</f>
        <v/>
      </c>
    </row>
    <row r="47">
      <c r="A47" s="15">
        <f>IF(A46="","",IF(A46+Dashboard!$B$8&lt;=Dashboard!$B$9,A46+Dashboard!$B$8,""))</f>
        <v/>
      </c>
      <c r="B47" s="15">
        <f>IF(A47="","",Dashboard!$B$5+((Dashboard!$B$6-Dashboard!$B$5)/Dashboard!$B$7)*A47)</f>
        <v/>
      </c>
      <c r="C47" s="15">
        <f>IF(B47="","",B47-Dashboard!$B$5)</f>
        <v/>
      </c>
    </row>
    <row r="48">
      <c r="A48" s="15">
        <f>IF(A47="","",IF(A47+Dashboard!$B$8&lt;=Dashboard!$B$9,A47+Dashboard!$B$8,""))</f>
        <v/>
      </c>
      <c r="B48" s="15">
        <f>IF(A48="","",Dashboard!$B$5+((Dashboard!$B$6-Dashboard!$B$5)/Dashboard!$B$7)*A48)</f>
        <v/>
      </c>
      <c r="C48" s="15">
        <f>IF(B48="","",B48-Dashboard!$B$5)</f>
        <v/>
      </c>
    </row>
    <row r="49">
      <c r="A49" s="15">
        <f>IF(A48="","",IF(A48+Dashboard!$B$8&lt;=Dashboard!$B$9,A48+Dashboard!$B$8,""))</f>
        <v/>
      </c>
      <c r="B49" s="15">
        <f>IF(A49="","",Dashboard!$B$5+((Dashboard!$B$6-Dashboard!$B$5)/Dashboard!$B$7)*A49)</f>
        <v/>
      </c>
      <c r="C49" s="15">
        <f>IF(B49="","",B49-Dashboard!$B$5)</f>
        <v/>
      </c>
    </row>
    <row r="50">
      <c r="A50" s="15">
        <f>IF(A49="","",IF(A49+Dashboard!$B$8&lt;=Dashboard!$B$9,A49+Dashboard!$B$8,""))</f>
        <v/>
      </c>
      <c r="B50" s="15">
        <f>IF(A50="","",Dashboard!$B$5+((Dashboard!$B$6-Dashboard!$B$5)/Dashboard!$B$7)*A50)</f>
        <v/>
      </c>
      <c r="C50" s="15">
        <f>IF(B50="","",B50-Dashboard!$B$5)</f>
        <v/>
      </c>
    </row>
    <row r="51">
      <c r="A51" s="15">
        <f>IF(A50="","",IF(A50+Dashboard!$B$8&lt;=Dashboard!$B$9,A50+Dashboard!$B$8,""))</f>
        <v/>
      </c>
      <c r="B51" s="15">
        <f>IF(A51="","",Dashboard!$B$5+((Dashboard!$B$6-Dashboard!$B$5)/Dashboard!$B$7)*A51)</f>
        <v/>
      </c>
      <c r="C51" s="15">
        <f>IF(B51="","",B51-Dashboard!$B$5)</f>
        <v/>
      </c>
    </row>
    <row r="52">
      <c r="A52" s="15">
        <f>IF(A51="","",IF(A51+Dashboard!$B$8&lt;=Dashboard!$B$9,A51+Dashboard!$B$8,""))</f>
        <v/>
      </c>
      <c r="B52" s="15">
        <f>IF(A52="","",Dashboard!$B$5+((Dashboard!$B$6-Dashboard!$B$5)/Dashboard!$B$7)*A52)</f>
        <v/>
      </c>
      <c r="C52" s="15">
        <f>IF(B52="","",B52-Dashboard!$B$5)</f>
        <v/>
      </c>
    </row>
    <row r="53">
      <c r="A53" s="15">
        <f>IF(A52="","",IF(A52+Dashboard!$B$8&lt;=Dashboard!$B$9,A52+Dashboard!$B$8,""))</f>
        <v/>
      </c>
      <c r="B53" s="15">
        <f>IF(A53="","",Dashboard!$B$5+((Dashboard!$B$6-Dashboard!$B$5)/Dashboard!$B$7)*A53)</f>
        <v/>
      </c>
      <c r="C53" s="15">
        <f>IF(B53="","",B53-Dashboard!$B$5)</f>
        <v/>
      </c>
    </row>
    <row r="54">
      <c r="A54" s="15">
        <f>IF(A53="","",IF(A53+Dashboard!$B$8&lt;=Dashboard!$B$9,A53+Dashboard!$B$8,""))</f>
        <v/>
      </c>
      <c r="B54" s="15">
        <f>IF(A54="","",Dashboard!$B$5+((Dashboard!$B$6-Dashboard!$B$5)/Dashboard!$B$7)*A54)</f>
        <v/>
      </c>
      <c r="C54" s="15">
        <f>IF(B54="","",B54-Dashboard!$B$5)</f>
        <v/>
      </c>
    </row>
    <row r="55">
      <c r="A55" s="15">
        <f>IF(A54="","",IF(A54+Dashboard!$B$8&lt;=Dashboard!$B$9,A54+Dashboard!$B$8,""))</f>
        <v/>
      </c>
      <c r="B55" s="15">
        <f>IF(A55="","",Dashboard!$B$5+((Dashboard!$B$6-Dashboard!$B$5)/Dashboard!$B$7)*A55)</f>
        <v/>
      </c>
      <c r="C55" s="15">
        <f>IF(B55="","",B55-Dashboard!$B$5)</f>
        <v/>
      </c>
    </row>
    <row r="56">
      <c r="A56" s="15">
        <f>IF(A55="","",IF(A55+Dashboard!$B$8&lt;=Dashboard!$B$9,A55+Dashboard!$B$8,""))</f>
        <v/>
      </c>
      <c r="B56" s="15">
        <f>IF(A56="","",Dashboard!$B$5+((Dashboard!$B$6-Dashboard!$B$5)/Dashboard!$B$7)*A56)</f>
        <v/>
      </c>
      <c r="C56" s="15">
        <f>IF(B56="","",B56-Dashboard!$B$5)</f>
        <v/>
      </c>
    </row>
    <row r="57">
      <c r="A57" s="15">
        <f>IF(A56="","",IF(A56+Dashboard!$B$8&lt;=Dashboard!$B$9,A56+Dashboard!$B$8,""))</f>
        <v/>
      </c>
      <c r="B57" s="15">
        <f>IF(A57="","",Dashboard!$B$5+((Dashboard!$B$6-Dashboard!$B$5)/Dashboard!$B$7)*A57)</f>
        <v/>
      </c>
      <c r="C57" s="15">
        <f>IF(B57="","",B57-Dashboard!$B$5)</f>
        <v/>
      </c>
    </row>
    <row r="58">
      <c r="A58" s="15">
        <f>IF(A57="","",IF(A57+Dashboard!$B$8&lt;=Dashboard!$B$9,A57+Dashboard!$B$8,""))</f>
        <v/>
      </c>
      <c r="B58" s="15">
        <f>IF(A58="","",Dashboard!$B$5+((Dashboard!$B$6-Dashboard!$B$5)/Dashboard!$B$7)*A58)</f>
        <v/>
      </c>
      <c r="C58" s="15">
        <f>IF(B58="","",B58-Dashboard!$B$5)</f>
        <v/>
      </c>
    </row>
    <row r="59">
      <c r="A59" s="15">
        <f>IF(A58="","",IF(A58+Dashboard!$B$8&lt;=Dashboard!$B$9,A58+Dashboard!$B$8,""))</f>
        <v/>
      </c>
      <c r="B59" s="15">
        <f>IF(A59="","",Dashboard!$B$5+((Dashboard!$B$6-Dashboard!$B$5)/Dashboard!$B$7)*A59)</f>
        <v/>
      </c>
      <c r="C59" s="15">
        <f>IF(B59="","",B59-Dashboard!$B$5)</f>
        <v/>
      </c>
    </row>
    <row r="60">
      <c r="A60" s="15">
        <f>IF(A59="","",IF(A59+Dashboard!$B$8&lt;=Dashboard!$B$9,A59+Dashboard!$B$8,""))</f>
        <v/>
      </c>
      <c r="B60" s="15">
        <f>IF(A60="","",Dashboard!$B$5+((Dashboard!$B$6-Dashboard!$B$5)/Dashboard!$B$7)*A60)</f>
        <v/>
      </c>
      <c r="C60" s="15">
        <f>IF(B60="","",B60-Dashboard!$B$5)</f>
        <v/>
      </c>
    </row>
    <row r="61">
      <c r="A61" s="15">
        <f>IF(A60="","",IF(A60+Dashboard!$B$8&lt;=Dashboard!$B$9,A60+Dashboard!$B$8,""))</f>
        <v/>
      </c>
      <c r="B61" s="15">
        <f>IF(A61="","",Dashboard!$B$5+((Dashboard!$B$6-Dashboard!$B$5)/Dashboard!$B$7)*A61)</f>
        <v/>
      </c>
      <c r="C61" s="15">
        <f>IF(B61="","",B61-Dashboard!$B$5)</f>
        <v/>
      </c>
    </row>
    <row r="62">
      <c r="A62" s="15">
        <f>IF(A61="","",IF(A61+Dashboard!$B$8&lt;=Dashboard!$B$9,A61+Dashboard!$B$8,""))</f>
        <v/>
      </c>
      <c r="B62" s="15">
        <f>IF(A62="","",Dashboard!$B$5+((Dashboard!$B$6-Dashboard!$B$5)/Dashboard!$B$7)*A62)</f>
        <v/>
      </c>
      <c r="C62" s="15">
        <f>IF(B62="","",B62-Dashboard!$B$5)</f>
        <v/>
      </c>
    </row>
    <row r="63">
      <c r="A63" s="15">
        <f>IF(A62="","",IF(A62+Dashboard!$B$8&lt;=Dashboard!$B$9,A62+Dashboard!$B$8,""))</f>
        <v/>
      </c>
      <c r="B63" s="15">
        <f>IF(A63="","",Dashboard!$B$5+((Dashboard!$B$6-Dashboard!$B$5)/Dashboard!$B$7)*A63)</f>
        <v/>
      </c>
      <c r="C63" s="15">
        <f>IF(B63="","",B63-Dashboard!$B$5)</f>
        <v/>
      </c>
    </row>
    <row r="64">
      <c r="A64" s="15">
        <f>IF(A63="","",IF(A63+Dashboard!$B$8&lt;=Dashboard!$B$9,A63+Dashboard!$B$8,""))</f>
        <v/>
      </c>
      <c r="B64" s="15">
        <f>IF(A64="","",Dashboard!$B$5+((Dashboard!$B$6-Dashboard!$B$5)/Dashboard!$B$7)*A64)</f>
        <v/>
      </c>
      <c r="C64" s="15">
        <f>IF(B64="","",B64-Dashboard!$B$5)</f>
        <v/>
      </c>
    </row>
    <row r="65">
      <c r="A65" s="15">
        <f>IF(A64="","",IF(A64+Dashboard!$B$8&lt;=Dashboard!$B$9,A64+Dashboard!$B$8,""))</f>
        <v/>
      </c>
      <c r="B65" s="15">
        <f>IF(A65="","",Dashboard!$B$5+((Dashboard!$B$6-Dashboard!$B$5)/Dashboard!$B$7)*A65)</f>
        <v/>
      </c>
      <c r="C65" s="15">
        <f>IF(B65="","",B65-Dashboard!$B$5)</f>
        <v/>
      </c>
    </row>
    <row r="66">
      <c r="A66" s="15">
        <f>IF(A65="","",IF(A65+Dashboard!$B$8&lt;=Dashboard!$B$9,A65+Dashboard!$B$8,""))</f>
        <v/>
      </c>
      <c r="B66" s="15">
        <f>IF(A66="","",Dashboard!$B$5+((Dashboard!$B$6-Dashboard!$B$5)/Dashboard!$B$7)*A66)</f>
        <v/>
      </c>
      <c r="C66" s="15">
        <f>IF(B66="","",B66-Dashboard!$B$5)</f>
        <v/>
      </c>
    </row>
    <row r="67">
      <c r="A67" s="15">
        <f>IF(A66="","",IF(A66+Dashboard!$B$8&lt;=Dashboard!$B$9,A66+Dashboard!$B$8,""))</f>
        <v/>
      </c>
      <c r="B67" s="15">
        <f>IF(A67="","",Dashboard!$B$5+((Dashboard!$B$6-Dashboard!$B$5)/Dashboard!$B$7)*A67)</f>
        <v/>
      </c>
      <c r="C67" s="15">
        <f>IF(B67="","",B67-Dashboard!$B$5)</f>
        <v/>
      </c>
    </row>
    <row r="68">
      <c r="A68" s="15">
        <f>IF(A67="","",IF(A67+Dashboard!$B$8&lt;=Dashboard!$B$9,A67+Dashboard!$B$8,""))</f>
        <v/>
      </c>
      <c r="B68" s="15">
        <f>IF(A68="","",Dashboard!$B$5+((Dashboard!$B$6-Dashboard!$B$5)/Dashboard!$B$7)*A68)</f>
        <v/>
      </c>
      <c r="C68" s="15">
        <f>IF(B68="","",B68-Dashboard!$B$5)</f>
        <v/>
      </c>
    </row>
    <row r="69">
      <c r="A69" s="15">
        <f>IF(A68="","",IF(A68+Dashboard!$B$8&lt;=Dashboard!$B$9,A68+Dashboard!$B$8,""))</f>
        <v/>
      </c>
      <c r="B69" s="15">
        <f>IF(A69="","",Dashboard!$B$5+((Dashboard!$B$6-Dashboard!$B$5)/Dashboard!$B$7)*A69)</f>
        <v/>
      </c>
      <c r="C69" s="15">
        <f>IF(B69="","",B69-Dashboard!$B$5)</f>
        <v/>
      </c>
    </row>
    <row r="70">
      <c r="A70" s="15">
        <f>IF(A69="","",IF(A69+Dashboard!$B$8&lt;=Dashboard!$B$9,A69+Dashboard!$B$8,""))</f>
        <v/>
      </c>
      <c r="B70" s="15">
        <f>IF(A70="","",Dashboard!$B$5+((Dashboard!$B$6-Dashboard!$B$5)/Dashboard!$B$7)*A70)</f>
        <v/>
      </c>
      <c r="C70" s="15">
        <f>IF(B70="","",B70-Dashboard!$B$5)</f>
        <v/>
      </c>
    </row>
    <row r="71">
      <c r="A71" s="15">
        <f>IF(A70="","",IF(A70+Dashboard!$B$8&lt;=Dashboard!$B$9,A70+Dashboard!$B$8,""))</f>
        <v/>
      </c>
      <c r="B71" s="15">
        <f>IF(A71="","",Dashboard!$B$5+((Dashboard!$B$6-Dashboard!$B$5)/Dashboard!$B$7)*A71)</f>
        <v/>
      </c>
      <c r="C71" s="15">
        <f>IF(B71="","",B71-Dashboard!$B$5)</f>
        <v/>
      </c>
    </row>
    <row r="72">
      <c r="A72" s="15">
        <f>IF(A71="","",IF(A71+Dashboard!$B$8&lt;=Dashboard!$B$9,A71+Dashboard!$B$8,""))</f>
        <v/>
      </c>
      <c r="B72" s="15">
        <f>IF(A72="","",Dashboard!$B$5+((Dashboard!$B$6-Dashboard!$B$5)/Dashboard!$B$7)*A72)</f>
        <v/>
      </c>
      <c r="C72" s="15">
        <f>IF(B72="","",B72-Dashboard!$B$5)</f>
        <v/>
      </c>
    </row>
    <row r="73">
      <c r="A73" s="15">
        <f>IF(A72="","",IF(A72+Dashboard!$B$8&lt;=Dashboard!$B$9,A72+Dashboard!$B$8,""))</f>
        <v/>
      </c>
      <c r="B73" s="15">
        <f>IF(A73="","",Dashboard!$B$5+((Dashboard!$B$6-Dashboard!$B$5)/Dashboard!$B$7)*A73)</f>
        <v/>
      </c>
      <c r="C73" s="15">
        <f>IF(B73="","",B73-Dashboard!$B$5)</f>
        <v/>
      </c>
    </row>
    <row r="74">
      <c r="A74" s="15">
        <f>IF(A73="","",IF(A73+Dashboard!$B$8&lt;=Dashboard!$B$9,A73+Dashboard!$B$8,""))</f>
        <v/>
      </c>
      <c r="B74" s="15">
        <f>IF(A74="","",Dashboard!$B$5+((Dashboard!$B$6-Dashboard!$B$5)/Dashboard!$B$7)*A74)</f>
        <v/>
      </c>
      <c r="C74" s="15">
        <f>IF(B74="","",B74-Dashboard!$B$5)</f>
        <v/>
      </c>
    </row>
    <row r="75">
      <c r="A75" s="15">
        <f>IF(A74="","",IF(A74+Dashboard!$B$8&lt;=Dashboard!$B$9,A74+Dashboard!$B$8,""))</f>
        <v/>
      </c>
      <c r="B75" s="15">
        <f>IF(A75="","",Dashboard!$B$5+((Dashboard!$B$6-Dashboard!$B$5)/Dashboard!$B$7)*A75)</f>
        <v/>
      </c>
      <c r="C75" s="15">
        <f>IF(B75="","",B75-Dashboard!$B$5)</f>
        <v/>
      </c>
    </row>
    <row r="76">
      <c r="A76" s="15">
        <f>IF(A75="","",IF(A75+Dashboard!$B$8&lt;=Dashboard!$B$9,A75+Dashboard!$B$8,""))</f>
        <v/>
      </c>
      <c r="B76" s="15">
        <f>IF(A76="","",Dashboard!$B$5+((Dashboard!$B$6-Dashboard!$B$5)/Dashboard!$B$7)*A76)</f>
        <v/>
      </c>
      <c r="C76" s="15">
        <f>IF(B76="","",B76-Dashboard!$B$5)</f>
        <v/>
      </c>
    </row>
    <row r="77">
      <c r="A77" s="15">
        <f>IF(A76="","",IF(A76+Dashboard!$B$8&lt;=Dashboard!$B$9,A76+Dashboard!$B$8,""))</f>
        <v/>
      </c>
      <c r="B77" s="15">
        <f>IF(A77="","",Dashboard!$B$5+((Dashboard!$B$6-Dashboard!$B$5)/Dashboard!$B$7)*A77)</f>
        <v/>
      </c>
      <c r="C77" s="15">
        <f>IF(B77="","",B77-Dashboard!$B$5)</f>
        <v/>
      </c>
    </row>
    <row r="78">
      <c r="A78" s="15">
        <f>IF(A77="","",IF(A77+Dashboard!$B$8&lt;=Dashboard!$B$9,A77+Dashboard!$B$8,""))</f>
        <v/>
      </c>
      <c r="B78" s="15">
        <f>IF(A78="","",Dashboard!$B$5+((Dashboard!$B$6-Dashboard!$B$5)/Dashboard!$B$7)*A78)</f>
        <v/>
      </c>
      <c r="C78" s="15">
        <f>IF(B78="","",B78-Dashboard!$B$5)</f>
        <v/>
      </c>
    </row>
    <row r="79">
      <c r="A79" s="15">
        <f>IF(A78="","",IF(A78+Dashboard!$B$8&lt;=Dashboard!$B$9,A78+Dashboard!$B$8,""))</f>
        <v/>
      </c>
      <c r="B79" s="15">
        <f>IF(A79="","",Dashboard!$B$5+((Dashboard!$B$6-Dashboard!$B$5)/Dashboard!$B$7)*A79)</f>
        <v/>
      </c>
      <c r="C79" s="15">
        <f>IF(B79="","",B79-Dashboard!$B$5)</f>
        <v/>
      </c>
    </row>
    <row r="80">
      <c r="A80" s="15">
        <f>IF(A79="","",IF(A79+Dashboard!$B$8&lt;=Dashboard!$B$9,A79+Dashboard!$B$8,""))</f>
        <v/>
      </c>
      <c r="B80" s="15">
        <f>IF(A80="","",Dashboard!$B$5+((Dashboard!$B$6-Dashboard!$B$5)/Dashboard!$B$7)*A80)</f>
        <v/>
      </c>
      <c r="C80" s="15">
        <f>IF(B80="","",B80-Dashboard!$B$5)</f>
        <v/>
      </c>
    </row>
    <row r="81">
      <c r="A81" s="15">
        <f>IF(A80="","",IF(A80+Dashboard!$B$8&lt;=Dashboard!$B$9,A80+Dashboard!$B$8,""))</f>
        <v/>
      </c>
      <c r="B81" s="15">
        <f>IF(A81="","",Dashboard!$B$5+((Dashboard!$B$6-Dashboard!$B$5)/Dashboard!$B$7)*A81)</f>
        <v/>
      </c>
      <c r="C81" s="15">
        <f>IF(B81="","",B81-Dashboard!$B$5)</f>
        <v/>
      </c>
    </row>
    <row r="82">
      <c r="A82" s="15">
        <f>IF(A81="","",IF(A81+Dashboard!$B$8&lt;=Dashboard!$B$9,A81+Dashboard!$B$8,""))</f>
        <v/>
      </c>
      <c r="B82" s="15">
        <f>IF(A82="","",Dashboard!$B$5+((Dashboard!$B$6-Dashboard!$B$5)/Dashboard!$B$7)*A82)</f>
        <v/>
      </c>
      <c r="C82" s="15">
        <f>IF(B82="","",B82-Dashboard!$B$5)</f>
        <v/>
      </c>
    </row>
    <row r="83">
      <c r="A83" s="15">
        <f>IF(A82="","",IF(A82+Dashboard!$B$8&lt;=Dashboard!$B$9,A82+Dashboard!$B$8,""))</f>
        <v/>
      </c>
      <c r="B83" s="15">
        <f>IF(A83="","",Dashboard!$B$5+((Dashboard!$B$6-Dashboard!$B$5)/Dashboard!$B$7)*A83)</f>
        <v/>
      </c>
      <c r="C83" s="15">
        <f>IF(B83="","",B83-Dashboard!$B$5)</f>
        <v/>
      </c>
    </row>
    <row r="84">
      <c r="A84" s="15">
        <f>IF(A83="","",IF(A83+Dashboard!$B$8&lt;=Dashboard!$B$9,A83+Dashboard!$B$8,""))</f>
        <v/>
      </c>
      <c r="B84" s="15">
        <f>IF(A84="","",Dashboard!$B$5+((Dashboard!$B$6-Dashboard!$B$5)/Dashboard!$B$7)*A84)</f>
        <v/>
      </c>
      <c r="C84" s="15">
        <f>IF(B84="","",B84-Dashboard!$B$5)</f>
        <v/>
      </c>
    </row>
    <row r="85">
      <c r="A85" s="15">
        <f>IF(A84="","",IF(A84+Dashboard!$B$8&lt;=Dashboard!$B$9,A84+Dashboard!$B$8,""))</f>
        <v/>
      </c>
      <c r="B85" s="15">
        <f>IF(A85="","",Dashboard!$B$5+((Dashboard!$B$6-Dashboard!$B$5)/Dashboard!$B$7)*A85)</f>
        <v/>
      </c>
      <c r="C85" s="15">
        <f>IF(B85="","",B85-Dashboard!$B$5)</f>
        <v/>
      </c>
    </row>
    <row r="86">
      <c r="A86" s="15">
        <f>IF(A85="","",IF(A85+Dashboard!$B$8&lt;=Dashboard!$B$9,A85+Dashboard!$B$8,""))</f>
        <v/>
      </c>
      <c r="B86" s="15">
        <f>IF(A86="","",Dashboard!$B$5+((Dashboard!$B$6-Dashboard!$B$5)/Dashboard!$B$7)*A86)</f>
        <v/>
      </c>
      <c r="C86" s="15">
        <f>IF(B86="","",B86-Dashboard!$B$5)</f>
        <v/>
      </c>
    </row>
    <row r="87">
      <c r="A87" s="15">
        <f>IF(A86="","",IF(A86+Dashboard!$B$8&lt;=Dashboard!$B$9,A86+Dashboard!$B$8,""))</f>
        <v/>
      </c>
      <c r="B87" s="15">
        <f>IF(A87="","",Dashboard!$B$5+((Dashboard!$B$6-Dashboard!$B$5)/Dashboard!$B$7)*A87)</f>
        <v/>
      </c>
      <c r="C87" s="15">
        <f>IF(B87="","",B87-Dashboard!$B$5)</f>
        <v/>
      </c>
    </row>
    <row r="88">
      <c r="A88" s="15">
        <f>IF(A87="","",IF(A87+Dashboard!$B$8&lt;=Dashboard!$B$9,A87+Dashboard!$B$8,""))</f>
        <v/>
      </c>
      <c r="B88" s="15">
        <f>IF(A88="","",Dashboard!$B$5+((Dashboard!$B$6-Dashboard!$B$5)/Dashboard!$B$7)*A88)</f>
        <v/>
      </c>
      <c r="C88" s="15">
        <f>IF(B88="","",B88-Dashboard!$B$5)</f>
        <v/>
      </c>
    </row>
    <row r="89">
      <c r="A89" s="15">
        <f>IF(A88="","",IF(A88+Dashboard!$B$8&lt;=Dashboard!$B$9,A88+Dashboard!$B$8,""))</f>
        <v/>
      </c>
      <c r="B89" s="15">
        <f>IF(A89="","",Dashboard!$B$5+((Dashboard!$B$6-Dashboard!$B$5)/Dashboard!$B$7)*A89)</f>
        <v/>
      </c>
      <c r="C89" s="15">
        <f>IF(B89="","",B89-Dashboard!$B$5)</f>
        <v/>
      </c>
    </row>
    <row r="90">
      <c r="A90" s="15">
        <f>IF(A89="","",IF(A89+Dashboard!$B$8&lt;=Dashboard!$B$9,A89+Dashboard!$B$8,""))</f>
        <v/>
      </c>
      <c r="B90" s="15">
        <f>IF(A90="","",Dashboard!$B$5+((Dashboard!$B$6-Dashboard!$B$5)/Dashboard!$B$7)*A90)</f>
        <v/>
      </c>
      <c r="C90" s="15">
        <f>IF(B90="","",B90-Dashboard!$B$5)</f>
        <v/>
      </c>
    </row>
    <row r="91">
      <c r="A91" s="15">
        <f>IF(A90="","",IF(A90+Dashboard!$B$8&lt;=Dashboard!$B$9,A90+Dashboard!$B$8,""))</f>
        <v/>
      </c>
      <c r="B91" s="15">
        <f>IF(A91="","",Dashboard!$B$5+((Dashboard!$B$6-Dashboard!$B$5)/Dashboard!$B$7)*A91)</f>
        <v/>
      </c>
      <c r="C91" s="15">
        <f>IF(B91="","",B91-Dashboard!$B$5)</f>
        <v/>
      </c>
    </row>
    <row r="92">
      <c r="A92" s="15">
        <f>IF(A91="","",IF(A91+Dashboard!$B$8&lt;=Dashboard!$B$9,A91+Dashboard!$B$8,""))</f>
        <v/>
      </c>
      <c r="B92" s="15">
        <f>IF(A92="","",Dashboard!$B$5+((Dashboard!$B$6-Dashboard!$B$5)/Dashboard!$B$7)*A92)</f>
        <v/>
      </c>
      <c r="C92" s="15">
        <f>IF(B92="","",B92-Dashboard!$B$5)</f>
        <v/>
      </c>
    </row>
    <row r="93">
      <c r="A93" s="15">
        <f>IF(A92="","",IF(A92+Dashboard!$B$8&lt;=Dashboard!$B$9,A92+Dashboard!$B$8,""))</f>
        <v/>
      </c>
      <c r="B93" s="15">
        <f>IF(A93="","",Dashboard!$B$5+((Dashboard!$B$6-Dashboard!$B$5)/Dashboard!$B$7)*A93)</f>
        <v/>
      </c>
      <c r="C93" s="15">
        <f>IF(B93="","",B93-Dashboard!$B$5)</f>
        <v/>
      </c>
    </row>
    <row r="94">
      <c r="A94" s="15">
        <f>IF(A93="","",IF(A93+Dashboard!$B$8&lt;=Dashboard!$B$9,A93+Dashboard!$B$8,""))</f>
        <v/>
      </c>
      <c r="B94" s="15">
        <f>IF(A94="","",Dashboard!$B$5+((Dashboard!$B$6-Dashboard!$B$5)/Dashboard!$B$7)*A94)</f>
        <v/>
      </c>
      <c r="C94" s="15">
        <f>IF(B94="","",B94-Dashboard!$B$5)</f>
        <v/>
      </c>
    </row>
    <row r="95">
      <c r="A95" s="15">
        <f>IF(A94="","",IF(A94+Dashboard!$B$8&lt;=Dashboard!$B$9,A94+Dashboard!$B$8,""))</f>
        <v/>
      </c>
      <c r="B95" s="15">
        <f>IF(A95="","",Dashboard!$B$5+((Dashboard!$B$6-Dashboard!$B$5)/Dashboard!$B$7)*A95)</f>
        <v/>
      </c>
      <c r="C95" s="15">
        <f>IF(B95="","",B95-Dashboard!$B$5)</f>
        <v/>
      </c>
    </row>
    <row r="96">
      <c r="A96" s="15">
        <f>IF(A95="","",IF(A95+Dashboard!$B$8&lt;=Dashboard!$B$9,A95+Dashboard!$B$8,""))</f>
        <v/>
      </c>
      <c r="B96" s="15">
        <f>IF(A96="","",Dashboard!$B$5+((Dashboard!$B$6-Dashboard!$B$5)/Dashboard!$B$7)*A96)</f>
        <v/>
      </c>
      <c r="C96" s="15">
        <f>IF(B96="","",B96-Dashboard!$B$5)</f>
        <v/>
      </c>
    </row>
    <row r="97">
      <c r="A97" s="15">
        <f>IF(A96="","",IF(A96+Dashboard!$B$8&lt;=Dashboard!$B$9,A96+Dashboard!$B$8,""))</f>
        <v/>
      </c>
      <c r="B97" s="15">
        <f>IF(A97="","",Dashboard!$B$5+((Dashboard!$B$6-Dashboard!$B$5)/Dashboard!$B$7)*A97)</f>
        <v/>
      </c>
      <c r="C97" s="15">
        <f>IF(B97="","",B97-Dashboard!$B$5)</f>
        <v/>
      </c>
    </row>
    <row r="98">
      <c r="A98" s="15">
        <f>IF(A97="","",IF(A97+Dashboard!$B$8&lt;=Dashboard!$B$9,A97+Dashboard!$B$8,""))</f>
        <v/>
      </c>
      <c r="B98" s="15">
        <f>IF(A98="","",Dashboard!$B$5+((Dashboard!$B$6-Dashboard!$B$5)/Dashboard!$B$7)*A98)</f>
        <v/>
      </c>
      <c r="C98" s="15">
        <f>IF(B98="","",B98-Dashboard!$B$5)</f>
        <v/>
      </c>
    </row>
    <row r="99">
      <c r="A99" s="15">
        <f>IF(A98="","",IF(A98+Dashboard!$B$8&lt;=Dashboard!$B$9,A98+Dashboard!$B$8,""))</f>
        <v/>
      </c>
      <c r="B99" s="15">
        <f>IF(A99="","",Dashboard!$B$5+((Dashboard!$B$6-Dashboard!$B$5)/Dashboard!$B$7)*A99)</f>
        <v/>
      </c>
      <c r="C99" s="15">
        <f>IF(B99="","",B99-Dashboard!$B$5)</f>
        <v/>
      </c>
    </row>
    <row r="100">
      <c r="A100" s="15">
        <f>IF(A99="","",IF(A99+Dashboard!$B$8&lt;=Dashboard!$B$9,A99+Dashboard!$B$8,""))</f>
        <v/>
      </c>
      <c r="B100" s="15">
        <f>IF(A100="","",Dashboard!$B$5+((Dashboard!$B$6-Dashboard!$B$5)/Dashboard!$B$7)*A100)</f>
        <v/>
      </c>
      <c r="C100" s="15">
        <f>IF(B100="","",B100-Dashboard!$B$5)</f>
        <v/>
      </c>
    </row>
    <row r="101">
      <c r="A101" s="15">
        <f>IF(A100="","",IF(A100+Dashboard!$B$8&lt;=Dashboard!$B$9,A100+Dashboard!$B$8,""))</f>
        <v/>
      </c>
      <c r="B101" s="15">
        <f>IF(A101="","",Dashboard!$B$5+((Dashboard!$B$6-Dashboard!$B$5)/Dashboard!$B$7)*A101)</f>
        <v/>
      </c>
      <c r="C101" s="15">
        <f>IF(B101="","",B101-Dashboard!$B$5)</f>
        <v/>
      </c>
    </row>
    <row r="102">
      <c r="A102" s="15">
        <f>IF(A101="","",IF(A101+Dashboard!$B$8&lt;=Dashboard!$B$9,A101+Dashboard!$B$8,""))</f>
        <v/>
      </c>
      <c r="B102" s="15">
        <f>IF(A102="","",Dashboard!$B$5+((Dashboard!$B$6-Dashboard!$B$5)/Dashboard!$B$7)*A102)</f>
        <v/>
      </c>
      <c r="C102" s="15">
        <f>IF(B102="","",B102-Dashboard!$B$5)</f>
        <v/>
      </c>
    </row>
    <row r="103">
      <c r="A103" s="15">
        <f>IF(A102="","",IF(A102+Dashboard!$B$8&lt;=Dashboard!$B$9,A102+Dashboard!$B$8,""))</f>
        <v/>
      </c>
      <c r="B103" s="15">
        <f>IF(A103="","",Dashboard!$B$5+((Dashboard!$B$6-Dashboard!$B$5)/Dashboard!$B$7)*A103)</f>
        <v/>
      </c>
      <c r="C103" s="15">
        <f>IF(B103="","",B103-Dashboard!$B$5)</f>
        <v/>
      </c>
    </row>
    <row r="104">
      <c r="A104" s="15">
        <f>IF(A103="","",IF(A103+Dashboard!$B$8&lt;=Dashboard!$B$9,A103+Dashboard!$B$8,""))</f>
        <v/>
      </c>
      <c r="B104" s="15">
        <f>IF(A104="","",Dashboard!$B$5+((Dashboard!$B$6-Dashboard!$B$5)/Dashboard!$B$7)*A104)</f>
        <v/>
      </c>
      <c r="C104" s="15">
        <f>IF(B104="","",B104-Dashboard!$B$5)</f>
        <v/>
      </c>
    </row>
  </sheetData>
  <mergeCells count="1">
    <mergeCell ref="A1:K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18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2" customWidth="1" min="1" max="1"/>
    <col width="13" customWidth="1" min="2" max="2"/>
    <col width="13" customWidth="1" min="3" max="3"/>
    <col width="13" customWidth="1" min="4" max="4"/>
    <col width="3" customWidth="1" min="5" max="5"/>
    <col width="15" customWidth="1" min="6" max="6"/>
    <col width="15" customWidth="1" min="7" max="7"/>
    <col width="15" customWidth="1" min="8" max="8"/>
  </cols>
  <sheetData>
    <row r="1">
      <c r="A1" s="1" t="inlineStr">
        <is>
          <t>Scénarios et outils de visualisation</t>
        </is>
      </c>
    </row>
    <row r="2">
      <c r="A2" s="2" t="inlineStr">
        <is>
          <t>Les colonnes Stress et Dynamique sont modifiables. La colonne Central reprend automatiquement les hypothèses du Dashboard.</t>
        </is>
      </c>
    </row>
    <row r="4">
      <c r="A4" s="3" t="inlineStr">
        <is>
          <t>Comparatif des hypothèses</t>
        </is>
      </c>
      <c r="B4" s="4" t="n"/>
      <c r="C4" s="4" t="n"/>
      <c r="D4" s="4" t="n"/>
    </row>
    <row r="5">
      <c r="B5" s="16" t="inlineStr">
        <is>
          <t>Stress</t>
        </is>
      </c>
      <c r="C5" s="16" t="inlineStr">
        <is>
          <t>Central</t>
        </is>
      </c>
      <c r="D5" s="16" t="inlineStr">
        <is>
          <t>Dynamique</t>
        </is>
      </c>
    </row>
    <row r="6">
      <c r="A6" s="5" t="inlineStr">
        <is>
          <t>Taux sans risque</t>
        </is>
      </c>
      <c r="B6" s="6" t="n">
        <v>0.015</v>
      </c>
      <c r="C6" s="17">
        <f>Dashboard!$B$5</f>
        <v/>
      </c>
      <c r="D6" s="6" t="n">
        <v>0.025</v>
      </c>
    </row>
    <row r="7">
      <c r="A7" s="5" t="inlineStr">
        <is>
          <t>Rendement du marché</t>
        </is>
      </c>
      <c r="B7" s="6" t="n">
        <v>0.07000000000000001</v>
      </c>
      <c r="C7" s="17">
        <f>Dashboard!$B$6</f>
        <v/>
      </c>
      <c r="D7" s="6" t="n">
        <v>0.13</v>
      </c>
    </row>
    <row r="8">
      <c r="A8" s="5" t="inlineStr">
        <is>
          <t>Risque du marché</t>
        </is>
      </c>
      <c r="B8" s="6" t="n">
        <v>0.18</v>
      </c>
      <c r="C8" s="17">
        <f>Dashboard!$B$7</f>
        <v/>
      </c>
      <c r="D8" s="6" t="n">
        <v>0.14</v>
      </c>
    </row>
    <row r="9">
      <c r="A9" s="5" t="inlineStr">
        <is>
          <t>Risque portefeuille</t>
        </is>
      </c>
      <c r="B9" s="18">
        <f>Dashboard!$B$10</f>
        <v/>
      </c>
      <c r="C9" s="18">
        <f>Dashboard!$B$10</f>
        <v/>
      </c>
      <c r="D9" s="18">
        <f>Dashboard!$B$10</f>
        <v/>
      </c>
    </row>
    <row r="10">
      <c r="A10" s="5" t="inlineStr">
        <is>
          <t>Prime de risque</t>
        </is>
      </c>
      <c r="B10" s="18">
        <f>B7-B6</f>
        <v/>
      </c>
      <c r="C10" s="18">
        <f>C7-C6</f>
        <v/>
      </c>
      <c r="D10" s="18">
        <f>D7-D6</f>
        <v/>
      </c>
    </row>
    <row r="11">
      <c r="A11" s="5" t="inlineStr">
        <is>
          <t>Sharpe</t>
        </is>
      </c>
      <c r="B11" s="19">
        <f>IFERROR((B7-B6)/B8,"")</f>
        <v/>
      </c>
      <c r="C11" s="19">
        <f>IFERROR((C7-C6)/C8,"")</f>
        <v/>
      </c>
      <c r="D11" s="19">
        <f>IFERROR((D7-D6)/D8,"")</f>
        <v/>
      </c>
    </row>
    <row r="12">
      <c r="A12" s="5" t="inlineStr">
        <is>
          <t>Rendement attendu</t>
        </is>
      </c>
      <c r="B12" s="18">
        <f>IFERROR(B6+((B7-B6)/B8)*B9,"")</f>
        <v/>
      </c>
      <c r="C12" s="18">
        <f>IFERROR(C6+((C7-C6)/C8)*C9,"")</f>
        <v/>
      </c>
      <c r="D12" s="18">
        <f>IFERROR(D6+((D7-D6)/D8)*D9,"")</f>
        <v/>
      </c>
    </row>
    <row r="13">
      <c r="A13" s="5" t="inlineStr">
        <is>
          <t>Poids marché</t>
        </is>
      </c>
      <c r="B13" s="18">
        <f>IFERROR(B9/B8,"")</f>
        <v/>
      </c>
      <c r="C13" s="18">
        <f>IFERROR(C9/C8,"")</f>
        <v/>
      </c>
      <c r="D13" s="18">
        <f>IFERROR(D9/D8,"")</f>
        <v/>
      </c>
    </row>
    <row r="14">
      <c r="A14" s="5" t="inlineStr">
        <is>
          <t>Poids sans risque</t>
        </is>
      </c>
      <c r="B14" s="18">
        <f>IFERROR(1-B13,"")</f>
        <v/>
      </c>
      <c r="C14" s="18">
        <f>IFERROR(1-C13,"")</f>
        <v/>
      </c>
      <c r="D14" s="18">
        <f>IFERROR(1-D13,"")</f>
        <v/>
      </c>
    </row>
    <row r="16">
      <c r="A16" s="3" t="inlineStr">
        <is>
          <t>Matrice risque / rendement</t>
        </is>
      </c>
      <c r="B16" s="4" t="n"/>
      <c r="C16" s="4" t="n"/>
      <c r="D16" s="4" t="n"/>
    </row>
    <row r="17">
      <c r="A17" s="16" t="inlineStr">
        <is>
          <t>Risque</t>
        </is>
      </c>
      <c r="B17" s="16" t="inlineStr">
        <is>
          <t>Stress</t>
        </is>
      </c>
      <c r="C17" s="16" t="inlineStr">
        <is>
          <t>Central</t>
        </is>
      </c>
      <c r="D17" s="16" t="inlineStr">
        <is>
          <t>Dynamique</t>
        </is>
      </c>
    </row>
    <row r="18">
      <c r="A18" s="15" t="n">
        <v>0</v>
      </c>
      <c r="B18" s="15">
        <f>IF($A18="","",$B$6+(($B$7-$B$6)/$B$8)*$A18)</f>
        <v/>
      </c>
      <c r="C18" s="15">
        <f>IF($A18="","",$C$6+(($C$7-$C$6)/$C$8)*$A18)</f>
        <v/>
      </c>
      <c r="D18" s="15">
        <f>IF($A18="","",$D$6+(($D$7-$D$6)/$D$8)*$A18)</f>
        <v/>
      </c>
    </row>
    <row r="19">
      <c r="A19" s="15">
        <f>IF(A18="","",IF(A18+Dashboard!$B$8&lt;=MAX($B$8,$C$8,$D$8,Dashboard!$B$9),A18+Dashboard!$B$8,""))</f>
        <v/>
      </c>
      <c r="B19" s="15">
        <f>IF($A19="","",$B$6+(($B$7-$B$6)/$B$8)*$A19)</f>
        <v/>
      </c>
      <c r="C19" s="15">
        <f>IF($A19="","",$C$6+(($C$7-$C$6)/$C$8)*$A19)</f>
        <v/>
      </c>
      <c r="D19" s="15">
        <f>IF($A19="","",$D$6+(($D$7-$D$6)/$D$8)*$A19)</f>
        <v/>
      </c>
    </row>
    <row r="20">
      <c r="A20" s="15">
        <f>IF(A19="","",IF(A19+Dashboard!$B$8&lt;=MAX($B$8,$C$8,$D$8,Dashboard!$B$9),A19+Dashboard!$B$8,""))</f>
        <v/>
      </c>
      <c r="B20" s="15">
        <f>IF($A20="","",$B$6+(($B$7-$B$6)/$B$8)*$A20)</f>
        <v/>
      </c>
      <c r="C20" s="15">
        <f>IF($A20="","",$C$6+(($C$7-$C$6)/$C$8)*$A20)</f>
        <v/>
      </c>
      <c r="D20" s="15">
        <f>IF($A20="","",$D$6+(($D$7-$D$6)/$D$8)*$A20)</f>
        <v/>
      </c>
    </row>
    <row r="21">
      <c r="A21" s="15">
        <f>IF(A20="","",IF(A20+Dashboard!$B$8&lt;=MAX($B$8,$C$8,$D$8,Dashboard!$B$9),A20+Dashboard!$B$8,""))</f>
        <v/>
      </c>
      <c r="B21" s="15">
        <f>IF($A21="","",$B$6+(($B$7-$B$6)/$B$8)*$A21)</f>
        <v/>
      </c>
      <c r="C21" s="15">
        <f>IF($A21="","",$C$6+(($C$7-$C$6)/$C$8)*$A21)</f>
        <v/>
      </c>
      <c r="D21" s="15">
        <f>IF($A21="","",$D$6+(($D$7-$D$6)/$D$8)*$A21)</f>
        <v/>
      </c>
    </row>
    <row r="22">
      <c r="A22" s="15">
        <f>IF(A21="","",IF(A21+Dashboard!$B$8&lt;=MAX($B$8,$C$8,$D$8,Dashboard!$B$9),A21+Dashboard!$B$8,""))</f>
        <v/>
      </c>
      <c r="B22" s="15">
        <f>IF($A22="","",$B$6+(($B$7-$B$6)/$B$8)*$A22)</f>
        <v/>
      </c>
      <c r="C22" s="15">
        <f>IF($A22="","",$C$6+(($C$7-$C$6)/$C$8)*$A22)</f>
        <v/>
      </c>
      <c r="D22" s="15">
        <f>IF($A22="","",$D$6+(($D$7-$D$6)/$D$8)*$A22)</f>
        <v/>
      </c>
    </row>
    <row r="23">
      <c r="A23" s="15">
        <f>IF(A22="","",IF(A22+Dashboard!$B$8&lt;=MAX($B$8,$C$8,$D$8,Dashboard!$B$9),A22+Dashboard!$B$8,""))</f>
        <v/>
      </c>
      <c r="B23" s="15">
        <f>IF($A23="","",$B$6+(($B$7-$B$6)/$B$8)*$A23)</f>
        <v/>
      </c>
      <c r="C23" s="15">
        <f>IF($A23="","",$C$6+(($C$7-$C$6)/$C$8)*$A23)</f>
        <v/>
      </c>
      <c r="D23" s="15">
        <f>IF($A23="","",$D$6+(($D$7-$D$6)/$D$8)*$A23)</f>
        <v/>
      </c>
    </row>
    <row r="24">
      <c r="A24" s="15">
        <f>IF(A23="","",IF(A23+Dashboard!$B$8&lt;=MAX($B$8,$C$8,$D$8,Dashboard!$B$9),A23+Dashboard!$B$8,""))</f>
        <v/>
      </c>
      <c r="B24" s="15">
        <f>IF($A24="","",$B$6+(($B$7-$B$6)/$B$8)*$A24)</f>
        <v/>
      </c>
      <c r="C24" s="15">
        <f>IF($A24="","",$C$6+(($C$7-$C$6)/$C$8)*$A24)</f>
        <v/>
      </c>
      <c r="D24" s="15">
        <f>IF($A24="","",$D$6+(($D$7-$D$6)/$D$8)*$A24)</f>
        <v/>
      </c>
    </row>
    <row r="25">
      <c r="A25" s="15">
        <f>IF(A24="","",IF(A24+Dashboard!$B$8&lt;=MAX($B$8,$C$8,$D$8,Dashboard!$B$9),A24+Dashboard!$B$8,""))</f>
        <v/>
      </c>
      <c r="B25" s="15">
        <f>IF($A25="","",$B$6+(($B$7-$B$6)/$B$8)*$A25)</f>
        <v/>
      </c>
      <c r="C25" s="15">
        <f>IF($A25="","",$C$6+(($C$7-$C$6)/$C$8)*$A25)</f>
        <v/>
      </c>
      <c r="D25" s="15">
        <f>IF($A25="","",$D$6+(($D$7-$D$6)/$D$8)*$A25)</f>
        <v/>
      </c>
    </row>
    <row r="26">
      <c r="A26" s="15">
        <f>IF(A25="","",IF(A25+Dashboard!$B$8&lt;=MAX($B$8,$C$8,$D$8,Dashboard!$B$9),A25+Dashboard!$B$8,""))</f>
        <v/>
      </c>
      <c r="B26" s="15">
        <f>IF($A26="","",$B$6+(($B$7-$B$6)/$B$8)*$A26)</f>
        <v/>
      </c>
      <c r="C26" s="15">
        <f>IF($A26="","",$C$6+(($C$7-$C$6)/$C$8)*$A26)</f>
        <v/>
      </c>
      <c r="D26" s="15">
        <f>IF($A26="","",$D$6+(($D$7-$D$6)/$D$8)*$A26)</f>
        <v/>
      </c>
    </row>
    <row r="27">
      <c r="A27" s="15">
        <f>IF(A26="","",IF(A26+Dashboard!$B$8&lt;=MAX($B$8,$C$8,$D$8,Dashboard!$B$9),A26+Dashboard!$B$8,""))</f>
        <v/>
      </c>
      <c r="B27" s="15">
        <f>IF($A27="","",$B$6+(($B$7-$B$6)/$B$8)*$A27)</f>
        <v/>
      </c>
      <c r="C27" s="15">
        <f>IF($A27="","",$C$6+(($C$7-$C$6)/$C$8)*$A27)</f>
        <v/>
      </c>
      <c r="D27" s="15">
        <f>IF($A27="","",$D$6+(($D$7-$D$6)/$D$8)*$A27)</f>
        <v/>
      </c>
    </row>
    <row r="28">
      <c r="A28" s="15">
        <f>IF(A27="","",IF(A27+Dashboard!$B$8&lt;=MAX($B$8,$C$8,$D$8,Dashboard!$B$9),A27+Dashboard!$B$8,""))</f>
        <v/>
      </c>
      <c r="B28" s="15">
        <f>IF($A28="","",$B$6+(($B$7-$B$6)/$B$8)*$A28)</f>
        <v/>
      </c>
      <c r="C28" s="15">
        <f>IF($A28="","",$C$6+(($C$7-$C$6)/$C$8)*$A28)</f>
        <v/>
      </c>
      <c r="D28" s="15">
        <f>IF($A28="","",$D$6+(($D$7-$D$6)/$D$8)*$A28)</f>
        <v/>
      </c>
    </row>
    <row r="29">
      <c r="A29" s="15">
        <f>IF(A28="","",IF(A28+Dashboard!$B$8&lt;=MAX($B$8,$C$8,$D$8,Dashboard!$B$9),A28+Dashboard!$B$8,""))</f>
        <v/>
      </c>
      <c r="B29" s="15">
        <f>IF($A29="","",$B$6+(($B$7-$B$6)/$B$8)*$A29)</f>
        <v/>
      </c>
      <c r="C29" s="15">
        <f>IF($A29="","",$C$6+(($C$7-$C$6)/$C$8)*$A29)</f>
        <v/>
      </c>
      <c r="D29" s="15">
        <f>IF($A29="","",$D$6+(($D$7-$D$6)/$D$8)*$A29)</f>
        <v/>
      </c>
    </row>
    <row r="30">
      <c r="A30" s="15">
        <f>IF(A29="","",IF(A29+Dashboard!$B$8&lt;=MAX($B$8,$C$8,$D$8,Dashboard!$B$9),A29+Dashboard!$B$8,""))</f>
        <v/>
      </c>
      <c r="B30" s="15">
        <f>IF($A30="","",$B$6+(($B$7-$B$6)/$B$8)*$A30)</f>
        <v/>
      </c>
      <c r="C30" s="15">
        <f>IF($A30="","",$C$6+(($C$7-$C$6)/$C$8)*$A30)</f>
        <v/>
      </c>
      <c r="D30" s="15">
        <f>IF($A30="","",$D$6+(($D$7-$D$6)/$D$8)*$A30)</f>
        <v/>
      </c>
    </row>
    <row r="31">
      <c r="A31" s="15">
        <f>IF(A30="","",IF(A30+Dashboard!$B$8&lt;=MAX($B$8,$C$8,$D$8,Dashboard!$B$9),A30+Dashboard!$B$8,""))</f>
        <v/>
      </c>
      <c r="B31" s="15">
        <f>IF($A31="","",$B$6+(($B$7-$B$6)/$B$8)*$A31)</f>
        <v/>
      </c>
      <c r="C31" s="15">
        <f>IF($A31="","",$C$6+(($C$7-$C$6)/$C$8)*$A31)</f>
        <v/>
      </c>
      <c r="D31" s="15">
        <f>IF($A31="","",$D$6+(($D$7-$D$6)/$D$8)*$A31)</f>
        <v/>
      </c>
    </row>
    <row r="32">
      <c r="A32" s="15">
        <f>IF(A31="","",IF(A31+Dashboard!$B$8&lt;=MAX($B$8,$C$8,$D$8,Dashboard!$B$9),A31+Dashboard!$B$8,""))</f>
        <v/>
      </c>
      <c r="B32" s="15">
        <f>IF($A32="","",$B$6+(($B$7-$B$6)/$B$8)*$A32)</f>
        <v/>
      </c>
      <c r="C32" s="15">
        <f>IF($A32="","",$C$6+(($C$7-$C$6)/$C$8)*$A32)</f>
        <v/>
      </c>
      <c r="D32" s="15">
        <f>IF($A32="","",$D$6+(($D$7-$D$6)/$D$8)*$A32)</f>
        <v/>
      </c>
    </row>
    <row r="33">
      <c r="A33" s="15">
        <f>IF(A32="","",IF(A32+Dashboard!$B$8&lt;=MAX($B$8,$C$8,$D$8,Dashboard!$B$9),A32+Dashboard!$B$8,""))</f>
        <v/>
      </c>
      <c r="B33" s="15">
        <f>IF($A33="","",$B$6+(($B$7-$B$6)/$B$8)*$A33)</f>
        <v/>
      </c>
      <c r="C33" s="15">
        <f>IF($A33="","",$C$6+(($C$7-$C$6)/$C$8)*$A33)</f>
        <v/>
      </c>
      <c r="D33" s="15">
        <f>IF($A33="","",$D$6+(($D$7-$D$6)/$D$8)*$A33)</f>
        <v/>
      </c>
    </row>
    <row r="34">
      <c r="A34" s="15">
        <f>IF(A33="","",IF(A33+Dashboard!$B$8&lt;=MAX($B$8,$C$8,$D$8,Dashboard!$B$9),A33+Dashboard!$B$8,""))</f>
        <v/>
      </c>
      <c r="B34" s="15">
        <f>IF($A34="","",$B$6+(($B$7-$B$6)/$B$8)*$A34)</f>
        <v/>
      </c>
      <c r="C34" s="15">
        <f>IF($A34="","",$C$6+(($C$7-$C$6)/$C$8)*$A34)</f>
        <v/>
      </c>
      <c r="D34" s="15">
        <f>IF($A34="","",$D$6+(($D$7-$D$6)/$D$8)*$A34)</f>
        <v/>
      </c>
    </row>
    <row r="35">
      <c r="A35" s="15">
        <f>IF(A34="","",IF(A34+Dashboard!$B$8&lt;=MAX($B$8,$C$8,$D$8,Dashboard!$B$9),A34+Dashboard!$B$8,""))</f>
        <v/>
      </c>
      <c r="B35" s="15">
        <f>IF($A35="","",$B$6+(($B$7-$B$6)/$B$8)*$A35)</f>
        <v/>
      </c>
      <c r="C35" s="15">
        <f>IF($A35="","",$C$6+(($C$7-$C$6)/$C$8)*$A35)</f>
        <v/>
      </c>
      <c r="D35" s="15">
        <f>IF($A35="","",$D$6+(($D$7-$D$6)/$D$8)*$A35)</f>
        <v/>
      </c>
    </row>
    <row r="36">
      <c r="A36" s="15">
        <f>IF(A35="","",IF(A35+Dashboard!$B$8&lt;=MAX($B$8,$C$8,$D$8,Dashboard!$B$9),A35+Dashboard!$B$8,""))</f>
        <v/>
      </c>
      <c r="B36" s="15">
        <f>IF($A36="","",$B$6+(($B$7-$B$6)/$B$8)*$A36)</f>
        <v/>
      </c>
      <c r="C36" s="15">
        <f>IF($A36="","",$C$6+(($C$7-$C$6)/$C$8)*$A36)</f>
        <v/>
      </c>
      <c r="D36" s="15">
        <f>IF($A36="","",$D$6+(($D$7-$D$6)/$D$8)*$A36)</f>
        <v/>
      </c>
    </row>
    <row r="37">
      <c r="A37" s="15">
        <f>IF(A36="","",IF(A36+Dashboard!$B$8&lt;=MAX($B$8,$C$8,$D$8,Dashboard!$B$9),A36+Dashboard!$B$8,""))</f>
        <v/>
      </c>
      <c r="B37" s="15">
        <f>IF($A37="","",$B$6+(($B$7-$B$6)/$B$8)*$A37)</f>
        <v/>
      </c>
      <c r="C37" s="15">
        <f>IF($A37="","",$C$6+(($C$7-$C$6)/$C$8)*$A37)</f>
        <v/>
      </c>
      <c r="D37" s="15">
        <f>IF($A37="","",$D$6+(($D$7-$D$6)/$D$8)*$A37)</f>
        <v/>
      </c>
    </row>
    <row r="38">
      <c r="A38" s="15">
        <f>IF(A37="","",IF(A37+Dashboard!$B$8&lt;=MAX($B$8,$C$8,$D$8,Dashboard!$B$9),A37+Dashboard!$B$8,""))</f>
        <v/>
      </c>
      <c r="B38" s="15">
        <f>IF($A38="","",$B$6+(($B$7-$B$6)/$B$8)*$A38)</f>
        <v/>
      </c>
      <c r="C38" s="15">
        <f>IF($A38="","",$C$6+(($C$7-$C$6)/$C$8)*$A38)</f>
        <v/>
      </c>
      <c r="D38" s="15">
        <f>IF($A38="","",$D$6+(($D$7-$D$6)/$D$8)*$A38)</f>
        <v/>
      </c>
    </row>
    <row r="39">
      <c r="A39" s="15">
        <f>IF(A38="","",IF(A38+Dashboard!$B$8&lt;=MAX($B$8,$C$8,$D$8,Dashboard!$B$9),A38+Dashboard!$B$8,""))</f>
        <v/>
      </c>
      <c r="B39" s="15">
        <f>IF($A39="","",$B$6+(($B$7-$B$6)/$B$8)*$A39)</f>
        <v/>
      </c>
      <c r="C39" s="15">
        <f>IF($A39="","",$C$6+(($C$7-$C$6)/$C$8)*$A39)</f>
        <v/>
      </c>
      <c r="D39" s="15">
        <f>IF($A39="","",$D$6+(($D$7-$D$6)/$D$8)*$A39)</f>
        <v/>
      </c>
    </row>
    <row r="40">
      <c r="A40" s="15">
        <f>IF(A39="","",IF(A39+Dashboard!$B$8&lt;=MAX($B$8,$C$8,$D$8,Dashboard!$B$9),A39+Dashboard!$B$8,""))</f>
        <v/>
      </c>
      <c r="B40" s="15">
        <f>IF($A40="","",$B$6+(($B$7-$B$6)/$B$8)*$A40)</f>
        <v/>
      </c>
      <c r="C40" s="15">
        <f>IF($A40="","",$C$6+(($C$7-$C$6)/$C$8)*$A40)</f>
        <v/>
      </c>
      <c r="D40" s="15">
        <f>IF($A40="","",$D$6+(($D$7-$D$6)/$D$8)*$A40)</f>
        <v/>
      </c>
    </row>
    <row r="41">
      <c r="A41" s="15">
        <f>IF(A40="","",IF(A40+Dashboard!$B$8&lt;=MAX($B$8,$C$8,$D$8,Dashboard!$B$9),A40+Dashboard!$B$8,""))</f>
        <v/>
      </c>
      <c r="B41" s="15">
        <f>IF($A41="","",$B$6+(($B$7-$B$6)/$B$8)*$A41)</f>
        <v/>
      </c>
      <c r="C41" s="15">
        <f>IF($A41="","",$C$6+(($C$7-$C$6)/$C$8)*$A41)</f>
        <v/>
      </c>
      <c r="D41" s="15">
        <f>IF($A41="","",$D$6+(($D$7-$D$6)/$D$8)*$A41)</f>
        <v/>
      </c>
    </row>
    <row r="42">
      <c r="A42" s="15">
        <f>IF(A41="","",IF(A41+Dashboard!$B$8&lt;=MAX($B$8,$C$8,$D$8,Dashboard!$B$9),A41+Dashboard!$B$8,""))</f>
        <v/>
      </c>
      <c r="B42" s="15">
        <f>IF($A42="","",$B$6+(($B$7-$B$6)/$B$8)*$A42)</f>
        <v/>
      </c>
      <c r="C42" s="15">
        <f>IF($A42="","",$C$6+(($C$7-$C$6)/$C$8)*$A42)</f>
        <v/>
      </c>
      <c r="D42" s="15">
        <f>IF($A42="","",$D$6+(($D$7-$D$6)/$D$8)*$A42)</f>
        <v/>
      </c>
    </row>
    <row r="43">
      <c r="A43" s="15">
        <f>IF(A42="","",IF(A42+Dashboard!$B$8&lt;=MAX($B$8,$C$8,$D$8,Dashboard!$B$9),A42+Dashboard!$B$8,""))</f>
        <v/>
      </c>
      <c r="B43" s="15">
        <f>IF($A43="","",$B$6+(($B$7-$B$6)/$B$8)*$A43)</f>
        <v/>
      </c>
      <c r="C43" s="15">
        <f>IF($A43="","",$C$6+(($C$7-$C$6)/$C$8)*$A43)</f>
        <v/>
      </c>
      <c r="D43" s="15">
        <f>IF($A43="","",$D$6+(($D$7-$D$6)/$D$8)*$A43)</f>
        <v/>
      </c>
    </row>
    <row r="44">
      <c r="A44" s="15">
        <f>IF(A43="","",IF(A43+Dashboard!$B$8&lt;=MAX($B$8,$C$8,$D$8,Dashboard!$B$9),A43+Dashboard!$B$8,""))</f>
        <v/>
      </c>
      <c r="B44" s="15">
        <f>IF($A44="","",$B$6+(($B$7-$B$6)/$B$8)*$A44)</f>
        <v/>
      </c>
      <c r="C44" s="15">
        <f>IF($A44="","",$C$6+(($C$7-$C$6)/$C$8)*$A44)</f>
        <v/>
      </c>
      <c r="D44" s="15">
        <f>IF($A44="","",$D$6+(($D$7-$D$6)/$D$8)*$A44)</f>
        <v/>
      </c>
    </row>
    <row r="45">
      <c r="A45" s="15">
        <f>IF(A44="","",IF(A44+Dashboard!$B$8&lt;=MAX($B$8,$C$8,$D$8,Dashboard!$B$9),A44+Dashboard!$B$8,""))</f>
        <v/>
      </c>
      <c r="B45" s="15">
        <f>IF($A45="","",$B$6+(($B$7-$B$6)/$B$8)*$A45)</f>
        <v/>
      </c>
      <c r="C45" s="15">
        <f>IF($A45="","",$C$6+(($C$7-$C$6)/$C$8)*$A45)</f>
        <v/>
      </c>
      <c r="D45" s="15">
        <f>IF($A45="","",$D$6+(($D$7-$D$6)/$D$8)*$A45)</f>
        <v/>
      </c>
    </row>
    <row r="46">
      <c r="A46" s="15">
        <f>IF(A45="","",IF(A45+Dashboard!$B$8&lt;=MAX($B$8,$C$8,$D$8,Dashboard!$B$9),A45+Dashboard!$B$8,""))</f>
        <v/>
      </c>
      <c r="B46" s="15">
        <f>IF($A46="","",$B$6+(($B$7-$B$6)/$B$8)*$A46)</f>
        <v/>
      </c>
      <c r="C46" s="15">
        <f>IF($A46="","",$C$6+(($C$7-$C$6)/$C$8)*$A46)</f>
        <v/>
      </c>
      <c r="D46" s="15">
        <f>IF($A46="","",$D$6+(($D$7-$D$6)/$D$8)*$A46)</f>
        <v/>
      </c>
    </row>
    <row r="47">
      <c r="A47" s="15">
        <f>IF(A46="","",IF(A46+Dashboard!$B$8&lt;=MAX($B$8,$C$8,$D$8,Dashboard!$B$9),A46+Dashboard!$B$8,""))</f>
        <v/>
      </c>
      <c r="B47" s="15">
        <f>IF($A47="","",$B$6+(($B$7-$B$6)/$B$8)*$A47)</f>
        <v/>
      </c>
      <c r="C47" s="15">
        <f>IF($A47="","",$C$6+(($C$7-$C$6)/$C$8)*$A47)</f>
        <v/>
      </c>
      <c r="D47" s="15">
        <f>IF($A47="","",$D$6+(($D$7-$D$6)/$D$8)*$A47)</f>
        <v/>
      </c>
    </row>
    <row r="48">
      <c r="A48" s="15">
        <f>IF(A47="","",IF(A47+Dashboard!$B$8&lt;=MAX($B$8,$C$8,$D$8,Dashboard!$B$9),A47+Dashboard!$B$8,""))</f>
        <v/>
      </c>
      <c r="B48" s="15">
        <f>IF($A48="","",$B$6+(($B$7-$B$6)/$B$8)*$A48)</f>
        <v/>
      </c>
      <c r="C48" s="15">
        <f>IF($A48="","",$C$6+(($C$7-$C$6)/$C$8)*$A48)</f>
        <v/>
      </c>
      <c r="D48" s="15">
        <f>IF($A48="","",$D$6+(($D$7-$D$6)/$D$8)*$A48)</f>
        <v/>
      </c>
    </row>
    <row r="49">
      <c r="A49" s="15">
        <f>IF(A48="","",IF(A48+Dashboard!$B$8&lt;=MAX($B$8,$C$8,$D$8,Dashboard!$B$9),A48+Dashboard!$B$8,""))</f>
        <v/>
      </c>
      <c r="B49" s="15">
        <f>IF($A49="","",$B$6+(($B$7-$B$6)/$B$8)*$A49)</f>
        <v/>
      </c>
      <c r="C49" s="15">
        <f>IF($A49="","",$C$6+(($C$7-$C$6)/$C$8)*$A49)</f>
        <v/>
      </c>
      <c r="D49" s="15">
        <f>IF($A49="","",$D$6+(($D$7-$D$6)/$D$8)*$A49)</f>
        <v/>
      </c>
    </row>
    <row r="50">
      <c r="A50" s="15">
        <f>IF(A49="","",IF(A49+Dashboard!$B$8&lt;=MAX($B$8,$C$8,$D$8,Dashboard!$B$9),A49+Dashboard!$B$8,""))</f>
        <v/>
      </c>
      <c r="B50" s="15">
        <f>IF($A50="","",$B$6+(($B$7-$B$6)/$B$8)*$A50)</f>
        <v/>
      </c>
      <c r="C50" s="15">
        <f>IF($A50="","",$C$6+(($C$7-$C$6)/$C$8)*$A50)</f>
        <v/>
      </c>
      <c r="D50" s="15">
        <f>IF($A50="","",$D$6+(($D$7-$D$6)/$D$8)*$A50)</f>
        <v/>
      </c>
    </row>
    <row r="51">
      <c r="A51" s="15">
        <f>IF(A50="","",IF(A50+Dashboard!$B$8&lt;=MAX($B$8,$C$8,$D$8,Dashboard!$B$9),A50+Dashboard!$B$8,""))</f>
        <v/>
      </c>
      <c r="B51" s="15">
        <f>IF($A51="","",$B$6+(($B$7-$B$6)/$B$8)*$A51)</f>
        <v/>
      </c>
      <c r="C51" s="15">
        <f>IF($A51="","",$C$6+(($C$7-$C$6)/$C$8)*$A51)</f>
        <v/>
      </c>
      <c r="D51" s="15">
        <f>IF($A51="","",$D$6+(($D$7-$D$6)/$D$8)*$A51)</f>
        <v/>
      </c>
    </row>
    <row r="52">
      <c r="A52" s="15">
        <f>IF(A51="","",IF(A51+Dashboard!$B$8&lt;=MAX($B$8,$C$8,$D$8,Dashboard!$B$9),A51+Dashboard!$B$8,""))</f>
        <v/>
      </c>
      <c r="B52" s="15">
        <f>IF($A52="","",$B$6+(($B$7-$B$6)/$B$8)*$A52)</f>
        <v/>
      </c>
      <c r="C52" s="15">
        <f>IF($A52="","",$C$6+(($C$7-$C$6)/$C$8)*$A52)</f>
        <v/>
      </c>
      <c r="D52" s="15">
        <f>IF($A52="","",$D$6+(($D$7-$D$6)/$D$8)*$A52)</f>
        <v/>
      </c>
    </row>
    <row r="53">
      <c r="A53" s="15">
        <f>IF(A52="","",IF(A52+Dashboard!$B$8&lt;=MAX($B$8,$C$8,$D$8,Dashboard!$B$9),A52+Dashboard!$B$8,""))</f>
        <v/>
      </c>
      <c r="B53" s="15">
        <f>IF($A53="","",$B$6+(($B$7-$B$6)/$B$8)*$A53)</f>
        <v/>
      </c>
      <c r="C53" s="15">
        <f>IF($A53="","",$C$6+(($C$7-$C$6)/$C$8)*$A53)</f>
        <v/>
      </c>
      <c r="D53" s="15">
        <f>IF($A53="","",$D$6+(($D$7-$D$6)/$D$8)*$A53)</f>
        <v/>
      </c>
    </row>
    <row r="54">
      <c r="A54" s="15">
        <f>IF(A53="","",IF(A53+Dashboard!$B$8&lt;=MAX($B$8,$C$8,$D$8,Dashboard!$B$9),A53+Dashboard!$B$8,""))</f>
        <v/>
      </c>
      <c r="B54" s="15">
        <f>IF($A54="","",$B$6+(($B$7-$B$6)/$B$8)*$A54)</f>
        <v/>
      </c>
      <c r="C54" s="15">
        <f>IF($A54="","",$C$6+(($C$7-$C$6)/$C$8)*$A54)</f>
        <v/>
      </c>
      <c r="D54" s="15">
        <f>IF($A54="","",$D$6+(($D$7-$D$6)/$D$8)*$A54)</f>
        <v/>
      </c>
    </row>
    <row r="55">
      <c r="A55" s="15">
        <f>IF(A54="","",IF(A54+Dashboard!$B$8&lt;=MAX($B$8,$C$8,$D$8,Dashboard!$B$9),A54+Dashboard!$B$8,""))</f>
        <v/>
      </c>
      <c r="B55" s="15">
        <f>IF($A55="","",$B$6+(($B$7-$B$6)/$B$8)*$A55)</f>
        <v/>
      </c>
      <c r="C55" s="15">
        <f>IF($A55="","",$C$6+(($C$7-$C$6)/$C$8)*$A55)</f>
        <v/>
      </c>
      <c r="D55" s="15">
        <f>IF($A55="","",$D$6+(($D$7-$D$6)/$D$8)*$A55)</f>
        <v/>
      </c>
    </row>
    <row r="56">
      <c r="A56" s="15">
        <f>IF(A55="","",IF(A55+Dashboard!$B$8&lt;=MAX($B$8,$C$8,$D$8,Dashboard!$B$9),A55+Dashboard!$B$8,""))</f>
        <v/>
      </c>
      <c r="B56" s="15">
        <f>IF($A56="","",$B$6+(($B$7-$B$6)/$B$8)*$A56)</f>
        <v/>
      </c>
      <c r="C56" s="15">
        <f>IF($A56="","",$C$6+(($C$7-$C$6)/$C$8)*$A56)</f>
        <v/>
      </c>
      <c r="D56" s="15">
        <f>IF($A56="","",$D$6+(($D$7-$D$6)/$D$8)*$A56)</f>
        <v/>
      </c>
    </row>
    <row r="57">
      <c r="A57" s="15">
        <f>IF(A56="","",IF(A56+Dashboard!$B$8&lt;=MAX($B$8,$C$8,$D$8,Dashboard!$B$9),A56+Dashboard!$B$8,""))</f>
        <v/>
      </c>
      <c r="B57" s="15">
        <f>IF($A57="","",$B$6+(($B$7-$B$6)/$B$8)*$A57)</f>
        <v/>
      </c>
      <c r="C57" s="15">
        <f>IF($A57="","",$C$6+(($C$7-$C$6)/$C$8)*$A57)</f>
        <v/>
      </c>
      <c r="D57" s="15">
        <f>IF($A57="","",$D$6+(($D$7-$D$6)/$D$8)*$A57)</f>
        <v/>
      </c>
    </row>
    <row r="58">
      <c r="A58" s="15">
        <f>IF(A57="","",IF(A57+Dashboard!$B$8&lt;=MAX($B$8,$C$8,$D$8,Dashboard!$B$9),A57+Dashboard!$B$8,""))</f>
        <v/>
      </c>
      <c r="B58" s="15">
        <f>IF($A58="","",$B$6+(($B$7-$B$6)/$B$8)*$A58)</f>
        <v/>
      </c>
      <c r="C58" s="15">
        <f>IF($A58="","",$C$6+(($C$7-$C$6)/$C$8)*$A58)</f>
        <v/>
      </c>
      <c r="D58" s="15">
        <f>IF($A58="","",$D$6+(($D$7-$D$6)/$D$8)*$A58)</f>
        <v/>
      </c>
    </row>
    <row r="59">
      <c r="A59" s="15">
        <f>IF(A58="","",IF(A58+Dashboard!$B$8&lt;=MAX($B$8,$C$8,$D$8,Dashboard!$B$9),A58+Dashboard!$B$8,""))</f>
        <v/>
      </c>
      <c r="B59" s="15">
        <f>IF($A59="","",$B$6+(($B$7-$B$6)/$B$8)*$A59)</f>
        <v/>
      </c>
      <c r="C59" s="15">
        <f>IF($A59="","",$C$6+(($C$7-$C$6)/$C$8)*$A59)</f>
        <v/>
      </c>
      <c r="D59" s="15">
        <f>IF($A59="","",$D$6+(($D$7-$D$6)/$D$8)*$A59)</f>
        <v/>
      </c>
    </row>
    <row r="60">
      <c r="A60" s="15">
        <f>IF(A59="","",IF(A59+Dashboard!$B$8&lt;=MAX($B$8,$C$8,$D$8,Dashboard!$B$9),A59+Dashboard!$B$8,""))</f>
        <v/>
      </c>
      <c r="B60" s="15">
        <f>IF($A60="","",$B$6+(($B$7-$B$6)/$B$8)*$A60)</f>
        <v/>
      </c>
      <c r="C60" s="15">
        <f>IF($A60="","",$C$6+(($C$7-$C$6)/$C$8)*$A60)</f>
        <v/>
      </c>
      <c r="D60" s="15">
        <f>IF($A60="","",$D$6+(($D$7-$D$6)/$D$8)*$A60)</f>
        <v/>
      </c>
    </row>
    <row r="61">
      <c r="A61" s="15">
        <f>IF(A60="","",IF(A60+Dashboard!$B$8&lt;=MAX($B$8,$C$8,$D$8,Dashboard!$B$9),A60+Dashboard!$B$8,""))</f>
        <v/>
      </c>
      <c r="B61" s="15">
        <f>IF($A61="","",$B$6+(($B$7-$B$6)/$B$8)*$A61)</f>
        <v/>
      </c>
      <c r="C61" s="15">
        <f>IF($A61="","",$C$6+(($C$7-$C$6)/$C$8)*$A61)</f>
        <v/>
      </c>
      <c r="D61" s="15">
        <f>IF($A61="","",$D$6+(($D$7-$D$6)/$D$8)*$A61)</f>
        <v/>
      </c>
    </row>
    <row r="62">
      <c r="A62" s="15">
        <f>IF(A61="","",IF(A61+Dashboard!$B$8&lt;=MAX($B$8,$C$8,$D$8,Dashboard!$B$9),A61+Dashboard!$B$8,""))</f>
        <v/>
      </c>
      <c r="B62" s="15">
        <f>IF($A62="","",$B$6+(($B$7-$B$6)/$B$8)*$A62)</f>
        <v/>
      </c>
      <c r="C62" s="15">
        <f>IF($A62="","",$C$6+(($C$7-$C$6)/$C$8)*$A62)</f>
        <v/>
      </c>
      <c r="D62" s="15">
        <f>IF($A62="","",$D$6+(($D$7-$D$6)/$D$8)*$A62)</f>
        <v/>
      </c>
    </row>
    <row r="63">
      <c r="A63" s="15">
        <f>IF(A62="","",IF(A62+Dashboard!$B$8&lt;=MAX($B$8,$C$8,$D$8,Dashboard!$B$9),A62+Dashboard!$B$8,""))</f>
        <v/>
      </c>
      <c r="B63" s="15">
        <f>IF($A63="","",$B$6+(($B$7-$B$6)/$B$8)*$A63)</f>
        <v/>
      </c>
      <c r="C63" s="15">
        <f>IF($A63="","",$C$6+(($C$7-$C$6)/$C$8)*$A63)</f>
        <v/>
      </c>
      <c r="D63" s="15">
        <f>IF($A63="","",$D$6+(($D$7-$D$6)/$D$8)*$A63)</f>
        <v/>
      </c>
    </row>
    <row r="64">
      <c r="A64" s="15">
        <f>IF(A63="","",IF(A63+Dashboard!$B$8&lt;=MAX($B$8,$C$8,$D$8,Dashboard!$B$9),A63+Dashboard!$B$8,""))</f>
        <v/>
      </c>
      <c r="B64" s="15">
        <f>IF($A64="","",$B$6+(($B$7-$B$6)/$B$8)*$A64)</f>
        <v/>
      </c>
      <c r="C64" s="15">
        <f>IF($A64="","",$C$6+(($C$7-$C$6)/$C$8)*$A64)</f>
        <v/>
      </c>
      <c r="D64" s="15">
        <f>IF($A64="","",$D$6+(($D$7-$D$6)/$D$8)*$A64)</f>
        <v/>
      </c>
    </row>
    <row r="65">
      <c r="A65" s="15">
        <f>IF(A64="","",IF(A64+Dashboard!$B$8&lt;=MAX($B$8,$C$8,$D$8,Dashboard!$B$9),A64+Dashboard!$B$8,""))</f>
        <v/>
      </c>
      <c r="B65" s="15">
        <f>IF($A65="","",$B$6+(($B$7-$B$6)/$B$8)*$A65)</f>
        <v/>
      </c>
      <c r="C65" s="15">
        <f>IF($A65="","",$C$6+(($C$7-$C$6)/$C$8)*$A65)</f>
        <v/>
      </c>
      <c r="D65" s="15">
        <f>IF($A65="","",$D$6+(($D$7-$D$6)/$D$8)*$A65)</f>
        <v/>
      </c>
    </row>
    <row r="66">
      <c r="A66" s="15">
        <f>IF(A65="","",IF(A65+Dashboard!$B$8&lt;=MAX($B$8,$C$8,$D$8,Dashboard!$B$9),A65+Dashboard!$B$8,""))</f>
        <v/>
      </c>
      <c r="B66" s="15">
        <f>IF($A66="","",$B$6+(($B$7-$B$6)/$B$8)*$A66)</f>
        <v/>
      </c>
      <c r="C66" s="15">
        <f>IF($A66="","",$C$6+(($C$7-$C$6)/$C$8)*$A66)</f>
        <v/>
      </c>
      <c r="D66" s="15">
        <f>IF($A66="","",$D$6+(($D$7-$D$6)/$D$8)*$A66)</f>
        <v/>
      </c>
    </row>
    <row r="67">
      <c r="A67" s="15">
        <f>IF(A66="","",IF(A66+Dashboard!$B$8&lt;=MAX($B$8,$C$8,$D$8,Dashboard!$B$9),A66+Dashboard!$B$8,""))</f>
        <v/>
      </c>
      <c r="B67" s="15">
        <f>IF($A67="","",$B$6+(($B$7-$B$6)/$B$8)*$A67)</f>
        <v/>
      </c>
      <c r="C67" s="15">
        <f>IF($A67="","",$C$6+(($C$7-$C$6)/$C$8)*$A67)</f>
        <v/>
      </c>
      <c r="D67" s="15">
        <f>IF($A67="","",$D$6+(($D$7-$D$6)/$D$8)*$A67)</f>
        <v/>
      </c>
    </row>
    <row r="68">
      <c r="A68" s="15">
        <f>IF(A67="","",IF(A67+Dashboard!$B$8&lt;=MAX($B$8,$C$8,$D$8,Dashboard!$B$9),A67+Dashboard!$B$8,""))</f>
        <v/>
      </c>
      <c r="B68" s="15">
        <f>IF($A68="","",$B$6+(($B$7-$B$6)/$B$8)*$A68)</f>
        <v/>
      </c>
      <c r="C68" s="15">
        <f>IF($A68="","",$C$6+(($C$7-$C$6)/$C$8)*$A68)</f>
        <v/>
      </c>
      <c r="D68" s="15">
        <f>IF($A68="","",$D$6+(($D$7-$D$6)/$D$8)*$A68)</f>
        <v/>
      </c>
    </row>
    <row r="69">
      <c r="A69" s="15">
        <f>IF(A68="","",IF(A68+Dashboard!$B$8&lt;=MAX($B$8,$C$8,$D$8,Dashboard!$B$9),A68+Dashboard!$B$8,""))</f>
        <v/>
      </c>
      <c r="B69" s="15">
        <f>IF($A69="","",$B$6+(($B$7-$B$6)/$B$8)*$A69)</f>
        <v/>
      </c>
      <c r="C69" s="15">
        <f>IF($A69="","",$C$6+(($C$7-$C$6)/$C$8)*$A69)</f>
        <v/>
      </c>
      <c r="D69" s="15">
        <f>IF($A69="","",$D$6+(($D$7-$D$6)/$D$8)*$A69)</f>
        <v/>
      </c>
    </row>
    <row r="70">
      <c r="A70" s="15">
        <f>IF(A69="","",IF(A69+Dashboard!$B$8&lt;=MAX($B$8,$C$8,$D$8,Dashboard!$B$9),A69+Dashboard!$B$8,""))</f>
        <v/>
      </c>
      <c r="B70" s="15">
        <f>IF($A70="","",$B$6+(($B$7-$B$6)/$B$8)*$A70)</f>
        <v/>
      </c>
      <c r="C70" s="15">
        <f>IF($A70="","",$C$6+(($C$7-$C$6)/$C$8)*$A70)</f>
        <v/>
      </c>
      <c r="D70" s="15">
        <f>IF($A70="","",$D$6+(($D$7-$D$6)/$D$8)*$A70)</f>
        <v/>
      </c>
    </row>
    <row r="71">
      <c r="A71" s="15">
        <f>IF(A70="","",IF(A70+Dashboard!$B$8&lt;=MAX($B$8,$C$8,$D$8,Dashboard!$B$9),A70+Dashboard!$B$8,""))</f>
        <v/>
      </c>
      <c r="B71" s="15">
        <f>IF($A71="","",$B$6+(($B$7-$B$6)/$B$8)*$A71)</f>
        <v/>
      </c>
      <c r="C71" s="15">
        <f>IF($A71="","",$C$6+(($C$7-$C$6)/$C$8)*$A71)</f>
        <v/>
      </c>
      <c r="D71" s="15">
        <f>IF($A71="","",$D$6+(($D$7-$D$6)/$D$8)*$A71)</f>
        <v/>
      </c>
    </row>
    <row r="72">
      <c r="A72" s="15">
        <f>IF(A71="","",IF(A71+Dashboard!$B$8&lt;=MAX($B$8,$C$8,$D$8,Dashboard!$B$9),A71+Dashboard!$B$8,""))</f>
        <v/>
      </c>
      <c r="B72" s="15">
        <f>IF($A72="","",$B$6+(($B$7-$B$6)/$B$8)*$A72)</f>
        <v/>
      </c>
      <c r="C72" s="15">
        <f>IF($A72="","",$C$6+(($C$7-$C$6)/$C$8)*$A72)</f>
        <v/>
      </c>
      <c r="D72" s="15">
        <f>IF($A72="","",$D$6+(($D$7-$D$6)/$D$8)*$A72)</f>
        <v/>
      </c>
    </row>
    <row r="73">
      <c r="A73" s="15">
        <f>IF(A72="","",IF(A72+Dashboard!$B$8&lt;=MAX($B$8,$C$8,$D$8,Dashboard!$B$9),A72+Dashboard!$B$8,""))</f>
        <v/>
      </c>
      <c r="B73" s="15">
        <f>IF($A73="","",$B$6+(($B$7-$B$6)/$B$8)*$A73)</f>
        <v/>
      </c>
      <c r="C73" s="15">
        <f>IF($A73="","",$C$6+(($C$7-$C$6)/$C$8)*$A73)</f>
        <v/>
      </c>
      <c r="D73" s="15">
        <f>IF($A73="","",$D$6+(($D$7-$D$6)/$D$8)*$A73)</f>
        <v/>
      </c>
    </row>
    <row r="74">
      <c r="A74" s="15">
        <f>IF(A73="","",IF(A73+Dashboard!$B$8&lt;=MAX($B$8,$C$8,$D$8,Dashboard!$B$9),A73+Dashboard!$B$8,""))</f>
        <v/>
      </c>
      <c r="B74" s="15">
        <f>IF($A74="","",$B$6+(($B$7-$B$6)/$B$8)*$A74)</f>
        <v/>
      </c>
      <c r="C74" s="15">
        <f>IF($A74="","",$C$6+(($C$7-$C$6)/$C$8)*$A74)</f>
        <v/>
      </c>
      <c r="D74" s="15">
        <f>IF($A74="","",$D$6+(($D$7-$D$6)/$D$8)*$A74)</f>
        <v/>
      </c>
    </row>
    <row r="75">
      <c r="A75" s="15">
        <f>IF(A74="","",IF(A74+Dashboard!$B$8&lt;=MAX($B$8,$C$8,$D$8,Dashboard!$B$9),A74+Dashboard!$B$8,""))</f>
        <v/>
      </c>
      <c r="B75" s="15">
        <f>IF($A75="","",$B$6+(($B$7-$B$6)/$B$8)*$A75)</f>
        <v/>
      </c>
      <c r="C75" s="15">
        <f>IF($A75="","",$C$6+(($C$7-$C$6)/$C$8)*$A75)</f>
        <v/>
      </c>
      <c r="D75" s="15">
        <f>IF($A75="","",$D$6+(($D$7-$D$6)/$D$8)*$A75)</f>
        <v/>
      </c>
    </row>
    <row r="76">
      <c r="A76" s="15">
        <f>IF(A75="","",IF(A75+Dashboard!$B$8&lt;=MAX($B$8,$C$8,$D$8,Dashboard!$B$9),A75+Dashboard!$B$8,""))</f>
        <v/>
      </c>
      <c r="B76" s="15">
        <f>IF($A76="","",$B$6+(($B$7-$B$6)/$B$8)*$A76)</f>
        <v/>
      </c>
      <c r="C76" s="15">
        <f>IF($A76="","",$C$6+(($C$7-$C$6)/$C$8)*$A76)</f>
        <v/>
      </c>
      <c r="D76" s="15">
        <f>IF($A76="","",$D$6+(($D$7-$D$6)/$D$8)*$A76)</f>
        <v/>
      </c>
    </row>
    <row r="77">
      <c r="A77" s="15">
        <f>IF(A76="","",IF(A76+Dashboard!$B$8&lt;=MAX($B$8,$C$8,$D$8,Dashboard!$B$9),A76+Dashboard!$B$8,""))</f>
        <v/>
      </c>
      <c r="B77" s="15">
        <f>IF($A77="","",$B$6+(($B$7-$B$6)/$B$8)*$A77)</f>
        <v/>
      </c>
      <c r="C77" s="15">
        <f>IF($A77="","",$C$6+(($C$7-$C$6)/$C$8)*$A77)</f>
        <v/>
      </c>
      <c r="D77" s="15">
        <f>IF($A77="","",$D$6+(($D$7-$D$6)/$D$8)*$A77)</f>
        <v/>
      </c>
    </row>
    <row r="78">
      <c r="A78" s="15">
        <f>IF(A77="","",IF(A77+Dashboard!$B$8&lt;=MAX($B$8,$C$8,$D$8,Dashboard!$B$9),A77+Dashboard!$B$8,""))</f>
        <v/>
      </c>
      <c r="B78" s="15">
        <f>IF($A78="","",$B$6+(($B$7-$B$6)/$B$8)*$A78)</f>
        <v/>
      </c>
      <c r="C78" s="15">
        <f>IF($A78="","",$C$6+(($C$7-$C$6)/$C$8)*$A78)</f>
        <v/>
      </c>
      <c r="D78" s="15">
        <f>IF($A78="","",$D$6+(($D$7-$D$6)/$D$8)*$A78)</f>
        <v/>
      </c>
    </row>
    <row r="79">
      <c r="A79" s="15">
        <f>IF(A78="","",IF(A78+Dashboard!$B$8&lt;=MAX($B$8,$C$8,$D$8,Dashboard!$B$9),A78+Dashboard!$B$8,""))</f>
        <v/>
      </c>
      <c r="B79" s="15">
        <f>IF($A79="","",$B$6+(($B$7-$B$6)/$B$8)*$A79)</f>
        <v/>
      </c>
      <c r="C79" s="15">
        <f>IF($A79="","",$C$6+(($C$7-$C$6)/$C$8)*$A79)</f>
        <v/>
      </c>
      <c r="D79" s="15">
        <f>IF($A79="","",$D$6+(($D$7-$D$6)/$D$8)*$A79)</f>
        <v/>
      </c>
    </row>
    <row r="80">
      <c r="A80" s="15">
        <f>IF(A79="","",IF(A79+Dashboard!$B$8&lt;=MAX($B$8,$C$8,$D$8,Dashboard!$B$9),A79+Dashboard!$B$8,""))</f>
        <v/>
      </c>
      <c r="B80" s="15">
        <f>IF($A80="","",$B$6+(($B$7-$B$6)/$B$8)*$A80)</f>
        <v/>
      </c>
      <c r="C80" s="15">
        <f>IF($A80="","",$C$6+(($C$7-$C$6)/$C$8)*$A80)</f>
        <v/>
      </c>
      <c r="D80" s="15">
        <f>IF($A80="","",$D$6+(($D$7-$D$6)/$D$8)*$A80)</f>
        <v/>
      </c>
    </row>
    <row r="81">
      <c r="A81" s="15">
        <f>IF(A80="","",IF(A80+Dashboard!$B$8&lt;=MAX($B$8,$C$8,$D$8,Dashboard!$B$9),A80+Dashboard!$B$8,""))</f>
        <v/>
      </c>
      <c r="B81" s="15">
        <f>IF($A81="","",$B$6+(($B$7-$B$6)/$B$8)*$A81)</f>
        <v/>
      </c>
      <c r="C81" s="15">
        <f>IF($A81="","",$C$6+(($C$7-$C$6)/$C$8)*$A81)</f>
        <v/>
      </c>
      <c r="D81" s="15">
        <f>IF($A81="","",$D$6+(($D$7-$D$6)/$D$8)*$A81)</f>
        <v/>
      </c>
    </row>
    <row r="82">
      <c r="A82" s="15">
        <f>IF(A81="","",IF(A81+Dashboard!$B$8&lt;=MAX($B$8,$C$8,$D$8,Dashboard!$B$9),A81+Dashboard!$B$8,""))</f>
        <v/>
      </c>
      <c r="B82" s="15">
        <f>IF($A82="","",$B$6+(($B$7-$B$6)/$B$8)*$A82)</f>
        <v/>
      </c>
      <c r="C82" s="15">
        <f>IF($A82="","",$C$6+(($C$7-$C$6)/$C$8)*$A82)</f>
        <v/>
      </c>
      <c r="D82" s="15">
        <f>IF($A82="","",$D$6+(($D$7-$D$6)/$D$8)*$A82)</f>
        <v/>
      </c>
    </row>
    <row r="83">
      <c r="A83" s="15">
        <f>IF(A82="","",IF(A82+Dashboard!$B$8&lt;=MAX($B$8,$C$8,$D$8,Dashboard!$B$9),A82+Dashboard!$B$8,""))</f>
        <v/>
      </c>
      <c r="B83" s="15">
        <f>IF($A83="","",$B$6+(($B$7-$B$6)/$B$8)*$A83)</f>
        <v/>
      </c>
      <c r="C83" s="15">
        <f>IF($A83="","",$C$6+(($C$7-$C$6)/$C$8)*$A83)</f>
        <v/>
      </c>
      <c r="D83" s="15">
        <f>IF($A83="","",$D$6+(($D$7-$D$6)/$D$8)*$A83)</f>
        <v/>
      </c>
    </row>
    <row r="84">
      <c r="A84" s="15">
        <f>IF(A83="","",IF(A83+Dashboard!$B$8&lt;=MAX($B$8,$C$8,$D$8,Dashboard!$B$9),A83+Dashboard!$B$8,""))</f>
        <v/>
      </c>
      <c r="B84" s="15">
        <f>IF($A84="","",$B$6+(($B$7-$B$6)/$B$8)*$A84)</f>
        <v/>
      </c>
      <c r="C84" s="15">
        <f>IF($A84="","",$C$6+(($C$7-$C$6)/$C$8)*$A84)</f>
        <v/>
      </c>
      <c r="D84" s="15">
        <f>IF($A84="","",$D$6+(($D$7-$D$6)/$D$8)*$A84)</f>
        <v/>
      </c>
    </row>
    <row r="85">
      <c r="A85" s="15">
        <f>IF(A84="","",IF(A84+Dashboard!$B$8&lt;=MAX($B$8,$C$8,$D$8,Dashboard!$B$9),A84+Dashboard!$B$8,""))</f>
        <v/>
      </c>
      <c r="B85" s="15">
        <f>IF($A85="","",$B$6+(($B$7-$B$6)/$B$8)*$A85)</f>
        <v/>
      </c>
      <c r="C85" s="15">
        <f>IF($A85="","",$C$6+(($C$7-$C$6)/$C$8)*$A85)</f>
        <v/>
      </c>
      <c r="D85" s="15">
        <f>IF($A85="","",$D$6+(($D$7-$D$6)/$D$8)*$A85)</f>
        <v/>
      </c>
    </row>
    <row r="86">
      <c r="A86" s="15">
        <f>IF(A85="","",IF(A85+Dashboard!$B$8&lt;=MAX($B$8,$C$8,$D$8,Dashboard!$B$9),A85+Dashboard!$B$8,""))</f>
        <v/>
      </c>
      <c r="B86" s="15">
        <f>IF($A86="","",$B$6+(($B$7-$B$6)/$B$8)*$A86)</f>
        <v/>
      </c>
      <c r="C86" s="15">
        <f>IF($A86="","",$C$6+(($C$7-$C$6)/$C$8)*$A86)</f>
        <v/>
      </c>
      <c r="D86" s="15">
        <f>IF($A86="","",$D$6+(($D$7-$D$6)/$D$8)*$A86)</f>
        <v/>
      </c>
    </row>
    <row r="87">
      <c r="A87" s="15">
        <f>IF(A86="","",IF(A86+Dashboard!$B$8&lt;=MAX($B$8,$C$8,$D$8,Dashboard!$B$9),A86+Dashboard!$B$8,""))</f>
        <v/>
      </c>
      <c r="B87" s="15">
        <f>IF($A87="","",$B$6+(($B$7-$B$6)/$B$8)*$A87)</f>
        <v/>
      </c>
      <c r="C87" s="15">
        <f>IF($A87="","",$C$6+(($C$7-$C$6)/$C$8)*$A87)</f>
        <v/>
      </c>
      <c r="D87" s="15">
        <f>IF($A87="","",$D$6+(($D$7-$D$6)/$D$8)*$A87)</f>
        <v/>
      </c>
    </row>
    <row r="88">
      <c r="A88" s="15">
        <f>IF(A87="","",IF(A87+Dashboard!$B$8&lt;=MAX($B$8,$C$8,$D$8,Dashboard!$B$9),A87+Dashboard!$B$8,""))</f>
        <v/>
      </c>
      <c r="B88" s="15">
        <f>IF($A88="","",$B$6+(($B$7-$B$6)/$B$8)*$A88)</f>
        <v/>
      </c>
      <c r="C88" s="15">
        <f>IF($A88="","",$C$6+(($C$7-$C$6)/$C$8)*$A88)</f>
        <v/>
      </c>
      <c r="D88" s="15">
        <f>IF($A88="","",$D$6+(($D$7-$D$6)/$D$8)*$A88)</f>
        <v/>
      </c>
    </row>
    <row r="89">
      <c r="A89" s="15">
        <f>IF(A88="","",IF(A88+Dashboard!$B$8&lt;=MAX($B$8,$C$8,$D$8,Dashboard!$B$9),A88+Dashboard!$B$8,""))</f>
        <v/>
      </c>
      <c r="B89" s="15">
        <f>IF($A89="","",$B$6+(($B$7-$B$6)/$B$8)*$A89)</f>
        <v/>
      </c>
      <c r="C89" s="15">
        <f>IF($A89="","",$C$6+(($C$7-$C$6)/$C$8)*$A89)</f>
        <v/>
      </c>
      <c r="D89" s="15">
        <f>IF($A89="","",$D$6+(($D$7-$D$6)/$D$8)*$A89)</f>
        <v/>
      </c>
    </row>
    <row r="90">
      <c r="A90" s="15">
        <f>IF(A89="","",IF(A89+Dashboard!$B$8&lt;=MAX($B$8,$C$8,$D$8,Dashboard!$B$9),A89+Dashboard!$B$8,""))</f>
        <v/>
      </c>
      <c r="B90" s="15">
        <f>IF($A90="","",$B$6+(($B$7-$B$6)/$B$8)*$A90)</f>
        <v/>
      </c>
      <c r="C90" s="15">
        <f>IF($A90="","",$C$6+(($C$7-$C$6)/$C$8)*$A90)</f>
        <v/>
      </c>
      <c r="D90" s="15">
        <f>IF($A90="","",$D$6+(($D$7-$D$6)/$D$8)*$A90)</f>
        <v/>
      </c>
    </row>
    <row r="91">
      <c r="A91" s="15">
        <f>IF(A90="","",IF(A90+Dashboard!$B$8&lt;=MAX($B$8,$C$8,$D$8,Dashboard!$B$9),A90+Dashboard!$B$8,""))</f>
        <v/>
      </c>
      <c r="B91" s="15">
        <f>IF($A91="","",$B$6+(($B$7-$B$6)/$B$8)*$A91)</f>
        <v/>
      </c>
      <c r="C91" s="15">
        <f>IF($A91="","",$C$6+(($C$7-$C$6)/$C$8)*$A91)</f>
        <v/>
      </c>
      <c r="D91" s="15">
        <f>IF($A91="","",$D$6+(($D$7-$D$6)/$D$8)*$A91)</f>
        <v/>
      </c>
    </row>
    <row r="92">
      <c r="A92" s="15">
        <f>IF(A91="","",IF(A91+Dashboard!$B$8&lt;=MAX($B$8,$C$8,$D$8,Dashboard!$B$9),A91+Dashboard!$B$8,""))</f>
        <v/>
      </c>
      <c r="B92" s="15">
        <f>IF($A92="","",$B$6+(($B$7-$B$6)/$B$8)*$A92)</f>
        <v/>
      </c>
      <c r="C92" s="15">
        <f>IF($A92="","",$C$6+(($C$7-$C$6)/$C$8)*$A92)</f>
        <v/>
      </c>
      <c r="D92" s="15">
        <f>IF($A92="","",$D$6+(($D$7-$D$6)/$D$8)*$A92)</f>
        <v/>
      </c>
    </row>
    <row r="93">
      <c r="A93" s="15">
        <f>IF(A92="","",IF(A92+Dashboard!$B$8&lt;=MAX($B$8,$C$8,$D$8,Dashboard!$B$9),A92+Dashboard!$B$8,""))</f>
        <v/>
      </c>
      <c r="B93" s="15">
        <f>IF($A93="","",$B$6+(($B$7-$B$6)/$B$8)*$A93)</f>
        <v/>
      </c>
      <c r="C93" s="15">
        <f>IF($A93="","",$C$6+(($C$7-$C$6)/$C$8)*$A93)</f>
        <v/>
      </c>
      <c r="D93" s="15">
        <f>IF($A93="","",$D$6+(($D$7-$D$6)/$D$8)*$A93)</f>
        <v/>
      </c>
    </row>
    <row r="94">
      <c r="A94" s="15">
        <f>IF(A93="","",IF(A93+Dashboard!$B$8&lt;=MAX($B$8,$C$8,$D$8,Dashboard!$B$9),A93+Dashboard!$B$8,""))</f>
        <v/>
      </c>
      <c r="B94" s="15">
        <f>IF($A94="","",$B$6+(($B$7-$B$6)/$B$8)*$A94)</f>
        <v/>
      </c>
      <c r="C94" s="15">
        <f>IF($A94="","",$C$6+(($C$7-$C$6)/$C$8)*$A94)</f>
        <v/>
      </c>
      <c r="D94" s="15">
        <f>IF($A94="","",$D$6+(($D$7-$D$6)/$D$8)*$A94)</f>
        <v/>
      </c>
    </row>
    <row r="95">
      <c r="A95" s="15">
        <f>IF(A94="","",IF(A94+Dashboard!$B$8&lt;=MAX($B$8,$C$8,$D$8,Dashboard!$B$9),A94+Dashboard!$B$8,""))</f>
        <v/>
      </c>
      <c r="B95" s="15">
        <f>IF($A95="","",$B$6+(($B$7-$B$6)/$B$8)*$A95)</f>
        <v/>
      </c>
      <c r="C95" s="15">
        <f>IF($A95="","",$C$6+(($C$7-$C$6)/$C$8)*$A95)</f>
        <v/>
      </c>
      <c r="D95" s="15">
        <f>IF($A95="","",$D$6+(($D$7-$D$6)/$D$8)*$A95)</f>
        <v/>
      </c>
    </row>
    <row r="96">
      <c r="A96" s="15">
        <f>IF(A95="","",IF(A95+Dashboard!$B$8&lt;=MAX($B$8,$C$8,$D$8,Dashboard!$B$9),A95+Dashboard!$B$8,""))</f>
        <v/>
      </c>
      <c r="B96" s="15">
        <f>IF($A96="","",$B$6+(($B$7-$B$6)/$B$8)*$A96)</f>
        <v/>
      </c>
      <c r="C96" s="15">
        <f>IF($A96="","",$C$6+(($C$7-$C$6)/$C$8)*$A96)</f>
        <v/>
      </c>
      <c r="D96" s="15">
        <f>IF($A96="","",$D$6+(($D$7-$D$6)/$D$8)*$A96)</f>
        <v/>
      </c>
    </row>
    <row r="97">
      <c r="A97" s="15">
        <f>IF(A96="","",IF(A96+Dashboard!$B$8&lt;=MAX($B$8,$C$8,$D$8,Dashboard!$B$9),A96+Dashboard!$B$8,""))</f>
        <v/>
      </c>
      <c r="B97" s="15">
        <f>IF($A97="","",$B$6+(($B$7-$B$6)/$B$8)*$A97)</f>
        <v/>
      </c>
      <c r="C97" s="15">
        <f>IF($A97="","",$C$6+(($C$7-$C$6)/$C$8)*$A97)</f>
        <v/>
      </c>
      <c r="D97" s="15">
        <f>IF($A97="","",$D$6+(($D$7-$D$6)/$D$8)*$A97)</f>
        <v/>
      </c>
    </row>
    <row r="98">
      <c r="A98" s="15">
        <f>IF(A97="","",IF(A97+Dashboard!$B$8&lt;=MAX($B$8,$C$8,$D$8,Dashboard!$B$9),A97+Dashboard!$B$8,""))</f>
        <v/>
      </c>
      <c r="B98" s="15">
        <f>IF($A98="","",$B$6+(($B$7-$B$6)/$B$8)*$A98)</f>
        <v/>
      </c>
      <c r="C98" s="15">
        <f>IF($A98="","",$C$6+(($C$7-$C$6)/$C$8)*$A98)</f>
        <v/>
      </c>
      <c r="D98" s="15">
        <f>IF($A98="","",$D$6+(($D$7-$D$6)/$D$8)*$A98)</f>
        <v/>
      </c>
    </row>
    <row r="99">
      <c r="A99" s="15">
        <f>IF(A98="","",IF(A98+Dashboard!$B$8&lt;=MAX($B$8,$C$8,$D$8,Dashboard!$B$9),A98+Dashboard!$B$8,""))</f>
        <v/>
      </c>
      <c r="B99" s="15">
        <f>IF($A99="","",$B$6+(($B$7-$B$6)/$B$8)*$A99)</f>
        <v/>
      </c>
      <c r="C99" s="15">
        <f>IF($A99="","",$C$6+(($C$7-$C$6)/$C$8)*$A99)</f>
        <v/>
      </c>
      <c r="D99" s="15">
        <f>IF($A99="","",$D$6+(($D$7-$D$6)/$D$8)*$A99)</f>
        <v/>
      </c>
    </row>
    <row r="100">
      <c r="A100" s="15">
        <f>IF(A99="","",IF(A99+Dashboard!$B$8&lt;=MAX($B$8,$C$8,$D$8,Dashboard!$B$9),A99+Dashboard!$B$8,""))</f>
        <v/>
      </c>
      <c r="B100" s="15">
        <f>IF($A100="","",$B$6+(($B$7-$B$6)/$B$8)*$A100)</f>
        <v/>
      </c>
      <c r="C100" s="15">
        <f>IF($A100="","",$C$6+(($C$7-$C$6)/$C$8)*$A100)</f>
        <v/>
      </c>
      <c r="D100" s="15">
        <f>IF($A100="","",$D$6+(($D$7-$D$6)/$D$8)*$A100)</f>
        <v/>
      </c>
    </row>
    <row r="101">
      <c r="A101" s="15">
        <f>IF(A100="","",IF(A100+Dashboard!$B$8&lt;=MAX($B$8,$C$8,$D$8,Dashboard!$B$9),A100+Dashboard!$B$8,""))</f>
        <v/>
      </c>
      <c r="B101" s="15">
        <f>IF($A101="","",$B$6+(($B$7-$B$6)/$B$8)*$A101)</f>
        <v/>
      </c>
      <c r="C101" s="15">
        <f>IF($A101="","",$C$6+(($C$7-$C$6)/$C$8)*$A101)</f>
        <v/>
      </c>
      <c r="D101" s="15">
        <f>IF($A101="","",$D$6+(($D$7-$D$6)/$D$8)*$A101)</f>
        <v/>
      </c>
    </row>
    <row r="102">
      <c r="A102" s="15">
        <f>IF(A101="","",IF(A101+Dashboard!$B$8&lt;=MAX($B$8,$C$8,$D$8,Dashboard!$B$9),A101+Dashboard!$B$8,""))</f>
        <v/>
      </c>
      <c r="B102" s="15">
        <f>IF($A102="","",$B$6+(($B$7-$B$6)/$B$8)*$A102)</f>
        <v/>
      </c>
      <c r="C102" s="15">
        <f>IF($A102="","",$C$6+(($C$7-$C$6)/$C$8)*$A102)</f>
        <v/>
      </c>
      <c r="D102" s="15">
        <f>IF($A102="","",$D$6+(($D$7-$D$6)/$D$8)*$A102)</f>
        <v/>
      </c>
    </row>
    <row r="103">
      <c r="A103" s="15">
        <f>IF(A102="","",IF(A102+Dashboard!$B$8&lt;=MAX($B$8,$C$8,$D$8,Dashboard!$B$9),A102+Dashboard!$B$8,""))</f>
        <v/>
      </c>
      <c r="B103" s="15">
        <f>IF($A103="","",$B$6+(($B$7-$B$6)/$B$8)*$A103)</f>
        <v/>
      </c>
      <c r="C103" s="15">
        <f>IF($A103="","",$C$6+(($C$7-$C$6)/$C$8)*$A103)</f>
        <v/>
      </c>
      <c r="D103" s="15">
        <f>IF($A103="","",$D$6+(($D$7-$D$6)/$D$8)*$A103)</f>
        <v/>
      </c>
    </row>
    <row r="104">
      <c r="A104" s="15">
        <f>IF(A103="","",IF(A103+Dashboard!$B$8&lt;=MAX($B$8,$C$8,$D$8,Dashboard!$B$9),A103+Dashboard!$B$8,""))</f>
        <v/>
      </c>
      <c r="B104" s="15">
        <f>IF($A104="","",$B$6+(($B$7-$B$6)/$B$8)*$A104)</f>
        <v/>
      </c>
      <c r="C104" s="15">
        <f>IF($A104="","",$C$6+(($C$7-$C$6)/$C$8)*$A104)</f>
        <v/>
      </c>
      <c r="D104" s="15">
        <f>IF($A104="","",$D$6+(($D$7-$D$6)/$D$8)*$A104)</f>
        <v/>
      </c>
    </row>
    <row r="105">
      <c r="A105" s="15">
        <f>IF(A104="","",IF(A104+Dashboard!$B$8&lt;=MAX($B$8,$C$8,$D$8,Dashboard!$B$9),A104+Dashboard!$B$8,""))</f>
        <v/>
      </c>
      <c r="B105" s="15">
        <f>IF($A105="","",$B$6+(($B$7-$B$6)/$B$8)*$A105)</f>
        <v/>
      </c>
      <c r="C105" s="15">
        <f>IF($A105="","",$C$6+(($C$7-$C$6)/$C$8)*$A105)</f>
        <v/>
      </c>
      <c r="D105" s="15">
        <f>IF($A105="","",$D$6+(($D$7-$D$6)/$D$8)*$A105)</f>
        <v/>
      </c>
    </row>
    <row r="106">
      <c r="A106" s="15">
        <f>IF(A105="","",IF(A105+Dashboard!$B$8&lt;=MAX($B$8,$C$8,$D$8,Dashboard!$B$9),A105+Dashboard!$B$8,""))</f>
        <v/>
      </c>
      <c r="B106" s="15">
        <f>IF($A106="","",$B$6+(($B$7-$B$6)/$B$8)*$A106)</f>
        <v/>
      </c>
      <c r="C106" s="15">
        <f>IF($A106="","",$C$6+(($C$7-$C$6)/$C$8)*$A106)</f>
        <v/>
      </c>
      <c r="D106" s="15">
        <f>IF($A106="","",$D$6+(($D$7-$D$6)/$D$8)*$A106)</f>
        <v/>
      </c>
    </row>
    <row r="107">
      <c r="A107" s="15">
        <f>IF(A106="","",IF(A106+Dashboard!$B$8&lt;=MAX($B$8,$C$8,$D$8,Dashboard!$B$9),A106+Dashboard!$B$8,""))</f>
        <v/>
      </c>
      <c r="B107" s="15">
        <f>IF($A107="","",$B$6+(($B$7-$B$6)/$B$8)*$A107)</f>
        <v/>
      </c>
      <c r="C107" s="15">
        <f>IF($A107="","",$C$6+(($C$7-$C$6)/$C$8)*$A107)</f>
        <v/>
      </c>
      <c r="D107" s="15">
        <f>IF($A107="","",$D$6+(($D$7-$D$6)/$D$8)*$A107)</f>
        <v/>
      </c>
    </row>
    <row r="108">
      <c r="A108" s="15">
        <f>IF(A107="","",IF(A107+Dashboard!$B$8&lt;=MAX($B$8,$C$8,$D$8,Dashboard!$B$9),A107+Dashboard!$B$8,""))</f>
        <v/>
      </c>
      <c r="B108" s="15">
        <f>IF($A108="","",$B$6+(($B$7-$B$6)/$B$8)*$A108)</f>
        <v/>
      </c>
      <c r="C108" s="15">
        <f>IF($A108="","",$C$6+(($C$7-$C$6)/$C$8)*$A108)</f>
        <v/>
      </c>
      <c r="D108" s="15">
        <f>IF($A108="","",$D$6+(($D$7-$D$6)/$D$8)*$A108)</f>
        <v/>
      </c>
    </row>
    <row r="109">
      <c r="A109" s="15">
        <f>IF(A108="","",IF(A108+Dashboard!$B$8&lt;=MAX($B$8,$C$8,$D$8,Dashboard!$B$9),A108+Dashboard!$B$8,""))</f>
        <v/>
      </c>
      <c r="B109" s="15">
        <f>IF($A109="","",$B$6+(($B$7-$B$6)/$B$8)*$A109)</f>
        <v/>
      </c>
      <c r="C109" s="15">
        <f>IF($A109="","",$C$6+(($C$7-$C$6)/$C$8)*$A109)</f>
        <v/>
      </c>
      <c r="D109" s="15">
        <f>IF($A109="","",$D$6+(($D$7-$D$6)/$D$8)*$A109)</f>
        <v/>
      </c>
    </row>
    <row r="110">
      <c r="A110" s="15">
        <f>IF(A109="","",IF(A109+Dashboard!$B$8&lt;=MAX($B$8,$C$8,$D$8,Dashboard!$B$9),A109+Dashboard!$B$8,""))</f>
        <v/>
      </c>
      <c r="B110" s="15">
        <f>IF($A110="","",$B$6+(($B$7-$B$6)/$B$8)*$A110)</f>
        <v/>
      </c>
      <c r="C110" s="15">
        <f>IF($A110="","",$C$6+(($C$7-$C$6)/$C$8)*$A110)</f>
        <v/>
      </c>
      <c r="D110" s="15">
        <f>IF($A110="","",$D$6+(($D$7-$D$6)/$D$8)*$A110)</f>
        <v/>
      </c>
    </row>
    <row r="111">
      <c r="A111" s="15">
        <f>IF(A110="","",IF(A110+Dashboard!$B$8&lt;=MAX($B$8,$C$8,$D$8,Dashboard!$B$9),A110+Dashboard!$B$8,""))</f>
        <v/>
      </c>
      <c r="B111" s="15">
        <f>IF($A111="","",$B$6+(($B$7-$B$6)/$B$8)*$A111)</f>
        <v/>
      </c>
      <c r="C111" s="15">
        <f>IF($A111="","",$C$6+(($C$7-$C$6)/$C$8)*$A111)</f>
        <v/>
      </c>
      <c r="D111" s="15">
        <f>IF($A111="","",$D$6+(($D$7-$D$6)/$D$8)*$A111)</f>
        <v/>
      </c>
    </row>
    <row r="112">
      <c r="A112" s="15">
        <f>IF(A111="","",IF(A111+Dashboard!$B$8&lt;=MAX($B$8,$C$8,$D$8,Dashboard!$B$9),A111+Dashboard!$B$8,""))</f>
        <v/>
      </c>
      <c r="B112" s="15">
        <f>IF($A112="","",$B$6+(($B$7-$B$6)/$B$8)*$A112)</f>
        <v/>
      </c>
      <c r="C112" s="15">
        <f>IF($A112="","",$C$6+(($C$7-$C$6)/$C$8)*$A112)</f>
        <v/>
      </c>
      <c r="D112" s="15">
        <f>IF($A112="","",$D$6+(($D$7-$D$6)/$D$8)*$A112)</f>
        <v/>
      </c>
    </row>
    <row r="113">
      <c r="A113" s="15">
        <f>IF(A112="","",IF(A112+Dashboard!$B$8&lt;=MAX($B$8,$C$8,$D$8,Dashboard!$B$9),A112+Dashboard!$B$8,""))</f>
        <v/>
      </c>
      <c r="B113" s="15">
        <f>IF($A113="","",$B$6+(($B$7-$B$6)/$B$8)*$A113)</f>
        <v/>
      </c>
      <c r="C113" s="15">
        <f>IF($A113="","",$C$6+(($C$7-$C$6)/$C$8)*$A113)</f>
        <v/>
      </c>
      <c r="D113" s="15">
        <f>IF($A113="","",$D$6+(($D$7-$D$6)/$D$8)*$A113)</f>
        <v/>
      </c>
    </row>
    <row r="114">
      <c r="A114" s="15">
        <f>IF(A113="","",IF(A113+Dashboard!$B$8&lt;=MAX($B$8,$C$8,$D$8,Dashboard!$B$9),A113+Dashboard!$B$8,""))</f>
        <v/>
      </c>
      <c r="B114" s="15">
        <f>IF($A114="","",$B$6+(($B$7-$B$6)/$B$8)*$A114)</f>
        <v/>
      </c>
      <c r="C114" s="15">
        <f>IF($A114="","",$C$6+(($C$7-$C$6)/$C$8)*$A114)</f>
        <v/>
      </c>
      <c r="D114" s="15">
        <f>IF($A114="","",$D$6+(($D$7-$D$6)/$D$8)*$A114)</f>
        <v/>
      </c>
    </row>
    <row r="115">
      <c r="A115" s="15">
        <f>IF(A114="","",IF(A114+Dashboard!$B$8&lt;=MAX($B$8,$C$8,$D$8,Dashboard!$B$9),A114+Dashboard!$B$8,""))</f>
        <v/>
      </c>
      <c r="B115" s="15">
        <f>IF($A115="","",$B$6+(($B$7-$B$6)/$B$8)*$A115)</f>
        <v/>
      </c>
      <c r="C115" s="15">
        <f>IF($A115="","",$C$6+(($C$7-$C$6)/$C$8)*$A115)</f>
        <v/>
      </c>
      <c r="D115" s="15">
        <f>IF($A115="","",$D$6+(($D$7-$D$6)/$D$8)*$A115)</f>
        <v/>
      </c>
    </row>
    <row r="116">
      <c r="A116" s="15">
        <f>IF(A115="","",IF(A115+Dashboard!$B$8&lt;=MAX($B$8,$C$8,$D$8,Dashboard!$B$9),A115+Dashboard!$B$8,""))</f>
        <v/>
      </c>
      <c r="B116" s="15">
        <f>IF($A116="","",$B$6+(($B$7-$B$6)/$B$8)*$A116)</f>
        <v/>
      </c>
      <c r="C116" s="15">
        <f>IF($A116="","",$C$6+(($C$7-$C$6)/$C$8)*$A116)</f>
        <v/>
      </c>
      <c r="D116" s="15">
        <f>IF($A116="","",$D$6+(($D$7-$D$6)/$D$8)*$A116)</f>
        <v/>
      </c>
    </row>
    <row r="117">
      <c r="A117" s="15">
        <f>IF(A116="","",IF(A116+Dashboard!$B$8&lt;=MAX($B$8,$C$8,$D$8,Dashboard!$B$9),A116+Dashboard!$B$8,""))</f>
        <v/>
      </c>
      <c r="B117" s="15">
        <f>IF($A117="","",$B$6+(($B$7-$B$6)/$B$8)*$A117)</f>
        <v/>
      </c>
      <c r="C117" s="15">
        <f>IF($A117="","",$C$6+(($C$7-$C$6)/$C$8)*$A117)</f>
        <v/>
      </c>
      <c r="D117" s="15">
        <f>IF($A117="","",$D$6+(($D$7-$D$6)/$D$8)*$A117)</f>
        <v/>
      </c>
    </row>
    <row r="118">
      <c r="A118" s="15">
        <f>IF(A117="","",IF(A117+Dashboard!$B$8&lt;=MAX($B$8,$C$8,$D$8,Dashboard!$B$9),A117+Dashboard!$B$8,""))</f>
        <v/>
      </c>
      <c r="B118" s="15">
        <f>IF($A118="","",$B$6+(($B$7-$B$6)/$B$8)*$A118)</f>
        <v/>
      </c>
      <c r="C118" s="15">
        <f>IF($A118="","",$C$6+(($C$7-$C$6)/$C$8)*$A118)</f>
        <v/>
      </c>
      <c r="D118" s="15">
        <f>IF($A118="","",$D$6+(($D$7-$D$6)/$D$8)*$A118)</f>
        <v/>
      </c>
    </row>
  </sheetData>
  <mergeCells count="4">
    <mergeCell ref="A4:D4"/>
    <mergeCell ref="A2:H2"/>
    <mergeCell ref="A16:D16"/>
    <mergeCell ref="A1:H1"/>
  </mergeCells>
  <conditionalFormatting sqref="B18:D118">
    <cfRule type="colorScale" priority="1">
      <colorScale>
        <cfvo type="min"/>
        <cfvo type="percentile" val="50"/>
        <cfvo type="max"/>
        <color rgb="00FDE9E7"/>
        <color rgb="00FFF2CC"/>
        <color rgb="00E2F0D9"/>
      </colorScale>
    </cfRule>
  </conditionalFormatting>
  <dataValidations count="1">
    <dataValidation sqref="B6 B7 B8 D6 D7 D8" showDropDown="0" showInputMessage="0" showErrorMessage="0" allowBlank="0" type="decimal" operator="between">
      <formula1>0</formula1>
      <formula2>1</formula2>
    </dataValidation>
  </dataValidations>
  <pageMargins left="0.75" right="0.75" top="1" bottom="1" header="0.5" footer="0.5"/>
  <drawing xmlns:r="http://schemas.openxmlformats.org/officeDocument/2006/relationships" r:id="rId1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2026-04-15T20:22:10Z</dcterms:created>
  <dcterms:modified xmlns:dcterms="http://purl.org/dc/terms/" xmlns:xsi="http://www.w3.org/2001/XMLSchema-instance" xsi:type="dcterms:W3CDTF">2026-04-15T20:22:10Z</dcterms:modified>
</cp:coreProperties>
</file>