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omments/comment1.xml" ContentType="application/vnd.openxmlformats-officedocument.spreadsheetml.comments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comments/comment2.xml" ContentType="application/vnd.openxmlformats-officedocument.spreadsheetml.comments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Accueil" sheetId="1" state="visible" r:id="rId1"/>
    <sheet xmlns:r="http://schemas.openxmlformats.org/officeDocument/2006/relationships" name="Plan" sheetId="2" state="visible" r:id="rId2"/>
    <sheet xmlns:r="http://schemas.openxmlformats.org/officeDocument/2006/relationships" name="Paramètres" sheetId="3" state="visible" r:id="rId3"/>
    <sheet xmlns:r="http://schemas.openxmlformats.org/officeDocument/2006/relationships" name="Gammes" sheetId="4" state="visible" r:id="rId4"/>
    <sheet xmlns:r="http://schemas.openxmlformats.org/officeDocument/2006/relationships" name="Calendrier annuel" sheetId="5" state="visible" r:id="rId5"/>
    <sheet xmlns:r="http://schemas.openxmlformats.org/officeDocument/2006/relationships" name="Dashboard" sheetId="6" state="visible" r:id="rId6"/>
  </sheets>
  <definedNames/>
</workbook>
</file>

<file path=xl/styles.xml><?xml version="1.0" encoding="utf-8"?>
<styleSheet xmlns="http://schemas.openxmlformats.org/spreadsheetml/2006/main">
  <numFmts count="4">
    <numFmt numFmtId="164" formatCode="0.0%"/>
    <numFmt numFmtId="165" formatCode="dd/mm/yyyy"/>
    <numFmt numFmtId="166" formatCode="0.0"/>
    <numFmt numFmtId="167" formatCode="#,##0 [$€-fr-FR]"/>
  </numFmts>
  <fonts count="24">
    <font>
      <name val="Calibri"/>
      <family val="2"/>
      <color theme="1"/>
      <sz val="11"/>
      <scheme val="minor"/>
    </font>
    <font>
      <b val="1"/>
      <color rgb="00FFFFFF"/>
      <sz val="20"/>
    </font>
    <font>
      <i val="1"/>
      <color rgb="006B7280"/>
      <sz val="11"/>
    </font>
    <font>
      <b val="1"/>
      <color rgb="00FFFFFF"/>
      <sz val="12"/>
    </font>
    <font>
      <b val="1"/>
      <color rgb="001F4E78"/>
      <sz val="11"/>
    </font>
    <font>
      <b val="1"/>
      <color rgb="001F7A8C"/>
      <sz val="11"/>
    </font>
    <font>
      <b val="1"/>
      <color rgb="00F59E0B"/>
      <sz val="11"/>
    </font>
    <font>
      <b val="1"/>
      <color rgb="002E8B57"/>
      <sz val="11"/>
    </font>
    <font>
      <b val="1"/>
      <color rgb="001F4E78"/>
      <sz val="18"/>
    </font>
    <font>
      <b val="1"/>
      <color rgb="001F7A8C"/>
      <sz val="18"/>
    </font>
    <font>
      <b val="1"/>
      <color rgb="00F59E0B"/>
      <sz val="18"/>
    </font>
    <font>
      <b val="1"/>
      <color rgb="002E8B57"/>
      <sz val="18"/>
    </font>
    <font>
      <b val="1"/>
      <color rgb="000F2747"/>
    </font>
    <font>
      <b val="1"/>
      <color rgb="00FFFFFF"/>
      <sz val="18"/>
    </font>
    <font>
      <b val="1"/>
      <color rgb="00FFFFFF"/>
    </font>
    <font>
      <b val="1"/>
      <color rgb="001F4E78"/>
    </font>
    <font>
      <b val="1"/>
      <color rgb="002E8B57"/>
    </font>
    <font>
      <b val="1"/>
      <color rgb="00C62828"/>
    </font>
    <font>
      <b val="1"/>
      <color rgb="00C62828"/>
      <sz val="18"/>
    </font>
    <font>
      <b val="1"/>
      <color rgb="00C9A227"/>
    </font>
    <font>
      <b val="1"/>
      <color rgb="00C9A227"/>
      <sz val="18"/>
    </font>
    <font>
      <b val="1"/>
      <color rgb="00000000"/>
      <sz val="18"/>
    </font>
    <font>
      <color rgb="00000000"/>
      <sz val="11"/>
    </font>
    <font>
      <i val="1"/>
      <color rgb="006B7280"/>
    </font>
  </fonts>
  <fills count="13">
    <fill>
      <patternFill/>
    </fill>
    <fill>
      <patternFill patternType="gray125"/>
    </fill>
    <fill>
      <patternFill patternType="solid">
        <fgColor rgb="000F2747"/>
      </patternFill>
    </fill>
    <fill>
      <patternFill patternType="solid">
        <fgColor rgb="001F4E78"/>
      </patternFill>
    </fill>
    <fill>
      <patternFill patternType="solid">
        <fgColor rgb="00DCEAF7"/>
      </patternFill>
    </fill>
    <fill>
      <patternFill patternType="solid">
        <fgColor rgb="00D9F1F3"/>
      </patternFill>
    </fill>
    <fill>
      <patternFill patternType="solid">
        <fgColor rgb="00FEF3C7"/>
      </patternFill>
    </fill>
    <fill>
      <patternFill patternType="solid">
        <fgColor rgb="00E4F4EA"/>
      </patternFill>
    </fill>
    <fill>
      <patternFill patternType="solid">
        <fgColor rgb="00FFFFFF"/>
      </patternFill>
    </fill>
    <fill>
      <patternFill patternType="solid">
        <fgColor rgb="001F7A8C"/>
      </patternFill>
    </fill>
    <fill>
      <patternFill patternType="solid">
        <fgColor rgb="00C9A227"/>
      </patternFill>
    </fill>
    <fill>
      <patternFill patternType="solid">
        <fgColor rgb="00F6EFD2"/>
      </patternFill>
    </fill>
    <fill>
      <patternFill patternType="solid">
        <fgColor rgb="00FDECEC"/>
      </patternFill>
    </fill>
  </fills>
  <borders count="18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  <border>
      <left style="medium">
        <color rgb="000F2747"/>
      </left>
      <right style="thin">
        <color rgb="00D1D5DB"/>
      </right>
      <top style="medium">
        <color rgb="000F2747"/>
      </top>
      <bottom style="thin">
        <color rgb="00D1D5DB"/>
      </bottom>
    </border>
    <border>
      <left style="thin">
        <color rgb="00D1D5DB"/>
      </left>
      <right style="medium">
        <color rgb="000F2747"/>
      </right>
      <top style="medium">
        <color rgb="000F2747"/>
      </top>
      <bottom style="thin">
        <color rgb="00D1D5DB"/>
      </bottom>
    </border>
    <border>
      <left style="medium">
        <color rgb="000F2747"/>
      </left>
      <right style="thin">
        <color rgb="00D1D5DB"/>
      </right>
      <top style="thin">
        <color rgb="00D1D5DB"/>
      </top>
      <bottom style="thin">
        <color rgb="00D1D5DB"/>
      </bottom>
    </border>
    <border>
      <left style="thin">
        <color rgb="00D1D5DB"/>
      </left>
      <right style="medium">
        <color rgb="000F2747"/>
      </right>
      <top style="thin">
        <color rgb="00D1D5DB"/>
      </top>
      <bottom style="thin">
        <color rgb="00D1D5DB"/>
      </bottom>
    </border>
    <border>
      <left style="medium">
        <color rgb="000F2747"/>
      </left>
      <right style="thin">
        <color rgb="00D1D5DB"/>
      </right>
      <top style="thin">
        <color rgb="00D1D5DB"/>
      </top>
      <bottom style="medium">
        <color rgb="000F2747"/>
      </bottom>
    </border>
    <border>
      <left style="thin">
        <color rgb="00D1D5DB"/>
      </left>
      <right style="medium">
        <color rgb="000F2747"/>
      </right>
      <top style="thin">
        <color rgb="00D1D5DB"/>
      </top>
      <bottom style="medium">
        <color rgb="000F2747"/>
      </bottom>
    </border>
    <border>
      <left/>
      <right/>
      <top style="thin">
        <color rgb="00D1D5DB"/>
      </top>
      <bottom/>
      <diagonal/>
    </border>
    <border>
      <left style="thin">
        <color rgb="00D1D5DB"/>
      </left>
      <right/>
      <top/>
      <bottom/>
      <diagonal/>
    </border>
    <border>
      <left/>
      <right style="thin">
        <color rgb="00D1D5DB"/>
      </right>
      <top style="thin">
        <color rgb="00D1D5DB"/>
      </top>
      <bottom/>
      <diagonal/>
    </border>
    <border>
      <left/>
      <right style="thin">
        <color rgb="00D1D5DB"/>
      </right>
      <top/>
      <bottom/>
      <diagonal/>
    </border>
    <border>
      <left style="thin">
        <color rgb="00D1D5DB"/>
      </left>
      <right/>
      <top/>
      <bottom style="thin">
        <color rgb="00D1D5DB"/>
      </bottom>
      <diagonal/>
    </border>
    <border>
      <left/>
      <right style="thin">
        <color rgb="00D1D5DB"/>
      </right>
      <top/>
      <bottom style="thin">
        <color rgb="00D1D5DB"/>
      </bottom>
      <diagonal/>
    </border>
    <border>
      <left/>
      <right/>
      <top style="medium">
        <color rgb="000F2747"/>
      </top>
      <bottom/>
      <diagonal/>
    </border>
    <border>
      <left style="medium">
        <color rgb="000F2747"/>
      </left>
      <right/>
      <top/>
      <bottom/>
      <diagonal/>
    </border>
    <border>
      <left/>
      <right style="thin">
        <color rgb="00D1D5DB"/>
      </right>
      <top style="medium">
        <color rgb="000F2747"/>
      </top>
      <bottom/>
      <diagonal/>
    </border>
    <border>
      <left style="medium">
        <color rgb="000F2747"/>
      </left>
      <right/>
      <top/>
      <bottom style="thin">
        <color rgb="00D1D5DB"/>
      </bottom>
      <diagonal/>
    </border>
  </borders>
  <cellStyleXfs count="1">
    <xf numFmtId="0" fontId="0" fillId="0" borderId="0"/>
  </cellStyleXfs>
  <cellXfs count="5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3" borderId="1" applyAlignment="1" pivotButton="0" quotePrefix="0" xfId="0">
      <alignment horizontal="left" vertical="center"/>
    </xf>
    <xf numFmtId="0" fontId="4" fillId="4" borderId="2" applyAlignment="1" pivotButton="0" quotePrefix="0" xfId="0">
      <alignment horizontal="center" vertical="center" wrapText="1"/>
    </xf>
    <xf numFmtId="0" fontId="0" fillId="0" borderId="3" pivotButton="0" quotePrefix="0" xfId="0"/>
    <xf numFmtId="0" fontId="5" fillId="5" borderId="2" applyAlignment="1" pivotButton="0" quotePrefix="0" xfId="0">
      <alignment horizontal="center" vertical="center" wrapText="1"/>
    </xf>
    <xf numFmtId="0" fontId="6" fillId="6" borderId="2" applyAlignment="1" pivotButton="0" quotePrefix="0" xfId="0">
      <alignment horizontal="center" vertical="center" wrapText="1"/>
    </xf>
    <xf numFmtId="0" fontId="7" fillId="7" borderId="2" applyAlignment="1" pivotButton="0" quotePrefix="0" xfId="0">
      <alignment horizontal="center" vertical="center" wrapText="1"/>
    </xf>
    <xf numFmtId="0" fontId="0" fillId="0" borderId="4" pivotButton="0" quotePrefix="0" xfId="0"/>
    <xf numFmtId="0" fontId="0" fillId="0" borderId="5" pivotButton="0" quotePrefix="0" xfId="0"/>
    <xf numFmtId="0" fontId="0" fillId="0" borderId="6" pivotButton="0" quotePrefix="0" xfId="0"/>
    <xf numFmtId="0" fontId="0" fillId="0" borderId="7" pivotButton="0" quotePrefix="0" xfId="0"/>
    <xf numFmtId="1" fontId="21" fillId="8" borderId="1" applyAlignment="1" pivotButton="0" quotePrefix="0" xfId="0">
      <alignment horizontal="center" vertical="center"/>
    </xf>
    <xf numFmtId="0" fontId="0" fillId="0" borderId="1" pivotButton="0" quotePrefix="0" xfId="0"/>
    <xf numFmtId="164" fontId="21" fillId="8" borderId="1" applyAlignment="1" pivotButton="0" quotePrefix="0" xfId="0">
      <alignment horizontal="center" vertical="center"/>
    </xf>
    <xf numFmtId="0" fontId="3" fillId="9" borderId="1" applyAlignment="1" pivotButton="0" quotePrefix="0" xfId="0">
      <alignment horizontal="left" vertical="center"/>
    </xf>
    <xf numFmtId="0" fontId="0" fillId="0" borderId="0" applyAlignment="1" pivotButton="0" quotePrefix="0" xfId="0">
      <alignment wrapText="1"/>
    </xf>
    <xf numFmtId="0" fontId="3" fillId="10" borderId="1" applyAlignment="1" pivotButton="0" quotePrefix="0" xfId="0">
      <alignment horizontal="left" vertical="center"/>
    </xf>
    <xf numFmtId="0" fontId="12" fillId="11" borderId="1" applyAlignment="1" pivotButton="0" quotePrefix="0" xfId="0">
      <alignment horizontal="center"/>
    </xf>
    <xf numFmtId="0" fontId="13" fillId="2" borderId="0" applyAlignment="1" pivotButton="0" quotePrefix="0" xfId="0">
      <alignment horizontal="center" vertical="center"/>
    </xf>
    <xf numFmtId="0" fontId="23" fillId="0" borderId="0" pivotButton="0" quotePrefix="0" xfId="0"/>
    <xf numFmtId="0" fontId="14" fillId="9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center" wrapText="1"/>
    </xf>
    <xf numFmtId="0" fontId="0" fillId="12" borderId="1" applyAlignment="1" pivotButton="0" quotePrefix="0" xfId="0">
      <alignment vertical="center" wrapText="1"/>
    </xf>
    <xf numFmtId="165" fontId="0" fillId="0" borderId="1" applyAlignment="1" pivotButton="0" quotePrefix="0" xfId="0">
      <alignment vertical="center" wrapText="1"/>
    </xf>
    <xf numFmtId="166" fontId="0" fillId="0" borderId="1" applyAlignment="1" pivotButton="0" quotePrefix="0" xfId="0">
      <alignment vertical="center" wrapText="1"/>
    </xf>
    <xf numFmtId="167" fontId="0" fillId="0" borderId="1" applyAlignment="1" pivotButton="0" quotePrefix="0" xfId="0">
      <alignment vertical="center" wrapText="1"/>
    </xf>
    <xf numFmtId="0" fontId="0" fillId="4" borderId="1" applyAlignment="1" pivotButton="0" quotePrefix="0" xfId="0">
      <alignment vertical="center" wrapText="1"/>
    </xf>
    <xf numFmtId="0" fontId="0" fillId="6" borderId="1" applyAlignment="1" pivotButton="0" quotePrefix="0" xfId="0">
      <alignment vertical="center" wrapText="1"/>
    </xf>
    <xf numFmtId="165" fontId="0" fillId="0" borderId="0" pivotButton="0" quotePrefix="0" xfId="0"/>
    <xf numFmtId="166" fontId="0" fillId="0" borderId="0" pivotButton="0" quotePrefix="0" xfId="0"/>
    <xf numFmtId="167" fontId="0" fillId="0" borderId="0" pivotButton="0" quotePrefix="0" xfId="0"/>
    <xf numFmtId="0" fontId="0" fillId="0" borderId="1" applyAlignment="1" pivotButton="0" quotePrefix="0" xfId="0">
      <alignment horizontal="center" vertical="center"/>
    </xf>
    <xf numFmtId="0" fontId="15" fillId="4" borderId="1" applyAlignment="1" pivotButton="0" quotePrefix="0" xfId="0">
      <alignment horizontal="center" vertical="center"/>
    </xf>
    <xf numFmtId="0" fontId="16" fillId="7" borderId="1" applyAlignment="1" pivotButton="0" quotePrefix="0" xfId="0">
      <alignment horizontal="center" vertical="center"/>
    </xf>
    <xf numFmtId="0" fontId="17" fillId="12" borderId="1" applyAlignment="1" pivotButton="0" quotePrefix="0" xfId="0">
      <alignment horizontal="center" vertical="center"/>
    </xf>
    <xf numFmtId="0" fontId="19" fillId="11" borderId="1" applyAlignment="1" pivotButton="0" quotePrefix="0" xfId="0">
      <alignment horizontal="center" vertical="center"/>
    </xf>
    <xf numFmtId="1" fontId="21" fillId="0" borderId="1" applyAlignment="1" pivotButton="0" quotePrefix="0" xfId="0">
      <alignment horizontal="center" vertical="center"/>
    </xf>
    <xf numFmtId="167" fontId="21" fillId="0" borderId="1" applyAlignment="1" pivotButton="0" quotePrefix="0" xfId="0">
      <alignment horizontal="center" vertical="center"/>
    </xf>
    <xf numFmtId="0" fontId="14" fillId="3" borderId="1" applyAlignment="1" pivotButton="0" quotePrefix="0" xfId="0">
      <alignment horizontal="center" vertical="center" wrapText="1"/>
    </xf>
    <xf numFmtId="0" fontId="22" fillId="0" borderId="1" pivotButton="0" quotePrefix="0" xfId="0"/>
    <xf numFmtId="0" fontId="0" fillId="0" borderId="16" pivotButton="0" quotePrefix="0" xfId="0"/>
    <xf numFmtId="0" fontId="0" fillId="0" borderId="15" pivotButton="0" quotePrefix="0" xfId="0"/>
    <xf numFmtId="0" fontId="0" fillId="0" borderId="11" pivotButton="0" quotePrefix="0" xfId="0"/>
    <xf numFmtId="0" fontId="0" fillId="0" borderId="17" pivotButton="0" quotePrefix="0" xfId="0"/>
    <xf numFmtId="0" fontId="0" fillId="0" borderId="13" pivotButton="0" quotePrefix="0" xfId="0"/>
    <xf numFmtId="0" fontId="0" fillId="0" borderId="10" pivotButton="0" quotePrefix="0" xfId="0"/>
    <xf numFmtId="0" fontId="0" fillId="0" borderId="12" pivotButton="0" quotePrefix="0" xfId="0"/>
    <xf numFmtId="165" fontId="0" fillId="0" borderId="1" applyAlignment="1" pivotButton="0" quotePrefix="0" xfId="0">
      <alignment vertical="center" wrapText="1"/>
    </xf>
    <xf numFmtId="166" fontId="0" fillId="0" borderId="1" applyAlignment="1" pivotButton="0" quotePrefix="0" xfId="0">
      <alignment vertical="center" wrapText="1"/>
    </xf>
    <xf numFmtId="167" fontId="0" fillId="0" borderId="1" applyAlignment="1" pivotButton="0" quotePrefix="0" xfId="0">
      <alignment vertical="center" wrapText="1"/>
    </xf>
    <xf numFmtId="165" fontId="0" fillId="0" borderId="0" pivotButton="0" quotePrefix="0" xfId="0"/>
    <xf numFmtId="166" fontId="0" fillId="0" borderId="0" pivotButton="0" quotePrefix="0" xfId="0"/>
    <xf numFmtId="167" fontId="0" fillId="0" borderId="0" pivotButton="0" quotePrefix="0" xfId="0"/>
    <xf numFmtId="167" fontId="21" fillId="0" borderId="1" applyAlignment="1" pivotButton="0" quotePrefix="0" xfId="0">
      <alignment horizontal="center" vertical="center"/>
    </xf>
    <xf numFmtId="0" fontId="0" fillId="0" borderId="9" pivotButton="0" quotePrefix="0" xfId="0"/>
  </cellXfs>
  <cellStyles count="1">
    <cellStyle name="Normal" xfId="0"/>
  </cellStyles>
  <dxfs count="2">
    <dxf>
      <fill>
        <patternFill>
          <bgColor rgb="00FDECEC"/>
        </patternFill>
      </fill>
    </dxf>
    <dxf>
      <fill>
        <patternFill>
          <bgColor rgb="00E4F4EA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Interventions par statut</a:t>
            </a:r>
          </a:p>
        </rich>
      </tx>
      <overlay val="0"/>
      <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  <a:r>
            <a:t>None</a:t>
          </a:r>
        </a:p>
      </txPr>
    </title>
    <plotArea>
      <layout/>
      <barChart>
        <barDir val="col"/>
        <grouping val="clustered"/>
        <ser>
          <idx val="0"/>
          <order val="0"/>
          <tx>
            <strRef>
              <f>'Dashboard'!C14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'Dashboard'!$B$15:$B$19</f>
              <strCache>
                <ptCount val="0"/>
              </strCache>
            </strRef>
          </cat>
          <val>
            <numRef>
              <f>'Dashboard'!$C$15:$C$19</f>
              <numCache>
                <ptCount val="0"/>
              </numCache>
            </numRef>
          </val>
        </ser>
        <gapWidth val="150"/>
        <axId val="48650112"/>
        <axId val="48672768"/>
      </barChart>
      <catAx>
        <axId val="48650112"/>
        <scaling>
          <orientation val="minMax"/>
        </scaling>
        <delete val="0"/>
        <axPos val="l"/>
        <numFmt formatCode="" sourceLinked="0"/>
        <majorTickMark val="none"/>
        <minorTickMark val="none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l"/>
        <title>
          <tx>
            <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Nombre</a:t>
                </a:r>
              </a:p>
            </rich>
          </tx>
        </title>
        <numFmt formatCode="" sourceLinked="0"/>
        <majorTickMark val="none"/>
        <minorTickMark val="none"/>
        <crossAx val="48650112"/>
        <crosses val="autoZero"/>
        <crossBetween val="between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par responsable</a:t>
            </a:r>
          </a:p>
        </rich>
      </tx>
      <overlay val="0"/>
      <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  <a:r>
            <a:t>None</a:t>
          </a:r>
        </a:p>
      </txPr>
    </title>
    <plotArea>
      <layout/>
      <pieChart>
        <varyColors val="1"/>
        <ser>
          <idx val="0"/>
          <order val="0"/>
          <tx>
            <strRef>
              <f>'Dashboard'!F14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'Dashboard'!$E$15:$E$21</f>
              <strCache>
                <ptCount val="0"/>
              </strCache>
            </strRef>
          </cat>
          <val>
            <numRef>
              <f>'Dashboard'!$F$15:$F$21</f>
              <numCache>
                <formatCode>General</formatCode>
                <ptCount val="0"/>
              </numCache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B7" authorId="0" shapeId="0">
      <text>
        <t>Compléter ou dupliquer les lignes selon vos équipements.</t>
      </text>
    </comment>
  </commentList>
</comments>
</file>

<file path=xl/comments/comment2.xml><?xml version="1.0" encoding="utf-8"?>
<comments xmlns="http://schemas.openxmlformats.org/spreadsheetml/2006/main">
  <authors>
    <author>OpenAI</author>
  </authors>
  <commentList>
    <comment ref="B5" authorId="0" shapeId="0">
      <text>
        <t>Personnalisez les listes selon votre organisation.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twoCellAnchor>
    <from>
      <col>1</col>
      <colOff>0</colOff>
      <row>21</row>
      <rowOff>0</rowOff>
    </from>
    <to>
      <col>2</col>
      <colOff>0</colOff>
      <row>10</row>
      <rowOff>0</rowOff>
    </to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twoCellAnchor>
  <twoCellAnchor>
    <from>
      <col>7</col>
      <colOff>0</colOff>
      <row>21</row>
      <rowOff>0</rowOff>
    </from>
    <to>
      <col>2</col>
      <colOff>0</colOff>
      <row>10</row>
      <rowOff>0</rowOff>
    </to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twoCellAnchor>
</wsDr>
</file>

<file path=xl/tables/table1.xml><?xml version="1.0" encoding="utf-8"?>
<table xmlns="http://schemas.openxmlformats.org/spreadsheetml/2006/main" id="1" name="TablePlan" displayName="TablePlan" ref="B7:N23" headerRowCount="1">
  <autoFilter ref="B7:N23"/>
  <tableColumns count="13">
    <tableColumn id="2" name="ID"/>
    <tableColumn id="3" name="Équipement"/>
    <tableColumn id="4" name="Famille"/>
    <tableColumn id="5" name="Localisation"/>
    <tableColumn id="6" name="Criticité"/>
    <tableColumn id="7" name="Fréquence"/>
    <tableColumn id="8" name="Dernière intervention"/>
    <tableColumn id="9" name="Prochaine intervention"/>
    <tableColumn id="10" name="Responsable"/>
    <tableColumn id="11" name="Statut"/>
    <tableColumn id="12" name="Durée estimée h"/>
    <tableColumn id="13" name="Coût prévu"/>
    <tableColumn id="14" name="Commentaires"/>
  </tableColumns>
  <tableStyleInfo name="TableStyleMedium2" showRowStripes="1"/>
</table>
</file>

<file path=xl/tables/table2.xml><?xml version="1.0" encoding="utf-8"?>
<table xmlns="http://schemas.openxmlformats.org/spreadsheetml/2006/main" id="2" name="TableGammes" displayName="TableGammes" ref="B7:J15" headerRowCount="1">
  <autoFilter ref="B7:J15"/>
  <tableColumns count="9">
    <tableColumn id="2" name="Code gamme"/>
    <tableColumn id="3" name="Équipement type"/>
    <tableColumn id="4" name="Opération"/>
    <tableColumn id="5" name="Détail"/>
    <tableColumn id="6" name="Fréquence"/>
    <tableColumn id="7" name="Durée h"/>
    <tableColumn id="8" name="Pièces / consommables"/>
    <tableColumn id="9" name="Sécurité"/>
    <tableColumn id="10" name="Niveau"/>
  </tableColumns>
  <tableStyleInfo name="TableStyleMedium9" showRowStripes="1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3.xml.rels><Relationships xmlns="http://schemas.openxmlformats.org/package/2006/relationships"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I24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</cols>
  <sheetData>
    <row r="1" ht="30" customHeight="1"/>
    <row r="2" ht="28" customHeight="1">
      <c r="B2" s="1" t="inlineStr">
        <is>
          <t>Plan de maintenance préventive premium</t>
        </is>
      </c>
    </row>
    <row r="3" ht="22" customHeight="1"/>
    <row r="4" ht="22" customHeight="1"/>
    <row r="5" ht="22" customHeight="1">
      <c r="B5" s="2" t="inlineStr">
        <is>
          <t>Modèle Excel gratuit, modifiable et réutilisable pour site industriel en France</t>
        </is>
      </c>
    </row>
    <row r="6" ht="22" customHeight="1"/>
    <row r="7" ht="22" customHeight="1">
      <c r="B7" s="3" t="inlineStr">
        <is>
          <t>Vue d’ensemble du parc équipements</t>
        </is>
      </c>
    </row>
    <row r="8" ht="22" customHeight="1"/>
    <row r="9" ht="22" customHeight="1">
      <c r="B9" s="4" t="inlineStr">
        <is>
          <t>Équipements suivis</t>
        </is>
      </c>
      <c r="C9" s="42" t="n"/>
      <c r="D9" s="6" t="inlineStr">
        <is>
          <t>Interventions annuelles</t>
        </is>
      </c>
      <c r="E9" s="42" t="n"/>
      <c r="F9" s="7" t="inlineStr">
        <is>
          <t>Tâches en retard</t>
        </is>
      </c>
      <c r="G9" s="42" t="n"/>
      <c r="H9" s="8" t="inlineStr">
        <is>
          <t>Taux de conformité</t>
        </is>
      </c>
      <c r="I9" s="42" t="n"/>
    </row>
    <row r="10" ht="22" customHeight="1">
      <c r="B10" s="43" t="n"/>
      <c r="C10" s="44" t="n"/>
      <c r="D10" s="43" t="n"/>
      <c r="E10" s="44" t="n"/>
      <c r="F10" s="43" t="n"/>
      <c r="G10" s="44" t="n"/>
      <c r="H10" s="43" t="n"/>
      <c r="I10" s="44" t="n"/>
    </row>
    <row r="11" ht="22" customHeight="1">
      <c r="B11" s="45" t="n"/>
      <c r="C11" s="46" t="n"/>
      <c r="D11" s="45" t="n"/>
      <c r="E11" s="46" t="n"/>
      <c r="F11" s="45" t="n"/>
      <c r="G11" s="46" t="n"/>
      <c r="H11" s="45" t="n"/>
      <c r="I11" s="46" t="n"/>
    </row>
    <row r="12" ht="22" customHeight="1">
      <c r="B12" s="13">
        <f>COUNTA(Plan!B5:B200)</f>
        <v/>
      </c>
      <c r="C12" s="47" t="n"/>
      <c r="D12" s="13">
        <f>COUNTA(Plan!A5:A200)</f>
        <v/>
      </c>
      <c r="E12" s="47" t="n"/>
      <c r="F12" s="13">
        <f>COUNTIF(Plan!J5:J200,"En retard")</f>
        <v/>
      </c>
      <c r="G12" s="47" t="n"/>
      <c r="H12" s="15">
        <f>IF(COUNTA(Plan!A5:A200)=0,0,COUNTIF(Plan!J5:J200,"Réalisée")/COUNTA(Plan!A5:A200))</f>
        <v/>
      </c>
      <c r="I12" s="47" t="n"/>
    </row>
    <row r="13" ht="22" customHeight="1">
      <c r="B13" s="48" t="n"/>
      <c r="C13" s="46" t="n"/>
      <c r="D13" s="48" t="n"/>
      <c r="E13" s="46" t="n"/>
      <c r="F13" s="48" t="n"/>
      <c r="G13" s="46" t="n"/>
      <c r="H13" s="48" t="n"/>
      <c r="I13" s="46" t="n"/>
    </row>
    <row r="14" ht="22" customHeight="1"/>
    <row r="15" ht="22" customHeight="1"/>
    <row r="16" ht="22" customHeight="1">
      <c r="B16" s="16" t="inlineStr">
        <is>
          <t>Mode d’emploi</t>
        </is>
      </c>
      <c r="F16" s="3" t="inlineStr">
        <is>
          <t>Points forts du modèle</t>
        </is>
      </c>
    </row>
    <row r="17" ht="22" customHeight="1">
      <c r="B17" s="17" t="inlineStr">
        <is>
          <t>1. Compléter ou adapter les équipements dans l’onglet Plan.</t>
        </is>
      </c>
      <c r="F17" s="17" t="inlineStr">
        <is>
          <t>Planning préventif prêt à l’emploi</t>
        </is>
      </c>
    </row>
    <row r="18" ht="22" customHeight="1">
      <c r="B18" s="17" t="inlineStr">
        <is>
          <t>2. Modifier les fréquences, statuts, priorités et responsables dans Paramètres.</t>
        </is>
      </c>
      <c r="F18" s="17" t="inlineStr">
        <is>
          <t>Listes déroulantes et structure homogène</t>
        </is>
      </c>
    </row>
    <row r="19" ht="22" customHeight="1">
      <c r="B19" s="17" t="inlineStr">
        <is>
          <t>3. Suivre la charge mensuelle dans Calendrier annuel.</t>
        </is>
      </c>
      <c r="F19" s="17" t="inlineStr">
        <is>
          <t>Codes couleur automatiques</t>
        </is>
      </c>
    </row>
    <row r="20" ht="22" customHeight="1">
      <c r="B20" s="17" t="inlineStr">
        <is>
          <t>4. Consulter les indicateurs et graphiques dans Dashboard.</t>
        </is>
      </c>
      <c r="F20" s="17" t="inlineStr">
        <is>
          <t>Dashboard synthétique pour le pilotage</t>
        </is>
      </c>
    </row>
    <row r="21" ht="22" customHeight="1"/>
    <row r="22" ht="22" customHeight="1"/>
    <row r="23" ht="22" customHeight="1">
      <c r="B23" s="18" t="inlineStr">
        <is>
          <t>Navigation rapide</t>
        </is>
      </c>
    </row>
    <row r="24" ht="22" customHeight="1">
      <c r="B24" s="19" t="inlineStr">
        <is>
          <t>Plan</t>
        </is>
      </c>
      <c r="C24" s="19" t="inlineStr">
        <is>
          <t>Gammes</t>
        </is>
      </c>
      <c r="D24" s="19" t="inlineStr">
        <is>
          <t>Calendrier annuel</t>
        </is>
      </c>
      <c r="E24" s="19" t="inlineStr">
        <is>
          <t>Dashboard</t>
        </is>
      </c>
      <c r="F24" s="19" t="inlineStr">
        <is>
          <t>Paramètres</t>
        </is>
      </c>
    </row>
    <row r="25" ht="22" customHeight="1"/>
    <row r="26" ht="22" customHeight="1"/>
    <row r="27" ht="22" customHeight="1"/>
    <row r="28" ht="22" customHeight="1"/>
    <row r="29" ht="22" customHeight="1"/>
    <row r="30" ht="22" customHeight="1"/>
    <row r="31" ht="22" customHeight="1"/>
    <row r="32" ht="22" customHeight="1"/>
    <row r="33" ht="22" customHeight="1"/>
    <row r="34" ht="22" customHeight="1"/>
    <row r="35" ht="22" customHeight="1"/>
    <row r="36" ht="22" customHeight="1"/>
    <row r="37" ht="22" customHeight="1"/>
    <row r="38" ht="22" customHeight="1"/>
    <row r="39" ht="22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</sheetData>
  <mergeCells count="9">
    <mergeCell ref="B12:C13"/>
    <mergeCell ref="H12:I13"/>
    <mergeCell ref="F12:G13"/>
    <mergeCell ref="B9:C11"/>
    <mergeCell ref="B2:I3"/>
    <mergeCell ref="D12:E13"/>
    <mergeCell ref="D9:E11"/>
    <mergeCell ref="H9:I11"/>
    <mergeCell ref="F9:G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N200"/>
  <sheetViews>
    <sheetView showGridLines="0" workbookViewId="0">
      <selection activeCell="A1" sqref="A1"/>
    </sheetView>
  </sheetViews>
  <sheetFormatPr baseColWidth="8" defaultRowHeight="15"/>
  <cols>
    <col width="8" customWidth="1" min="2" max="2"/>
    <col width="22" customWidth="1" min="3" max="3"/>
    <col width="18" customWidth="1" min="4" max="4"/>
    <col width="18" customWidth="1" min="5" max="5"/>
    <col width="12" customWidth="1" min="6" max="6"/>
    <col width="15" customWidth="1" min="7" max="7"/>
    <col width="18" customWidth="1" min="8" max="8"/>
    <col width="18" customWidth="1" min="9" max="9"/>
    <col width="18" customWidth="1" min="10" max="10"/>
    <col width="14" customWidth="1" min="11" max="11"/>
    <col width="14" customWidth="1" min="12" max="12"/>
    <col width="14" customWidth="1" min="13" max="13"/>
    <col width="30" customWidth="1" min="14" max="14"/>
  </cols>
  <sheetData>
    <row r="1" ht="20" customHeight="1"/>
    <row r="2" ht="20" customHeight="1">
      <c r="B2" s="20" t="inlineStr">
        <is>
          <t>Plan de maintenance préventive détaillé</t>
        </is>
      </c>
    </row>
    <row r="3" ht="20" customHeight="1"/>
    <row r="4" ht="20" customHeight="1">
      <c r="B4" s="21" t="inlineStr">
        <is>
          <t>Suivi opérationnel France</t>
        </is>
      </c>
    </row>
    <row r="5" ht="20" customHeight="1">
      <c r="B5" s="3" t="inlineStr">
        <is>
          <t>Registre des interventions programmées</t>
        </is>
      </c>
    </row>
    <row r="6" ht="20" customHeight="1"/>
    <row r="7" ht="20" customHeight="1">
      <c r="B7" s="22" t="inlineStr">
        <is>
          <t>ID</t>
        </is>
      </c>
      <c r="C7" s="22" t="inlineStr">
        <is>
          <t>Équipement</t>
        </is>
      </c>
      <c r="D7" s="22" t="inlineStr">
        <is>
          <t>Famille</t>
        </is>
      </c>
      <c r="E7" s="22" t="inlineStr">
        <is>
          <t>Localisation</t>
        </is>
      </c>
      <c r="F7" s="22" t="inlineStr">
        <is>
          <t>Criticité</t>
        </is>
      </c>
      <c r="G7" s="22" t="inlineStr">
        <is>
          <t>Fréquence</t>
        </is>
      </c>
      <c r="H7" s="22" t="inlineStr">
        <is>
          <t>Dernière intervention</t>
        </is>
      </c>
      <c r="I7" s="22" t="inlineStr">
        <is>
          <t>Prochaine intervention</t>
        </is>
      </c>
      <c r="J7" s="22" t="inlineStr">
        <is>
          <t>Responsable</t>
        </is>
      </c>
      <c r="K7" s="22" t="inlineStr">
        <is>
          <t>Statut</t>
        </is>
      </c>
      <c r="L7" s="22" t="inlineStr">
        <is>
          <t>Durée estimée h</t>
        </is>
      </c>
      <c r="M7" s="22" t="inlineStr">
        <is>
          <t>Coût prévu</t>
        </is>
      </c>
      <c r="N7" s="22" t="inlineStr">
        <is>
          <t>Commentaires</t>
        </is>
      </c>
    </row>
    <row r="8" ht="20" customHeight="1">
      <c r="B8" s="23" t="inlineStr">
        <is>
          <t>PM-001</t>
        </is>
      </c>
      <c r="C8" s="23" t="inlineStr">
        <is>
          <t>Compresseur principal</t>
        </is>
      </c>
      <c r="D8" s="23" t="inlineStr">
        <is>
          <t>Air comprimé</t>
        </is>
      </c>
      <c r="E8" s="23" t="inlineStr">
        <is>
          <t>Atelier de production</t>
        </is>
      </c>
      <c r="F8" s="24" t="inlineStr">
        <is>
          <t>Critique</t>
        </is>
      </c>
      <c r="G8" s="23" t="inlineStr">
        <is>
          <t>Mensuelle</t>
        </is>
      </c>
      <c r="H8" s="49" t="inlineStr">
        <is>
          <t>05/02/2026</t>
        </is>
      </c>
      <c r="I8" s="49" t="inlineStr">
        <is>
          <t>05/03/2026</t>
        </is>
      </c>
      <c r="J8" s="23" t="inlineStr">
        <is>
          <t>Jean Martin</t>
        </is>
      </c>
      <c r="K8" s="23" t="inlineStr">
        <is>
          <t>Planifiée</t>
        </is>
      </c>
      <c r="L8" s="50" t="n">
        <v>2.5</v>
      </c>
      <c r="M8" s="51" t="n">
        <v>450</v>
      </c>
      <c r="N8" s="23" t="inlineStr">
        <is>
          <t>Contrôle pression, purge et serrage des raccords</t>
        </is>
      </c>
    </row>
    <row r="9" ht="20" customHeight="1">
      <c r="B9" s="23" t="inlineStr">
        <is>
          <t>PM-002</t>
        </is>
      </c>
      <c r="C9" s="23" t="inlineStr">
        <is>
          <t>Groupe froid 01</t>
        </is>
      </c>
      <c r="D9" s="23" t="inlineStr">
        <is>
          <t>Froid industriel</t>
        </is>
      </c>
      <c r="E9" s="23" t="inlineStr">
        <is>
          <t>Zone de stockage</t>
        </is>
      </c>
      <c r="F9" s="24" t="inlineStr">
        <is>
          <t>Critique</t>
        </is>
      </c>
      <c r="G9" s="23" t="inlineStr">
        <is>
          <t>Mensuelle</t>
        </is>
      </c>
      <c r="H9" s="49" t="inlineStr">
        <is>
          <t>10/02/2026</t>
        </is>
      </c>
      <c r="I9" s="49" t="inlineStr">
        <is>
          <t>10/03/2026</t>
        </is>
      </c>
      <c r="J9" s="23" t="inlineStr">
        <is>
          <t>Sophie Bernard</t>
        </is>
      </c>
      <c r="K9" s="23" t="inlineStr">
        <is>
          <t>En retard</t>
        </is>
      </c>
      <c r="L9" s="50" t="n">
        <v>3</v>
      </c>
      <c r="M9" s="51" t="n">
        <v>620</v>
      </c>
      <c r="N9" s="23" t="inlineStr">
        <is>
          <t>Nettoyage du condenseur et contrôle du fluide</t>
        </is>
      </c>
    </row>
    <row r="10" ht="20" customHeight="1">
      <c r="B10" s="23" t="inlineStr">
        <is>
          <t>PM-003</t>
        </is>
      </c>
      <c r="C10" s="23" t="inlineStr">
        <is>
          <t>Convoyeur A</t>
        </is>
      </c>
      <c r="D10" s="23" t="inlineStr">
        <is>
          <t>Manutention</t>
        </is>
      </c>
      <c r="E10" s="23" t="inlineStr">
        <is>
          <t>Ligne de conditionnement 1</t>
        </is>
      </c>
      <c r="F10" s="28" t="inlineStr">
        <is>
          <t>Moyenne</t>
        </is>
      </c>
      <c r="G10" s="23" t="inlineStr">
        <is>
          <t>Hebdomadaire</t>
        </is>
      </c>
      <c r="H10" s="49" t="inlineStr">
        <is>
          <t>14/03/2026</t>
        </is>
      </c>
      <c r="I10" s="49" t="inlineStr">
        <is>
          <t>21/03/2026</t>
        </is>
      </c>
      <c r="J10" s="23" t="inlineStr">
        <is>
          <t>Antoine Dubois</t>
        </is>
      </c>
      <c r="K10" s="23" t="inlineStr">
        <is>
          <t>Planifiée</t>
        </is>
      </c>
      <c r="L10" s="50" t="n">
        <v>1.5</v>
      </c>
      <c r="M10" s="51" t="n">
        <v>120</v>
      </c>
      <c r="N10" s="23" t="inlineStr">
        <is>
          <t>Graissage des rouleaux et contrôle de tension</t>
        </is>
      </c>
    </row>
    <row r="11" ht="20" customHeight="1">
      <c r="B11" s="23" t="inlineStr">
        <is>
          <t>PM-004</t>
        </is>
      </c>
      <c r="C11" s="23" t="inlineStr">
        <is>
          <t>Convoyeur B</t>
        </is>
      </c>
      <c r="D11" s="23" t="inlineStr">
        <is>
          <t>Manutention</t>
        </is>
      </c>
      <c r="E11" s="23" t="inlineStr">
        <is>
          <t>Ligne de conditionnement 2</t>
        </is>
      </c>
      <c r="F11" s="28" t="inlineStr">
        <is>
          <t>Moyenne</t>
        </is>
      </c>
      <c r="G11" s="23" t="inlineStr">
        <is>
          <t>Hebdomadaire</t>
        </is>
      </c>
      <c r="H11" s="49" t="inlineStr">
        <is>
          <t>13/03/2026</t>
        </is>
      </c>
      <c r="I11" s="49" t="inlineStr">
        <is>
          <t>20/03/2026</t>
        </is>
      </c>
      <c r="J11" s="23" t="inlineStr">
        <is>
          <t>Antoine Dubois</t>
        </is>
      </c>
      <c r="K11" s="23" t="inlineStr">
        <is>
          <t>En cours</t>
        </is>
      </c>
      <c r="L11" s="50" t="n">
        <v>1.5</v>
      </c>
      <c r="M11" s="51" t="n">
        <v>120</v>
      </c>
      <c r="N11" s="23" t="inlineStr">
        <is>
          <t>Inspection visuelle, graissage et réglage</t>
        </is>
      </c>
    </row>
    <row r="12" ht="20" customHeight="1">
      <c r="B12" s="23" t="inlineStr">
        <is>
          <t>PM-005</t>
        </is>
      </c>
      <c r="C12" s="23" t="inlineStr">
        <is>
          <t>Pompe de transfert</t>
        </is>
      </c>
      <c r="D12" s="23" t="inlineStr">
        <is>
          <t>Hydraulique</t>
        </is>
      </c>
      <c r="E12" s="23" t="inlineStr">
        <is>
          <t>Local utilités</t>
        </is>
      </c>
      <c r="F12" s="29" t="inlineStr">
        <is>
          <t>Haute</t>
        </is>
      </c>
      <c r="G12" s="23" t="inlineStr">
        <is>
          <t>Trimestrielle</t>
        </is>
      </c>
      <c r="H12" s="49" t="inlineStr">
        <is>
          <t>20/12/2025</t>
        </is>
      </c>
      <c r="I12" s="49" t="inlineStr">
        <is>
          <t>20/03/2026</t>
        </is>
      </c>
      <c r="J12" s="23" t="inlineStr">
        <is>
          <t>Claire Moreau</t>
        </is>
      </c>
      <c r="K12" s="23" t="inlineStr">
        <is>
          <t>Planifiée</t>
        </is>
      </c>
      <c r="L12" s="50" t="n">
        <v>2</v>
      </c>
      <c r="M12" s="51" t="n">
        <v>280</v>
      </c>
      <c r="N12" s="23" t="inlineStr">
        <is>
          <t>Contrôle joints, vibrations et alignement</t>
        </is>
      </c>
    </row>
    <row r="13" ht="20" customHeight="1">
      <c r="B13" s="23" t="inlineStr">
        <is>
          <t>PM-006</t>
        </is>
      </c>
      <c r="C13" s="23" t="inlineStr">
        <is>
          <t>Armoire électrique A</t>
        </is>
      </c>
      <c r="D13" s="23" t="inlineStr">
        <is>
          <t>Électricité</t>
        </is>
      </c>
      <c r="E13" s="23" t="inlineStr">
        <is>
          <t>Atelier de production</t>
        </is>
      </c>
      <c r="F13" s="24" t="inlineStr">
        <is>
          <t>Critique</t>
        </is>
      </c>
      <c r="G13" s="23" t="inlineStr">
        <is>
          <t>Trimestrielle</t>
        </is>
      </c>
      <c r="H13" s="49" t="inlineStr">
        <is>
          <t>15/12/2025</t>
        </is>
      </c>
      <c r="I13" s="49" t="inlineStr">
        <is>
          <t>15/03/2026</t>
        </is>
      </c>
      <c r="J13" s="23" t="inlineStr">
        <is>
          <t>Marc Lefèvre</t>
        </is>
      </c>
      <c r="K13" s="23" t="inlineStr">
        <is>
          <t>Réalisée</t>
        </is>
      </c>
      <c r="L13" s="50" t="n">
        <v>2</v>
      </c>
      <c r="M13" s="51" t="n">
        <v>160</v>
      </c>
      <c r="N13" s="23" t="inlineStr">
        <is>
          <t>Resserrage des bornes et contrôle thermique</t>
        </is>
      </c>
    </row>
    <row r="14" ht="20" customHeight="1">
      <c r="B14" s="23" t="inlineStr">
        <is>
          <t>PM-007</t>
        </is>
      </c>
      <c r="C14" s="23" t="inlineStr">
        <is>
          <t>Chaudière vapeur</t>
        </is>
      </c>
      <c r="D14" s="23" t="inlineStr">
        <is>
          <t>Énergie</t>
        </is>
      </c>
      <c r="E14" s="23" t="inlineStr">
        <is>
          <t>Chaufferie</t>
        </is>
      </c>
      <c r="F14" s="24" t="inlineStr">
        <is>
          <t>Critique</t>
        </is>
      </c>
      <c r="G14" s="23" t="inlineStr">
        <is>
          <t>Mensuelle</t>
        </is>
      </c>
      <c r="H14" s="49" t="inlineStr">
        <is>
          <t>28/02/2026</t>
        </is>
      </c>
      <c r="I14" s="49" t="inlineStr">
        <is>
          <t>28/03/2026</t>
        </is>
      </c>
      <c r="J14" s="23" t="inlineStr">
        <is>
          <t>Thomas Petit</t>
        </is>
      </c>
      <c r="K14" s="23" t="inlineStr">
        <is>
          <t>Planifiée</t>
        </is>
      </c>
      <c r="L14" s="50" t="n">
        <v>4</v>
      </c>
      <c r="M14" s="51" t="n">
        <v>780</v>
      </c>
      <c r="N14" s="23" t="inlineStr">
        <is>
          <t>Contrôle brûleur, sécurité et niveau d’eau</t>
        </is>
      </c>
    </row>
    <row r="15" ht="20" customHeight="1">
      <c r="B15" s="23" t="inlineStr">
        <is>
          <t>PM-008</t>
        </is>
      </c>
      <c r="C15" s="23" t="inlineStr">
        <is>
          <t>Extracteur d’air</t>
        </is>
      </c>
      <c r="D15" s="23" t="inlineStr">
        <is>
          <t>Ventilation</t>
        </is>
      </c>
      <c r="E15" s="23" t="inlineStr">
        <is>
          <t>Atelier peinture</t>
        </is>
      </c>
      <c r="F15" s="29" t="inlineStr">
        <is>
          <t>Moyenne</t>
        </is>
      </c>
      <c r="G15" s="23" t="inlineStr">
        <is>
          <t>Mensuelle</t>
        </is>
      </c>
      <c r="H15" s="49" t="inlineStr">
        <is>
          <t>02/03/2026</t>
        </is>
      </c>
      <c r="I15" s="49" t="inlineStr">
        <is>
          <t>02/04/2026</t>
        </is>
      </c>
      <c r="J15" s="23" t="inlineStr">
        <is>
          <t>Julie Garnier</t>
        </is>
      </c>
      <c r="K15" s="23" t="inlineStr">
        <is>
          <t>À valider</t>
        </is>
      </c>
      <c r="L15" s="50" t="n">
        <v>1.2</v>
      </c>
      <c r="M15" s="51" t="n">
        <v>95</v>
      </c>
      <c r="N15" s="23" t="inlineStr">
        <is>
          <t>Nettoyage des filtres et contrôle moteur</t>
        </is>
      </c>
    </row>
    <row r="16" ht="20" customHeight="1">
      <c r="B16" s="23" t="inlineStr">
        <is>
          <t>PM-009</t>
        </is>
      </c>
      <c r="C16" s="23" t="inlineStr">
        <is>
          <t>Presse hydraulique</t>
        </is>
      </c>
      <c r="D16" s="23" t="inlineStr">
        <is>
          <t>Production</t>
        </is>
      </c>
      <c r="E16" s="23" t="inlineStr">
        <is>
          <t>Atelier emboutissage</t>
        </is>
      </c>
      <c r="F16" s="29" t="inlineStr">
        <is>
          <t>Haute</t>
        </is>
      </c>
      <c r="G16" s="23" t="inlineStr">
        <is>
          <t>Semestrielle</t>
        </is>
      </c>
      <c r="H16" s="49" t="inlineStr">
        <is>
          <t>12/09/2025</t>
        </is>
      </c>
      <c r="I16" s="49" t="inlineStr">
        <is>
          <t>12/03/2026</t>
        </is>
      </c>
      <c r="J16" s="23" t="inlineStr">
        <is>
          <t>Pierre Rousseau</t>
        </is>
      </c>
      <c r="K16" s="23" t="inlineStr">
        <is>
          <t>En retard</t>
        </is>
      </c>
      <c r="L16" s="50" t="n">
        <v>5</v>
      </c>
      <c r="M16" s="51" t="n">
        <v>950</v>
      </c>
      <c r="N16" s="23" t="inlineStr">
        <is>
          <t>Contrôle sécurité, vérins et niveau d’huile</t>
        </is>
      </c>
    </row>
    <row r="17" ht="20" customHeight="1">
      <c r="B17" s="23" t="inlineStr">
        <is>
          <t>PM-010</t>
        </is>
      </c>
      <c r="C17" s="23" t="inlineStr">
        <is>
          <t>Pompe incendie</t>
        </is>
      </c>
      <c r="D17" s="23" t="inlineStr">
        <is>
          <t>Sécurité</t>
        </is>
      </c>
      <c r="E17" s="23" t="inlineStr">
        <is>
          <t>Local sécurité</t>
        </is>
      </c>
      <c r="F17" s="24" t="inlineStr">
        <is>
          <t>Critique</t>
        </is>
      </c>
      <c r="G17" s="23" t="inlineStr">
        <is>
          <t>Mensuelle</t>
        </is>
      </c>
      <c r="H17" s="49" t="inlineStr">
        <is>
          <t>01/02/2026</t>
        </is>
      </c>
      <c r="I17" s="49" t="inlineStr">
        <is>
          <t>01/03/2026</t>
        </is>
      </c>
      <c r="J17" s="23" t="inlineStr">
        <is>
          <t>Sophie Bernard</t>
        </is>
      </c>
      <c r="K17" s="23" t="inlineStr">
        <is>
          <t>Réalisée</t>
        </is>
      </c>
      <c r="L17" s="50" t="n">
        <v>1.5</v>
      </c>
      <c r="M17" s="51" t="n">
        <v>210</v>
      </c>
      <c r="N17" s="23" t="inlineStr">
        <is>
          <t>Essai à vide, pression et contrôle alarme</t>
        </is>
      </c>
    </row>
    <row r="18" ht="20" customHeight="1">
      <c r="B18" s="23" t="inlineStr">
        <is>
          <t>PM-011</t>
        </is>
      </c>
      <c r="C18" s="23" t="inlineStr">
        <is>
          <t>Pont roulant</t>
        </is>
      </c>
      <c r="D18" s="23" t="inlineStr">
        <is>
          <t>Levage</t>
        </is>
      </c>
      <c r="E18" s="23" t="inlineStr">
        <is>
          <t>Zone expédition</t>
        </is>
      </c>
      <c r="F18" s="28" t="inlineStr">
        <is>
          <t>Haute</t>
        </is>
      </c>
      <c r="G18" s="23" t="inlineStr">
        <is>
          <t>Trimestrielle</t>
        </is>
      </c>
      <c r="H18" s="49" t="inlineStr">
        <is>
          <t>05/01/2026</t>
        </is>
      </c>
      <c r="I18" s="49" t="inlineStr">
        <is>
          <t>05/04/2026</t>
        </is>
      </c>
      <c r="J18" s="23" t="inlineStr">
        <is>
          <t>Laurent Chevalier</t>
        </is>
      </c>
      <c r="K18" s="23" t="inlineStr">
        <is>
          <t>Planifiée</t>
        </is>
      </c>
      <c r="L18" s="50" t="n">
        <v>3</v>
      </c>
      <c r="M18" s="51" t="n">
        <v>540</v>
      </c>
      <c r="N18" s="23" t="inlineStr">
        <is>
          <t>Contrôle câbles, crochet et fin de course</t>
        </is>
      </c>
    </row>
    <row r="19" ht="20" customHeight="1">
      <c r="B19" s="23" t="inlineStr">
        <is>
          <t>PM-012</t>
        </is>
      </c>
      <c r="C19" s="23" t="inlineStr">
        <is>
          <t>Compresseur secondaire</t>
        </is>
      </c>
      <c r="D19" s="23" t="inlineStr">
        <is>
          <t>Air comprimé</t>
        </is>
      </c>
      <c r="E19" s="23" t="inlineStr">
        <is>
          <t>Atelier maintenance</t>
        </is>
      </c>
      <c r="F19" s="29" t="inlineStr">
        <is>
          <t>Moyenne</t>
        </is>
      </c>
      <c r="G19" s="23" t="inlineStr">
        <is>
          <t>Mensuelle</t>
        </is>
      </c>
      <c r="H19" s="49" t="inlineStr">
        <is>
          <t>18/02/2026</t>
        </is>
      </c>
      <c r="I19" s="49" t="inlineStr">
        <is>
          <t>18/03/2026</t>
        </is>
      </c>
      <c r="J19" s="23" t="inlineStr">
        <is>
          <t>Jean Martin</t>
        </is>
      </c>
      <c r="K19" s="23" t="inlineStr">
        <is>
          <t>En cours</t>
        </is>
      </c>
      <c r="L19" s="50" t="n">
        <v>2</v>
      </c>
      <c r="M19" s="51" t="n">
        <v>320</v>
      </c>
      <c r="N19" s="23" t="inlineStr">
        <is>
          <t>Nettoyage filtre, purge et essai de démarrage</t>
        </is>
      </c>
    </row>
    <row r="20" ht="20" customHeight="1">
      <c r="B20" s="23" t="n"/>
      <c r="C20" s="23" t="n"/>
      <c r="D20" s="23" t="n"/>
      <c r="E20" s="23" t="n"/>
      <c r="F20" s="24" t="n"/>
      <c r="G20" s="23" t="n"/>
      <c r="H20" s="49" t="n"/>
      <c r="I20" s="49" t="n"/>
      <c r="J20" s="23" t="n"/>
      <c r="K20" s="23" t="n"/>
      <c r="L20" s="50" t="n"/>
      <c r="M20" s="51" t="n"/>
      <c r="N20" s="23" t="n"/>
    </row>
    <row r="21" ht="20" customHeight="1">
      <c r="B21" s="23" t="n"/>
      <c r="C21" s="23" t="n"/>
      <c r="D21" s="23" t="n"/>
      <c r="E21" s="23" t="n"/>
      <c r="F21" s="24" t="n"/>
      <c r="G21" s="23" t="n"/>
      <c r="H21" s="49" t="n"/>
      <c r="I21" s="49" t="n"/>
      <c r="J21" s="23" t="n"/>
      <c r="K21" s="23" t="n"/>
      <c r="L21" s="50" t="n"/>
      <c r="M21" s="51" t="n"/>
      <c r="N21" s="23" t="n"/>
    </row>
    <row r="22" ht="20" customHeight="1">
      <c r="B22" s="23" t="n"/>
      <c r="C22" s="23" t="n"/>
      <c r="D22" s="23" t="n"/>
      <c r="E22" s="23" t="n"/>
      <c r="F22" s="29" t="n"/>
      <c r="G22" s="23" t="n"/>
      <c r="H22" s="49" t="n"/>
      <c r="I22" s="49" t="n"/>
      <c r="J22" s="23" t="n"/>
      <c r="K22" s="23" t="n"/>
      <c r="L22" s="50" t="n"/>
      <c r="M22" s="51" t="n"/>
      <c r="N22" s="23" t="n"/>
    </row>
    <row r="23" ht="20" customHeight="1">
      <c r="B23" s="23" t="n"/>
      <c r="C23" s="23" t="n"/>
      <c r="D23" s="23" t="n"/>
      <c r="E23" s="23" t="n"/>
      <c r="F23" s="28" t="n"/>
      <c r="G23" s="23" t="n"/>
      <c r="H23" s="49" t="n"/>
      <c r="I23" s="49" t="n"/>
      <c r="J23" s="23" t="n"/>
      <c r="K23" s="23" t="n"/>
      <c r="L23" s="50" t="n"/>
      <c r="M23" s="51" t="n"/>
      <c r="N23" s="23" t="n"/>
    </row>
    <row r="24" ht="20" customHeight="1">
      <c r="H24" s="52" t="n"/>
      <c r="I24" s="52" t="n"/>
      <c r="L24" s="53" t="n"/>
      <c r="M24" s="54" t="n"/>
    </row>
    <row r="25" ht="20" customHeight="1">
      <c r="H25" s="52" t="n"/>
      <c r="I25" s="52" t="n"/>
      <c r="L25" s="53" t="n"/>
      <c r="M25" s="54" t="n"/>
    </row>
    <row r="26" ht="20" customHeight="1">
      <c r="H26" s="52" t="n"/>
      <c r="I26" s="52" t="n"/>
      <c r="L26" s="53" t="n"/>
      <c r="M26" s="54" t="n"/>
    </row>
    <row r="27" ht="20" customHeight="1">
      <c r="H27" s="52" t="n"/>
      <c r="I27" s="52" t="n"/>
      <c r="L27" s="53" t="n"/>
      <c r="M27" s="54" t="n"/>
    </row>
    <row r="28" ht="20" customHeight="1">
      <c r="H28" s="52" t="n"/>
      <c r="I28" s="52" t="n"/>
      <c r="L28" s="53" t="n"/>
      <c r="M28" s="54" t="n"/>
    </row>
    <row r="29" ht="20" customHeight="1">
      <c r="H29" s="52" t="n"/>
      <c r="I29" s="52" t="n"/>
      <c r="L29" s="53" t="n"/>
      <c r="M29" s="54" t="n"/>
    </row>
    <row r="30" ht="20" customHeight="1">
      <c r="H30" s="52" t="n"/>
      <c r="I30" s="52" t="n"/>
      <c r="L30" s="53" t="n"/>
      <c r="M30" s="54" t="n"/>
    </row>
    <row r="31" ht="20" customHeight="1">
      <c r="H31" s="52" t="n"/>
      <c r="I31" s="52" t="n"/>
      <c r="L31" s="53" t="n"/>
      <c r="M31" s="54" t="n"/>
    </row>
    <row r="32" ht="20" customHeight="1">
      <c r="H32" s="52" t="n"/>
      <c r="I32" s="52" t="n"/>
      <c r="L32" s="53" t="n"/>
      <c r="M32" s="54" t="n"/>
    </row>
    <row r="33" ht="20" customHeight="1">
      <c r="H33" s="52" t="n"/>
      <c r="I33" s="52" t="n"/>
      <c r="L33" s="53" t="n"/>
      <c r="M33" s="54" t="n"/>
    </row>
    <row r="34" ht="20" customHeight="1">
      <c r="H34" s="52" t="n"/>
      <c r="I34" s="52" t="n"/>
      <c r="L34" s="53" t="n"/>
      <c r="M34" s="54" t="n"/>
    </row>
    <row r="35" ht="20" customHeight="1">
      <c r="H35" s="52" t="n"/>
      <c r="I35" s="52" t="n"/>
      <c r="L35" s="53" t="n"/>
      <c r="M35" s="54" t="n"/>
    </row>
    <row r="36" ht="20" customHeight="1">
      <c r="H36" s="52" t="n"/>
      <c r="I36" s="52" t="n"/>
      <c r="L36" s="53" t="n"/>
      <c r="M36" s="54" t="n"/>
    </row>
    <row r="37" ht="20" customHeight="1">
      <c r="H37" s="52" t="n"/>
      <c r="I37" s="52" t="n"/>
      <c r="L37" s="53" t="n"/>
      <c r="M37" s="54" t="n"/>
    </row>
    <row r="38" ht="20" customHeight="1">
      <c r="H38" s="52" t="n"/>
      <c r="I38" s="52" t="n"/>
      <c r="L38" s="53" t="n"/>
      <c r="M38" s="54" t="n"/>
    </row>
    <row r="39" ht="20" customHeight="1">
      <c r="H39" s="52" t="n"/>
      <c r="I39" s="52" t="n"/>
      <c r="L39" s="53" t="n"/>
      <c r="M39" s="54" t="n"/>
    </row>
    <row r="40" ht="20" customHeight="1">
      <c r="H40" s="52" t="n"/>
      <c r="I40" s="52" t="n"/>
      <c r="L40" s="53" t="n"/>
      <c r="M40" s="54" t="n"/>
    </row>
    <row r="41" ht="20" customHeight="1">
      <c r="H41" s="52" t="n"/>
      <c r="I41" s="52" t="n"/>
      <c r="L41" s="53" t="n"/>
      <c r="M41" s="54" t="n"/>
    </row>
    <row r="42" ht="20" customHeight="1">
      <c r="H42" s="52" t="n"/>
      <c r="I42" s="52" t="n"/>
      <c r="L42" s="53" t="n"/>
      <c r="M42" s="54" t="n"/>
    </row>
    <row r="43" ht="20" customHeight="1">
      <c r="H43" s="52" t="n"/>
      <c r="I43" s="52" t="n"/>
      <c r="L43" s="53" t="n"/>
      <c r="M43" s="54" t="n"/>
    </row>
    <row r="44" ht="20" customHeight="1">
      <c r="H44" s="52" t="n"/>
      <c r="I44" s="52" t="n"/>
      <c r="L44" s="53" t="n"/>
      <c r="M44" s="54" t="n"/>
    </row>
    <row r="45" ht="20" customHeight="1">
      <c r="H45" s="52" t="n"/>
      <c r="I45" s="52" t="n"/>
      <c r="L45" s="53" t="n"/>
      <c r="M45" s="54" t="n"/>
    </row>
    <row r="46" ht="20" customHeight="1">
      <c r="H46" s="52" t="n"/>
      <c r="I46" s="52" t="n"/>
      <c r="L46" s="53" t="n"/>
      <c r="M46" s="54" t="n"/>
    </row>
    <row r="47" ht="20" customHeight="1">
      <c r="H47" s="52" t="n"/>
      <c r="I47" s="52" t="n"/>
      <c r="L47" s="53" t="n"/>
      <c r="M47" s="54" t="n"/>
    </row>
    <row r="48" ht="20" customHeight="1">
      <c r="H48" s="52" t="n"/>
      <c r="I48" s="52" t="n"/>
      <c r="L48" s="53" t="n"/>
      <c r="M48" s="54" t="n"/>
    </row>
    <row r="49" ht="20" customHeight="1">
      <c r="H49" s="52" t="n"/>
      <c r="I49" s="52" t="n"/>
      <c r="L49" s="53" t="n"/>
      <c r="M49" s="54" t="n"/>
    </row>
    <row r="50" ht="20" customHeight="1">
      <c r="H50" s="52" t="n"/>
      <c r="I50" s="52" t="n"/>
      <c r="L50" s="53" t="n"/>
      <c r="M50" s="54" t="n"/>
    </row>
    <row r="51" ht="20" customHeight="1">
      <c r="H51" s="52" t="n"/>
      <c r="I51" s="52" t="n"/>
      <c r="L51" s="53" t="n"/>
      <c r="M51" s="54" t="n"/>
    </row>
    <row r="52" ht="20" customHeight="1">
      <c r="H52" s="52" t="n"/>
      <c r="I52" s="52" t="n"/>
      <c r="L52" s="53" t="n"/>
      <c r="M52" s="54" t="n"/>
    </row>
    <row r="53" ht="20" customHeight="1">
      <c r="H53" s="52" t="n"/>
      <c r="I53" s="52" t="n"/>
      <c r="L53" s="53" t="n"/>
      <c r="M53" s="54" t="n"/>
    </row>
    <row r="54" ht="20" customHeight="1">
      <c r="H54" s="52" t="n"/>
      <c r="I54" s="52" t="n"/>
      <c r="L54" s="53" t="n"/>
      <c r="M54" s="54" t="n"/>
    </row>
    <row r="55" ht="20" customHeight="1">
      <c r="H55" s="52" t="n"/>
      <c r="I55" s="52" t="n"/>
      <c r="L55" s="53" t="n"/>
      <c r="M55" s="54" t="n"/>
    </row>
    <row r="56" ht="20" customHeight="1">
      <c r="H56" s="52" t="n"/>
      <c r="I56" s="52" t="n"/>
      <c r="L56" s="53" t="n"/>
      <c r="M56" s="54" t="n"/>
    </row>
    <row r="57" ht="20" customHeight="1">
      <c r="H57" s="52" t="n"/>
      <c r="I57" s="52" t="n"/>
      <c r="L57" s="53" t="n"/>
      <c r="M57" s="54" t="n"/>
    </row>
    <row r="58" ht="20" customHeight="1">
      <c r="H58" s="52" t="n"/>
      <c r="I58" s="52" t="n"/>
      <c r="L58" s="53" t="n"/>
      <c r="M58" s="54" t="n"/>
    </row>
    <row r="59" ht="20" customHeight="1">
      <c r="H59" s="52" t="n"/>
      <c r="I59" s="52" t="n"/>
      <c r="L59" s="53" t="n"/>
      <c r="M59" s="54" t="n"/>
    </row>
    <row r="60">
      <c r="H60" s="52" t="n"/>
      <c r="I60" s="52" t="n"/>
      <c r="L60" s="53" t="n"/>
      <c r="M60" s="54" t="n"/>
    </row>
    <row r="61">
      <c r="H61" s="52" t="n"/>
      <c r="I61" s="52" t="n"/>
      <c r="L61" s="53" t="n"/>
      <c r="M61" s="54" t="n"/>
    </row>
    <row r="62">
      <c r="H62" s="52" t="n"/>
      <c r="I62" s="52" t="n"/>
      <c r="L62" s="53" t="n"/>
      <c r="M62" s="54" t="n"/>
    </row>
    <row r="63">
      <c r="H63" s="52" t="n"/>
      <c r="I63" s="52" t="n"/>
      <c r="L63" s="53" t="n"/>
      <c r="M63" s="54" t="n"/>
    </row>
    <row r="64">
      <c r="H64" s="52" t="n"/>
      <c r="I64" s="52" t="n"/>
      <c r="L64" s="53" t="n"/>
      <c r="M64" s="54" t="n"/>
    </row>
    <row r="65">
      <c r="H65" s="52" t="n"/>
      <c r="I65" s="52" t="n"/>
      <c r="L65" s="53" t="n"/>
      <c r="M65" s="54" t="n"/>
    </row>
    <row r="66">
      <c r="H66" s="52" t="n"/>
      <c r="I66" s="52" t="n"/>
      <c r="L66" s="53" t="n"/>
      <c r="M66" s="54" t="n"/>
    </row>
    <row r="67">
      <c r="H67" s="52" t="n"/>
      <c r="I67" s="52" t="n"/>
      <c r="L67" s="53" t="n"/>
      <c r="M67" s="54" t="n"/>
    </row>
    <row r="68">
      <c r="H68" s="52" t="n"/>
      <c r="I68" s="52" t="n"/>
      <c r="L68" s="53" t="n"/>
      <c r="M68" s="54" t="n"/>
    </row>
    <row r="69">
      <c r="H69" s="52" t="n"/>
      <c r="I69" s="52" t="n"/>
      <c r="L69" s="53" t="n"/>
      <c r="M69" s="54" t="n"/>
    </row>
    <row r="70">
      <c r="H70" s="52" t="n"/>
      <c r="I70" s="52" t="n"/>
      <c r="L70" s="53" t="n"/>
      <c r="M70" s="54" t="n"/>
    </row>
    <row r="71">
      <c r="H71" s="52" t="n"/>
      <c r="I71" s="52" t="n"/>
      <c r="L71" s="53" t="n"/>
      <c r="M71" s="54" t="n"/>
    </row>
    <row r="72">
      <c r="H72" s="52" t="n"/>
      <c r="I72" s="52" t="n"/>
      <c r="L72" s="53" t="n"/>
      <c r="M72" s="54" t="n"/>
    </row>
    <row r="73">
      <c r="H73" s="52" t="n"/>
      <c r="I73" s="52" t="n"/>
      <c r="L73" s="53" t="n"/>
      <c r="M73" s="54" t="n"/>
    </row>
    <row r="74">
      <c r="H74" s="52" t="n"/>
      <c r="I74" s="52" t="n"/>
      <c r="L74" s="53" t="n"/>
      <c r="M74" s="54" t="n"/>
    </row>
    <row r="75">
      <c r="H75" s="52" t="n"/>
      <c r="I75" s="52" t="n"/>
      <c r="L75" s="53" t="n"/>
      <c r="M75" s="54" t="n"/>
    </row>
    <row r="76">
      <c r="H76" s="52" t="n"/>
      <c r="I76" s="52" t="n"/>
      <c r="L76" s="53" t="n"/>
      <c r="M76" s="54" t="n"/>
    </row>
    <row r="77">
      <c r="H77" s="52" t="n"/>
      <c r="I77" s="52" t="n"/>
      <c r="L77" s="53" t="n"/>
      <c r="M77" s="54" t="n"/>
    </row>
    <row r="78">
      <c r="H78" s="52" t="n"/>
      <c r="I78" s="52" t="n"/>
      <c r="L78" s="53" t="n"/>
      <c r="M78" s="54" t="n"/>
    </row>
    <row r="79">
      <c r="H79" s="52" t="n"/>
      <c r="I79" s="52" t="n"/>
      <c r="L79" s="53" t="n"/>
      <c r="M79" s="54" t="n"/>
    </row>
    <row r="80">
      <c r="H80" s="52" t="n"/>
      <c r="I80" s="52" t="n"/>
      <c r="L80" s="53" t="n"/>
      <c r="M80" s="54" t="n"/>
    </row>
    <row r="81">
      <c r="H81" s="52" t="n"/>
      <c r="I81" s="52" t="n"/>
      <c r="L81" s="53" t="n"/>
      <c r="M81" s="54" t="n"/>
    </row>
    <row r="82">
      <c r="H82" s="52" t="n"/>
      <c r="I82" s="52" t="n"/>
      <c r="L82" s="53" t="n"/>
      <c r="M82" s="54" t="n"/>
    </row>
    <row r="83">
      <c r="H83" s="52" t="n"/>
      <c r="I83" s="52" t="n"/>
      <c r="L83" s="53" t="n"/>
      <c r="M83" s="54" t="n"/>
    </row>
    <row r="84">
      <c r="H84" s="52" t="n"/>
      <c r="I84" s="52" t="n"/>
      <c r="L84" s="53" t="n"/>
      <c r="M84" s="54" t="n"/>
    </row>
    <row r="85">
      <c r="H85" s="52" t="n"/>
      <c r="I85" s="52" t="n"/>
      <c r="L85" s="53" t="n"/>
      <c r="M85" s="54" t="n"/>
    </row>
    <row r="86">
      <c r="H86" s="52" t="n"/>
      <c r="I86" s="52" t="n"/>
      <c r="L86" s="53" t="n"/>
      <c r="M86" s="54" t="n"/>
    </row>
    <row r="87">
      <c r="H87" s="52" t="n"/>
      <c r="I87" s="52" t="n"/>
      <c r="L87" s="53" t="n"/>
      <c r="M87" s="54" t="n"/>
    </row>
    <row r="88">
      <c r="H88" s="52" t="n"/>
      <c r="I88" s="52" t="n"/>
      <c r="L88" s="53" t="n"/>
      <c r="M88" s="54" t="n"/>
    </row>
    <row r="89">
      <c r="H89" s="52" t="n"/>
      <c r="I89" s="52" t="n"/>
      <c r="L89" s="53" t="n"/>
      <c r="M89" s="54" t="n"/>
    </row>
    <row r="90">
      <c r="H90" s="52" t="n"/>
      <c r="I90" s="52" t="n"/>
      <c r="L90" s="53" t="n"/>
      <c r="M90" s="54" t="n"/>
    </row>
    <row r="91">
      <c r="H91" s="52" t="n"/>
      <c r="I91" s="52" t="n"/>
      <c r="L91" s="53" t="n"/>
      <c r="M91" s="54" t="n"/>
    </row>
    <row r="92">
      <c r="H92" s="52" t="n"/>
      <c r="I92" s="52" t="n"/>
      <c r="L92" s="53" t="n"/>
      <c r="M92" s="54" t="n"/>
    </row>
    <row r="93">
      <c r="H93" s="52" t="n"/>
      <c r="I93" s="52" t="n"/>
      <c r="L93" s="53" t="n"/>
      <c r="M93" s="54" t="n"/>
    </row>
    <row r="94">
      <c r="H94" s="52" t="n"/>
      <c r="I94" s="52" t="n"/>
      <c r="L94" s="53" t="n"/>
      <c r="M94" s="54" t="n"/>
    </row>
    <row r="95">
      <c r="H95" s="52" t="n"/>
      <c r="I95" s="52" t="n"/>
      <c r="L95" s="53" t="n"/>
      <c r="M95" s="54" t="n"/>
    </row>
    <row r="96">
      <c r="H96" s="52" t="n"/>
      <c r="I96" s="52" t="n"/>
      <c r="L96" s="53" t="n"/>
      <c r="M96" s="54" t="n"/>
    </row>
    <row r="97">
      <c r="H97" s="52" t="n"/>
      <c r="I97" s="52" t="n"/>
      <c r="L97" s="53" t="n"/>
      <c r="M97" s="54" t="n"/>
    </row>
    <row r="98">
      <c r="H98" s="52" t="n"/>
      <c r="I98" s="52" t="n"/>
      <c r="L98" s="53" t="n"/>
      <c r="M98" s="54" t="n"/>
    </row>
    <row r="99">
      <c r="H99" s="52" t="n"/>
      <c r="I99" s="52" t="n"/>
      <c r="L99" s="53" t="n"/>
      <c r="M99" s="54" t="n"/>
    </row>
    <row r="100">
      <c r="H100" s="52" t="n"/>
      <c r="I100" s="52" t="n"/>
      <c r="L100" s="53" t="n"/>
      <c r="M100" s="54" t="n"/>
    </row>
    <row r="101">
      <c r="H101" s="52" t="n"/>
      <c r="I101" s="52" t="n"/>
      <c r="L101" s="53" t="n"/>
      <c r="M101" s="54" t="n"/>
    </row>
    <row r="102">
      <c r="H102" s="52" t="n"/>
      <c r="I102" s="52" t="n"/>
      <c r="L102" s="53" t="n"/>
      <c r="M102" s="54" t="n"/>
    </row>
    <row r="103">
      <c r="H103" s="52" t="n"/>
      <c r="I103" s="52" t="n"/>
      <c r="L103" s="53" t="n"/>
      <c r="M103" s="54" t="n"/>
    </row>
    <row r="104">
      <c r="H104" s="52" t="n"/>
      <c r="I104" s="52" t="n"/>
      <c r="L104" s="53" t="n"/>
      <c r="M104" s="54" t="n"/>
    </row>
    <row r="105">
      <c r="H105" s="52" t="n"/>
      <c r="I105" s="52" t="n"/>
      <c r="L105" s="53" t="n"/>
      <c r="M105" s="54" t="n"/>
    </row>
    <row r="106">
      <c r="H106" s="52" t="n"/>
      <c r="I106" s="52" t="n"/>
      <c r="L106" s="53" t="n"/>
      <c r="M106" s="54" t="n"/>
    </row>
    <row r="107">
      <c r="H107" s="52" t="n"/>
      <c r="I107" s="52" t="n"/>
      <c r="L107" s="53" t="n"/>
      <c r="M107" s="54" t="n"/>
    </row>
    <row r="108">
      <c r="H108" s="52" t="n"/>
      <c r="I108" s="52" t="n"/>
      <c r="L108" s="53" t="n"/>
      <c r="M108" s="54" t="n"/>
    </row>
    <row r="109">
      <c r="H109" s="52" t="n"/>
      <c r="I109" s="52" t="n"/>
      <c r="L109" s="53" t="n"/>
      <c r="M109" s="54" t="n"/>
    </row>
    <row r="110">
      <c r="H110" s="52" t="n"/>
      <c r="I110" s="52" t="n"/>
      <c r="L110" s="53" t="n"/>
      <c r="M110" s="54" t="n"/>
    </row>
    <row r="111">
      <c r="H111" s="52" t="n"/>
      <c r="I111" s="52" t="n"/>
      <c r="L111" s="53" t="n"/>
      <c r="M111" s="54" t="n"/>
    </row>
    <row r="112">
      <c r="H112" s="52" t="n"/>
      <c r="I112" s="52" t="n"/>
      <c r="L112" s="53" t="n"/>
      <c r="M112" s="54" t="n"/>
    </row>
    <row r="113">
      <c r="H113" s="52" t="n"/>
      <c r="I113" s="52" t="n"/>
      <c r="L113" s="53" t="n"/>
      <c r="M113" s="54" t="n"/>
    </row>
    <row r="114">
      <c r="H114" s="52" t="n"/>
      <c r="I114" s="52" t="n"/>
      <c r="L114" s="53" t="n"/>
      <c r="M114" s="54" t="n"/>
    </row>
    <row r="115">
      <c r="H115" s="52" t="n"/>
      <c r="I115" s="52" t="n"/>
      <c r="L115" s="53" t="n"/>
      <c r="M115" s="54" t="n"/>
    </row>
    <row r="116">
      <c r="H116" s="52" t="n"/>
      <c r="I116" s="52" t="n"/>
      <c r="L116" s="53" t="n"/>
      <c r="M116" s="54" t="n"/>
    </row>
    <row r="117">
      <c r="H117" s="52" t="n"/>
      <c r="I117" s="52" t="n"/>
      <c r="L117" s="53" t="n"/>
      <c r="M117" s="54" t="n"/>
    </row>
    <row r="118">
      <c r="H118" s="52" t="n"/>
      <c r="I118" s="52" t="n"/>
      <c r="L118" s="53" t="n"/>
      <c r="M118" s="54" t="n"/>
    </row>
    <row r="119">
      <c r="H119" s="52" t="n"/>
      <c r="I119" s="52" t="n"/>
      <c r="L119" s="53" t="n"/>
      <c r="M119" s="54" t="n"/>
    </row>
    <row r="120">
      <c r="H120" s="52" t="n"/>
      <c r="I120" s="52" t="n"/>
      <c r="L120" s="53" t="n"/>
      <c r="M120" s="54" t="n"/>
    </row>
    <row r="121">
      <c r="H121" s="52" t="n"/>
      <c r="I121" s="52" t="n"/>
      <c r="L121" s="53" t="n"/>
      <c r="M121" s="54" t="n"/>
    </row>
    <row r="122">
      <c r="H122" s="52" t="n"/>
      <c r="I122" s="52" t="n"/>
      <c r="L122" s="53" t="n"/>
      <c r="M122" s="54" t="n"/>
    </row>
    <row r="123">
      <c r="H123" s="52" t="n"/>
      <c r="I123" s="52" t="n"/>
      <c r="L123" s="53" t="n"/>
      <c r="M123" s="54" t="n"/>
    </row>
    <row r="124">
      <c r="H124" s="52" t="n"/>
      <c r="I124" s="52" t="n"/>
      <c r="L124" s="53" t="n"/>
      <c r="M124" s="54" t="n"/>
    </row>
    <row r="125">
      <c r="H125" s="52" t="n"/>
      <c r="I125" s="52" t="n"/>
      <c r="L125" s="53" t="n"/>
      <c r="M125" s="54" t="n"/>
    </row>
    <row r="126">
      <c r="H126" s="52" t="n"/>
      <c r="I126" s="52" t="n"/>
      <c r="L126" s="53" t="n"/>
      <c r="M126" s="54" t="n"/>
    </row>
    <row r="127">
      <c r="H127" s="52" t="n"/>
      <c r="I127" s="52" t="n"/>
      <c r="L127" s="53" t="n"/>
      <c r="M127" s="54" t="n"/>
    </row>
    <row r="128">
      <c r="H128" s="52" t="n"/>
      <c r="I128" s="52" t="n"/>
      <c r="L128" s="53" t="n"/>
      <c r="M128" s="54" t="n"/>
    </row>
    <row r="129">
      <c r="H129" s="52" t="n"/>
      <c r="I129" s="52" t="n"/>
      <c r="L129" s="53" t="n"/>
      <c r="M129" s="54" t="n"/>
    </row>
    <row r="130">
      <c r="H130" s="52" t="n"/>
      <c r="I130" s="52" t="n"/>
      <c r="L130" s="53" t="n"/>
      <c r="M130" s="54" t="n"/>
    </row>
    <row r="131">
      <c r="H131" s="52" t="n"/>
      <c r="I131" s="52" t="n"/>
      <c r="L131" s="53" t="n"/>
      <c r="M131" s="54" t="n"/>
    </row>
    <row r="132">
      <c r="H132" s="52" t="n"/>
      <c r="I132" s="52" t="n"/>
      <c r="L132" s="53" t="n"/>
      <c r="M132" s="54" t="n"/>
    </row>
    <row r="133">
      <c r="H133" s="52" t="n"/>
      <c r="I133" s="52" t="n"/>
      <c r="L133" s="53" t="n"/>
      <c r="M133" s="54" t="n"/>
    </row>
    <row r="134">
      <c r="H134" s="52" t="n"/>
      <c r="I134" s="52" t="n"/>
      <c r="L134" s="53" t="n"/>
      <c r="M134" s="54" t="n"/>
    </row>
    <row r="135">
      <c r="H135" s="52" t="n"/>
      <c r="I135" s="52" t="n"/>
      <c r="L135" s="53" t="n"/>
      <c r="M135" s="54" t="n"/>
    </row>
    <row r="136">
      <c r="H136" s="52" t="n"/>
      <c r="I136" s="52" t="n"/>
      <c r="L136" s="53" t="n"/>
      <c r="M136" s="54" t="n"/>
    </row>
    <row r="137">
      <c r="H137" s="52" t="n"/>
      <c r="I137" s="52" t="n"/>
      <c r="L137" s="53" t="n"/>
      <c r="M137" s="54" t="n"/>
    </row>
    <row r="138">
      <c r="H138" s="52" t="n"/>
      <c r="I138" s="52" t="n"/>
      <c r="L138" s="53" t="n"/>
      <c r="M138" s="54" t="n"/>
    </row>
    <row r="139">
      <c r="H139" s="52" t="n"/>
      <c r="I139" s="52" t="n"/>
      <c r="L139" s="53" t="n"/>
      <c r="M139" s="54" t="n"/>
    </row>
    <row r="140">
      <c r="H140" s="52" t="n"/>
      <c r="I140" s="52" t="n"/>
      <c r="L140" s="53" t="n"/>
      <c r="M140" s="54" t="n"/>
    </row>
    <row r="141">
      <c r="H141" s="52" t="n"/>
      <c r="I141" s="52" t="n"/>
      <c r="L141" s="53" t="n"/>
      <c r="M141" s="54" t="n"/>
    </row>
    <row r="142">
      <c r="H142" s="52" t="n"/>
      <c r="I142" s="52" t="n"/>
      <c r="L142" s="53" t="n"/>
      <c r="M142" s="54" t="n"/>
    </row>
    <row r="143">
      <c r="H143" s="52" t="n"/>
      <c r="I143" s="52" t="n"/>
      <c r="L143" s="53" t="n"/>
      <c r="M143" s="54" t="n"/>
    </row>
    <row r="144">
      <c r="H144" s="52" t="n"/>
      <c r="I144" s="52" t="n"/>
      <c r="L144" s="53" t="n"/>
      <c r="M144" s="54" t="n"/>
    </row>
    <row r="145">
      <c r="H145" s="52" t="n"/>
      <c r="I145" s="52" t="n"/>
      <c r="L145" s="53" t="n"/>
      <c r="M145" s="54" t="n"/>
    </row>
    <row r="146">
      <c r="H146" s="52" t="n"/>
      <c r="I146" s="52" t="n"/>
      <c r="L146" s="53" t="n"/>
      <c r="M146" s="54" t="n"/>
    </row>
    <row r="147">
      <c r="H147" s="52" t="n"/>
      <c r="I147" s="52" t="n"/>
      <c r="L147" s="53" t="n"/>
      <c r="M147" s="54" t="n"/>
    </row>
    <row r="148">
      <c r="H148" s="52" t="n"/>
      <c r="I148" s="52" t="n"/>
      <c r="L148" s="53" t="n"/>
      <c r="M148" s="54" t="n"/>
    </row>
    <row r="149">
      <c r="H149" s="52" t="n"/>
      <c r="I149" s="52" t="n"/>
      <c r="L149" s="53" t="n"/>
      <c r="M149" s="54" t="n"/>
    </row>
    <row r="150">
      <c r="H150" s="52" t="n"/>
      <c r="I150" s="52" t="n"/>
      <c r="L150" s="53" t="n"/>
      <c r="M150" s="54" t="n"/>
    </row>
    <row r="151">
      <c r="H151" s="52" t="n"/>
      <c r="I151" s="52" t="n"/>
      <c r="L151" s="53" t="n"/>
      <c r="M151" s="54" t="n"/>
    </row>
    <row r="152">
      <c r="H152" s="52" t="n"/>
      <c r="I152" s="52" t="n"/>
      <c r="L152" s="53" t="n"/>
      <c r="M152" s="54" t="n"/>
    </row>
    <row r="153">
      <c r="H153" s="52" t="n"/>
      <c r="I153" s="52" t="n"/>
      <c r="L153" s="53" t="n"/>
      <c r="M153" s="54" t="n"/>
    </row>
    <row r="154">
      <c r="H154" s="52" t="n"/>
      <c r="I154" s="52" t="n"/>
      <c r="L154" s="53" t="n"/>
      <c r="M154" s="54" t="n"/>
    </row>
    <row r="155">
      <c r="H155" s="52" t="n"/>
      <c r="I155" s="52" t="n"/>
      <c r="L155" s="53" t="n"/>
      <c r="M155" s="54" t="n"/>
    </row>
    <row r="156">
      <c r="H156" s="52" t="n"/>
      <c r="I156" s="52" t="n"/>
      <c r="L156" s="53" t="n"/>
      <c r="M156" s="54" t="n"/>
    </row>
    <row r="157">
      <c r="H157" s="52" t="n"/>
      <c r="I157" s="52" t="n"/>
      <c r="L157" s="53" t="n"/>
      <c r="M157" s="54" t="n"/>
    </row>
    <row r="158">
      <c r="H158" s="52" t="n"/>
      <c r="I158" s="52" t="n"/>
      <c r="L158" s="53" t="n"/>
      <c r="M158" s="54" t="n"/>
    </row>
    <row r="159">
      <c r="H159" s="52" t="n"/>
      <c r="I159" s="52" t="n"/>
      <c r="L159" s="53" t="n"/>
      <c r="M159" s="54" t="n"/>
    </row>
    <row r="160">
      <c r="H160" s="52" t="n"/>
      <c r="I160" s="52" t="n"/>
      <c r="L160" s="53" t="n"/>
      <c r="M160" s="54" t="n"/>
    </row>
    <row r="161">
      <c r="H161" s="52" t="n"/>
      <c r="I161" s="52" t="n"/>
      <c r="L161" s="53" t="n"/>
      <c r="M161" s="54" t="n"/>
    </row>
    <row r="162">
      <c r="H162" s="52" t="n"/>
      <c r="I162" s="52" t="n"/>
      <c r="L162" s="53" t="n"/>
      <c r="M162" s="54" t="n"/>
    </row>
    <row r="163">
      <c r="H163" s="52" t="n"/>
      <c r="I163" s="52" t="n"/>
      <c r="L163" s="53" t="n"/>
      <c r="M163" s="54" t="n"/>
    </row>
    <row r="164">
      <c r="H164" s="52" t="n"/>
      <c r="I164" s="52" t="n"/>
      <c r="L164" s="53" t="n"/>
      <c r="M164" s="54" t="n"/>
    </row>
    <row r="165">
      <c r="H165" s="52" t="n"/>
      <c r="I165" s="52" t="n"/>
      <c r="L165" s="53" t="n"/>
      <c r="M165" s="54" t="n"/>
    </row>
    <row r="166">
      <c r="H166" s="52" t="n"/>
      <c r="I166" s="52" t="n"/>
      <c r="L166" s="53" t="n"/>
      <c r="M166" s="54" t="n"/>
    </row>
    <row r="167">
      <c r="H167" s="52" t="n"/>
      <c r="I167" s="52" t="n"/>
      <c r="L167" s="53" t="n"/>
      <c r="M167" s="54" t="n"/>
    </row>
    <row r="168">
      <c r="H168" s="52" t="n"/>
      <c r="I168" s="52" t="n"/>
      <c r="L168" s="53" t="n"/>
      <c r="M168" s="54" t="n"/>
    </row>
    <row r="169">
      <c r="H169" s="52" t="n"/>
      <c r="I169" s="52" t="n"/>
      <c r="L169" s="53" t="n"/>
      <c r="M169" s="54" t="n"/>
    </row>
    <row r="170">
      <c r="H170" s="52" t="n"/>
      <c r="I170" s="52" t="n"/>
      <c r="L170" s="53" t="n"/>
      <c r="M170" s="54" t="n"/>
    </row>
    <row r="171">
      <c r="H171" s="52" t="n"/>
      <c r="I171" s="52" t="n"/>
      <c r="L171" s="53" t="n"/>
      <c r="M171" s="54" t="n"/>
    </row>
    <row r="172">
      <c r="H172" s="52" t="n"/>
      <c r="I172" s="52" t="n"/>
      <c r="L172" s="53" t="n"/>
      <c r="M172" s="54" t="n"/>
    </row>
    <row r="173">
      <c r="H173" s="52" t="n"/>
      <c r="I173" s="52" t="n"/>
      <c r="L173" s="53" t="n"/>
      <c r="M173" s="54" t="n"/>
    </row>
    <row r="174">
      <c r="H174" s="52" t="n"/>
      <c r="I174" s="52" t="n"/>
      <c r="L174" s="53" t="n"/>
      <c r="M174" s="54" t="n"/>
    </row>
    <row r="175">
      <c r="H175" s="52" t="n"/>
      <c r="I175" s="52" t="n"/>
      <c r="L175" s="53" t="n"/>
      <c r="M175" s="54" t="n"/>
    </row>
    <row r="176">
      <c r="H176" s="52" t="n"/>
      <c r="I176" s="52" t="n"/>
      <c r="L176" s="53" t="n"/>
      <c r="M176" s="54" t="n"/>
    </row>
    <row r="177">
      <c r="H177" s="52" t="n"/>
      <c r="I177" s="52" t="n"/>
      <c r="L177" s="53" t="n"/>
      <c r="M177" s="54" t="n"/>
    </row>
    <row r="178">
      <c r="H178" s="52" t="n"/>
      <c r="I178" s="52" t="n"/>
      <c r="L178" s="53" t="n"/>
      <c r="M178" s="54" t="n"/>
    </row>
    <row r="179">
      <c r="H179" s="52" t="n"/>
      <c r="I179" s="52" t="n"/>
      <c r="L179" s="53" t="n"/>
      <c r="M179" s="54" t="n"/>
    </row>
    <row r="180">
      <c r="H180" s="52" t="n"/>
      <c r="I180" s="52" t="n"/>
      <c r="L180" s="53" t="n"/>
      <c r="M180" s="54" t="n"/>
    </row>
    <row r="181">
      <c r="H181" s="52" t="n"/>
      <c r="I181" s="52" t="n"/>
      <c r="L181" s="53" t="n"/>
      <c r="M181" s="54" t="n"/>
    </row>
    <row r="182">
      <c r="H182" s="52" t="n"/>
      <c r="I182" s="52" t="n"/>
      <c r="L182" s="53" t="n"/>
      <c r="M182" s="54" t="n"/>
    </row>
    <row r="183">
      <c r="H183" s="52" t="n"/>
      <c r="I183" s="52" t="n"/>
      <c r="L183" s="53" t="n"/>
      <c r="M183" s="54" t="n"/>
    </row>
    <row r="184">
      <c r="H184" s="52" t="n"/>
      <c r="I184" s="52" t="n"/>
      <c r="L184" s="53" t="n"/>
      <c r="M184" s="54" t="n"/>
    </row>
    <row r="185">
      <c r="H185" s="52" t="n"/>
      <c r="I185" s="52" t="n"/>
      <c r="L185" s="53" t="n"/>
      <c r="M185" s="54" t="n"/>
    </row>
    <row r="186">
      <c r="H186" s="52" t="n"/>
      <c r="I186" s="52" t="n"/>
      <c r="L186" s="53" t="n"/>
      <c r="M186" s="54" t="n"/>
    </row>
    <row r="187">
      <c r="H187" s="52" t="n"/>
      <c r="I187" s="52" t="n"/>
      <c r="L187" s="53" t="n"/>
      <c r="M187" s="54" t="n"/>
    </row>
    <row r="188">
      <c r="H188" s="52" t="n"/>
      <c r="I188" s="52" t="n"/>
      <c r="L188" s="53" t="n"/>
      <c r="M188" s="54" t="n"/>
    </row>
    <row r="189">
      <c r="H189" s="52" t="n"/>
      <c r="I189" s="52" t="n"/>
      <c r="L189" s="53" t="n"/>
      <c r="M189" s="54" t="n"/>
    </row>
    <row r="190">
      <c r="H190" s="52" t="n"/>
      <c r="I190" s="52" t="n"/>
      <c r="L190" s="53" t="n"/>
      <c r="M190" s="54" t="n"/>
    </row>
    <row r="191">
      <c r="H191" s="52" t="n"/>
      <c r="I191" s="52" t="n"/>
      <c r="L191" s="53" t="n"/>
      <c r="M191" s="54" t="n"/>
    </row>
    <row r="192">
      <c r="H192" s="52" t="n"/>
      <c r="I192" s="52" t="n"/>
      <c r="L192" s="53" t="n"/>
      <c r="M192" s="54" t="n"/>
    </row>
    <row r="193">
      <c r="H193" s="52" t="n"/>
      <c r="I193" s="52" t="n"/>
      <c r="L193" s="53" t="n"/>
      <c r="M193" s="54" t="n"/>
    </row>
    <row r="194">
      <c r="H194" s="52" t="n"/>
      <c r="I194" s="52" t="n"/>
      <c r="L194" s="53" t="n"/>
      <c r="M194" s="54" t="n"/>
    </row>
    <row r="195">
      <c r="H195" s="52" t="n"/>
      <c r="I195" s="52" t="n"/>
      <c r="L195" s="53" t="n"/>
      <c r="M195" s="54" t="n"/>
    </row>
    <row r="196">
      <c r="H196" s="52" t="n"/>
      <c r="I196" s="52" t="n"/>
      <c r="L196" s="53" t="n"/>
      <c r="M196" s="54" t="n"/>
    </row>
    <row r="197">
      <c r="H197" s="52" t="n"/>
      <c r="I197" s="52" t="n"/>
      <c r="L197" s="53" t="n"/>
      <c r="M197" s="54" t="n"/>
    </row>
    <row r="198">
      <c r="H198" s="52" t="n"/>
      <c r="I198" s="52" t="n"/>
      <c r="L198" s="53" t="n"/>
      <c r="M198" s="54" t="n"/>
    </row>
    <row r="199">
      <c r="H199" s="52" t="n"/>
      <c r="I199" s="52" t="n"/>
      <c r="L199" s="53" t="n"/>
      <c r="M199" s="54" t="n"/>
    </row>
    <row r="200">
      <c r="H200" s="52" t="n"/>
      <c r="I200" s="52" t="n"/>
      <c r="L200" s="53" t="n"/>
      <c r="M200" s="54" t="n"/>
    </row>
  </sheetData>
  <mergeCells count="1">
    <mergeCell ref="B2:M3"/>
  </mergeCells>
  <conditionalFormatting sqref="I8:I200">
    <cfRule type="expression" priority="1" dxfId="0">
      <formula>AND($K8&lt;&gt;"Réalisée",$I8&lt;TODAY())</formula>
    </cfRule>
  </conditionalFormatting>
  <conditionalFormatting sqref="K8:K200">
    <cfRule type="expression" priority="2" dxfId="1">
      <formula>$K8="Réalisée"</formula>
    </cfRule>
    <cfRule type="expression" priority="3" dxfId="0">
      <formula>$K8="En retard"</formula>
    </cfRule>
  </conditionalFormatting>
  <conditionalFormatting sqref="M8:M200">
    <cfRule type="colorScale" priority="4">
      <colorScale>
        <cfvo type="min"/>
        <cfvo type="percentile" val="50"/>
        <cfvo type="max"/>
        <color rgb="00E4F4EA"/>
        <color rgb="00FEF3C7"/>
        <color rgb="00FDECEC"/>
      </colorScale>
    </cfRule>
  </conditionalFormatting>
  <dataValidations count="4">
    <dataValidation sqref="G8:G200" showDropDown="0" showInputMessage="0" showErrorMessage="0" allowBlank="1" type="list">
      <formula1>'Paramètres'!$B$6:$B$11</formula1>
    </dataValidation>
    <dataValidation sqref="K8:K200" showDropDown="0" showInputMessage="0" showErrorMessage="0" allowBlank="1" type="list">
      <formula1>'Paramètres'!$D$6:$D$10</formula1>
    </dataValidation>
    <dataValidation sqref="F8:F200" showDropDown="0" showInputMessage="0" showErrorMessage="0" allowBlank="1" type="list">
      <formula1>'Paramètres'!$F$6:$F$9</formula1>
    </dataValidation>
    <dataValidation sqref="J8:J200" showDropDown="0" showInputMessage="0" showErrorMessage="0" allowBlank="1" type="list">
      <formula1>'Paramètres'!$B$15:$B$23</formula1>
    </dataValidation>
  </dataValidations>
  <pageMargins left="0.7" right="0.7" top="0.75" bottom="0.75" header="0.3" footer="0.3"/>
  <legacyDrawing xmlns:r="http://schemas.openxmlformats.org/officeDocument/2006/relationships" r:id="anysvml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G25"/>
  <sheetViews>
    <sheetView showGridLines="0" workbookViewId="0">
      <selection activeCell="A1" sqref="A1"/>
    </sheetView>
  </sheetViews>
  <sheetFormatPr baseColWidth="8" defaultRowHeight="15"/>
  <cols>
    <col width="20" customWidth="1" min="2" max="2"/>
    <col width="20" customWidth="1" min="4" max="4"/>
    <col width="20" customWidth="1" min="6" max="6"/>
    <col width="20" customWidth="1" min="7" max="7"/>
  </cols>
  <sheetData>
    <row r="1" ht="20" customHeight="1"/>
    <row r="2" ht="20" customHeight="1">
      <c r="B2" s="20" t="inlineStr">
        <is>
          <t>Paramètres du modèle France</t>
        </is>
      </c>
    </row>
    <row r="3" ht="20" customHeight="1"/>
    <row r="4" ht="20" customHeight="1">
      <c r="B4" s="21" t="inlineStr">
        <is>
          <t>Listes à personnaliser</t>
        </is>
      </c>
    </row>
    <row r="5" ht="20" customHeight="1">
      <c r="B5" s="3" t="inlineStr">
        <is>
          <t>Fréquences</t>
        </is>
      </c>
      <c r="D5" s="16" t="inlineStr">
        <is>
          <t>Statuts</t>
        </is>
      </c>
      <c r="F5" s="18" t="inlineStr">
        <is>
          <t>Priorités / criticité</t>
        </is>
      </c>
      <c r="G5" t="inlineStr">
        <is>
          <t>Responsables</t>
        </is>
      </c>
    </row>
    <row r="6" ht="20" customHeight="1">
      <c r="B6" t="inlineStr">
        <is>
          <t>Quotidienne</t>
        </is>
      </c>
      <c r="D6" t="inlineStr">
        <is>
          <t>Planifiée</t>
        </is>
      </c>
      <c r="F6" t="inlineStr">
        <is>
          <t>Critique</t>
        </is>
      </c>
      <c r="G6" t="inlineStr">
        <is>
          <t>Jean Martin</t>
        </is>
      </c>
    </row>
    <row r="7" ht="20" customHeight="1">
      <c r="B7" t="inlineStr">
        <is>
          <t>Hebdomadaire</t>
        </is>
      </c>
      <c r="D7" t="inlineStr">
        <is>
          <t>En cours</t>
        </is>
      </c>
      <c r="F7" t="inlineStr">
        <is>
          <t>Haute</t>
        </is>
      </c>
      <c r="G7" t="inlineStr">
        <is>
          <t>Sophie Bernard</t>
        </is>
      </c>
    </row>
    <row r="8" ht="20" customHeight="1">
      <c r="B8" t="inlineStr">
        <is>
          <t>Mensuelle</t>
        </is>
      </c>
      <c r="D8" t="inlineStr">
        <is>
          <t>Réalisée</t>
        </is>
      </c>
      <c r="F8" t="inlineStr">
        <is>
          <t>Moyenne</t>
        </is>
      </c>
      <c r="G8" t="inlineStr">
        <is>
          <t>Antoine Dubois</t>
        </is>
      </c>
    </row>
    <row r="9" ht="20" customHeight="1">
      <c r="B9" t="inlineStr">
        <is>
          <t>Trimestrielle</t>
        </is>
      </c>
      <c r="D9" t="inlineStr">
        <is>
          <t>En retard</t>
        </is>
      </c>
      <c r="F9" t="inlineStr">
        <is>
          <t>Faible</t>
        </is>
      </c>
      <c r="G9" t="inlineStr">
        <is>
          <t>Claire Moreau</t>
        </is>
      </c>
    </row>
    <row r="10" ht="20" customHeight="1">
      <c r="B10" t="inlineStr">
        <is>
          <t>Semestrielle</t>
        </is>
      </c>
      <c r="D10" t="inlineStr">
        <is>
          <t>À valider</t>
        </is>
      </c>
      <c r="G10" t="inlineStr">
        <is>
          <t>Marc Lefèvre</t>
        </is>
      </c>
    </row>
    <row r="11" ht="20" customHeight="1">
      <c r="B11" t="inlineStr">
        <is>
          <t>Annuelle</t>
        </is>
      </c>
      <c r="G11" t="inlineStr">
        <is>
          <t>Thomas Petit</t>
        </is>
      </c>
    </row>
    <row r="12" ht="20" customHeight="1">
      <c r="G12" t="inlineStr">
        <is>
          <t>Julie Garnier</t>
        </is>
      </c>
    </row>
    <row r="13" ht="20" customHeight="1">
      <c r="G13" t="inlineStr">
        <is>
          <t>Pierre Rousseau</t>
        </is>
      </c>
    </row>
    <row r="14" ht="20" customHeight="1">
      <c r="B14" s="16" t="inlineStr">
        <is>
          <t>Responsables</t>
        </is>
      </c>
      <c r="G14" t="inlineStr">
        <is>
          <t>Laurent Chevalier</t>
        </is>
      </c>
    </row>
    <row r="15" ht="20" customHeight="1">
      <c r="B15" t="inlineStr">
        <is>
          <t>Jean Martin</t>
        </is>
      </c>
    </row>
    <row r="16" ht="20" customHeight="1">
      <c r="B16" t="inlineStr">
        <is>
          <t>Sophie Bernard</t>
        </is>
      </c>
    </row>
    <row r="17" ht="20" customHeight="1">
      <c r="B17" t="inlineStr">
        <is>
          <t>Antoine Dubois</t>
        </is>
      </c>
    </row>
    <row r="18" ht="20" customHeight="1">
      <c r="B18" t="inlineStr">
        <is>
          <t>Claire Moreau</t>
        </is>
      </c>
    </row>
    <row r="19" ht="20" customHeight="1">
      <c r="B19" t="inlineStr">
        <is>
          <t>Marc Lefèvre</t>
        </is>
      </c>
    </row>
    <row r="20" ht="20" customHeight="1">
      <c r="B20" t="inlineStr">
        <is>
          <t>Thomas Petit</t>
        </is>
      </c>
    </row>
    <row r="21" ht="20" customHeight="1">
      <c r="B21" t="inlineStr">
        <is>
          <t>Julie Garnier</t>
        </is>
      </c>
    </row>
    <row r="22" ht="20" customHeight="1">
      <c r="B22" t="inlineStr">
        <is>
          <t>Pierre Rousseau</t>
        </is>
      </c>
    </row>
    <row r="23" ht="20" customHeight="1">
      <c r="B23" t="inlineStr">
        <is>
          <t>Laurent Chevalier</t>
        </is>
      </c>
    </row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</sheetData>
  <mergeCells count="1">
    <mergeCell ref="B2:G3"/>
  </mergeCells>
  <pageMargins left="0.7" right="0.7" top="0.75" bottom="0.75" header="0.3" footer="0.3"/>
  <legacyDrawing xmlns:r="http://schemas.openxmlformats.org/officeDocument/2006/relationships" r:id="anysvml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J15"/>
  <sheetViews>
    <sheetView showGridLines="0" workbookViewId="0">
      <selection activeCell="A1" sqref="A1"/>
    </sheetView>
  </sheetViews>
  <sheetFormatPr baseColWidth="8" defaultRowHeight="15"/>
  <cols>
    <col width="14" customWidth="1" min="2" max="2"/>
    <col width="22" customWidth="1" min="3" max="3"/>
    <col width="20" customWidth="1" min="4" max="4"/>
    <col width="28" customWidth="1" min="5" max="5"/>
    <col width="15" customWidth="1" min="6" max="6"/>
    <col width="10" customWidth="1" min="7" max="7"/>
    <col width="20" customWidth="1" min="8" max="8"/>
    <col width="18" customWidth="1" min="9" max="9"/>
    <col width="14" customWidth="1" min="10" max="10"/>
  </cols>
  <sheetData>
    <row r="1" ht="20" customHeight="1"/>
    <row r="2" ht="20" customHeight="1">
      <c r="B2" s="20" t="inlineStr">
        <is>
          <t>Gammes de maintenance et check-lists</t>
        </is>
      </c>
    </row>
    <row r="3" ht="20" customHeight="1"/>
    <row r="4" ht="20" customHeight="1">
      <c r="B4" s="21" t="inlineStr">
        <is>
          <t>Tâches standardisées</t>
        </is>
      </c>
    </row>
    <row r="5" ht="20" customHeight="1">
      <c r="B5" s="3" t="inlineStr">
        <is>
          <t>Bibliothèque des tâches standard France</t>
        </is>
      </c>
    </row>
    <row r="6" ht="20" customHeight="1"/>
    <row r="7" ht="20" customHeight="1">
      <c r="B7" s="22" t="inlineStr">
        <is>
          <t>Code gamme</t>
        </is>
      </c>
      <c r="C7" s="22" t="inlineStr">
        <is>
          <t>Équipement type</t>
        </is>
      </c>
      <c r="D7" s="22" t="inlineStr">
        <is>
          <t>Opération</t>
        </is>
      </c>
      <c r="E7" s="22" t="inlineStr">
        <is>
          <t>Détail</t>
        </is>
      </c>
      <c r="F7" s="22" t="inlineStr">
        <is>
          <t>Fréquence</t>
        </is>
      </c>
      <c r="G7" s="22" t="inlineStr">
        <is>
          <t>Durée h</t>
        </is>
      </c>
      <c r="H7" s="22" t="inlineStr">
        <is>
          <t>Pièces / consommables</t>
        </is>
      </c>
      <c r="I7" s="22" t="inlineStr">
        <is>
          <t>Sécurité</t>
        </is>
      </c>
      <c r="J7" s="22" t="inlineStr">
        <is>
          <t>Niveau</t>
        </is>
      </c>
    </row>
    <row r="8" ht="20" customHeight="1">
      <c r="B8" s="23" t="inlineStr">
        <is>
          <t>GM-001</t>
        </is>
      </c>
      <c r="C8" s="23" t="inlineStr">
        <is>
          <t>Compresseur</t>
        </is>
      </c>
      <c r="D8" s="23" t="inlineStr">
        <is>
          <t>Contrôle pression</t>
        </is>
      </c>
      <c r="E8" s="23" t="inlineStr">
        <is>
          <t>Vérifier pression entrée/sortie et consignes</t>
        </is>
      </c>
      <c r="F8" s="23" t="inlineStr">
        <is>
          <t>Mensuelle</t>
        </is>
      </c>
      <c r="G8" s="23" t="n">
        <v>0.5</v>
      </c>
      <c r="H8" s="23" t="inlineStr">
        <is>
          <t>Aucun</t>
        </is>
      </c>
      <c r="I8" s="23" t="inlineStr">
        <is>
          <t>Consignation et EPI</t>
        </is>
      </c>
      <c r="J8" s="23" t="inlineStr">
        <is>
          <t>Technicien maintenance</t>
        </is>
      </c>
    </row>
    <row r="9" ht="20" customHeight="1">
      <c r="B9" s="23" t="inlineStr">
        <is>
          <t>GM-002</t>
        </is>
      </c>
      <c r="C9" s="23" t="inlineStr">
        <is>
          <t>Compresseur</t>
        </is>
      </c>
      <c r="D9" s="23" t="inlineStr">
        <is>
          <t>Purge condensats</t>
        </is>
      </c>
      <c r="E9" s="23" t="inlineStr">
        <is>
          <t>Vidanger l’eau et contrôler le purgeur</t>
        </is>
      </c>
      <c r="F9" s="23" t="inlineStr">
        <is>
          <t>Mensuelle</t>
        </is>
      </c>
      <c r="G9" s="23" t="n">
        <v>0.5</v>
      </c>
      <c r="H9" s="23" t="inlineStr">
        <is>
          <t>Joints si besoin</t>
        </is>
      </c>
      <c r="I9" s="23" t="inlineStr">
        <is>
          <t>Gants et lunettes</t>
        </is>
      </c>
      <c r="J9" s="23" t="inlineStr">
        <is>
          <t>Technicien maintenance</t>
        </is>
      </c>
    </row>
    <row r="10" ht="20" customHeight="1">
      <c r="B10" s="23" t="inlineStr">
        <is>
          <t>GM-003</t>
        </is>
      </c>
      <c r="C10" s="23" t="inlineStr">
        <is>
          <t>Groupe froid</t>
        </is>
      </c>
      <c r="D10" s="23" t="inlineStr">
        <is>
          <t>Nettoyage condenseur</t>
        </is>
      </c>
      <c r="E10" s="23" t="inlineStr">
        <is>
          <t>Soufflage et nettoyage des ailettes</t>
        </is>
      </c>
      <c r="F10" s="23" t="inlineStr">
        <is>
          <t>Mensuelle</t>
        </is>
      </c>
      <c r="G10" s="23" t="n">
        <v>1</v>
      </c>
      <c r="H10" s="23" t="inlineStr">
        <is>
          <t>Produit de nettoyage</t>
        </is>
      </c>
      <c r="I10" s="23" t="inlineStr">
        <is>
          <t>Coupure électrique</t>
        </is>
      </c>
      <c r="J10" s="23" t="inlineStr">
        <is>
          <t>Technicien maintenance</t>
        </is>
      </c>
    </row>
    <row r="11" ht="20" customHeight="1">
      <c r="B11" s="23" t="inlineStr">
        <is>
          <t>GM-004</t>
        </is>
      </c>
      <c r="C11" s="23" t="inlineStr">
        <is>
          <t>Convoyeur</t>
        </is>
      </c>
      <c r="D11" s="23" t="inlineStr">
        <is>
          <t>Graissage</t>
        </is>
      </c>
      <c r="E11" s="23" t="inlineStr">
        <is>
          <t>Appliquer la graisse sur roulements et rouleaux</t>
        </is>
      </c>
      <c r="F11" s="23" t="inlineStr">
        <is>
          <t>Hebdomadaire</t>
        </is>
      </c>
      <c r="G11" s="23" t="n">
        <v>0.4</v>
      </c>
      <c r="H11" s="23" t="inlineStr">
        <is>
          <t>Graisse</t>
        </is>
      </c>
      <c r="I11" s="23" t="inlineStr">
        <is>
          <t>Arrêt machine</t>
        </is>
      </c>
      <c r="J11" s="23" t="inlineStr">
        <is>
          <t>Opérateur</t>
        </is>
      </c>
    </row>
    <row r="12" ht="20" customHeight="1">
      <c r="B12" s="23" t="inlineStr">
        <is>
          <t>GM-005</t>
        </is>
      </c>
      <c r="C12" s="23" t="inlineStr">
        <is>
          <t>Armoire électrique</t>
        </is>
      </c>
      <c r="D12" s="23" t="inlineStr">
        <is>
          <t>Resserrage</t>
        </is>
      </c>
      <c r="E12" s="23" t="inlineStr">
        <is>
          <t>Resserrer les bornes et observer tout échauffement</t>
        </is>
      </c>
      <c r="F12" s="23" t="inlineStr">
        <is>
          <t>Trimestrielle</t>
        </is>
      </c>
      <c r="G12" s="23" t="n">
        <v>1</v>
      </c>
      <c r="H12" s="23" t="inlineStr">
        <is>
          <t>Aucun</t>
        </is>
      </c>
      <c r="I12" s="23" t="inlineStr">
        <is>
          <t>Habilitation BT</t>
        </is>
      </c>
      <c r="J12" s="23" t="inlineStr">
        <is>
          <t>Électricien</t>
        </is>
      </c>
    </row>
    <row r="13" ht="20" customHeight="1">
      <c r="B13" s="23" t="inlineStr">
        <is>
          <t>GM-006</t>
        </is>
      </c>
      <c r="C13" s="23" t="inlineStr">
        <is>
          <t>Chaudière</t>
        </is>
      </c>
      <c r="D13" s="23" t="inlineStr">
        <is>
          <t>Contrôle sécurité</t>
        </is>
      </c>
      <c r="E13" s="23" t="inlineStr">
        <is>
          <t>Vérifier soupapes, brûleur et niveau d’eau</t>
        </is>
      </c>
      <c r="F13" s="23" t="inlineStr">
        <is>
          <t>Mensuelle</t>
        </is>
      </c>
      <c r="G13" s="23" t="n">
        <v>1.2</v>
      </c>
      <c r="H13" s="23" t="inlineStr">
        <is>
          <t>Petites fournitures</t>
        </is>
      </c>
      <c r="I13" s="23" t="inlineStr">
        <is>
          <t>Consignation gaz</t>
        </is>
      </c>
      <c r="J13" s="23" t="inlineStr">
        <is>
          <t>Technicien énergie</t>
        </is>
      </c>
    </row>
    <row r="14" ht="20" customHeight="1">
      <c r="B14" s="23" t="inlineStr">
        <is>
          <t>GM-007</t>
        </is>
      </c>
      <c r="C14" s="23" t="inlineStr">
        <is>
          <t>Pont roulant</t>
        </is>
      </c>
      <c r="D14" s="23" t="inlineStr">
        <is>
          <t>Inspection levage</t>
        </is>
      </c>
      <c r="E14" s="23" t="inlineStr">
        <is>
          <t>Contrôler câble, crochet et contacteurs</t>
        </is>
      </c>
      <c r="F14" s="23" t="inlineStr">
        <is>
          <t>Trimestrielle</t>
        </is>
      </c>
      <c r="G14" s="23" t="n">
        <v>1.5</v>
      </c>
      <c r="H14" s="23" t="inlineStr">
        <is>
          <t>Graisse</t>
        </is>
      </c>
      <c r="I14" s="23" t="inlineStr">
        <is>
          <t>Zone balisée</t>
        </is>
      </c>
      <c r="J14" s="23" t="inlineStr">
        <is>
          <t>Technicien levage</t>
        </is>
      </c>
    </row>
    <row r="15" ht="20" customHeight="1">
      <c r="B15" s="23" t="n"/>
      <c r="C15" s="23" t="n"/>
      <c r="D15" s="23" t="n"/>
      <c r="E15" s="23" t="n"/>
      <c r="F15" s="23" t="n"/>
      <c r="G15" s="23" t="n"/>
      <c r="H15" s="23" t="n"/>
      <c r="I15" s="23" t="n"/>
      <c r="J15" s="23" t="n"/>
    </row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</sheetData>
  <mergeCells count="1">
    <mergeCell ref="B2:J3"/>
  </mergeCells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2:Q14"/>
  <sheetViews>
    <sheetView showGridLines="0" workbookViewId="0">
      <selection activeCell="A1" sqref="A1"/>
    </sheetView>
  </sheetViews>
  <sheetFormatPr baseColWidth="8" defaultRowHeight="15"/>
  <cols>
    <col width="12" customWidth="1" min="2" max="2"/>
    <col width="24" customWidth="1" min="3" max="3"/>
    <col width="14" customWidth="1" min="4" max="4"/>
    <col width="8" customWidth="1" min="5" max="5"/>
    <col width="8" customWidth="1" min="6" max="6"/>
    <col width="8" customWidth="1" min="7" max="7"/>
    <col width="8" customWidth="1" min="8" max="8"/>
    <col width="8" customWidth="1" min="9" max="9"/>
    <col width="8" customWidth="1" min="10" max="10"/>
    <col width="8" customWidth="1" min="11" max="11"/>
    <col width="8" customWidth="1" min="12" max="12"/>
    <col width="8" customWidth="1" min="13" max="13"/>
    <col width="8" customWidth="1" min="14" max="14"/>
    <col width="8" customWidth="1" min="15" max="15"/>
    <col width="8" customWidth="1" min="16" max="16"/>
  </cols>
  <sheetData>
    <row r="1" ht="20" customHeight="1"/>
    <row r="2" ht="20" customHeight="1">
      <c r="B2" s="20" t="inlineStr">
        <is>
          <t>Calendrier annuel des interventions</t>
        </is>
      </c>
    </row>
    <row r="3" ht="20" customHeight="1"/>
    <row r="4" ht="20" customHeight="1">
      <c r="B4" s="21" t="inlineStr">
        <is>
          <t>Vue mensuelle France</t>
        </is>
      </c>
    </row>
    <row r="5" ht="20" customHeight="1">
      <c r="B5" s="3" t="inlineStr">
        <is>
          <t>Répartition des opérations par mois</t>
        </is>
      </c>
    </row>
    <row r="6" ht="20" customHeight="1"/>
    <row r="7" ht="20" customHeight="1">
      <c r="B7" s="22" t="inlineStr">
        <is>
          <t>ID</t>
        </is>
      </c>
      <c r="C7" s="22" t="inlineStr">
        <is>
          <t>Équipement</t>
        </is>
      </c>
      <c r="D7" s="22" t="inlineStr">
        <is>
          <t>Resp.</t>
        </is>
      </c>
      <c r="E7" s="22" t="inlineStr">
        <is>
          <t>Jan</t>
        </is>
      </c>
      <c r="F7" s="22" t="inlineStr">
        <is>
          <t>Fév</t>
        </is>
      </c>
      <c r="G7" s="22" t="inlineStr">
        <is>
          <t>Mar</t>
        </is>
      </c>
      <c r="H7" s="22" t="inlineStr">
        <is>
          <t>Avr</t>
        </is>
      </c>
      <c r="I7" s="22" t="inlineStr">
        <is>
          <t>Mai</t>
        </is>
      </c>
      <c r="J7" s="22" t="inlineStr">
        <is>
          <t>Juin</t>
        </is>
      </c>
      <c r="K7" s="22" t="inlineStr">
        <is>
          <t>Juil</t>
        </is>
      </c>
      <c r="L7" s="22" t="inlineStr">
        <is>
          <t>Août</t>
        </is>
      </c>
      <c r="M7" s="22" t="inlineStr">
        <is>
          <t>Sep</t>
        </is>
      </c>
      <c r="N7" s="22" t="inlineStr">
        <is>
          <t>Oct</t>
        </is>
      </c>
      <c r="O7" s="22" t="inlineStr">
        <is>
          <t>Nov</t>
        </is>
      </c>
      <c r="P7" s="22" t="inlineStr">
        <is>
          <t>Déc</t>
        </is>
      </c>
    </row>
    <row r="8" ht="20" customHeight="1">
      <c r="B8" s="33" t="inlineStr">
        <is>
          <t>PM-001</t>
        </is>
      </c>
      <c r="C8" s="33" t="inlineStr">
        <is>
          <t>Compresseur principal</t>
        </is>
      </c>
      <c r="D8" s="33" t="inlineStr">
        <is>
          <t>Jean Martin</t>
        </is>
      </c>
      <c r="E8" s="33" t="inlineStr"/>
      <c r="F8" s="33" t="inlineStr"/>
      <c r="G8" s="34" t="inlineStr">
        <is>
          <t>X</t>
        </is>
      </c>
      <c r="H8" s="33" t="inlineStr"/>
      <c r="I8" s="33" t="inlineStr"/>
      <c r="J8" s="34" t="inlineStr">
        <is>
          <t>X</t>
        </is>
      </c>
      <c r="K8" s="33" t="inlineStr"/>
      <c r="L8" s="33" t="inlineStr"/>
      <c r="M8" s="34" t="inlineStr">
        <is>
          <t>X</t>
        </is>
      </c>
      <c r="N8" s="33" t="inlineStr"/>
      <c r="O8" s="33" t="inlineStr"/>
      <c r="P8" s="33" t="inlineStr">
        <is>
          <t>X</t>
        </is>
      </c>
    </row>
    <row r="9" ht="20" customHeight="1">
      <c r="B9" s="33" t="inlineStr">
        <is>
          <t>PM-002</t>
        </is>
      </c>
      <c r="C9" s="33" t="inlineStr">
        <is>
          <t>Groupe froid 01</t>
        </is>
      </c>
      <c r="D9" s="33" t="inlineStr">
        <is>
          <t>Sophie Bernard</t>
        </is>
      </c>
      <c r="E9" s="33" t="inlineStr"/>
      <c r="F9" s="33" t="inlineStr"/>
      <c r="G9" s="34" t="inlineStr">
        <is>
          <t>X</t>
        </is>
      </c>
      <c r="H9" s="33" t="inlineStr"/>
      <c r="I9" s="33" t="inlineStr"/>
      <c r="J9" s="34" t="inlineStr">
        <is>
          <t>X</t>
        </is>
      </c>
      <c r="K9" s="33" t="inlineStr"/>
      <c r="L9" s="33" t="inlineStr"/>
      <c r="M9" s="34" t="inlineStr">
        <is>
          <t>X</t>
        </is>
      </c>
      <c r="N9" s="33" t="inlineStr"/>
      <c r="O9" s="33" t="inlineStr"/>
      <c r="P9" s="33" t="inlineStr">
        <is>
          <t>X</t>
        </is>
      </c>
    </row>
    <row r="10" ht="20" customHeight="1">
      <c r="B10" s="33" t="inlineStr">
        <is>
          <t>PM-003</t>
        </is>
      </c>
      <c r="C10" s="33" t="inlineStr">
        <is>
          <t>Convoyeur A</t>
        </is>
      </c>
      <c r="D10" s="33" t="inlineStr">
        <is>
          <t>Antoine Dubois</t>
        </is>
      </c>
      <c r="E10" s="33" t="inlineStr"/>
      <c r="F10" s="33" t="inlineStr"/>
      <c r="G10" s="34" t="inlineStr">
        <is>
          <t>X</t>
        </is>
      </c>
      <c r="H10" s="34" t="inlineStr">
        <is>
          <t>X</t>
        </is>
      </c>
      <c r="I10" s="34" t="inlineStr">
        <is>
          <t>X</t>
        </is>
      </c>
      <c r="J10" s="34" t="inlineStr">
        <is>
          <t>X</t>
        </is>
      </c>
      <c r="K10" s="34" t="inlineStr">
        <is>
          <t>X</t>
        </is>
      </c>
      <c r="L10" s="34" t="inlineStr">
        <is>
          <t>X</t>
        </is>
      </c>
      <c r="M10" s="34" t="inlineStr">
        <is>
          <t>X</t>
        </is>
      </c>
      <c r="N10" s="34" t="inlineStr">
        <is>
          <t>X</t>
        </is>
      </c>
      <c r="O10" s="34" t="inlineStr">
        <is>
          <t>X</t>
        </is>
      </c>
      <c r="P10" s="33" t="inlineStr">
        <is>
          <t>X</t>
        </is>
      </c>
    </row>
    <row r="11" ht="20" customHeight="1">
      <c r="B11" s="33" t="inlineStr">
        <is>
          <t>PM-006</t>
        </is>
      </c>
      <c r="C11" s="33" t="inlineStr">
        <is>
          <t>Armoire électrique A</t>
        </is>
      </c>
      <c r="D11" s="33" t="inlineStr">
        <is>
          <t>Marc Lefèvre</t>
        </is>
      </c>
      <c r="E11" s="33" t="inlineStr"/>
      <c r="F11" s="33" t="inlineStr"/>
      <c r="G11" s="34" t="inlineStr">
        <is>
          <t>X</t>
        </is>
      </c>
      <c r="H11" s="33" t="inlineStr"/>
      <c r="I11" s="33" t="inlineStr"/>
      <c r="J11" s="33" t="inlineStr"/>
      <c r="K11" s="33" t="inlineStr"/>
      <c r="L11" s="33" t="inlineStr"/>
      <c r="M11" s="34" t="inlineStr">
        <is>
          <t>X</t>
        </is>
      </c>
      <c r="N11" s="33" t="inlineStr"/>
      <c r="O11" s="33" t="inlineStr"/>
      <c r="P11" s="33" t="inlineStr"/>
      <c r="Q11" s="33" t="inlineStr"/>
    </row>
    <row r="12" ht="20" customHeight="1">
      <c r="B12" s="33" t="inlineStr">
        <is>
          <t>PM-007</t>
        </is>
      </c>
      <c r="C12" s="33" t="inlineStr">
        <is>
          <t>Chaudière vapeur</t>
        </is>
      </c>
      <c r="D12" s="33" t="inlineStr">
        <is>
          <t>Thomas Petit</t>
        </is>
      </c>
      <c r="E12" s="33" t="inlineStr"/>
      <c r="F12" s="33" t="inlineStr"/>
      <c r="G12" s="34" t="inlineStr">
        <is>
          <t>X</t>
        </is>
      </c>
      <c r="H12" s="33" t="inlineStr"/>
      <c r="I12" s="33" t="inlineStr">
        <is>
          <t>X</t>
        </is>
      </c>
      <c r="J12" s="34" t="inlineStr"/>
      <c r="K12" s="33" t="inlineStr"/>
      <c r="L12" s="33" t="inlineStr">
        <is>
          <t>X</t>
        </is>
      </c>
      <c r="M12" s="34" t="inlineStr"/>
      <c r="N12" s="33" t="inlineStr">
        <is>
          <t>X</t>
        </is>
      </c>
      <c r="O12" s="33" t="inlineStr"/>
      <c r="P12" s="33" t="inlineStr"/>
    </row>
    <row r="13" ht="20" customHeight="1">
      <c r="B13" s="33" t="inlineStr">
        <is>
          <t>PM-010</t>
        </is>
      </c>
      <c r="C13" s="33" t="inlineStr">
        <is>
          <t>Pompe incendie</t>
        </is>
      </c>
      <c r="D13" s="33" t="inlineStr">
        <is>
          <t>Sophie Bernard</t>
        </is>
      </c>
      <c r="E13" s="33" t="inlineStr"/>
      <c r="F13" s="33" t="inlineStr"/>
      <c r="G13" s="34" t="inlineStr">
        <is>
          <t>X</t>
        </is>
      </c>
      <c r="H13" s="33" t="inlineStr"/>
      <c r="I13" s="33" t="inlineStr"/>
      <c r="J13" s="34" t="inlineStr">
        <is>
          <t>X</t>
        </is>
      </c>
      <c r="K13" s="33" t="inlineStr"/>
      <c r="L13" s="33" t="inlineStr"/>
      <c r="M13" s="34" t="inlineStr">
        <is>
          <t>X</t>
        </is>
      </c>
      <c r="N13" s="33" t="inlineStr"/>
      <c r="O13" s="33" t="inlineStr"/>
      <c r="P13" s="33" t="inlineStr">
        <is>
          <t>X</t>
        </is>
      </c>
    </row>
    <row r="14" ht="20" customHeight="1">
      <c r="B14" s="33" t="inlineStr">
        <is>
          <t>PM-011</t>
        </is>
      </c>
      <c r="C14" s="33" t="inlineStr">
        <is>
          <t>Pont roulant</t>
        </is>
      </c>
      <c r="D14" s="33" t="inlineStr">
        <is>
          <t>Laurent Chevalier</t>
        </is>
      </c>
      <c r="E14" s="33" t="inlineStr"/>
      <c r="F14" s="33" t="inlineStr"/>
      <c r="G14" s="34" t="inlineStr"/>
      <c r="H14" s="33" t="inlineStr">
        <is>
          <t>X</t>
        </is>
      </c>
      <c r="I14" s="33" t="inlineStr"/>
      <c r="J14" s="34" t="inlineStr"/>
      <c r="K14" s="33" t="inlineStr"/>
      <c r="L14" s="33" t="inlineStr">
        <is>
          <t>X</t>
        </is>
      </c>
      <c r="M14" s="34" t="inlineStr"/>
      <c r="N14" s="33" t="inlineStr"/>
      <c r="O14" s="33" t="inlineStr"/>
      <c r="P14" s="33" t="inlineStr"/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</sheetData>
  <mergeCells count="1">
    <mergeCell ref="B2:O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B2:J23"/>
  <sheetViews>
    <sheetView showGridLines="0" workbookViewId="0">
      <selection activeCell="A1" sqref="A1"/>
    </sheetView>
  </sheetViews>
  <sheetFormatPr baseColWidth="8" defaultRowHeight="15"/>
  <cols>
    <col width="15" customWidth="1" min="2" max="2"/>
    <col width="12" customWidth="1" min="3" max="3"/>
    <col width="16" customWidth="1" min="5" max="5"/>
    <col width="12" customWidth="1" min="6" max="6"/>
    <col width="12" customWidth="1" min="7" max="7"/>
    <col width="15" customWidth="1" min="8" max="8"/>
    <col width="12" customWidth="1" min="9" max="9"/>
    <col width="12" customWidth="1" min="10" max="10"/>
  </cols>
  <sheetData>
    <row r="1" ht="20" customHeight="1"/>
    <row r="2" ht="20" customHeight="1">
      <c r="B2" s="20" t="inlineStr">
        <is>
          <t>Tableau de bord maintenance France</t>
        </is>
      </c>
    </row>
    <row r="3" ht="20" customHeight="1"/>
    <row r="4" ht="20" customHeight="1">
      <c r="B4" s="21" t="inlineStr">
        <is>
          <t>Pilotage synthétique du plan préventif</t>
        </is>
      </c>
    </row>
    <row r="5" ht="20" customHeight="1"/>
    <row r="6" ht="20" customHeight="1">
      <c r="B6" s="34" t="inlineStr">
        <is>
          <t>Total interventions</t>
        </is>
      </c>
      <c r="C6" s="47" t="n"/>
      <c r="D6" s="35" t="inlineStr">
        <is>
          <t>Réalisées</t>
        </is>
      </c>
      <c r="E6" s="47" t="n"/>
      <c r="F6" s="36" t="inlineStr">
        <is>
          <t>En retard</t>
        </is>
      </c>
      <c r="G6" s="47" t="n"/>
      <c r="H6" s="37" t="inlineStr">
        <is>
          <t>Budget prévu</t>
        </is>
      </c>
      <c r="I6" s="47" t="n"/>
    </row>
    <row r="7" ht="20" customHeight="1">
      <c r="B7" s="48" t="n"/>
      <c r="C7" s="46" t="n"/>
      <c r="D7" s="48" t="n"/>
      <c r="E7" s="46" t="n"/>
      <c r="F7" s="48" t="n"/>
      <c r="G7" s="46" t="n"/>
      <c r="H7" s="48" t="n"/>
      <c r="I7" s="46" t="n"/>
    </row>
    <row r="8" ht="20" customHeight="1">
      <c r="B8" s="38">
        <f>COUNTA(Plan!B8:B200)</f>
        <v/>
      </c>
      <c r="C8" s="47" t="n"/>
      <c r="D8" s="38">
        <f>COUNTIF(Plan!K8:K200,"Réalisée")</f>
        <v/>
      </c>
      <c r="E8" s="47" t="n"/>
      <c r="F8" s="38">
        <f>COUNTIF(Plan!K8:K200,"En retard")</f>
        <v/>
      </c>
      <c r="G8" s="47" t="n"/>
      <c r="H8" s="55">
        <f>SUM(Plan!M8:M200)</f>
        <v/>
      </c>
      <c r="I8" s="47" t="n"/>
    </row>
    <row r="9" ht="20" customHeight="1">
      <c r="B9" s="56" t="n"/>
      <c r="C9" s="44" t="n"/>
      <c r="D9" s="56" t="n"/>
      <c r="E9" s="44" t="n"/>
      <c r="F9" s="56" t="n"/>
      <c r="G9" s="44" t="n"/>
      <c r="H9" s="56" t="n"/>
      <c r="I9" s="44" t="n"/>
    </row>
    <row r="10" ht="20" customHeight="1">
      <c r="B10" s="48" t="n"/>
      <c r="C10" s="46" t="n"/>
      <c r="D10" s="48" t="n"/>
      <c r="E10" s="46" t="n"/>
      <c r="F10" s="48" t="n"/>
      <c r="G10" s="46" t="n"/>
      <c r="H10" s="48" t="n"/>
      <c r="I10" s="46" t="n"/>
    </row>
    <row r="11" ht="20" customHeight="1"/>
    <row r="12" ht="20" customHeight="1"/>
    <row r="13" ht="20" customHeight="1">
      <c r="B13" s="3" t="inlineStr">
        <is>
          <t>Suivi par statut</t>
        </is>
      </c>
      <c r="E13" s="16" t="inlineStr">
        <is>
          <t>Charge par responsable</t>
        </is>
      </c>
    </row>
    <row r="14" ht="20" customHeight="1">
      <c r="B14" s="22" t="inlineStr">
        <is>
          <t>Statut</t>
        </is>
      </c>
      <c r="C14" s="22" t="inlineStr">
        <is>
          <t>Nombre</t>
        </is>
      </c>
      <c r="E14" s="40" t="inlineStr">
        <is>
          <t>Responsable</t>
        </is>
      </c>
      <c r="F14" s="40" t="inlineStr">
        <is>
          <t>Nombre</t>
        </is>
      </c>
      <c r="G14" s="40" t="inlineStr">
        <is>
          <t>Heures</t>
        </is>
      </c>
    </row>
    <row r="15" ht="20" customHeight="1">
      <c r="B15" s="14" t="inlineStr">
        <is>
          <t>Planifiée</t>
        </is>
      </c>
      <c r="C15" s="41">
        <f>COUNTIF(Plan!K8:K200,"Planifiée")</f>
        <v/>
      </c>
      <c r="E15" s="14" t="inlineStr">
        <is>
          <t>Jean Martin</t>
        </is>
      </c>
      <c r="F15" s="41">
        <f>COUNTIF(Plan!J8:J200,"Jean Martin")</f>
        <v/>
      </c>
      <c r="G15" s="41">
        <f>SUMIF(Plan!J8:J200,"Jean Martin",Plan!L8:L200)</f>
        <v/>
      </c>
    </row>
    <row r="16" ht="20" customHeight="1">
      <c r="B16" s="14" t="inlineStr">
        <is>
          <t>En cours</t>
        </is>
      </c>
      <c r="C16" s="41">
        <f>COUNTIF(Plan!K8:K200,"En cours")</f>
        <v/>
      </c>
      <c r="E16" s="14" t="inlineStr">
        <is>
          <t>Sophie Bernard</t>
        </is>
      </c>
      <c r="F16" s="41">
        <f>COUNTIF(Plan!J8:J200,"Sophie Bernard")</f>
        <v/>
      </c>
      <c r="G16" s="41">
        <f>SUMIF(Plan!J8:J200,"Sophie Bernard",Plan!L8:L200)</f>
        <v/>
      </c>
    </row>
    <row r="17" ht="20" customHeight="1">
      <c r="B17" s="14" t="inlineStr">
        <is>
          <t>Réalisée</t>
        </is>
      </c>
      <c r="C17" s="41">
        <f>COUNTIF(Plan!K8:K200,"Réalisée")</f>
        <v/>
      </c>
      <c r="E17" s="14" t="inlineStr">
        <is>
          <t>Antoine Dubois</t>
        </is>
      </c>
      <c r="F17" s="41">
        <f>COUNTIF(Plan!J8:J200,"Antoine Dubois")</f>
        <v/>
      </c>
      <c r="G17" s="41">
        <f>SUMIF(Plan!J8:J200,"Antoine Dubois",Plan!L8:L200)</f>
        <v/>
      </c>
    </row>
    <row r="18" ht="20" customHeight="1">
      <c r="B18" s="14" t="inlineStr">
        <is>
          <t>En retard</t>
        </is>
      </c>
      <c r="C18" s="41">
        <f>COUNTIF(Plan!K8:K200,"En retard")</f>
        <v/>
      </c>
      <c r="E18" s="14" t="inlineStr">
        <is>
          <t>Claire Moreau</t>
        </is>
      </c>
      <c r="F18" s="41">
        <f>COUNTIF(Plan!J8:J200,"Claire Moreau")</f>
        <v/>
      </c>
      <c r="G18" s="41">
        <f>SUMIF(Plan!J8:J200,"Claire Moreau",Plan!L8:L200)</f>
        <v/>
      </c>
    </row>
    <row r="19" ht="20" customHeight="1">
      <c r="B19" s="14" t="inlineStr">
        <is>
          <t>À valider</t>
        </is>
      </c>
      <c r="C19" s="41">
        <f>COUNTIF(Plan!K8:K200,"À valider")</f>
        <v/>
      </c>
      <c r="E19" s="14" t="inlineStr">
        <is>
          <t>Marc Lefèvre</t>
        </is>
      </c>
      <c r="F19" s="41">
        <f>COUNTIF(Plan!J8:J200,"Marc Lefèvre")</f>
        <v/>
      </c>
      <c r="G19" s="41">
        <f>SUMIF(Plan!J8:J200,"Marc Lefèvre",Plan!L8:L200)</f>
        <v/>
      </c>
    </row>
    <row r="20" ht="20" customHeight="1">
      <c r="E20" s="14" t="inlineStr">
        <is>
          <t>Thomas Petit</t>
        </is>
      </c>
      <c r="F20" s="41">
        <f>COUNTIF(Plan!J8:J200,"Thomas Petit")</f>
        <v/>
      </c>
      <c r="G20" s="41">
        <f>SUMIF(Plan!J8:J200,"Thomas Petit",Plan!L8:L200)</f>
        <v/>
      </c>
    </row>
    <row r="21" ht="20" customHeight="1">
      <c r="E21" s="14" t="inlineStr">
        <is>
          <t>Julie Garnier</t>
        </is>
      </c>
      <c r="F21" s="41">
        <f>COUNTIF(Plan!J8:J200,"Julie Garnier")</f>
        <v/>
      </c>
      <c r="G21" s="41">
        <f>SUMIF(Plan!J8:J200,"Julie Garnier",Plan!L8:L200)</f>
        <v/>
      </c>
    </row>
    <row r="22" ht="20" customHeight="1">
      <c r="E22" t="inlineStr">
        <is>
          <t>Pierre Rousseau</t>
        </is>
      </c>
      <c r="F22">
        <f>COUNTIF(Plan!J8:J200,"Pierre Rousseau")</f>
        <v/>
      </c>
      <c r="G22">
        <f>SUMIF(Plan!J8:J200,"Pierre Rousseau",Plan!L8:L200)</f>
        <v/>
      </c>
    </row>
    <row r="23" ht="20" customHeight="1">
      <c r="E23" t="inlineStr">
        <is>
          <t>Laurent Chevalier</t>
        </is>
      </c>
      <c r="F23">
        <f>COUNTIF(Plan!J8:J200,"Laurent Chevalier")</f>
        <v/>
      </c>
      <c r="G23">
        <f>SUMIF(Plan!J8:J200,"Laurent Chevalier",Plan!L8:L200)</f>
        <v/>
      </c>
    </row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</sheetData>
  <mergeCells count="9">
    <mergeCell ref="B2:J3"/>
    <mergeCell ref="D8:E10"/>
    <mergeCell ref="B8:C10"/>
    <mergeCell ref="H6:I7"/>
    <mergeCell ref="D6:E7"/>
    <mergeCell ref="B6:C7"/>
    <mergeCell ref="F6:G7"/>
    <mergeCell ref="F8:G10"/>
    <mergeCell ref="H8:I10"/>
  </mergeCells>
  <pageMargins left="0.7" right="0.7" top="0.75" bottom="0.75" header="0.3" footer="0.3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2026-03-23T19:29:54Z</dcterms:created>
  <dcterms:modified xmlns:dcterms="http://purl.org/dc/terms/" xmlns:xsi="http://www.w3.org/2001/XMLSchema-instance" xsi:type="dcterms:W3CDTF">2026-03-23T19:58:01Z</dcterms:modified>
</cp:coreProperties>
</file>