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00c49b0986149f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9fed77ca785f4fa4"/>
    <x:sheet xmlns:r="http://schemas.openxmlformats.org/officeDocument/2006/relationships" name="Listes" sheetId="2" r:id="R246d4735401346e4"/>
    <x:sheet xmlns:r="http://schemas.openxmlformats.org/officeDocument/2006/relationships" name="Modèle A - Annuel" sheetId="3" r:id="Re295b4ae79464a00"/>
    <x:sheet xmlns:r="http://schemas.openxmlformats.org/officeDocument/2006/relationships" name="Modèle B - Individuel" sheetId="4" r:id="R0268bffd1bb74a1b"/>
    <x:sheet xmlns:r="http://schemas.openxmlformats.org/officeDocument/2006/relationships" name="Modèle C - Budget" sheetId="5" r:id="Rf147fa12bfd14c8f"/>
    <x:sheet xmlns:r="http://schemas.openxmlformats.org/officeDocument/2006/relationships" name="Mode d'emploi" sheetId="6" r:id="Rf879125aa00349b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164" formatCode="dd/mm/yyyy"/>
    <x:numFmt numFmtId="165" formatCode="#,##0.00 [$€-fr-FR]"/>
    <x:numFmt numFmtId="166" formatCode="0.0%"/>
    <x:numFmt numFmtId="167" formatCode="#,##0 [$€-fr-FR]"/>
  </x:numFmts>
  <x:fonts count="11">
    <x:font>
      <x:sz val="11"/>
      <x:color theme="1"/>
      <x:name val="Calibri"/>
      <x:family val="2"/>
      <x:scheme val="minor"/>
    </x:font>
    <x:font>
      <x:b/>
      <x:sz val="20"/>
      <x:color rgb="00FFFFFF"/>
      <x:name val="Calibri"/>
    </x:font>
    <x:font>
      <x:b/>
      <x:sz val="10"/>
      <x:color rgb="005B6573"/>
      <x:name val="Calibri"/>
    </x:font>
    <x:font>
      <x:b/>
      <x:color rgb="0017375E"/>
    </x:font>
    <x:font>
      <x:b/>
      <x:sz val="11"/>
      <x:color rgb="00FFFFFF"/>
      <x:name val="Calibri"/>
    </x:font>
    <x:font>
      <x:b/>
      <x:sz val="15"/>
      <x:color rgb="0017375E"/>
      <x:name val="Calibri"/>
    </x:font>
    <x:font>
      <x:b/>
      <x:color rgb="00FFFFFF"/>
    </x:font>
    <x:font>
      <x:i/>
      <x:color rgb="005B6573"/>
    </x:font>
    <x:font>
      <x:b/>
      <x:sz val="16"/>
      <x:color rgb="00FFFFFF"/>
      <x:name val="Calibri"/>
    </x:font>
    <x:font>
      <x:b/>
      <x:color rgb="001F1F1F"/>
    </x:font>
    <x:font>
      <x:i/>
      <x:color rgb="003A3A3A"/>
    </x:font>
  </x:fonts>
  <x:fills count="30">
    <x:fill>
      <x:patternFill patternType="none"/>
    </x:fill>
    <x:fill>
      <x:patternFill patternType="gray125"/>
    </x:fill>
    <x:fill>
      <x:patternFill patternType="solid">
        <x:fgColor rgb="0017375E"/>
      </x:patternFill>
    </x:fill>
    <x:fill>
      <x:patternFill patternType="solid">
        <x:fgColor rgb="00EAF2F8"/>
      </x:patternFill>
    </x:fill>
    <x:fill>
      <x:patternFill patternType="solid">
        <x:fgColor rgb="00DCECF8"/>
      </x:patternFill>
    </x:fill>
    <x:fill>
      <x:patternFill patternType="solid">
        <x:fgColor rgb="00F8FBFD"/>
      </x:patternFill>
    </x:fill>
    <x:fill>
      <x:patternFill patternType="solid">
        <x:fgColor rgb="000F766E"/>
      </x:patternFill>
    </x:fill>
    <x:fill>
      <x:patternFill patternType="solid">
        <x:fgColor rgb="00FFFFFF"/>
      </x:patternFill>
    </x:fill>
    <x:fill>
      <x:patternFill patternType="solid">
        <x:fgColor rgb="002F855A"/>
      </x:patternFill>
    </x:fill>
    <x:fill>
      <x:patternFill patternType="solid">
        <x:fgColor rgb="00D69E2E"/>
      </x:patternFill>
    </x:fill>
    <x:fill>
      <x:patternFill patternType="solid">
        <x:fgColor rgb="00805AD5"/>
      </x:patternFill>
    </x:fill>
    <x:fill>
      <x:patternFill patternType="solid">
        <x:fgColor rgb="00DD6B20"/>
      </x:patternFill>
    </x:fill>
    <x:fill>
      <x:patternFill patternType="solid">
        <x:fgColor rgb="00D8F0EB"/>
      </x:patternFill>
    </x:fill>
    <x:fill>
      <x:patternFill patternType="solid">
        <x:fgColor rgb="00F8FCFB"/>
      </x:patternFill>
    </x:fill>
    <x:fill>
      <x:patternFill patternType="solid">
        <x:fgColor rgb="00FFF0D9"/>
      </x:patternFill>
    </x:fill>
    <x:fill>
      <x:patternFill patternType="solid">
        <x:fgColor rgb="00FFF9F1"/>
      </x:patternFill>
    </x:fill>
    <x:fill>
      <x:patternFill patternType="solid">
        <x:fgColor rgb="00F3F6F9"/>
      </x:patternFill>
    </x:fill>
    <x:fill>
      <x:patternFill patternType="solid">
        <x:fgColor rgb="001F497D"/>
      </x:patternFill>
    </x:fill>
    <x:fill>
      <x:patternFill patternType="solid">
        <x:fgColor rgb="00FDE8E8"/>
      </x:patternFill>
    </x:fill>
    <x:fill>
      <x:patternFill patternType="solid">
        <x:fgColor rgb="00E6F4EA"/>
      </x:patternFill>
    </x:fill>
    <x:fill>
      <x:patternFill patternType="solid">
        <x:fgColor rgb="00FBFCFE"/>
      </x:patternFill>
    </x:fill>
    <x:fill>
      <x:patternFill patternType="solid">
        <x:fgColor rgb="00E8F2FB"/>
      </x:patternFill>
    </x:fill>
    <x:fill>
      <x:patternFill patternType="solid">
        <x:fgColor rgb="00FFF4D6"/>
      </x:patternFill>
    </x:fill>
    <x:fill>
      <x:patternFill patternType="solid">
        <x:fgColor rgb="00E6F4F1"/>
      </x:patternFill>
    </x:fill>
    <x:fill>
      <x:patternFill patternType="solid">
        <x:fgColor rgb="000F4C5C"/>
      </x:patternFill>
    </x:fill>
    <x:fill>
      <x:patternFill patternType="solid">
        <x:fgColor rgb="00FFF6E5"/>
      </x:patternFill>
    </x:fill>
    <x:fill>
      <x:patternFill patternType="solid">
        <x:fgColor rgb="00B7791F"/>
      </x:patternFill>
    </x:fill>
    <x:fill>
      <x:patternFill patternType="solid">
        <x:fgColor rgb="00FFFBF5"/>
      </x:patternFill>
    </x:fill>
    <x:fill>
      <x:patternFill patternType="solid">
        <x:fgColor rgb="00DDEBF7"/>
      </x:patternFill>
    </x:fill>
    <x:fill>
      <x:patternFill patternType="solid">
        <x:fgColor rgb="00D9EAD3"/>
      </x:patternFill>
    </x:fill>
  </x:fills>
  <x:borders count="8">
    <x:border>
      <x:left/>
      <x:right/>
      <x:top/>
      <x:bottom/>
      <x:diagonal/>
    </x:border>
    <x:border>
      <x:left style="thin">
        <x:color rgb="00D6DCE5"/>
      </x:left>
      <x:right style="thin">
        <x:color rgb="00D6DCE5"/>
      </x:right>
      <x:top style="thin">
        <x:color rgb="00D6DCE5"/>
      </x:top>
      <x:bottom style="thin">
        <x:color rgb="00D6DCE5"/>
      </x:bottom>
    </x:border>
    <x:border>
      <x:bottom style="medium">
        <x:color rgb="007FA9D9"/>
      </x:bottom>
    </x:border>
    <x:border>
      <x:left/>
      <x:right/>
      <x:top style="thin">
        <x:color rgb="00D6DCE5"/>
      </x:top>
      <x:bottom/>
      <x:diagonal/>
    </x:border>
    <x:border>
      <x:left/>
      <x:right style="thin">
        <x:color rgb="00D6DCE5"/>
      </x:right>
      <x:top style="thin">
        <x:color rgb="00D6DCE5"/>
      </x:top>
      <x:bottom/>
      <x:diagonal/>
    </x:border>
    <x:border>
      <x:left/>
      <x:right/>
      <x:top style="thin">
        <x:color rgb="00D6DCE5"/>
      </x:top>
      <x:bottom style="thin">
        <x:color rgb="00D6DCE5"/>
      </x:bottom>
      <x:diagonal/>
    </x:border>
    <x:border>
      <x:left/>
      <x:right style="thin">
        <x:color rgb="00D6DCE5"/>
      </x:right>
      <x:top style="thin">
        <x:color rgb="00D6DCE5"/>
      </x:top>
      <x:bottom style="thin">
        <x:color rgb="00D6DCE5"/>
      </x:bottom>
      <x:diagonal/>
    </x:border>
    <x:border/>
  </x:borders>
  <x:cellStyleXfs count="1">
    <x:xf numFmtId="0" fontId="0" fillId="0" borderId="0"/>
  </x:cellStyleXfs>
  <x:cellXfs count="79">
    <x:xf numFmtId="0" fontId="0" fillId="0" borderId="0" xfId="0"/>
    <x:xf numFmtId="0" fontId="1" fillId="2" borderId="1" xfId="0" applyAlignment="1">
      <x:alignment horizontal="center" vertical="center" wrapText="1"/>
    </x:xf>
    <x:xf numFmtId="0" fontId="0" fillId="0" borderId="1" xfId="0"/>
    <x:xf numFmtId="0" fontId="2" fillId="3" borderId="1" xfId="0" applyAlignment="1">
      <x:alignment horizontal="center" vertical="center" wrapText="1"/>
    </x:xf>
    <x:xf numFmtId="0" fontId="3" fillId="4" borderId="1" xfId="0" applyAlignment="1">
      <x:alignment horizontal="left" vertical="center"/>
    </x:xf>
    <x:xf numFmtId="0" fontId="0" fillId="5" borderId="2" xfId="0" applyAlignment="1">
      <x:alignment horizontal="left" vertical="center"/>
    </x:xf>
    <x:xf numFmtId="164" fontId="0" fillId="5" borderId="2" xfId="0" applyAlignment="1">
      <x:alignment horizontal="left" vertical="center"/>
    </x:xf>
    <x:xf numFmtId="0" fontId="4" fillId="6" borderId="1" xfId="0" applyAlignment="1">
      <x:alignment horizontal="center" vertical="center" wrapText="1"/>
    </x:xf>
    <x:xf numFmtId="0" fontId="4" fillId="8" borderId="1" xfId="0" applyAlignment="1">
      <x:alignment horizontal="center" vertical="center" wrapText="1"/>
    </x:xf>
    <x:xf numFmtId="0" fontId="4" fillId="9" borderId="1" xfId="0" applyAlignment="1">
      <x:alignment horizontal="center" vertical="center" wrapText="1"/>
    </x:xf>
    <x:xf numFmtId="0" fontId="4" fillId="10" borderId="1" xfId="0" applyAlignment="1">
      <x:alignment horizontal="center" vertical="center" wrapText="1"/>
    </x:xf>
    <x:xf numFmtId="0" fontId="4" fillId="11" borderId="1" xfId="0" applyAlignment="1">
      <x:alignment horizontal="center" vertical="center" wrapText="1"/>
    </x:xf>
    <x:xf numFmtId="0" fontId="5" fillId="7" borderId="1" xfId="0" applyAlignment="1">
      <x:alignment horizontal="center" vertical="center" wrapText="1"/>
    </x:xf>
    <x:xf numFmtId="0" fontId="0" fillId="0" borderId="1" xfId="0" applyAlignment="1">
      <x:alignment horizontal="center" vertical="center"/>
    </x:xf>
    <x:xf numFmtId="3" fontId="0" fillId="0" borderId="1" xfId="0" applyAlignment="1">
      <x:alignment horizontal="center" vertical="center"/>
    </x:xf>
    <x:xf numFmtId="9" fontId="0" fillId="0" borderId="1" xfId="0" applyAlignment="1">
      <x:alignment horizontal="center" vertical="center"/>
    </x:xf>
    <x:xf numFmtId="0" fontId="3" fillId="12" borderId="1" xfId="0" applyAlignment="1">
      <x:alignment horizontal="center"/>
    </x:xf>
    <x:xf numFmtId="0" fontId="3" fillId="14" borderId="1" xfId="0" applyAlignment="1">
      <x:alignment horizontal="center"/>
    </x:xf>
    <x:xf numFmtId="0" fontId="0" fillId="0" borderId="1" xfId="0" applyAlignment="1">
      <x:alignment horizontal="left" vertical="center"/>
    </x:xf>
    <x:xf numFmtId="0" fontId="0" fillId="0" borderId="1" xfId="0" applyAlignment="1">
      <x:alignment horizontal="left" vertical="center" wrapText="1"/>
    </x:xf>
    <x:xf numFmtId="3" fontId="0" fillId="0" borderId="1" xfId="0" applyAlignment="1">
      <x:alignment horizontal="center" vertical="center" wrapText="1"/>
    </x:xf>
    <x:xf numFmtId="0" fontId="0" fillId="0" borderId="1" xfId="0" applyAlignment="1">
      <x:alignment horizontal="center" vertical="center" wrapText="1"/>
    </x:xf>
    <x:xf numFmtId="0" fontId="0" fillId="13" borderId="1" xfId="0" applyAlignment="1">
      <x:alignment horizontal="left" vertical="center"/>
    </x:xf>
    <x:xf numFmtId="0" fontId="0" fillId="13" borderId="1" xfId="0" applyAlignment="1">
      <x:alignment horizontal="center" vertical="center"/>
    </x:xf>
    <x:xf numFmtId="3" fontId="0" fillId="13" borderId="1" xfId="0" applyAlignment="1">
      <x:alignment horizontal="center" vertical="center"/>
    </x:xf>
    <x:xf numFmtId="0" fontId="0" fillId="15" borderId="1" xfId="0" applyAlignment="1">
      <x:alignment horizontal="left" vertical="center" wrapText="1"/>
    </x:xf>
    <x:xf numFmtId="3" fontId="0" fillId="15" borderId="1" xfId="0" applyAlignment="1">
      <x:alignment horizontal="center" vertical="center" wrapText="1"/>
    </x:xf>
    <x:xf numFmtId="0" fontId="0" fillId="15" borderId="1" xfId="0" applyAlignment="1">
      <x:alignment horizontal="center" vertical="center" wrapText="1"/>
    </x:xf>
    <x:xf numFmtId="0" fontId="2" fillId="16" borderId="1" xfId="0" applyAlignment="1">
      <x:alignment horizontal="center" vertical="center" wrapText="1"/>
    </x:xf>
    <x:xf numFmtId="3" fontId="0" fillId="0" borderId="0" xfId="0"/>
    <x:xf numFmtId="0" fontId="6" fillId="17" borderId="1" xfId="0" applyAlignment="1">
      <x:alignment horizontal="center" vertical="center" wrapText="1"/>
    </x:xf>
    <x:xf numFmtId="9" fontId="6" fillId="17" borderId="1" xfId="0" applyAlignment="1">
      <x:alignment horizontal="center" vertical="center" wrapText="1"/>
    </x:xf>
    <x:xf numFmtId="3" fontId="0" fillId="0" borderId="1" xfId="0" applyAlignment="1">
      <x:alignment horizontal="right" vertical="center"/>
    </x:xf>
    <x:xf numFmtId="0" fontId="0" fillId="18" borderId="1" xfId="0" applyAlignment="1">
      <x:alignment horizontal="center" vertical="center"/>
    </x:xf>
    <x:xf numFmtId="0" fontId="0" fillId="19" borderId="1" xfId="0" applyAlignment="1">
      <x:alignment horizontal="center" vertical="center"/>
    </x:xf>
    <x:xf numFmtId="0" fontId="0" fillId="20" borderId="1" xfId="0" applyAlignment="1">
      <x:alignment horizontal="left" vertical="center" wrapText="1"/>
    </x:xf>
    <x:xf numFmtId="0" fontId="0" fillId="20" borderId="1" xfId="0" applyAlignment="1">
      <x:alignment horizontal="center" vertical="center"/>
    </x:xf>
    <x:xf numFmtId="3" fontId="0" fillId="20" borderId="1" xfId="0" applyAlignment="1">
      <x:alignment horizontal="right" vertical="center"/>
    </x:xf>
    <x:xf numFmtId="0" fontId="0" fillId="21" borderId="1" xfId="0" applyAlignment="1">
      <x:alignment horizontal="center" vertical="center"/>
    </x:xf>
    <x:xf numFmtId="0" fontId="0" fillId="22" borderId="1" xfId="0" applyAlignment="1">
      <x:alignment horizontal="center" vertical="center"/>
    </x:xf>
    <x:xf numFmtId="0" fontId="1" fillId="6" borderId="1" xfId="0" applyAlignment="1">
      <x:alignment horizontal="center" vertical="center" wrapText="1"/>
    </x:xf>
    <x:xf numFmtId="0" fontId="2" fillId="23" borderId="1" xfId="0" applyAlignment="1">
      <x:alignment horizontal="center" vertical="center" wrapText="1"/>
    </x:xf>
    <x:xf numFmtId="0" fontId="3" fillId="12" borderId="1" xfId="0" applyAlignment="1">
      <x:alignment horizontal="left" vertical="center"/>
    </x:xf>
    <x:xf numFmtId="0" fontId="6" fillId="24" borderId="1" xfId="0" applyAlignment="1">
      <x:alignment horizontal="center" vertical="center" wrapText="1"/>
    </x:xf>
    <x:xf numFmtId="164" fontId="0" fillId="0" borderId="1" xfId="0" applyAlignment="1">
      <x:alignment horizontal="center" vertical="center"/>
    </x:xf>
    <x:xf numFmtId="0" fontId="0" fillId="13" borderId="1" xfId="0" applyAlignment="1">
      <x:alignment horizontal="left" vertical="center" wrapText="1"/>
    </x:xf>
    <x:xf numFmtId="164" fontId="0" fillId="13" borderId="1" xfId="0" applyAlignment="1">
      <x:alignment horizontal="center" vertical="center"/>
    </x:xf>
    <x:xf numFmtId="0" fontId="7" fillId="0" borderId="0" xfId="0"/>
    <x:xf numFmtId="0" fontId="1" fillId="9" borderId="1" xfId="0" applyAlignment="1">
      <x:alignment horizontal="center" vertical="center" wrapText="1"/>
    </x:xf>
    <x:xf numFmtId="0" fontId="2" fillId="25" borderId="1" xfId="0" applyAlignment="1">
      <x:alignment horizontal="center" vertical="center" wrapText="1"/>
    </x:xf>
    <x:xf numFmtId="0" fontId="3" fillId="14" borderId="1" xfId="0" applyAlignment="1">
      <x:alignment horizontal="left" vertical="center"/>
    </x:xf>
    <x:xf numFmtId="0" fontId="3" fillId="14" borderId="1" xfId="0"/>
    <x:xf numFmtId="0" fontId="6" fillId="26" borderId="1" xfId="0" applyAlignment="1">
      <x:alignment horizontal="center"/>
    </x:xf>
    <x:xf numFmtId="3" fontId="0" fillId="0" borderId="1" xfId="0" applyAlignment="1">
      <x:alignment horizontal="right" vertical="center" wrapText="1"/>
    </x:xf>
    <x:xf numFmtId="0" fontId="0" fillId="27" borderId="1" xfId="0" applyAlignment="1">
      <x:alignment horizontal="left" vertical="center" wrapText="1"/>
    </x:xf>
    <x:xf numFmtId="3" fontId="0" fillId="27" borderId="1" xfId="0" applyAlignment="1">
      <x:alignment horizontal="right" vertical="center" wrapText="1"/>
    </x:xf>
    <x:xf numFmtId="0" fontId="8" fillId="2" borderId="1" xfId="0" applyAlignment="1">
      <x:alignment horizontal="center" vertical="center" wrapText="1"/>
    </x:xf>
    <x:xf numFmtId="0" fontId="3" fillId="4" borderId="1" xfId="0"/>
    <x:xf numFmtId="0" fontId="0" fillId="0" borderId="1" xfId="0" applyAlignment="1">
      <x:alignment vertical="center" wrapText="1"/>
    </x:xf>
    <x:xf numFmtId="0" fontId="0" fillId="0" borderId="5" xfId="0"/>
    <x:xf numFmtId="0" fontId="0" fillId="0" borderId="6" xfId="0"/>
    <x:xf numFmtId="164" fontId="0" fillId="5" borderId="2" xfId="0" applyAlignment="1">
      <x:alignment horizontal="left" vertical="center"/>
    </x:xf>
    <x:xf numFmtId="3" fontId="5" fillId="7" borderId="1" xfId="0" applyAlignment="1">
      <x:alignment horizontal="center" vertical="center" wrapText="1"/>
    </x:xf>
    <x:xf numFmtId="9" fontId="5" fillId="7" borderId="1" xfId="0" applyAlignment="1">
      <x:alignment horizontal="center" vertical="center" wrapText="1"/>
    </x:xf>
    <x:xf numFmtId="164" fontId="0" fillId="0" borderId="1" xfId="0" applyAlignment="1">
      <x:alignment horizontal="center" vertical="center"/>
    </x:xf>
    <x:xf numFmtId="164" fontId="0" fillId="13" borderId="1" xfId="0" applyAlignment="1">
      <x:alignment horizontal="center" vertical="center"/>
    </x:xf>
    <x:xf numFmtId="0" fontId="0" fillId="0" borderId="7" xfId="0"/>
    <x:xf numFmtId="3" fontId="0" fillId="0" borderId="7" xfId="0"/>
    <x:xf numFmtId="165" fontId="0" fillId="0" borderId="1" xfId="0" applyAlignment="1">
      <x:alignment horizontal="center" vertical="center" wrapText="1"/>
    </x:xf>
    <x:xf numFmtId="0" fontId="9" fillId="28" borderId="0" xfId="0" applyAlignment="1">
      <x:alignment horizontal="center"/>
    </x:xf>
    <x:xf numFmtId="166" fontId="6" fillId="17" borderId="1" xfId="0" applyAlignment="1">
      <x:alignment horizontal="center" vertical="center" wrapText="1"/>
    </x:xf>
    <x:xf numFmtId="167" fontId="0" fillId="0" borderId="1" xfId="0" applyAlignment="1">
      <x:alignment horizontal="right" vertical="center"/>
    </x:xf>
    <x:xf numFmtId="167" fontId="0" fillId="20" borderId="1" xfId="0" applyAlignment="1">
      <x:alignment horizontal="right" vertical="center"/>
    </x:xf>
    <x:xf numFmtId="167" fontId="0" fillId="0" borderId="1" xfId="0" applyAlignment="1">
      <x:alignment horizontal="right" vertical="center" wrapText="1"/>
    </x:xf>
    <x:xf numFmtId="167" fontId="0" fillId="27" borderId="1" xfId="0" applyAlignment="1">
      <x:alignment horizontal="right" vertical="center" wrapText="1"/>
    </x:xf>
    <x:xf numFmtId="166" fontId="0" fillId="0" borderId="1" xfId="0" applyAlignment="1">
      <x:alignment horizontal="right" vertical="center" wrapText="1"/>
    </x:xf>
    <x:xf numFmtId="0" fontId="10" fillId="29" borderId="1" xfId="0" applyAlignment="1">
      <x:alignment horizontal="left"/>
    </x:xf>
    <x:xf numFmtId="0" fontId="10" fillId="29" borderId="5" xfId="0" applyAlignment="1">
      <x:alignment horizontal="left"/>
    </x:xf>
    <x:xf numFmtId="0" fontId="10" fillId="29" borderId="6" xfId="0" applyAlignment="1">
      <x:alignment horizontal="left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d57bee6a30a4600" /><Relationship Type="http://schemas.openxmlformats.org/officeDocument/2006/relationships/theme" Target="/xl/theme/theme1.xml" Id="R9efcda3d75fc4e89" /><Relationship Type="http://schemas.openxmlformats.org/officeDocument/2006/relationships/sharedStrings" Target="/xl/sharedStrings.xml" Id="R591f1dff62414e5d" /><Relationship Type="http://schemas.openxmlformats.org/officeDocument/2006/relationships/worksheet" Target="/xl/worksheets/sheet1.xml" Id="R9fed77ca785f4fa4" /><Relationship Type="http://schemas.openxmlformats.org/officeDocument/2006/relationships/worksheet" Target="/xl/worksheets/sheet2.xml" Id="R246d4735401346e4" /><Relationship Type="http://schemas.openxmlformats.org/officeDocument/2006/relationships/worksheet" Target="/xl/worksheets/sheet3.xml" Id="Re295b4ae79464a00" /><Relationship Type="http://schemas.openxmlformats.org/officeDocument/2006/relationships/worksheet" Target="/xl/worksheets/sheet4.xml" Id="R0268bffd1bb74a1b" /><Relationship Type="http://schemas.openxmlformats.org/officeDocument/2006/relationships/worksheet" Target="/xl/worksheets/sheet5.xml" Id="Rf147fa12bfd14c8f" /><Relationship Type="http://schemas.openxmlformats.org/officeDocument/2006/relationships/worksheet" Target="/xl/worksheets/sheet6.xml" Id="Rf879125aa00349bd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6" customWidth="1"/>
    <x:col min="2" max="2" width="15" customWidth="1"/>
    <x:col min="3" max="3" width="16" customWidth="1"/>
    <x:col min="4" max="4" width="15" customWidth="1"/>
    <x:col min="5" max="5" width="16" customWidth="1"/>
    <x:col min="6" max="6" width="15" customWidth="1"/>
    <x:col min="7" max="7" width="16" customWidth="1"/>
    <x:col min="8" max="8" width="15" customWidth="1"/>
    <x:col min="9" max="9" width="16" customWidth="1"/>
    <x:col min="10" max="10" width="15" customWidth="1"/>
  </x:cols>
  <x:sheetData>
    <x:row r="1" ht="24" customHeight="1">
      <x:c r="A1" s="1" t="inlineStr">
        <x:is>
          <x:t xml:space="preserve">PLAN DE FORMATION ENTREPRISE - TABLEAU DE PILOTAGE</x:t>
        </x:is>
      </x:c>
      <x:c r="B1" s="59" t="n"/>
      <x:c r="C1" s="59" t="n"/>
      <x:c r="D1" s="59" t="n"/>
      <x:c r="E1" s="59" t="n"/>
      <x:c r="F1" s="59" t="n"/>
      <x:c r="G1" s="59" t="n"/>
      <x:c r="H1" s="59" t="n"/>
      <x:c r="I1" s="59" t="n"/>
      <x:c r="J1" s="60" t="n"/>
    </x:row>
    <x:row r="2" ht="24" customHeight="1">
      <x:c r="A2" s="3" t="inlineStr">
        <x:is>
          <x:t xml:space="preserve">Version premium • synthèse, suivi annuel, fiches individuelles et budget</x:t>
        </x:is>
      </x:c>
      <x:c r="B2" s="59" t="n"/>
      <x:c r="C2" s="59" t="n"/>
      <x:c r="D2" s="59" t="n"/>
      <x:c r="E2" s="59" t="n"/>
      <x:c r="F2" s="59" t="n"/>
      <x:c r="G2" s="59" t="n"/>
      <x:c r="H2" s="59" t="n"/>
      <x:c r="I2" s="59" t="n"/>
      <x:c r="J2" s="60" t="n"/>
    </x:row>
    <x:row r="3" ht="24" customHeight="1"/>
    <x:row r="4" ht="24" customHeight="1">
      <x:c r="A4" s="4" t="inlineStr">
        <x:is>
          <x:t xml:space="preserve">Entreprise</x:t>
        </x:is>
      </x:c>
      <x:c r="B4" s="5" t="inlineStr">
        <x:is>
          <x:t xml:space="preserve">Atlas Services Groupe</x:t>
        </x:is>
      </x:c>
      <x:c r="C4" s="4" t="inlineStr">
        <x:is>
          <x:t xml:space="preserve">Exercice</x:t>
        </x:is>
      </x:c>
      <x:c r="D4" s="5" t="inlineStr">
        <x:is>
          <x:t xml:space="preserve">2026</x:t>
        </x:is>
      </x:c>
      <x:c r="E4" s="4" t="inlineStr">
        <x:is>
          <x:t xml:space="preserve">Référent RH</x:t>
        </x:is>
      </x:c>
      <x:c r="F4" s="5" t="inlineStr">
        <x:is>
          <x:t xml:space="preserve">Sophie Martin</x:t>
        </x:is>
      </x:c>
      <x:c r="G4" s="4" t="inlineStr">
        <x:is>
          <x:t xml:space="preserve">Validateur</x:t>
        </x:is>
      </x:c>
      <x:c r="H4" s="5" t="inlineStr">
        <x:is>
          <x:t xml:space="preserve">Direction Générale</x:t>
        </x:is>
      </x:c>
      <x:c r="I4" s="4" t="inlineStr">
        <x:is>
          <x:t xml:space="preserve">Mise à jour</x:t>
        </x:is>
      </x:c>
      <x:c r="J4" s="61" t="n">
        <x:v>46082</x:v>
      </x:c>
    </x:row>
    <x:row r="5" ht="24" customHeight="1"/>
    <x:row r="6" ht="24" customHeight="1">
      <x:c r="A6" s="7" t="inlineStr">
        <x:is>
          <x:t xml:space="preserve">Actions annuelles</x:t>
        </x:is>
      </x:c>
      <x:c r="B6" s="60" t="n"/>
      <x:c r="C6" s="8" t="inlineStr">
        <x:is>
          <x:t xml:space="preserve">Budget total</x:t>
        </x:is>
      </x:c>
      <x:c r="D6" s="60" t="n"/>
      <x:c r="E6" s="9" t="inlineStr">
        <x:is>
          <x:t xml:space="preserve">Réalisées</x:t>
        </x:is>
      </x:c>
      <x:c r="F6" s="60" t="n"/>
      <x:c r="G6" s="10" t="inlineStr">
        <x:is>
          <x:t xml:space="preserve">Taux d’avancement</x:t>
        </x:is>
      </x:c>
      <x:c r="H6" s="60" t="n"/>
      <x:c r="I6" s="11" t="inlineStr">
        <x:is>
          <x:t xml:space="preserve">Participants</x:t>
        </x:is>
      </x:c>
      <x:c r="J6" s="60" t="n"/>
    </x:row>
    <x:row r="7" ht="24" customHeight="1">
      <x:c r="A7" s="12">
        <x:f>COUNTA('Modèle A - Annuel'!A10:A30)</x:f>
        <x:v>21</x:v>
      </x:c>
      <x:c r="B7" s="60" t="n"/>
      <x:c r="C7" s="62">
        <x:f>SUM('Modèle A - Annuel'!J10:J30)</x:f>
        <x:v>38600</x:v>
      </x:c>
      <x:c r="D7" s="60" t="n"/>
      <x:c r="E7" s="12">
        <x:f>COUNTIF('Modèle A - Annuel'!L10:L30,"Réalisée")</x:f>
        <x:v>2</x:v>
      </x:c>
      <x:c r="F7" s="60" t="n"/>
      <x:c r="G7" s="63">
        <x:f>IF(A7=0,0,E7/A7)</x:f>
        <x:v>0.09523809523809523</x:v>
      </x:c>
      <x:c r="H7" s="60" t="n"/>
      <x:c r="I7" s="62">
        <x:f>SUM('Modèle A - Annuel'!I10:I30)</x:f>
        <x:v>367</x:v>
      </x:c>
      <x:c r="J7" s="60" t="n"/>
    </x:row>
    <x:row r="8" ht="24" customHeight="1"/>
    <x:row r="9" ht="24" customHeight="1">
      <x:c r="A9" s="7" t="inlineStr">
        <x:is>
          <x:t xml:space="preserve">Répartition par service</x:t>
        </x:is>
      </x:c>
      <x:c r="B9" s="59" t="n"/>
      <x:c r="C9" s="59" t="n"/>
      <x:c r="D9" s="59" t="n"/>
      <x:c r="E9" s="60" t="n"/>
      <x:c r="G9" s="9" t="inlineStr">
        <x:is>
          <x:t xml:space="preserve">Suivi budgétaire</x:t>
        </x:is>
      </x:c>
      <x:c r="H9" s="59" t="n"/>
      <x:c r="I9" s="59" t="n"/>
      <x:c r="J9" s="60" t="n"/>
    </x:row>
    <x:row r="10" ht="24" customHeight="1">
      <x:c r="A10" s="16" t="inlineStr">
        <x:is>
          <x:t xml:space="preserve">Service</x:t>
        </x:is>
      </x:c>
      <x:c r="B10" s="16" t="inlineStr">
        <x:is>
          <x:t xml:space="preserve">Actions</x:t>
        </x:is>
      </x:c>
      <x:c r="C10" s="16" t="inlineStr">
        <x:is>
          <x:t xml:space="preserve">Participants</x:t>
        </x:is>
      </x:c>
      <x:c r="D10" s="16" t="inlineStr">
        <x:is>
          <x:t xml:space="preserve">Budget</x:t>
        </x:is>
      </x:c>
      <x:c r="E10" s="16" t="inlineStr">
        <x:is>
          <x:t xml:space="preserve">Réalisées</x:t>
        </x:is>
      </x:c>
      <x:c r="G10" s="17" t="inlineStr">
        <x:is>
          <x:t xml:space="preserve">Indicateur</x:t>
        </x:is>
      </x:c>
      <x:c r="H10" s="17" t="inlineStr">
        <x:is>
          <x:t xml:space="preserve">Valeur</x:t>
        </x:is>
      </x:c>
      <x:c r="I10" s="17" t="inlineStr">
        <x:is>
          <x:t xml:space="preserve">Commentaires</x:t>
        </x:is>
      </x:c>
      <x:c r="J10" s="17" t="inlineStr">
        <x:is>
          <x:t xml:space="preserve">Échéance</x:t>
        </x:is>
      </x:c>
    </x:row>
    <x:row r="11" ht="24" customHeight="1">
      <x:c r="A11" s="18" t="inlineStr">
        <x:is>
          <x:t xml:space="preserve">Production</x:t>
        </x:is>
      </x:c>
      <x:c r="B11" s="13">
        <x:f>COUNTIF('Modèle A - Annuel'!C10:C30,A11)</x:f>
        <x:v>2</x:v>
      </x:c>
      <x:c r="C11" s="13">
        <x:f>SUMIF('Modèle A - Annuel'!C10:C30,A11,'Modèle A - Annuel'!I10:I30)</x:f>
        <x:v>42</x:v>
      </x:c>
      <x:c r="D11" s="14">
        <x:f>SUMIF('Modèle A - Annuel'!C10:C30,A11,'Modèle A - Annuel'!J10:J30)</x:f>
        <x:v>6000</x:v>
      </x:c>
      <x:c r="E11" s="13">
        <x:f>COUNTIFS('Modèle A - Annuel'!C10:C30,A11,'Modèle A - Annuel'!L10:L30,"Réalisée")</x:f>
        <x:v>0</x:v>
      </x:c>
      <x:c r="G11" s="19" t="inlineStr">
        <x:is>
          <x:t xml:space="preserve">Budget prévu</x:t>
        </x:is>
      </x:c>
      <x:c r="H11" s="20">
        <x:f>'Modèle C - Budget'!B9</x:f>
        <x:v>38600</x:v>
      </x:c>
      <x:c r="I11" s="19" t="inlineStr">
        <x:is>
          <x:t xml:space="preserve">Enveloppe globale validée</x:t>
        </x:is>
      </x:c>
      <x:c r="J11" s="21" t="inlineStr">
        <x:is>
          <x:t xml:space="preserve">31/12/2026</x:t>
        </x:is>
      </x:c>
    </x:row>
    <x:row r="12" ht="24" customHeight="1">
      <x:c r="A12" s="22" t="inlineStr">
        <x:is>
          <x:t xml:space="preserve">QHSE</x:t>
        </x:is>
      </x:c>
      <x:c r="B12" s="23">
        <x:f>COUNTIF('Modèle A - Annuel'!C10:C30,A12)</x:f>
        <x:v>3</x:v>
      </x:c>
      <x:c r="C12" s="23">
        <x:f>SUMIF('Modèle A - Annuel'!C10:C30,A12,'Modèle A - Annuel'!I10:I30)</x:f>
        <x:v>101</x:v>
      </x:c>
      <x:c r="D12" s="24">
        <x:f>SUMIF('Modèle A - Annuel'!C10:C30,A12,'Modèle A - Annuel'!J10:J30)</x:f>
        <x:v>5000</x:v>
      </x:c>
      <x:c r="E12" s="23">
        <x:f>COUNTIFS('Modèle A - Annuel'!C10:C30,A12,'Modèle A - Annuel'!L10:L30,"Réalisée")</x:f>
        <x:v>1</x:v>
      </x:c>
      <x:c r="G12" s="25" t="inlineStr">
        <x:is>
          <x:t xml:space="preserve">Budget engagé</x:t>
        </x:is>
      </x:c>
      <x:c r="H12" s="26">
        <x:f>'Modèle C - Budget'!B10</x:f>
        <x:v>12900</x:v>
      </x:c>
      <x:c r="I12" s="25" t="inlineStr">
        <x:is>
          <x:t xml:space="preserve">Actions lancées ou contractualisées</x:t>
        </x:is>
      </x:c>
      <x:c r="J12" s="27" t="inlineStr">
        <x:is>
          <x:t xml:space="preserve">31/12/2026</x:t>
        </x:is>
      </x:c>
    </x:row>
    <x:row r="13" ht="24" customHeight="1">
      <x:c r="A13" s="18" t="inlineStr">
        <x:is>
          <x:t xml:space="preserve">Commercial</x:t>
        </x:is>
      </x:c>
      <x:c r="B13" s="13">
        <x:f>COUNTIF('Modèle A - Annuel'!C10:C30,A13)</x:f>
        <x:v>3</x:v>
      </x:c>
      <x:c r="C13" s="13">
        <x:f>SUMIF('Modèle A - Annuel'!C10:C30,A13,'Modèle A - Annuel'!I10:I30)</x:f>
        <x:v>30</x:v>
      </x:c>
      <x:c r="D13" s="14">
        <x:f>SUMIF('Modèle A - Annuel'!C10:C30,A13,'Modèle A - Annuel'!J10:J30)</x:f>
        <x:v>4600</x:v>
      </x:c>
      <x:c r="E13" s="13">
        <x:f>COUNTIFS('Modèle A - Annuel'!C10:C30,A13,'Modèle A - Annuel'!L10:L30,"Réalisée")</x:f>
        <x:v>0</x:v>
      </x:c>
      <x:c r="G13" s="19" t="inlineStr">
        <x:is>
          <x:t xml:space="preserve">Reste à engager</x:t>
        </x:is>
      </x:c>
      <x:c r="H13" s="20">
        <x:f>'Modèle C - Budget'!B11</x:f>
        <x:v>25700</x:v>
      </x:c>
      <x:c r="I13" s="19" t="inlineStr">
        <x:is>
          <x:t xml:space="preserve">Marge disponible</x:t>
        </x:is>
      </x:c>
      <x:c r="J13" s="21" t="inlineStr">
        <x:is>
          <x:t xml:space="preserve">31/12/2026</x:t>
        </x:is>
      </x:c>
    </x:row>
    <x:row r="14" ht="24" customHeight="1">
      <x:c r="A14" s="22" t="inlineStr">
        <x:is>
          <x:t xml:space="preserve">Service client</x:t>
        </x:is>
      </x:c>
      <x:c r="B14" s="23">
        <x:f>COUNTIF('Modèle A - Annuel'!C10:C30,A14)</x:f>
        <x:v>2</x:v>
      </x:c>
      <x:c r="C14" s="23">
        <x:f>SUMIF('Modèle A - Annuel'!C10:C30,A14,'Modèle A - Annuel'!I10:I30)</x:f>
        <x:v>29</x:v>
      </x:c>
      <x:c r="D14" s="24">
        <x:f>SUMIF('Modèle A - Annuel'!C10:C30,A14,'Modèle A - Annuel'!J10:J30)</x:f>
        <x:v>3550</x:v>
      </x:c>
      <x:c r="E14" s="23">
        <x:f>COUNTIFS('Modèle A - Annuel'!C10:C30,A14,'Modèle A - Annuel'!L10:L30,"Réalisée")</x:f>
        <x:v>0</x:v>
      </x:c>
      <x:c r="G14" s="25" t="inlineStr">
        <x:is>
          <x:t xml:space="preserve">Financement OPCO</x:t>
        </x:is>
      </x:c>
      <x:c r="H14" s="26">
        <x:f>'Modèle C - Budget'!B12</x:f>
        <x:v>3500</x:v>
      </x:c>
      <x:c r="I14" s="25" t="inlineStr">
        <x:is>
          <x:t xml:space="preserve">Montant sollicité</x:t>
        </x:is>
      </x:c>
      <x:c r="J14" s="27" t="inlineStr">
        <x:is>
          <x:t xml:space="preserve">30/09/2026</x:t>
        </x:is>
      </x:c>
    </x:row>
    <x:row r="15" ht="24" customHeight="1">
      <x:c r="A15" s="18" t="inlineStr">
        <x:is>
          <x:t xml:space="preserve">Finance</x:t>
        </x:is>
      </x:c>
      <x:c r="B15" s="13">
        <x:f>COUNTIF('Modèle A - Annuel'!C10:C30,A15)</x:f>
        <x:v>2</x:v>
      </x:c>
      <x:c r="C15" s="13">
        <x:f>SUMIF('Modèle A - Annuel'!C10:C30,A15,'Modèle A - Annuel'!I10:I30)</x:f>
        <x:v>11</x:v>
      </x:c>
      <x:c r="D15" s="14">
        <x:f>SUMIF('Modèle A - Annuel'!C10:C30,A15,'Modèle A - Annuel'!J10:J30)</x:f>
        <x:v>3000</x:v>
      </x:c>
      <x:c r="E15" s="13">
        <x:f>COUNTIFS('Modèle A - Annuel'!C10:C30,A15,'Modèle A - Annuel'!L10:L30,"Réalisée")</x:f>
        <x:v>0</x:v>
      </x:c>
      <x:c r="G15" s="19" t="inlineStr">
        <x:is>
          <x:t xml:space="preserve">Coût net estimé</x:t>
        </x:is>
      </x:c>
      <x:c r="H15" s="20">
        <x:f>'Modèle C - Budget'!B13</x:f>
        <x:v>9400</x:v>
      </x:c>
      <x:c r="I15" s="19" t="inlineStr">
        <x:is>
          <x:t xml:space="preserve">Charge finale entreprise</x:t>
        </x:is>
      </x:c>
      <x:c r="J15" s="21" t="inlineStr">
        <x:is>
          <x:t xml:space="preserve">31/12/2026</x:t>
        </x:is>
      </x:c>
    </x:row>
    <x:row r="16" ht="24" customHeight="1">
      <x:c r="A16" s="22" t="inlineStr">
        <x:is>
          <x:t xml:space="preserve">Managers</x:t>
        </x:is>
      </x:c>
      <x:c r="B16" s="23">
        <x:f>COUNTIF('Modèle A - Annuel'!C10:C30,A16)</x:f>
        <x:v>3</x:v>
      </x:c>
      <x:c r="C16" s="23">
        <x:f>SUMIF('Modèle A - Annuel'!C10:C30,A16,'Modèle A - Annuel'!I10:I30)</x:f>
        <x:v>27</x:v>
      </x:c>
      <x:c r="D16" s="24">
        <x:f>SUMIF('Modèle A - Annuel'!C10:C30,A16,'Modèle A - Annuel'!J10:J30)</x:f>
        <x:v>7650</x:v>
      </x:c>
      <x:c r="E16" s="23">
        <x:f>COUNTIFS('Modèle A - Annuel'!C10:C30,A16,'Modèle A - Annuel'!L10:L30,"Réalisée")</x:f>
        <x:v>0</x:v>
      </x:c>
      <x:c r="G16" s="19" t="inlineStr">
        <x:is>
          <x:t xml:space="preserve">Actions haute priorité</x:t>
        </x:is>
      </x:c>
      <x:c r="H16" s="20">
        <x:f>COUNTIF('Modèle A - Annuel'!K10:K30,"Haute")</x:f>
        <x:v>10</x:v>
      </x:c>
      <x:c r="I16" s="19" t="inlineStr">
        <x:is>
          <x:t xml:space="preserve">Suivi renforcé</x:t>
        </x:is>
      </x:c>
      <x:c r="J16" s="21" t="inlineStr">
        <x:is>
          <x:t xml:space="preserve">Trimestriel</x:t>
        </x:is>
      </x:c>
    </x:row>
    <x:row r="17" ht="24" customHeight="1">
      <x:c r="A17" s="22" t="inlineStr">
        <x:is>
          <x:t xml:space="preserve">RH</x:t>
        </x:is>
      </x:c>
      <x:c r="B17" s="23">
        <x:f>COUNTIF('Modèle A - Annuel'!C10:C30,A17)</x:f>
        <x:v>3</x:v>
      </x:c>
      <x:c r="C17" s="23">
        <x:f>SUMIF('Modèle A - Annuel'!C10:C30,A17,'Modèle A - Annuel'!I10:I30)</x:f>
        <x:v>61</x:v>
      </x:c>
      <x:c r="D17" s="24">
        <x:f>SUMIF('Modèle A - Annuel'!C10:C30,A17,'Modèle A - Annuel'!J10:J30)</x:f>
        <x:v>4900</x:v>
      </x:c>
      <x:c r="E17" s="23">
        <x:f>COUNTIFS('Modèle A - Annuel'!C10:C30,A17,'Modèle A - Annuel'!L10:L30,"Réalisée")</x:f>
        <x:v>1</x:v>
      </x:c>
      <x:c r="G17" s="19" t="inlineStr">
        <x:is>
          <x:t xml:space="preserve">Coût moyen / participant</x:t>
        </x:is>
      </x:c>
      <x:c r="H17" s="68">
        <x:f>IF(SUM('Modèle A - Annuel'!I10:I30)=0,0,SUM('Modèle A - Annuel'!J10:J30)/SUM('Modèle A - Annuel'!I10:I30))</x:f>
        <x:v>105.17711171662125</x:v>
      </x:c>
      <x:c r="I17" s="19" t="inlineStr">
        <x:is>
          <x:t xml:space="preserve">Lecture financière</x:t>
        </x:is>
      </x:c>
      <x:c r="J17" s="21" t="inlineStr">
        <x:is>
          <x:t xml:space="preserve">Budget / volume</x:t>
        </x:is>
      </x:c>
    </x:row>
    <x:row r="18" ht="24" customHeight="1">
      <x:c r="A18" s="22" t="inlineStr">
        <x:is>
          <x:t xml:space="preserve">IT</x:t>
        </x:is>
      </x:c>
      <x:c r="B18" s="23">
        <x:f>COUNTIF('Modèle A - Annuel'!C10:C30,A18)</x:f>
        <x:v>3</x:v>
      </x:c>
      <x:c r="C18" s="23">
        <x:f>SUMIF('Modèle A - Annuel'!C10:C30,A18,'Modèle A - Annuel'!I10:I30)</x:f>
        <x:v>66</x:v>
      </x:c>
      <x:c r="D18" s="24">
        <x:f>SUMIF('Modèle A - Annuel'!C10:C30,A18,'Modèle A - Annuel'!J10:J30)</x:f>
        <x:v>3900</x:v>
      </x:c>
      <x:c r="E18" s="23">
        <x:f>COUNTIFS('Modèle A - Annuel'!C10:C30,A18,'Modèle A - Annuel'!L10:L30,"Réalisée")</x:f>
        <x:v>0</x:v>
      </x:c>
      <x:c r="G18" s="19" t="inlineStr">
        <x:is>
          <x:t xml:space="preserve">Actions reportées</x:t>
        </x:is>
      </x:c>
      <x:c r="H18" s="20">
        <x:f>COUNTIF('Modèle A - Annuel'!L10:L30,"Reportée")</x:f>
        <x:v>0</x:v>
      </x:c>
      <x:c r="I18" s="19" t="inlineStr">
        <x:is>
          <x:t xml:space="preserve">Alerte pilotage</x:t>
        </x:is>
      </x:c>
      <x:c r="J18" s="21" t="inlineStr">
        <x:is>
          <x:t xml:space="preserve">À replanifier</x:t>
        </x:is>
      </x:c>
    </x:row>
    <x:row r="19" ht="24" customHeight="1">
      <x:c r="A19" s="28" t="inlineStr">
        <x:is>
          <x:t xml:space="preserve">Astuce : utilisez le modèle annuel pour le pilotage global, le modèle individuel pour le suivi salarié et l’onglet budget pour l’arbitrage financier.</x:t>
        </x:is>
      </x:c>
      <x:c r="B19" s="59" t="n"/>
      <x:c r="C19" s="59" t="n"/>
      <x:c r="D19" s="59" t="n"/>
      <x:c r="E19" s="59" t="n"/>
      <x:c r="F19" s="59" t="n"/>
      <x:c r="G19" s="59" t="n"/>
      <x:c r="H19" s="59" t="n"/>
      <x:c r="I19" s="59" t="n"/>
      <x:c r="J19" s="60" t="n"/>
    </x:row>
    <x:row r="20" ht="24" customHeight="1"/>
    <x:row r="21" ht="24" customHeight="1"/>
    <x:row r="22" ht="24" customHeight="1"/>
    <x:row r="23" ht="24" customHeight="1"/>
    <x:row r="24" ht="24" customHeight="1"/>
    <x:row r="25" ht="24" customHeight="1"/>
    <x:row r="26" ht="24" customHeight="1"/>
    <x:row r="27" ht="24" customHeight="1"/>
    <x:row r="28" ht="24" customHeight="1"/>
    <x:row r="29" ht="24" customHeight="1"/>
    <x:row r="30" ht="24" customHeight="1"/>
    <x:row r="31" ht="24" customHeight="1"/>
    <x:row r="32" ht="24" customHeight="1"/>
    <x:row r="33" ht="24" customHeight="1"/>
    <x:row r="34" ht="24" customHeight="1"/>
    <x:row r="35" ht="24" customHeight="1"/>
    <x:row r="36" ht="24" customHeight="1"/>
    <x:row r="37" ht="24" customHeight="1"/>
    <x:row r="38" ht="24" customHeight="1"/>
    <x:row r="39" ht="24" customHeight="1"/>
    <x:row r="40" ht="24" customHeight="1"/>
    <x:row r="41" ht="24" customHeight="1"/>
    <x:row r="42" ht="24" customHeight="1"/>
    <x:row r="43" ht="24" customHeight="1"/>
    <x:row r="44" ht="24" customHeight="1"/>
    <x:row r="45" ht="24" customHeight="1"/>
    <x:row r="46" ht="24" customHeight="1"/>
    <x:row r="47" ht="24" customHeight="1"/>
    <x:row r="48" ht="24" customHeight="1"/>
    <x:row r="49" ht="24" customHeight="1"/>
    <x:row r="50" ht="24" customHeight="1"/>
    <x:row r="51" ht="24" customHeight="1"/>
    <x:row r="52" ht="24" customHeight="1"/>
    <x:row r="53" ht="24" customHeight="1"/>
    <x:row r="54" ht="24" customHeight="1"/>
    <x:row r="55" ht="24" customHeight="1"/>
    <x:row r="56" ht="24" customHeight="1"/>
    <x:row r="57" ht="24" customHeight="1"/>
    <x:row r="58" ht="24" customHeight="1"/>
    <x:row r="59" ht="24" customHeight="1"/>
    <x:row r="60" ht="24" customHeight="1"/>
    <x:row r="61" ht="24" customHeight="1"/>
    <x:row r="62" ht="24" customHeight="1"/>
    <x:row r="63" ht="24" customHeight="1"/>
    <x:row r="64" ht="24" customHeight="1"/>
    <x:row r="65" ht="24" customHeight="1"/>
    <x:row r="66" ht="24" customHeight="1"/>
    <x:row r="67" ht="24" customHeight="1"/>
    <x:row r="68" ht="24" customHeight="1"/>
    <x:row r="69" ht="24" customHeight="1"/>
    <x:row r="70" ht="24" customHeight="1"/>
    <x:row r="71" ht="24" customHeight="1"/>
    <x:row r="72" ht="24" customHeight="1"/>
    <x:row r="73" ht="24" customHeight="1"/>
    <x:row r="74" ht="24" customHeight="1"/>
    <x:row r="75" ht="24" customHeight="1"/>
    <x:row r="76" ht="24" customHeight="1"/>
    <x:row r="77" ht="24" customHeight="1"/>
    <x:row r="78" ht="24" customHeight="1"/>
    <x:row r="79" ht="24" customHeight="1"/>
  </x:sheetData>
  <x:mergeCells>
    <x:mergeCell ref="A1:J1"/>
    <x:mergeCell ref="E6:F6"/>
    <x:mergeCell ref="C6:D6"/>
    <x:mergeCell ref="C7:D7"/>
    <x:mergeCell ref="A7:B7"/>
    <x:mergeCell ref="G7:H7"/>
    <x:mergeCell ref="E7:F7"/>
    <x:mergeCell ref="I6:J6"/>
    <x:mergeCell ref="I7:J7"/>
    <x:mergeCell ref="G9:J9"/>
    <x:mergeCell ref="G6:H6"/>
    <x:mergeCell ref="A2:J2"/>
    <x:mergeCell ref="A6:B6"/>
    <x:mergeCell ref="A9:E9"/>
    <x:mergeCell ref="A19:J19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baseColWidth="8" defaultRowHeight="15"/>
  <x:sheetData>
    <x:row r="1">
      <x:c r="A1" t="inlineStr">
        <x:is>
          <x:t xml:space="preserve">Janvier</x:t>
        </x:is>
      </x:c>
      <x:c r="B1" t="inlineStr">
        <x:is>
          <x:t xml:space="preserve">Planifiée</x:t>
        </x:is>
      </x:c>
      <x:c r="C1" t="inlineStr">
        <x:is>
          <x:t xml:space="preserve">Haute</x:t>
        </x:is>
      </x:c>
      <x:c r="D1" t="inlineStr">
        <x:is>
          <x:t xml:space="preserve">Présentiel</x:t>
        </x:is>
      </x:c>
      <x:c r="E1" t="inlineStr">
        <x:is>
          <x:t xml:space="preserve">Production</x:t>
        </x:is>
      </x:c>
      <x:c r="F1" s="69" t="inlineStr">
        <x:is>
          <x:t xml:space="preserve">Axes de formation</x:t>
        </x:is>
      </x:c>
      <x:c r="G1" s="69" t="inlineStr">
        <x:is>
          <x:t xml:space="preserve">Profils / publics</x:t>
        </x:is>
      </x:c>
      <x:c r="H1" s="69" t="inlineStr">
        <x:is>
          <x:t xml:space="preserve">Score</x:t>
        </x:is>
      </x:c>
    </x:row>
    <x:row r="2">
      <x:c r="A2" t="inlineStr">
        <x:is>
          <x:t xml:space="preserve">Février</x:t>
        </x:is>
      </x:c>
      <x:c r="B2" t="inlineStr">
        <x:is>
          <x:t xml:space="preserve">En cours</x:t>
        </x:is>
      </x:c>
      <x:c r="C2" t="inlineStr">
        <x:is>
          <x:t xml:space="preserve">Moyenne</x:t>
        </x:is>
      </x:c>
      <x:c r="D2" t="inlineStr">
        <x:is>
          <x:t xml:space="preserve">Distanciel</x:t>
        </x:is>
      </x:c>
      <x:c r="E2" t="inlineStr">
        <x:is>
          <x:t xml:space="preserve">QHSE</x:t>
        </x:is>
      </x:c>
      <x:c r="F2" t="inlineStr">
        <x:is>
          <x:t xml:space="preserve">Conformité</x:t>
        </x:is>
      </x:c>
      <x:c r="G2" t="inlineStr">
        <x:is>
          <x:t xml:space="preserve">Tous salariés</x:t>
        </x:is>
      </x:c>
      <x:c r="H2" t="n">
        <x:v>0</x:v>
      </x:c>
    </x:row>
    <x:row r="3">
      <x:c r="A3" t="inlineStr">
        <x:is>
          <x:t xml:space="preserve">Mars</x:t>
        </x:is>
      </x:c>
      <x:c r="B3" t="inlineStr">
        <x:is>
          <x:t xml:space="preserve">Réalisée</x:t>
        </x:is>
      </x:c>
      <x:c r="C3" t="inlineStr">
        <x:is>
          <x:t xml:space="preserve">Faible</x:t>
        </x:is>
      </x:c>
      <x:c r="D3" t="inlineStr">
        <x:is>
          <x:t xml:space="preserve">Blended</x:t>
        </x:is>
      </x:c>
      <x:c r="E3" t="inlineStr">
        <x:is>
          <x:t xml:space="preserve">Commercial</x:t>
        </x:is>
      </x:c>
      <x:c r="F3" t="inlineStr">
        <x:is>
          <x:t xml:space="preserve">Performance</x:t>
        </x:is>
      </x:c>
      <x:c r="G3" t="inlineStr">
        <x:is>
          <x:t xml:space="preserve">Managers</x:t>
        </x:is>
      </x:c>
      <x:c r="H3" t="n">
        <x:v>1</x:v>
      </x:c>
    </x:row>
    <x:row r="4">
      <x:c r="A4" t="inlineStr">
        <x:is>
          <x:t xml:space="preserve">Avril</x:t>
        </x:is>
      </x:c>
      <x:c r="B4" t="inlineStr">
        <x:is>
          <x:t xml:space="preserve">Reportée</x:t>
        </x:is>
      </x:c>
      <x:c r="D4" t="inlineStr">
        <x:is>
          <x:t xml:space="preserve">Atelier</x:t>
        </x:is>
      </x:c>
      <x:c r="E4" t="inlineStr">
        <x:is>
          <x:t xml:space="preserve">Service client</x:t>
        </x:is>
      </x:c>
      <x:c r="F4" t="inlineStr">
        <x:is>
          <x:t xml:space="preserve">Service client</x:t>
        </x:is>
      </x:c>
      <x:c r="G4" t="inlineStr">
        <x:is>
          <x:t xml:space="preserve">Opérateurs</x:t>
        </x:is>
      </x:c>
      <x:c r="H4" t="n">
        <x:v>2</x:v>
      </x:c>
    </x:row>
    <x:row r="5">
      <x:c r="A5" t="inlineStr">
        <x:is>
          <x:t xml:space="preserve">Mai</x:t>
        </x:is>
      </x:c>
      <x:c r="D5" t="inlineStr">
        <x:is>
          <x:t xml:space="preserve">Coaching</x:t>
        </x:is>
      </x:c>
      <x:c r="E5" t="inlineStr">
        <x:is>
          <x:t xml:space="preserve">Finance</x:t>
        </x:is>
      </x:c>
      <x:c r="F5" t="inlineStr">
        <x:is>
          <x:t xml:space="preserve">Digital</x:t>
        </x:is>
      </x:c>
      <x:c r="G5" t="inlineStr">
        <x:is>
          <x:t xml:space="preserve">Conseillers</x:t>
        </x:is>
      </x:c>
      <x:c r="H5" t="n">
        <x:v>3</x:v>
      </x:c>
    </x:row>
    <x:row r="6">
      <x:c r="A6" t="inlineStr">
        <x:is>
          <x:t xml:space="preserve">Juin</x:t>
        </x:is>
      </x:c>
      <x:c r="D6" t="inlineStr">
        <x:is>
          <x:t xml:space="preserve">Classe virtuelle</x:t>
        </x:is>
      </x:c>
      <x:c r="E6" t="inlineStr">
        <x:is>
          <x:t xml:space="preserve">RH</x:t>
        </x:is>
      </x:c>
      <x:c r="F6" t="inlineStr">
        <x:is>
          <x:t xml:space="preserve">Management</x:t>
        </x:is>
      </x:c>
      <x:c r="G6" t="inlineStr">
        <x:is>
          <x:t xml:space="preserve">Contrôle de gestion</x:t>
        </x:is>
      </x:c>
      <x:c r="H6" t="n">
        <x:v>4</x:v>
      </x:c>
    </x:row>
    <x:row r="7">
      <x:c r="A7" t="inlineStr">
        <x:is>
          <x:t xml:space="preserve">Juillet</x:t>
        </x:is>
      </x:c>
      <x:c r="E7" t="inlineStr">
        <x:is>
          <x:t xml:space="preserve">Managers</x:t>
        </x:is>
      </x:c>
      <x:c r="F7" t="inlineStr">
        <x:is>
          <x:t xml:space="preserve">Commercial</x:t>
        </x:is>
      </x:c>
      <x:c r="G7" t="inlineStr">
        <x:is>
          <x:t xml:space="preserve">Utilisateurs clés</x:t>
        </x:is>
      </x:c>
      <x:c r="H7" t="n">
        <x:v>5</x:v>
      </x:c>
    </x:row>
    <x:row r="8">
      <x:c r="A8" t="inlineStr">
        <x:is>
          <x:t xml:space="preserve">Août</x:t>
        </x:is>
      </x:c>
      <x:c r="E8" t="inlineStr">
        <x:is>
          <x:t xml:space="preserve">IT</x:t>
        </x:is>
      </x:c>
      <x:c r="F8" t="inlineStr">
        <x:is>
          <x:t xml:space="preserve">Qualité</x:t>
        </x:is>
      </x:c>
      <x:c r="G8" t="inlineStr">
        <x:is>
          <x:t xml:space="preserve">Nouveaux salariés</x:t>
        </x:is>
      </x:c>
    </x:row>
    <x:row r="9">
      <x:c r="A9" t="inlineStr">
        <x:is>
          <x:t xml:space="preserve">Septembre</x:t>
        </x:is>
      </x:c>
      <x:c r="F9" t="inlineStr">
        <x:is>
          <x:t xml:space="preserve">Intégration</x:t>
        </x:is>
      </x:c>
      <x:c r="G9" t="inlineStr">
        <x:is>
          <x:t xml:space="preserve">Équipe export</x:t>
        </x:is>
      </x:c>
    </x:row>
    <x:row r="10">
      <x:c r="A10" t="inlineStr">
        <x:is>
          <x:t xml:space="preserve">Octobre</x:t>
        </x:is>
      </x:c>
      <x:c r="F10" t="inlineStr">
        <x:is>
          <x:t xml:space="preserve">Langues</x:t>
        </x:is>
      </x:c>
      <x:c r="G10" t="inlineStr">
        <x:is>
          <x:t xml:space="preserve">Référents qualité</x:t>
        </x:is>
      </x:c>
    </x:row>
    <x:row r="11">
      <x:c r="A11" t="inlineStr">
        <x:is>
          <x:t xml:space="preserve">Novembre</x:t>
        </x:is>
      </x:c>
      <x:c r="F11" t="inlineStr">
        <x:is>
          <x:t xml:space="preserve">Développement</x:t>
        </x:is>
      </x:c>
      <x:c r="G11" t="inlineStr">
        <x:is>
          <x:t xml:space="preserve">Chefs d’équipe</x:t>
        </x:is>
      </x:c>
    </x:row>
    <x:row r="12">
      <x:c r="A12" t="inlineStr">
        <x:is>
          <x:t xml:space="preserve">Décembre</x:t>
        </x:is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8" customWidth="1"/>
    <x:col min="2" max="2" width="18" customWidth="1"/>
    <x:col min="3" max="3" width="16" customWidth="1"/>
    <x:col min="4" max="4" width="24" customWidth="1"/>
    <x:col min="5" max="5" width="18" customWidth="1"/>
    <x:col min="6" max="6" width="18" customWidth="1"/>
    <x:col min="7" max="7" width="12" customWidth="1"/>
    <x:col min="8" max="8" width="14" customWidth="1"/>
    <x:col min="9" max="9" width="11" customWidth="1"/>
    <x:col min="10" max="10" width="12" customWidth="1"/>
    <x:col min="11" max="11" width="10" customWidth="1"/>
    <x:col min="12" max="12" width="12" customWidth="1"/>
    <x:col min="13" max="13" width="18" customWidth="1"/>
    <x:col min="14" max="14" width="15" hidden="1" customWidth="1"/>
  </x:cols>
  <x:sheetData>
    <x:row r="1" ht="24" customHeight="1">
      <x:c r="A1" s="1" t="inlineStr">
        <x:is>
          <x:t xml:space="preserve">PLAN DE FORMATION ENTREPRISE - MODÈLE ANNUEL</x:t>
        </x:is>
      </x:c>
      <x:c r="B1" s="59" t="n"/>
      <x:c r="C1" s="59" t="n"/>
      <x:c r="D1" s="59" t="n"/>
      <x:c r="E1" s="59" t="n"/>
      <x:c r="F1" s="59" t="n"/>
      <x:c r="G1" s="59" t="n"/>
      <x:c r="H1" s="59" t="n"/>
      <x:c r="I1" s="59" t="n"/>
      <x:c r="J1" s="59" t="n"/>
      <x:c r="K1" s="59" t="n"/>
      <x:c r="L1" s="59" t="n"/>
      <x:c r="M1" s="59" t="n"/>
      <x:c r="N1" s="60" t="n"/>
    </x:row>
    <x:row r="2" ht="24" customHeight="1">
      <x:c r="A2" s="3" t="inlineStr">
        <x:is>
          <x:t xml:space="preserve">Version remplie avec automatisations, priorités, statuts et indicateurs</x:t>
        </x:is>
      </x:c>
      <x:c r="B2" s="59" t="n"/>
      <x:c r="C2" s="59" t="n"/>
      <x:c r="D2" s="59" t="n"/>
      <x:c r="E2" s="59" t="n"/>
      <x:c r="F2" s="59" t="n"/>
      <x:c r="G2" s="59" t="n"/>
      <x:c r="H2" s="59" t="n"/>
      <x:c r="I2" s="59" t="n"/>
      <x:c r="J2" s="59" t="n"/>
      <x:c r="K2" s="59" t="n"/>
      <x:c r="L2" s="59" t="n"/>
      <x:c r="M2" s="59" t="n"/>
      <x:c r="N2" s="60" t="n"/>
    </x:row>
    <x:row r="3" ht="24" customHeight="1"/>
    <x:row r="4" ht="24" customHeight="1">
      <x:c r="A4" s="4" t="inlineStr">
        <x:is>
          <x:t xml:space="preserve">Entreprise</x:t>
        </x:is>
      </x:c>
      <x:c r="B4" s="5" t="inlineStr">
        <x:is>
          <x:t xml:space="preserve">Atlas Services Groupe</x:t>
        </x:is>
      </x:c>
      <x:c r="C4" s="4" t="inlineStr">
        <x:is>
          <x:t xml:space="preserve">Période</x:t>
        </x:is>
      </x:c>
      <x:c r="D4" s="5" t="inlineStr">
        <x:is>
          <x:t xml:space="preserve">2026</x:t>
        </x:is>
      </x:c>
      <x:c r="E4" s="4" t="inlineStr">
        <x:is>
          <x:t xml:space="preserve">Référent</x:t>
        </x:is>
      </x:c>
      <x:c r="F4" s="5" t="inlineStr">
        <x:is>
          <x:t xml:space="preserve">Sophie Martin</x:t>
        </x:is>
      </x:c>
      <x:c r="G4" s="4" t="inlineStr">
        <x:is>
          <x:t xml:space="preserve">Version</x:t>
        </x:is>
      </x:c>
      <x:c r="H4" s="5" t="inlineStr">
        <x:is>
          <x:t xml:space="preserve">v2.0</x:t>
        </x:is>
      </x:c>
      <x:c r="I4" s="4" t="inlineStr">
        <x:is>
          <x:t xml:space="preserve">Mise à jour</x:t>
        </x:is>
      </x:c>
      <x:c r="J4" s="61" t="n">
        <x:v>46082</x:v>
      </x:c>
      <x:c r="K4" s="4" t="inlineStr">
        <x:is>
          <x:t xml:space="preserve">Périmètre</x:t>
        </x:is>
      </x:c>
      <x:c r="L4" s="5" t="inlineStr">
        <x:is>
          <x:t xml:space="preserve">Tous services</x:t>
        </x:is>
      </x:c>
      <x:c r="M4" s="4" t="inlineStr">
        <x:is>
          <x:t xml:space="preserve">Statut doc</x:t>
        </x:is>
      </x:c>
      <x:c r="N4" s="5" t="inlineStr">
        <x:is>
          <x:t xml:space="preserve">Validé</x:t>
        </x:is>
      </x:c>
    </x:row>
    <x:row r="5" ht="24" customHeight="1"/>
    <x:row r="6" ht="24" customHeight="1">
      <x:c r="N6">
        <x:f>COUNTA(A10:A30)</x:f>
        <x:v>21</x:v>
      </x:c>
    </x:row>
    <x:row r="7" ht="24" customHeight="1">
      <x:c r="N7" s="29">
        <x:f>SUM(J10:J30)</x:f>
        <x:v>38600</x:v>
      </x:c>
    </x:row>
    <x:row r="8" ht="24" customHeight="1">
      <x:c r="N8">
        <x:f>COUNTIF(L10:L30,"Réalisée")</x:f>
        <x:v>2</x:v>
      </x:c>
    </x:row>
    <x:row r="9" ht="34" customHeight="1">
      <x:c r="A9" s="30" t="inlineStr">
        <x:is>
          <x:t xml:space="preserve">ID</x:t>
        </x:is>
      </x:c>
      <x:c r="B9" s="30" t="inlineStr">
        <x:is>
          <x:t xml:space="preserve">Axe</x:t>
        </x:is>
      </x:c>
      <x:c r="C9" s="30" t="inlineStr">
        <x:is>
          <x:t xml:space="preserve">Service</x:t>
        </x:is>
      </x:c>
      <x:c r="D9" s="30" t="inlineStr">
        <x:is>
          <x:t xml:space="preserve">Formation</x:t>
        </x:is>
      </x:c>
      <x:c r="E9" s="30" t="inlineStr">
        <x:is>
          <x:t xml:space="preserve">Public cible</x:t>
        </x:is>
      </x:c>
      <x:c r="F9" s="30" t="inlineStr">
        <x:is>
          <x:t xml:space="preserve">Objectif</x:t>
        </x:is>
      </x:c>
      <x:c r="G9" s="30" t="inlineStr">
        <x:is>
          <x:t xml:space="preserve">Période</x:t>
        </x:is>
      </x:c>
      <x:c r="H9" s="30" t="inlineStr">
        <x:is>
          <x:t xml:space="preserve">Modalité</x:t>
        </x:is>
      </x:c>
      <x:c r="I9" s="30" t="inlineStr">
        <x:is>
          <x:t xml:space="preserve">Participants</x:t>
        </x:is>
      </x:c>
      <x:c r="J9" s="30" t="inlineStr">
        <x:is>
          <x:t xml:space="preserve">Budget (€)</x:t>
        </x:is>
      </x:c>
      <x:c r="K9" s="30" t="inlineStr">
        <x:is>
          <x:t xml:space="preserve">Priorité</x:t>
        </x:is>
      </x:c>
      <x:c r="L9" s="30" t="inlineStr">
        <x:is>
          <x:t xml:space="preserve">Statut</x:t>
        </x:is>
      </x:c>
      <x:c r="M9" s="30" t="inlineStr">
        <x:is>
          <x:t xml:space="preserve">Responsable</x:t>
        </x:is>
      </x:c>
      <x:c r="N9" s="70">
        <x:f>IF(N6=0,0,N8/N6)</x:f>
        <x:v>0.09523809523809523</x:v>
      </x:c>
    </x:row>
    <x:row r="10" ht="24" customHeight="1">
      <x:c r="A10" s="19" t="inlineStr">
        <x:is>
          <x:t xml:space="preserve">F-001</x:t>
        </x:is>
      </x:c>
      <x:c r="B10" s="19" t="inlineStr">
        <x:is>
          <x:t xml:space="preserve">Conformité</x:t>
        </x:is>
      </x:c>
      <x:c r="C10" s="19" t="inlineStr">
        <x:is>
          <x:t xml:space="preserve">QHSE</x:t>
        </x:is>
      </x:c>
      <x:c r="D10" s="19" t="inlineStr">
        <x:is>
          <x:t xml:space="preserve">Sécurité incendie et évacuation</x:t>
        </x:is>
      </x:c>
      <x:c r="E10" s="19" t="inlineStr">
        <x:is>
          <x:t xml:space="preserve">Tous salariés</x:t>
        </x:is>
      </x:c>
      <x:c r="F10" s="19" t="inlineStr">
        <x:is>
          <x:t xml:space="preserve">Mettre à jour les réflexes sécurité</x:t>
        </x:is>
      </x:c>
      <x:c r="G10" s="19" t="inlineStr">
        <x:is>
          <x:t xml:space="preserve">Mars</x:t>
        </x:is>
      </x:c>
      <x:c r="H10" s="19" t="inlineStr">
        <x:is>
          <x:t xml:space="preserve">Présentiel</x:t>
        </x:is>
      </x:c>
      <x:c r="I10" s="13" t="n">
        <x:v>80</x:v>
      </x:c>
      <x:c r="J10" s="71" t="n">
        <x:v>1800</x:v>
      </x:c>
      <x:c r="K10" s="33" t="inlineStr">
        <x:is>
          <x:t xml:space="preserve">Haute</x:t>
        </x:is>
      </x:c>
      <x:c r="L10" s="34" t="inlineStr">
        <x:is>
          <x:t xml:space="preserve">Réalisée</x:t>
        </x:is>
      </x:c>
      <x:c r="M10" s="19" t="inlineStr">
        <x:is>
          <x:t xml:space="preserve">QHSE</x:t>
        </x:is>
      </x:c>
      <x:c r="N10" s="19">
        <x:f>SUM(I10:I30)</x:f>
        <x:v>367</x:v>
      </x:c>
    </x:row>
    <x:row r="11" ht="24" customHeight="1">
      <x:c r="A11" s="35" t="inlineStr">
        <x:is>
          <x:t xml:space="preserve">F-002</x:t>
        </x:is>
      </x:c>
      <x:c r="B11" s="35" t="inlineStr">
        <x:is>
          <x:t xml:space="preserve">Performance</x:t>
        </x:is>
      </x:c>
      <x:c r="C11" s="35" t="inlineStr">
        <x:is>
          <x:t xml:space="preserve">Production</x:t>
        </x:is>
      </x:c>
      <x:c r="D11" s="35" t="inlineStr">
        <x:is>
          <x:t xml:space="preserve">Réglage machine et démarrage standard</x:t>
        </x:is>
      </x:c>
      <x:c r="E11" s="35" t="inlineStr">
        <x:is>
          <x:t xml:space="preserve">Opérateurs ligne</x:t>
        </x:is>
      </x:c>
      <x:c r="F11" s="35" t="inlineStr">
        <x:is>
          <x:t xml:space="preserve">Réduire les écarts de réglage</x:t>
        </x:is>
      </x:c>
      <x:c r="G11" s="35" t="inlineStr">
        <x:is>
          <x:t xml:space="preserve">Février</x:t>
        </x:is>
      </x:c>
      <x:c r="H11" s="35" t="inlineStr">
        <x:is>
          <x:t xml:space="preserve">Atelier</x:t>
        </x:is>
      </x:c>
      <x:c r="I11" s="36" t="n">
        <x:v>18</x:v>
      </x:c>
      <x:c r="J11" s="72" t="n">
        <x:v>3200</x:v>
      </x:c>
      <x:c r="K11" s="33" t="inlineStr">
        <x:is>
          <x:t xml:space="preserve">Haute</x:t>
        </x:is>
      </x:c>
      <x:c r="L11" s="38" t="inlineStr">
        <x:is>
          <x:t xml:space="preserve">En cours</x:t>
        </x:is>
      </x:c>
      <x:c r="M11" s="35" t="inlineStr">
        <x:is>
          <x:t xml:space="preserve">Manager production</x:t>
        </x:is>
      </x:c>
      <x:c r="N11" s="35" t="inlineStr">
        <x:is>
          <x:t xml:space="preserve">Coaching terrain inclus</x:t>
        </x:is>
      </x:c>
    </x:row>
    <x:row r="12" ht="24" customHeight="1">
      <x:c r="A12" s="19" t="inlineStr">
        <x:is>
          <x:t xml:space="preserve">F-003</x:t>
        </x:is>
      </x:c>
      <x:c r="B12" s="19" t="inlineStr">
        <x:is>
          <x:t xml:space="preserve">Service client</x:t>
        </x:is>
      </x:c>
      <x:c r="C12" s="19" t="inlineStr">
        <x:is>
          <x:t xml:space="preserve">Service client</x:t>
        </x:is>
      </x:c>
      <x:c r="D12" s="19" t="inlineStr">
        <x:is>
          <x:t xml:space="preserve">Gestion des situations difficiles</x:t>
        </x:is>
      </x:c>
      <x:c r="E12" s="19" t="inlineStr">
        <x:is>
          <x:t xml:space="preserve">Conseillers</x:t>
        </x:is>
      </x:c>
      <x:c r="F12" s="19" t="inlineStr">
        <x:is>
          <x:t xml:space="preserve">Améliorer la qualité de réponse</x:t>
        </x:is>
      </x:c>
      <x:c r="G12" s="19" t="inlineStr">
        <x:is>
          <x:t xml:space="preserve">Mai</x:t>
        </x:is>
      </x:c>
      <x:c r="H12" s="19" t="inlineStr">
        <x:is>
          <x:t xml:space="preserve">Présentiel</x:t>
        </x:is>
      </x:c>
      <x:c r="I12" s="13" t="n">
        <x:v>15</x:v>
      </x:c>
      <x:c r="J12" s="71" t="n">
        <x:v>2100</x:v>
      </x:c>
      <x:c r="K12" s="39" t="inlineStr">
        <x:is>
          <x:t xml:space="preserve">Moyenne</x:t>
        </x:is>
      </x:c>
      <x:c r="L12" s="39" t="inlineStr">
        <x:is>
          <x:t xml:space="preserve">Planifiée</x:t>
        </x:is>
      </x:c>
      <x:c r="M12" s="19" t="inlineStr">
        <x:is>
          <x:t xml:space="preserve">Manager service client</x:t>
        </x:is>
      </x:c>
      <x:c r="N12" s="19" t="inlineStr">
        <x:is>
          <x:t xml:space="preserve">Parcours sur 2 jours</x:t>
        </x:is>
      </x:c>
    </x:row>
    <x:row r="13" ht="24" customHeight="1">
      <x:c r="A13" s="35" t="inlineStr">
        <x:is>
          <x:t xml:space="preserve">F-004</x:t>
        </x:is>
      </x:c>
      <x:c r="B13" s="35" t="inlineStr">
        <x:is>
          <x:t xml:space="preserve">Digital</x:t>
        </x:is>
      </x:c>
      <x:c r="C13" s="35" t="inlineStr">
        <x:is>
          <x:t xml:space="preserve">Finance</x:t>
        </x:is>
      </x:c>
      <x:c r="D13" s="35" t="inlineStr">
        <x:is>
          <x:t xml:space="preserve">Power Query et automatisation</x:t>
        </x:is>
      </x:c>
      <x:c r="E13" s="35" t="inlineStr">
        <x:is>
          <x:t xml:space="preserve">Contrôle de gestion</x:t>
        </x:is>
      </x:c>
      <x:c r="F13" s="35" t="inlineStr">
        <x:is>
          <x:t xml:space="preserve">Accélérer les reportings</x:t>
        </x:is>
      </x:c>
      <x:c r="G13" s="35" t="inlineStr">
        <x:is>
          <x:t xml:space="preserve">Juin</x:t>
        </x:is>
      </x:c>
      <x:c r="H13" s="35" t="inlineStr">
        <x:is>
          <x:t xml:space="preserve">Blended</x:t>
        </x:is>
      </x:c>
      <x:c r="I13" s="36" t="n">
        <x:v>6</x:v>
      </x:c>
      <x:c r="J13" s="72" t="n">
        <x:v>1750</x:v>
      </x:c>
      <x:c r="K13" s="39" t="inlineStr">
        <x:is>
          <x:t xml:space="preserve">Moyenne</x:t>
        </x:is>
      </x:c>
      <x:c r="L13" s="39" t="inlineStr">
        <x:is>
          <x:t xml:space="preserve">Planifiée</x:t>
        </x:is>
      </x:c>
      <x:c r="M13" s="35" t="inlineStr">
        <x:is>
          <x:t xml:space="preserve">Responsable finance</x:t>
        </x:is>
      </x:c>
      <x:c r="N13" s="35" t="inlineStr">
        <x:is>
          <x:t xml:space="preserve">Cas pratiques internes</x:t>
        </x:is>
      </x:c>
    </x:row>
    <x:row r="14" ht="24" customHeight="1">
      <x:c r="A14" s="19" t="inlineStr">
        <x:is>
          <x:t xml:space="preserve">F-005</x:t>
        </x:is>
      </x:c>
      <x:c r="B14" s="19" t="inlineStr">
        <x:is>
          <x:t xml:space="preserve">Management</x:t>
        </x:is>
      </x:c>
      <x:c r="C14" s="19" t="inlineStr">
        <x:is>
          <x:t xml:space="preserve">Managers</x:t>
        </x:is>
      </x:c>
      <x:c r="D14" s="19" t="inlineStr">
        <x:is>
          <x:t xml:space="preserve">Feedback et entretiens</x:t>
        </x:is>
      </x:c>
      <x:c r="E14" s="19" t="inlineStr">
        <x:is>
          <x:t xml:space="preserve">Managers de proximité</x:t>
        </x:is>
      </x:c>
      <x:c r="F14" s="19" t="inlineStr">
        <x:is>
          <x:t xml:space="preserve">Renforcer le pilotage d’équipe</x:t>
        </x:is>
      </x:c>
      <x:c r="G14" s="19" t="inlineStr">
        <x:is>
          <x:t xml:space="preserve">Septembre</x:t>
        </x:is>
      </x:c>
      <x:c r="H14" s="19" t="inlineStr">
        <x:is>
          <x:t xml:space="preserve">Atelier</x:t>
        </x:is>
      </x:c>
      <x:c r="I14" s="13" t="n">
        <x:v>10</x:v>
      </x:c>
      <x:c r="J14" s="71" t="n">
        <x:v>2950</x:v>
      </x:c>
      <x:c r="K14" s="33" t="inlineStr">
        <x:is>
          <x:t xml:space="preserve">Haute</x:t>
        </x:is>
      </x:c>
      <x:c r="L14" s="39" t="inlineStr">
        <x:is>
          <x:t xml:space="preserve">Planifiée</x:t>
        </x:is>
      </x:c>
      <x:c r="M14" s="19" t="inlineStr">
        <x:is>
          <x:t xml:space="preserve">DRH</x:t>
        </x:is>
      </x:c>
      <x:c r="N14" s="19" t="inlineStr">
        <x:is>
          <x:t xml:space="preserve">Suivi à 3 mois</x:t>
        </x:is>
      </x:c>
    </x:row>
    <x:row r="15" ht="24" customHeight="1">
      <x:c r="A15" s="35" t="inlineStr">
        <x:is>
          <x:t xml:space="preserve">F-006</x:t>
        </x:is>
      </x:c>
      <x:c r="B15" s="35" t="inlineStr">
        <x:is>
          <x:t xml:space="preserve">Commercial</x:t>
        </x:is>
      </x:c>
      <x:c r="C15" s="35" t="inlineStr">
        <x:is>
          <x:t xml:space="preserve">Commercial</x:t>
        </x:is>
      </x:c>
      <x:c r="D15" s="35" t="inlineStr">
        <x:is>
          <x:t xml:space="preserve">Négociation et relance client</x:t>
        </x:is>
      </x:c>
      <x:c r="E15" s="35" t="inlineStr">
        <x:is>
          <x:t xml:space="preserve">Commerciaux</x:t>
        </x:is>
      </x:c>
      <x:c r="F15" s="35" t="inlineStr">
        <x:is>
          <x:t xml:space="preserve">Améliorer le taux de conversion</x:t>
        </x:is>
      </x:c>
      <x:c r="G15" s="35" t="inlineStr">
        <x:is>
          <x:t xml:space="preserve">Avril</x:t>
        </x:is>
      </x:c>
      <x:c r="H15" s="35" t="inlineStr">
        <x:is>
          <x:t xml:space="preserve">Présentiel</x:t>
        </x:is>
      </x:c>
      <x:c r="I15" s="36" t="n">
        <x:v>12</x:v>
      </x:c>
      <x:c r="J15" s="72" t="n">
        <x:v>1100</x:v>
      </x:c>
      <x:c r="K15" s="39" t="inlineStr">
        <x:is>
          <x:t xml:space="preserve">Moyenne</x:t>
        </x:is>
      </x:c>
      <x:c r="L15" s="39" t="inlineStr">
        <x:is>
          <x:t xml:space="preserve">Planifiée</x:t>
        </x:is>
      </x:c>
      <x:c r="M15" s="35" t="inlineStr">
        <x:is>
          <x:t xml:space="preserve">Direction commerciale</x:t>
        </x:is>
      </x:c>
      <x:c r="N15" s="35" t="inlineStr">
        <x:is>
          <x:t xml:space="preserve">Jeux de rôle</x:t>
        </x:is>
      </x:c>
    </x:row>
    <x:row r="16" ht="24" customHeight="1">
      <x:c r="A16" s="19" t="inlineStr">
        <x:is>
          <x:t xml:space="preserve">F-007</x:t>
        </x:is>
      </x:c>
      <x:c r="B16" s="19" t="inlineStr">
        <x:is>
          <x:t xml:space="preserve">Conformité</x:t>
        </x:is>
      </x:c>
      <x:c r="C16" s="19" t="inlineStr">
        <x:is>
          <x:t xml:space="preserve">RH</x:t>
        </x:is>
      </x:c>
      <x:c r="D16" s="19" t="inlineStr">
        <x:is>
          <x:t xml:space="preserve">RGPD et confidentialité</x:t>
        </x:is>
      </x:c>
      <x:c r="E16" s="19" t="inlineStr">
        <x:is>
          <x:t xml:space="preserve">Managers et support</x:t>
        </x:is>
      </x:c>
      <x:c r="F16" s="19" t="inlineStr">
        <x:is>
          <x:t xml:space="preserve">Sécuriser les usages de données</x:t>
        </x:is>
      </x:c>
      <x:c r="G16" s="19" t="inlineStr">
        <x:is>
          <x:t xml:space="preserve">Janvier</x:t>
        </x:is>
      </x:c>
      <x:c r="H16" s="19" t="inlineStr">
        <x:is>
          <x:t xml:space="preserve">Classe virtuelle</x:t>
        </x:is>
      </x:c>
      <x:c r="I16" s="13" t="n">
        <x:v>22</x:v>
      </x:c>
      <x:c r="J16" s="71" t="n">
        <x:v>1200</x:v>
      </x:c>
      <x:c r="K16" s="33" t="inlineStr">
        <x:is>
          <x:t xml:space="preserve">Haute</x:t>
        </x:is>
      </x:c>
      <x:c r="L16" s="34" t="inlineStr">
        <x:is>
          <x:t xml:space="preserve">Réalisée</x:t>
        </x:is>
      </x:c>
      <x:c r="M16" s="19" t="inlineStr">
        <x:is>
          <x:t xml:space="preserve">DPO</x:t>
        </x:is>
      </x:c>
      <x:c r="N16" s="19" t="inlineStr">
        <x:is>
          <x:t xml:space="preserve">Quiz final</x:t>
        </x:is>
      </x:c>
    </x:row>
    <x:row r="17" ht="24" customHeight="1">
      <x:c r="A17" s="35" t="inlineStr">
        <x:is>
          <x:t xml:space="preserve">F-008</x:t>
        </x:is>
      </x:c>
      <x:c r="B17" s="35" t="inlineStr">
        <x:is>
          <x:t xml:space="preserve">Développement</x:t>
        </x:is>
      </x:c>
      <x:c r="C17" s="35" t="inlineStr">
        <x:is>
          <x:t xml:space="preserve">Managers</x:t>
        </x:is>
      </x:c>
      <x:c r="D17" s="35" t="inlineStr">
        <x:is>
          <x:t xml:space="preserve">Leadership et animation d’équipe</x:t>
        </x:is>
      </x:c>
      <x:c r="E17" s="35" t="inlineStr">
        <x:is>
          <x:t xml:space="preserve">Chefs d’équipe</x:t>
        </x:is>
      </x:c>
      <x:c r="F17" s="35" t="inlineStr">
        <x:is>
          <x:t xml:space="preserve">Structurer les rituels d’équipe</x:t>
        </x:is>
      </x:c>
      <x:c r="G17" s="35" t="inlineStr">
        <x:is>
          <x:t xml:space="preserve">Octobre</x:t>
        </x:is>
      </x:c>
      <x:c r="H17" s="35" t="inlineStr">
        <x:is>
          <x:t xml:space="preserve">Coaching</x:t>
        </x:is>
      </x:c>
      <x:c r="I17" s="36" t="n">
        <x:v>8</x:v>
      </x:c>
      <x:c r="J17" s="72" t="n">
        <x:v>2600</x:v>
      </x:c>
      <x:c r="K17" s="34" t="inlineStr">
        <x:is>
          <x:t xml:space="preserve">Faible</x:t>
        </x:is>
      </x:c>
      <x:c r="L17" s="39" t="inlineStr">
        <x:is>
          <x:t xml:space="preserve">Planifiée</x:t>
        </x:is>
      </x:c>
      <x:c r="M17" s="35" t="inlineStr">
        <x:is>
          <x:t xml:space="preserve">DRH</x:t>
        </x:is>
      </x:c>
      <x:c r="N17" s="35" t="inlineStr">
        <x:is>
          <x:t xml:space="preserve">Accompagnement individuel</x:t>
        </x:is>
      </x:c>
    </x:row>
    <x:row r="18" ht="24" customHeight="1">
      <x:c r="A18" s="19" t="inlineStr">
        <x:is>
          <x:t xml:space="preserve">F-009</x:t>
        </x:is>
      </x:c>
      <x:c r="B18" s="19" t="inlineStr">
        <x:is>
          <x:t xml:space="preserve">Digital</x:t>
        </x:is>
      </x:c>
      <x:c r="C18" s="19" t="inlineStr">
        <x:is>
          <x:t xml:space="preserve">IT</x:t>
        </x:is>
      </x:c>
      <x:c r="D18" s="19" t="inlineStr">
        <x:is>
          <x:t xml:space="preserve">Cybersécurité et bonnes pratiques</x:t>
        </x:is>
      </x:c>
      <x:c r="E18" s="19" t="inlineStr">
        <x:is>
          <x:t xml:space="preserve">Utilisateurs clés</x:t>
        </x:is>
      </x:c>
      <x:c r="F18" s="19" t="inlineStr">
        <x:is>
          <x:t xml:space="preserve">Réduire les comportements à risque</x:t>
        </x:is>
      </x:c>
      <x:c r="G18" s="19" t="inlineStr">
        <x:is>
          <x:t xml:space="preserve">Juillet</x:t>
        </x:is>
      </x:c>
      <x:c r="H18" s="19" t="inlineStr">
        <x:is>
          <x:t xml:space="preserve">Distanciel</x:t>
        </x:is>
      </x:c>
      <x:c r="I18" s="13" t="n">
        <x:v>30</x:v>
      </x:c>
      <x:c r="J18" s="71" t="n">
        <x:v>900</x:v>
      </x:c>
      <x:c r="K18" s="33" t="inlineStr">
        <x:is>
          <x:t xml:space="preserve">Haute</x:t>
        </x:is>
      </x:c>
      <x:c r="L18" s="39" t="inlineStr">
        <x:is>
          <x:t xml:space="preserve">Planifiée</x:t>
        </x:is>
      </x:c>
      <x:c r="M18" s="19" t="inlineStr">
        <x:is>
          <x:t xml:space="preserve">RSSI</x:t>
        </x:is>
      </x:c>
      <x:c r="N18" s="19" t="inlineStr">
        <x:is>
          <x:t xml:space="preserve">Campagne interne</x:t>
        </x:is>
      </x:c>
    </x:row>
    <x:row r="19" ht="24" customHeight="1">
      <x:c r="A19" s="35" t="inlineStr">
        <x:is>
          <x:t xml:space="preserve">F-010</x:t>
        </x:is>
      </x:c>
      <x:c r="B19" s="35" t="inlineStr">
        <x:is>
          <x:t xml:space="preserve">Qualité</x:t>
        </x:is>
      </x:c>
      <x:c r="C19" s="35" t="inlineStr">
        <x:is>
          <x:t xml:space="preserve">QHSE</x:t>
        </x:is>
      </x:c>
      <x:c r="D19" s="35" t="inlineStr">
        <x:is>
          <x:t xml:space="preserve">Audit interne et traitement des écarts</x:t>
        </x:is>
      </x:c>
      <x:c r="E19" s="35" t="inlineStr">
        <x:is>
          <x:t xml:space="preserve">Référents qualité</x:t>
        </x:is>
      </x:c>
      <x:c r="F19" s="35" t="inlineStr">
        <x:is>
          <x:t xml:space="preserve">Fiabiliser les revues internes</x:t>
        </x:is>
      </x:c>
      <x:c r="G19" s="35" t="inlineStr">
        <x:is>
          <x:t xml:space="preserve">Novembre</x:t>
        </x:is>
      </x:c>
      <x:c r="H19" s="35" t="inlineStr">
        <x:is>
          <x:t xml:space="preserve">Atelier</x:t>
        </x:is>
      </x:c>
      <x:c r="I19" s="36" t="n">
        <x:v>9</x:v>
      </x:c>
      <x:c r="J19" s="72" t="n">
        <x:v>1650</x:v>
      </x:c>
      <x:c r="K19" s="39" t="inlineStr">
        <x:is>
          <x:t xml:space="preserve">Moyenne</x:t>
        </x:is>
      </x:c>
      <x:c r="L19" s="39" t="inlineStr">
        <x:is>
          <x:t xml:space="preserve">Planifiée</x:t>
        </x:is>
      </x:c>
      <x:c r="M19" s="35" t="inlineStr">
        <x:is>
          <x:t xml:space="preserve">Responsable qualité</x:t>
        </x:is>
      </x:c>
      <x:c r="N19" s="35" t="inlineStr">
        <x:is>
          <x:t xml:space="preserve">Simulation audit</x:t>
        </x:is>
      </x:c>
    </x:row>
    <x:row r="20" ht="24" customHeight="1">
      <x:c r="A20" s="19" t="inlineStr">
        <x:is>
          <x:t xml:space="preserve">F-011</x:t>
        </x:is>
      </x:c>
      <x:c r="B20" s="19" t="inlineStr">
        <x:is>
          <x:t xml:space="preserve">Intégration</x:t>
        </x:is>
      </x:c>
      <x:c r="C20" s="19" t="inlineStr">
        <x:is>
          <x:t xml:space="preserve">RH</x:t>
        </x:is>
      </x:c>
      <x:c r="D20" s="19" t="inlineStr">
        <x:is>
          <x:t xml:space="preserve">Parcours nouvel arrivant</x:t>
        </x:is>
      </x:c>
      <x:c r="E20" s="19" t="inlineStr">
        <x:is>
          <x:t xml:space="preserve">Nouveaux salariés</x:t>
        </x:is>
      </x:c>
      <x:c r="F20" s="19" t="inlineStr">
        <x:is>
          <x:t xml:space="preserve">Accélérer la prise de poste</x:t>
        </x:is>
      </x:c>
      <x:c r="G20" s="19" t="inlineStr">
        <x:is>
          <x:t xml:space="preserve">Toute l'année</x:t>
        </x:is>
      </x:c>
      <x:c r="H20" s="19" t="inlineStr">
        <x:is>
          <x:t xml:space="preserve">Blended</x:t>
        </x:is>
      </x:c>
      <x:c r="I20" s="13" t="n">
        <x:v>25</x:v>
      </x:c>
      <x:c r="J20" s="71" t="n">
        <x:v>2300</x:v>
      </x:c>
      <x:c r="K20" s="39" t="inlineStr">
        <x:is>
          <x:t xml:space="preserve">Moyenne</x:t>
        </x:is>
      </x:c>
      <x:c r="L20" s="38" t="inlineStr">
        <x:is>
          <x:t xml:space="preserve">En cours</x:t>
        </x:is>
      </x:c>
      <x:c r="M20" s="19" t="inlineStr">
        <x:is>
          <x:t xml:space="preserve">RH</x:t>
        </x:is>
      </x:c>
      <x:c r="N20" s="19" t="inlineStr">
        <x:is>
          <x:t xml:space="preserve">Format récurrent</x:t>
        </x:is>
      </x:c>
    </x:row>
    <x:row r="21" ht="24" customHeight="1">
      <x:c r="A21" s="35" t="inlineStr">
        <x:is>
          <x:t xml:space="preserve">F-012</x:t>
        </x:is>
      </x:c>
      <x:c r="B21" s="35" t="inlineStr">
        <x:is>
          <x:t xml:space="preserve">Langues</x:t>
        </x:is>
      </x:c>
      <x:c r="C21" s="35" t="inlineStr">
        <x:is>
          <x:t xml:space="preserve">Commercial</x:t>
        </x:is>
      </x:c>
      <x:c r="D21" s="35" t="inlineStr">
        <x:is>
          <x:t xml:space="preserve">Anglais professionnel</x:t>
        </x:is>
      </x:c>
      <x:c r="E21" s="35" t="inlineStr">
        <x:is>
          <x:t xml:space="preserve">Équipe export</x:t>
        </x:is>
      </x:c>
      <x:c r="F21" s="35" t="inlineStr">
        <x:is>
          <x:t xml:space="preserve">Fluidifier les échanges clients</x:t>
        </x:is>
      </x:c>
      <x:c r="G21" s="35" t="inlineStr">
        <x:is>
          <x:t xml:space="preserve">T4</x:t>
        </x:is>
      </x:c>
      <x:c r="H21" s="35" t="inlineStr">
        <x:is>
          <x:t xml:space="preserve">Distanciel</x:t>
        </x:is>
      </x:c>
      <x:c r="I21" s="36" t="n">
        <x:v>7</x:v>
      </x:c>
      <x:c r="J21" s="72" t="n">
        <x:v>1900</x:v>
      </x:c>
      <x:c r="K21" s="34" t="inlineStr">
        <x:is>
          <x:t xml:space="preserve">Faible</x:t>
        </x:is>
      </x:c>
      <x:c r="L21" s="39" t="inlineStr">
        <x:is>
          <x:t xml:space="preserve">Planifiée</x:t>
        </x:is>
      </x:c>
      <x:c r="M21" s="35" t="inlineStr">
        <x:is>
          <x:t xml:space="preserve">Direction export</x:t>
        </x:is>
      </x:c>
      <x:c r="N21" s="35" t="inlineStr">
        <x:is>
          <x:t xml:space="preserve">Sessions hebdomadaires</x:t>
        </x:is>
      </x:c>
    </x:row>
    <x:row r="22" ht="24" customHeight="1">
      <x:c r="A22" s="35" t="inlineStr">
        <x:is>
          <x:t xml:space="preserve">F-013</x:t>
        </x:is>
      </x:c>
      <x:c r="B22" s="35" t="inlineStr">
        <x:is>
          <x:t xml:space="preserve">RH</x:t>
        </x:is>
      </x:c>
      <x:c r="C22" s="35" t="inlineStr">
        <x:is>
          <x:t xml:space="preserve">RH</x:t>
        </x:is>
      </x:c>
      <x:c r="D22" s="35" t="inlineStr">
        <x:is>
          <x:t xml:space="preserve">Conduite des entretiens annuels et feedback</x:t>
        </x:is>
      </x:c>
      <x:c r="E22" s="35" t="inlineStr">
        <x:is>
          <x:t xml:space="preserve">Managers et RH</x:t>
        </x:is>
      </x:c>
      <x:c r="F22" s="35" t="inlineStr">
        <x:is>
          <x:t xml:space="preserve">Fiabiliser la campagne d’entretien</x:t>
        </x:is>
      </x:c>
      <x:c r="G22" s="35" t="inlineStr">
        <x:is>
          <x:t xml:space="preserve">Mars</x:t>
        </x:is>
      </x:c>
      <x:c r="H22" s="35" t="inlineStr">
        <x:is>
          <x:t xml:space="preserve">Classe virtuelle</x:t>
        </x:is>
      </x:c>
      <x:c r="I22" s="36" t="n">
        <x:v>14</x:v>
      </x:c>
      <x:c r="J22" s="72" t="n">
        <x:v>1400</x:v>
      </x:c>
      <x:c r="K22" s="34" t="inlineStr">
        <x:is>
          <x:t xml:space="preserve">Haute</x:t>
        </x:is>
      </x:c>
      <x:c r="L22" s="39" t="inlineStr">
        <x:is>
          <x:t xml:space="preserve">Planifiée</x:t>
        </x:is>
      </x:c>
      <x:c r="M22" s="35" t="inlineStr">
        <x:is>
          <x:t xml:space="preserve">DRH</x:t>
        </x:is>
      </x:c>
      <x:c r="N22" s="35" t="inlineStr">
        <x:is>
          <x:t xml:space="preserve">Kit manager à diffuser</x:t>
        </x:is>
      </x:c>
    </x:row>
    <x:row r="23" ht="24" customHeight="1">
      <x:c r="A23" s="35" t="inlineStr">
        <x:is>
          <x:t xml:space="preserve">F-014</x:t>
        </x:is>
      </x:c>
      <x:c r="B23" s="35" t="inlineStr">
        <x:is>
          <x:t xml:space="preserve">Digital</x:t>
        </x:is>
      </x:c>
      <x:c r="C23" s="35" t="inlineStr">
        <x:is>
          <x:t xml:space="preserve">IT</x:t>
        </x:is>
      </x:c>
      <x:c r="D23" s="35" t="inlineStr">
        <x:is>
          <x:t xml:space="preserve">Excel avancé et automatisation bureautique</x:t>
        </x:is>
      </x:c>
      <x:c r="E23" s="35" t="inlineStr">
        <x:is>
          <x:t xml:space="preserve">Fonctions support</x:t>
        </x:is>
      </x:c>
      <x:c r="F23" s="35" t="inlineStr">
        <x:is>
          <x:t xml:space="preserve">Réduire le temps passé sur les tâches répétitives</x:t>
        </x:is>
      </x:c>
      <x:c r="G23" s="35" t="inlineStr">
        <x:is>
          <x:t xml:space="preserve">Mai</x:t>
        </x:is>
      </x:c>
      <x:c r="H23" s="35" t="inlineStr">
        <x:is>
          <x:t xml:space="preserve">Distanciel</x:t>
        </x:is>
      </x:c>
      <x:c r="I23" s="36" t="n">
        <x:v>20</x:v>
      </x:c>
      <x:c r="J23" s="72" t="n">
        <x:v>1300</x:v>
      </x:c>
      <x:c r="K23" s="34" t="inlineStr">
        <x:is>
          <x:t xml:space="preserve">Moyenne</x:t>
        </x:is>
      </x:c>
      <x:c r="L23" s="39" t="inlineStr">
        <x:is>
          <x:t xml:space="preserve">Planifiée</x:t>
        </x:is>
      </x:c>
      <x:c r="M23" s="35" t="inlineStr">
        <x:is>
          <x:t xml:space="preserve">Responsable IT</x:t>
        </x:is>
      </x:c>
      <x:c r="N23" s="35" t="inlineStr">
        <x:is>
          <x:t xml:space="preserve">Parcours en 4 modules</x:t>
        </x:is>
      </x:c>
    </x:row>
    <x:row r="24" ht="24" customHeight="1">
      <x:c r="A24" s="35" t="inlineStr">
        <x:is>
          <x:t xml:space="preserve">F-015</x:t>
        </x:is>
      </x:c>
      <x:c r="B24" s="35" t="inlineStr">
        <x:is>
          <x:t xml:space="preserve">Performance</x:t>
        </x:is>
      </x:c>
      <x:c r="C24" s="35" t="inlineStr">
        <x:is>
          <x:t xml:space="preserve">Production</x:t>
        </x:is>
      </x:c>
      <x:c r="D24" s="35" t="inlineStr">
        <x:is>
          <x:t xml:space="preserve">Maintenance préventive niveau 1</x:t>
        </x:is>
      </x:c>
      <x:c r="E24" s="35" t="inlineStr">
        <x:is>
          <x:t xml:space="preserve">Techniciens et régleurs</x:t>
        </x:is>
      </x:c>
      <x:c r="F24" s="35" t="inlineStr">
        <x:is>
          <x:t xml:space="preserve">Limiter les arrêts simples et fiabiliser les interventions</x:t>
        </x:is>
      </x:c>
      <x:c r="G24" s="35" t="inlineStr">
        <x:is>
          <x:t xml:space="preserve">Juin</x:t>
        </x:is>
      </x:c>
      <x:c r="H24" s="35" t="inlineStr">
        <x:is>
          <x:t xml:space="preserve">Atelier</x:t>
        </x:is>
      </x:c>
      <x:c r="I24" s="36" t="n">
        <x:v>24</x:v>
      </x:c>
      <x:c r="J24" s="72" t="n">
        <x:v>2800</x:v>
      </x:c>
      <x:c r="K24" s="34" t="inlineStr">
        <x:is>
          <x:t xml:space="preserve">Haute</x:t>
        </x:is>
      </x:c>
      <x:c r="L24" s="39" t="inlineStr">
        <x:is>
          <x:t xml:space="preserve">En cours</x:t>
        </x:is>
      </x:c>
      <x:c r="M24" s="35" t="inlineStr">
        <x:is>
          <x:t xml:space="preserve">Responsable maintenance</x:t>
        </x:is>
      </x:c>
      <x:c r="N24" s="35" t="inlineStr">
        <x:is>
          <x:t xml:space="preserve">Pratique sur ligne pilote</x:t>
        </x:is>
      </x:c>
    </x:row>
    <x:row r="25" ht="24" customHeight="1">
      <x:c r="A25" s="35" t="inlineStr">
        <x:is>
          <x:t xml:space="preserve">F-016</x:t>
        </x:is>
      </x:c>
      <x:c r="B25" s="35" t="inlineStr">
        <x:is>
          <x:t xml:space="preserve">Service client</x:t>
        </x:is>
      </x:c>
      <x:c r="C25" s="35" t="inlineStr">
        <x:is>
          <x:t xml:space="preserve">Service client</x:t>
        </x:is>
      </x:c>
      <x:c r="D25" s="35" t="inlineStr">
        <x:is>
          <x:t xml:space="preserve">Accueil téléphonique premium</x:t>
        </x:is>
      </x:c>
      <x:c r="E25" s="35" t="inlineStr">
        <x:is>
          <x:t xml:space="preserve">Superviseurs et conseillers</x:t>
        </x:is>
      </x:c>
      <x:c r="F25" s="35" t="inlineStr">
        <x:is>
          <x:t xml:space="preserve">Améliorer la qualité perçue dès le premier contact</x:t>
        </x:is>
      </x:c>
      <x:c r="G25" s="35" t="inlineStr">
        <x:is>
          <x:t xml:space="preserve">Juillet</x:t>
        </x:is>
      </x:c>
      <x:c r="H25" s="35" t="inlineStr">
        <x:is>
          <x:t xml:space="preserve">Présentiel</x:t>
        </x:is>
      </x:c>
      <x:c r="I25" s="36" t="n">
        <x:v>14</x:v>
      </x:c>
      <x:c r="J25" s="72" t="n">
        <x:v>1450</x:v>
      </x:c>
      <x:c r="K25" s="34" t="inlineStr">
        <x:is>
          <x:t xml:space="preserve">Moyenne</x:t>
        </x:is>
      </x:c>
      <x:c r="L25" s="39" t="inlineStr">
        <x:is>
          <x:t xml:space="preserve">Planifiée</x:t>
        </x:is>
      </x:c>
      <x:c r="M25" s="35" t="inlineStr">
        <x:is>
          <x:t xml:space="preserve">Manager service client</x:t>
        </x:is>
      </x:c>
      <x:c r="N25" s="35" t="inlineStr">
        <x:is>
          <x:t xml:space="preserve">Écoutes commentées</x:t>
        </x:is>
      </x:c>
    </x:row>
    <x:row r="26" ht="24" customHeight="1">
      <x:c r="A26" s="35" t="inlineStr">
        <x:is>
          <x:t xml:space="preserve">F-017</x:t>
        </x:is>
      </x:c>
      <x:c r="B26" s="35" t="inlineStr">
        <x:is>
          <x:t xml:space="preserve">Commercial</x:t>
        </x:is>
      </x:c>
      <x:c r="C26" s="35" t="inlineStr">
        <x:is>
          <x:t xml:space="preserve">Commercial</x:t>
        </x:is>
      </x:c>
      <x:c r="D26" s="35" t="inlineStr">
        <x:is>
          <x:t xml:space="preserve">Prospection multicanale et CRM</x:t>
        </x:is>
      </x:c>
      <x:c r="E26" s="35" t="inlineStr">
        <x:is>
          <x:t xml:space="preserve">Chargés d’affaires</x:t>
        </x:is>
      </x:c>
      <x:c r="F26" s="35" t="inlineStr">
        <x:is>
          <x:t xml:space="preserve">Mieux structurer les relances et le pipe commercial</x:t>
        </x:is>
      </x:c>
      <x:c r="G26" s="35" t="inlineStr">
        <x:is>
          <x:t xml:space="preserve">Septembre</x:t>
        </x:is>
      </x:c>
      <x:c r="H26" s="35" t="inlineStr">
        <x:is>
          <x:t xml:space="preserve">Blended</x:t>
        </x:is>
      </x:c>
      <x:c r="I26" s="36" t="n">
        <x:v>11</x:v>
      </x:c>
      <x:c r="J26" s="72" t="n">
        <x:v>1600</x:v>
      </x:c>
      <x:c r="K26" s="34" t="inlineStr">
        <x:is>
          <x:t xml:space="preserve">Moyenne</x:t>
        </x:is>
      </x:c>
      <x:c r="L26" s="39" t="inlineStr">
        <x:is>
          <x:t xml:space="preserve">En cours</x:t>
        </x:is>
      </x:c>
      <x:c r="M26" s="35" t="inlineStr">
        <x:is>
          <x:t xml:space="preserve">Direction commerciale</x:t>
        </x:is>
      </x:c>
      <x:c r="N26" s="35" t="inlineStr">
        <x:is>
          <x:t xml:space="preserve">Ateliers + mises en situation</x:t>
        </x:is>
      </x:c>
    </x:row>
    <x:row r="27" ht="24" customHeight="1">
      <x:c r="A27" s="35" t="inlineStr">
        <x:is>
          <x:t xml:space="preserve">F-018</x:t>
        </x:is>
      </x:c>
      <x:c r="B27" s="35" t="inlineStr">
        <x:is>
          <x:t xml:space="preserve">Finance</x:t>
        </x:is>
      </x:c>
      <x:c r="C27" s="35" t="inlineStr">
        <x:is>
          <x:t xml:space="preserve">Finance</x:t>
        </x:is>
      </x:c>
      <x:c r="D27" s="35" t="inlineStr">
        <x:is>
          <x:t xml:space="preserve">Clôture mensuelle et contrôle interne</x:t>
        </x:is>
      </x:c>
      <x:c r="E27" s="35" t="inlineStr">
        <x:is>
          <x:t xml:space="preserve">Équipe finance</x:t>
        </x:is>
      </x:c>
      <x:c r="F27" s="35" t="inlineStr">
        <x:is>
          <x:t xml:space="preserve">Sécuriser les cycles de clôture et les contrôles clés</x:t>
        </x:is>
      </x:c>
      <x:c r="G27" s="35" t="inlineStr">
        <x:is>
          <x:t xml:space="preserve">Octobre</x:t>
        </x:is>
      </x:c>
      <x:c r="H27" s="35" t="inlineStr">
        <x:is>
          <x:t xml:space="preserve">Atelier</x:t>
        </x:is>
      </x:c>
      <x:c r="I27" s="36" t="n">
        <x:v>5</x:v>
      </x:c>
      <x:c r="J27" s="72" t="n">
        <x:v>1250</x:v>
      </x:c>
      <x:c r="K27" s="34" t="inlineStr">
        <x:is>
          <x:t xml:space="preserve">Haute</x:t>
        </x:is>
      </x:c>
      <x:c r="L27" s="39" t="inlineStr">
        <x:is>
          <x:t xml:space="preserve">Planifiée</x:t>
        </x:is>
      </x:c>
      <x:c r="M27" s="35" t="inlineStr">
        <x:is>
          <x:t xml:space="preserve">DAF</x:t>
        </x:is>
      </x:c>
      <x:c r="N27" s="35" t="inlineStr">
        <x:is>
          <x:t xml:space="preserve">Cas réels de clôture</x:t>
        </x:is>
      </x:c>
    </x:row>
    <x:row r="28" ht="24" customHeight="1">
      <x:c r="A28" s="35" t="inlineStr">
        <x:is>
          <x:t xml:space="preserve">F-019</x:t>
        </x:is>
      </x:c>
      <x:c r="B28" s="35" t="inlineStr">
        <x:is>
          <x:t xml:space="preserve">Qualité</x:t>
        </x:is>
      </x:c>
      <x:c r="C28" s="35" t="inlineStr">
        <x:is>
          <x:t xml:space="preserve">QHSE</x:t>
        </x:is>
      </x:c>
      <x:c r="D28" s="35" t="inlineStr">
        <x:is>
          <x:t xml:space="preserve">Analyse des risques et DUERP</x:t>
        </x:is>
      </x:c>
      <x:c r="E28" s="35" t="inlineStr">
        <x:is>
          <x:t xml:space="preserve">Référents sécurité</x:t>
        </x:is>
      </x:c>
      <x:c r="F28" s="35" t="inlineStr">
        <x:is>
          <x:t xml:space="preserve">Mettre à jour les évaluations et plans d’action</x:t>
        </x:is>
      </x:c>
      <x:c r="G28" s="35" t="inlineStr">
        <x:is>
          <x:t xml:space="preserve">Novembre</x:t>
        </x:is>
      </x:c>
      <x:c r="H28" s="35" t="inlineStr">
        <x:is>
          <x:t xml:space="preserve">Présentiel</x:t>
        </x:is>
      </x:c>
      <x:c r="I28" s="36" t="n">
        <x:v>12</x:v>
      </x:c>
      <x:c r="J28" s="72" t="n">
        <x:v>1550</x:v>
      </x:c>
      <x:c r="K28" s="34" t="inlineStr">
        <x:is>
          <x:t xml:space="preserve">Haute</x:t>
        </x:is>
      </x:c>
      <x:c r="L28" s="39" t="inlineStr">
        <x:is>
          <x:t xml:space="preserve">Planifiée</x:t>
        </x:is>
      </x:c>
      <x:c r="M28" s="35" t="inlineStr">
        <x:is>
          <x:t xml:space="preserve">Responsable QHSE</x:t>
        </x:is>
      </x:c>
      <x:c r="N28" s="35" t="inlineStr">
        <x:is>
          <x:t xml:space="preserve">Travail sur unités réelles</x:t>
        </x:is>
      </x:c>
    </x:row>
    <x:row r="29" ht="24" customHeight="1">
      <x:c r="A29" s="35" t="inlineStr">
        <x:is>
          <x:t xml:space="preserve">F-020</x:t>
        </x:is>
      </x:c>
      <x:c r="B29" s="35" t="inlineStr">
        <x:is>
          <x:t xml:space="preserve">Management</x:t>
        </x:is>
      </x:c>
      <x:c r="C29" s="35" t="inlineStr">
        <x:is>
          <x:t xml:space="preserve">Managers</x:t>
        </x:is>
      </x:c>
      <x:c r="D29" s="35" t="inlineStr">
        <x:is>
          <x:t xml:space="preserve">Conduite du changement et communication</x:t>
        </x:is>
      </x:c>
      <x:c r="E29" s="35" t="inlineStr">
        <x:is>
          <x:t xml:space="preserve">Encadrement intermédiaire</x:t>
        </x:is>
      </x:c>
      <x:c r="F29" s="35" t="inlineStr">
        <x:is>
          <x:t xml:space="preserve">Mieux accompagner les projets de transformation</x:t>
        </x:is>
      </x:c>
      <x:c r="G29" s="35" t="inlineStr">
        <x:is>
          <x:t xml:space="preserve">Octobre</x:t>
        </x:is>
      </x:c>
      <x:c r="H29" s="35" t="inlineStr">
        <x:is>
          <x:t xml:space="preserve">Coaching</x:t>
        </x:is>
      </x:c>
      <x:c r="I29" s="36" t="n">
        <x:v>9</x:v>
      </x:c>
      <x:c r="J29" s="72" t="n">
        <x:v>2100</x:v>
      </x:c>
      <x:c r="K29" s="34" t="inlineStr">
        <x:is>
          <x:t xml:space="preserve">Moyenne</x:t>
        </x:is>
      </x:c>
      <x:c r="L29" s="39" t="inlineStr">
        <x:is>
          <x:t xml:space="preserve">Planifiée</x:t>
        </x:is>
      </x:c>
      <x:c r="M29" s="35" t="inlineStr">
        <x:is>
          <x:t xml:space="preserve">DRH</x:t>
        </x:is>
      </x:c>
      <x:c r="N29" s="35" t="inlineStr">
        <x:is>
          <x:t xml:space="preserve">2 sessions collectives</x:t>
        </x:is>
      </x:c>
    </x:row>
    <x:row r="30" ht="24" customHeight="1">
      <x:c r="A30" s="35" t="inlineStr">
        <x:is>
          <x:t xml:space="preserve">F-021</x:t>
        </x:is>
      </x:c>
      <x:c r="B30" s="35" t="inlineStr">
        <x:is>
          <x:t xml:space="preserve">Digital</x:t>
        </x:is>
      </x:c>
      <x:c r="C30" s="35" t="inlineStr">
        <x:is>
          <x:t xml:space="preserve">IT</x:t>
        </x:is>
      </x:c>
      <x:c r="D30" s="35" t="inlineStr">
        <x:is>
          <x:t xml:space="preserve">IA générative et sécurité d’usage</x:t>
        </x:is>
      </x:c>
      <x:c r="E30" s="35" t="inlineStr">
        <x:is>
          <x:t xml:space="preserve">Cadres et fonctions support</x:t>
        </x:is>
      </x:c>
      <x:c r="F30" s="35" t="inlineStr">
        <x:is>
          <x:t xml:space="preserve">Encadrer les usages et gagner du temps sur les tâches documentaires</x:t>
        </x:is>
      </x:c>
      <x:c r="G30" s="35" t="inlineStr">
        <x:is>
          <x:t xml:space="preserve">Décembre</x:t>
        </x:is>
      </x:c>
      <x:c r="H30" s="35" t="inlineStr">
        <x:is>
          <x:t xml:space="preserve">Classe virtuelle</x:t>
        </x:is>
      </x:c>
      <x:c r="I30" s="36" t="n">
        <x:v>16</x:v>
      </x:c>
      <x:c r="J30" s="72" t="n">
        <x:v>1700</x:v>
      </x:c>
      <x:c r="K30" s="34" t="inlineStr">
        <x:is>
          <x:t xml:space="preserve">Haute</x:t>
        </x:is>
      </x:c>
      <x:c r="L30" s="39" t="inlineStr">
        <x:is>
          <x:t xml:space="preserve">Planifiée</x:t>
        </x:is>
      </x:c>
      <x:c r="M30" s="35" t="inlineStr">
        <x:is>
          <x:t xml:space="preserve">RSSI / IT</x:t>
        </x:is>
      </x:c>
      <x:c r="N30" s="35" t="inlineStr">
        <x:is>
          <x:t xml:space="preserve">Charte d’usage intégrée</x:t>
        </x:is>
      </x:c>
    </x:row>
    <x:row r="31" ht="24" customHeight="1"/>
    <x:row r="32" ht="24" customHeight="1"/>
    <x:row r="33" ht="24" customHeight="1"/>
    <x:row r="34" ht="24" customHeight="1"/>
    <x:row r="35" ht="24" customHeight="1"/>
    <x:row r="36" ht="24" customHeight="1"/>
    <x:row r="37" ht="24" customHeight="1"/>
    <x:row r="38" ht="24" customHeight="1"/>
    <x:row r="39" ht="24" customHeight="1"/>
    <x:row r="40" ht="24" customHeight="1"/>
    <x:row r="41" ht="24" customHeight="1"/>
    <x:row r="42" ht="24" customHeight="1"/>
    <x:row r="43" ht="24" customHeight="1"/>
    <x:row r="44" ht="24" customHeight="1"/>
    <x:row r="45" ht="24" customHeight="1"/>
    <x:row r="46" ht="24" customHeight="1"/>
    <x:row r="47" ht="24" customHeight="1"/>
    <x:row r="48" ht="24" customHeight="1"/>
    <x:row r="49" ht="24" customHeight="1"/>
    <x:row r="50" ht="24" customHeight="1"/>
    <x:row r="51" ht="24" customHeight="1"/>
    <x:row r="52" ht="24" customHeight="1"/>
    <x:row r="53" ht="24" customHeight="1"/>
    <x:row r="54" ht="24" customHeight="1"/>
    <x:row r="55" ht="24" customHeight="1"/>
    <x:row r="56" ht="24" customHeight="1"/>
    <x:row r="57" ht="24" customHeight="1"/>
    <x:row r="58" ht="24" customHeight="1"/>
    <x:row r="59" ht="24" customHeight="1"/>
    <x:row r="60" ht="24" customHeight="1"/>
    <x:row r="61" ht="24" customHeight="1"/>
    <x:row r="62" ht="24" customHeight="1"/>
    <x:row r="63" ht="24" customHeight="1"/>
    <x:row r="64" ht="24" customHeight="1"/>
    <x:row r="65" ht="24" customHeight="1"/>
    <x:row r="66" ht="24" customHeight="1"/>
    <x:row r="67" ht="24" customHeight="1"/>
    <x:row r="68" ht="24" customHeight="1"/>
    <x:row r="69" ht="24" customHeight="1"/>
    <x:row r="70" ht="24" customHeight="1"/>
    <x:row r="71" ht="24" customHeight="1"/>
    <x:row r="72" ht="24" customHeight="1"/>
    <x:row r="73" ht="24" customHeight="1"/>
    <x:row r="74" ht="24" customHeight="1"/>
    <x:row r="75" ht="24" customHeight="1"/>
    <x:row r="76" ht="24" customHeight="1"/>
    <x:row r="77" ht="24" customHeight="1"/>
    <x:row r="78" ht="24" customHeight="1"/>
    <x:row r="79" ht="24" customHeight="1"/>
  </x:sheetData>
  <x:mergeCells>
    <x:mergeCell ref="A2:N2"/>
    <x:mergeCell ref="A1:N1"/>
  </x:mergeCells>
  <x:dataValidations count="4">
    <x:dataValidation type="list" allowBlank="1" showDropDown="0" showInputMessage="0" showErrorMessage="0" sqref="L10 L11 L12 L13 L14 L15 L16 L17 L18 L19 L20 L21 L22:L30">
      <x:formula1>=Listes!$B$1:$B$4</x:formula1>
    </x:dataValidation>
    <x:dataValidation type="list" allowBlank="1" showDropDown="0" showInputMessage="0" showErrorMessage="0" sqref="K10 K11 K12 K13 K14 K15 K16 K17 K18 K19 K20 K21 K22:K30">
      <x:formula1>=Listes!$C$1:$C$3</x:formula1>
    </x:dataValidation>
    <x:dataValidation type="list" allowBlank="1" showDropDown="0" showInputMessage="0" showErrorMessage="0" sqref="H10 H11 H12 H13 H14 H15 H16 H17 H18 H19 H20 H21 H22:H30">
      <x:formula1>=Listes!$D$1:$D$6</x:formula1>
    </x:dataValidation>
    <x:dataValidation type="list" allowBlank="1" showDropDown="0" showInputMessage="0" showErrorMessage="0" sqref="C10 C11 C12 C13 C14 C15 C16 C17 C18 C19 C20 C21 C22:C30">
      <x:formula1>=Listes!$E$1:$E$8</x:formula1>
    </x:dataValidation>
  </x:dataValidation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0" customWidth="1"/>
    <x:col min="2" max="2" width="18" customWidth="1"/>
    <x:col min="3" max="3" width="16" customWidth="1"/>
    <x:col min="4" max="4" width="20" customWidth="1"/>
    <x:col min="5" max="5" width="22" customWidth="1"/>
    <x:col min="6" max="6" width="26" customWidth="1"/>
    <x:col min="7" max="7" width="14" customWidth="1"/>
    <x:col min="8" max="8" width="16" customWidth="1"/>
    <x:col min="9" max="9" width="12" customWidth="1"/>
    <x:col min="10" max="10" width="16" customWidth="1"/>
    <x:col min="11" max="11" width="16" customWidth="1"/>
  </x:cols>
  <x:sheetData>
    <x:row r="1" ht="24" customHeight="1">
      <x:c r="A1" s="40" t="inlineStr">
        <x:is>
          <x:t xml:space="preserve">PLAN DE FORMATION ENTREPRISE - FICHE INDIVIDUELLE</x:t>
        </x:is>
      </x:c>
      <x:c r="B1" s="59" t="n"/>
      <x:c r="C1" s="59" t="n"/>
      <x:c r="D1" s="59" t="n"/>
      <x:c r="E1" s="59" t="n"/>
      <x:c r="F1" s="59" t="n"/>
      <x:c r="G1" s="59" t="n"/>
      <x:c r="H1" s="59" t="n"/>
      <x:c r="I1" s="59" t="n"/>
      <x:c r="J1" s="59" t="n"/>
      <x:c r="K1" s="60" t="n"/>
    </x:row>
    <x:row r="2" ht="24" customHeight="1">
      <x:c r="A2" s="41" t="inlineStr">
        <x:is>
          <x:t xml:space="preserve">Suivi par salarié rempli • objectifs, formation visée, évaluation et prochaine étape</x:t>
        </x:is>
      </x:c>
      <x:c r="B2" s="59" t="n"/>
      <x:c r="C2" s="59" t="n"/>
      <x:c r="D2" s="59" t="n"/>
      <x:c r="E2" s="59" t="n"/>
      <x:c r="F2" s="59" t="n"/>
      <x:c r="G2" s="59" t="n"/>
      <x:c r="H2" s="59" t="n"/>
      <x:c r="I2" s="59" t="n"/>
      <x:c r="J2" s="59" t="n"/>
      <x:c r="K2" s="60" t="n"/>
    </x:row>
    <x:row r="3" ht="24" customHeight="1"/>
    <x:row r="4" ht="24" customHeight="1">
      <x:c r="A4" s="42" t="inlineStr">
        <x:is>
          <x:t xml:space="preserve">Entreprise</x:t>
        </x:is>
      </x:c>
      <x:c r="B4" s="5" t="inlineStr">
        <x:is>
          <x:t xml:space="preserve">Atlas Services Groupe</x:t>
        </x:is>
      </x:c>
      <x:c r="C4" s="42" t="inlineStr">
        <x:is>
          <x:t xml:space="preserve">Exercice</x:t>
        </x:is>
      </x:c>
      <x:c r="D4" s="5" t="inlineStr">
        <x:is>
          <x:t xml:space="preserve">2026</x:t>
        </x:is>
      </x:c>
      <x:c r="E4" s="42" t="inlineStr">
        <x:is>
          <x:t xml:space="preserve">Référent RH</x:t>
        </x:is>
      </x:c>
      <x:c r="F4" s="5" t="inlineStr">
        <x:is>
          <x:t xml:space="preserve">Sophie Martin</x:t>
        </x:is>
      </x:c>
      <x:c r="G4" s="42" t="inlineStr">
        <x:is>
          <x:t xml:space="preserve">Manager</x:t>
        </x:is>
      </x:c>
      <x:c r="H4" s="5" t="inlineStr">
        <x:is>
          <x:t xml:space="preserve">Karim Dumas</x:t>
        </x:is>
      </x:c>
      <x:c r="I4" s="42" t="inlineStr">
        <x:is>
          <x:t xml:space="preserve">Version</x:t>
        </x:is>
      </x:c>
      <x:c r="J4" s="5" t="inlineStr">
        <x:is>
          <x:t xml:space="preserve">v2.0</x:t>
        </x:is>
      </x:c>
      <x:c r="K4" t="inlineStr">
        <x:is>
          <x:t xml:space="preserve">MAJ : 01/03/2026</x:t>
        </x:is>
      </x:c>
    </x:row>
    <x:row r="5" ht="24" customHeight="1"/>
    <x:row r="6" ht="24" customHeight="1"/>
    <x:row r="7" ht="24" customHeight="1"/>
    <x:row r="8" ht="24" customHeight="1"/>
    <x:row r="9" ht="34" customHeight="1">
      <x:c r="A9" s="43" t="inlineStr">
        <x:is>
          <x:t xml:space="preserve">Matricule</x:t>
        </x:is>
      </x:c>
      <x:c r="B9" s="43" t="inlineStr">
        <x:is>
          <x:t xml:space="preserve">Nom salarié</x:t>
        </x:is>
      </x:c>
      <x:c r="C9" s="43" t="inlineStr">
        <x:is>
          <x:t xml:space="preserve">Service</x:t>
        </x:is>
      </x:c>
      <x:c r="D9" s="43" t="inlineStr">
        <x:is>
          <x:t xml:space="preserve">Poste</x:t>
        </x:is>
      </x:c>
      <x:c r="E9" s="43" t="inlineStr">
        <x:is>
          <x:t xml:space="preserve">Formation prévue</x:t>
        </x:is>
      </x:c>
      <x:c r="F9" s="43" t="inlineStr">
        <x:is>
          <x:t xml:space="preserve">Objectif de progression</x:t>
        </x:is>
      </x:c>
      <x:c r="G9" s="43" t="inlineStr">
        <x:is>
          <x:t xml:space="preserve">Date cible</x:t>
        </x:is>
      </x:c>
      <x:c r="H9" s="43" t="inlineStr">
        <x:is>
          <x:t xml:space="preserve">Statut</x:t>
        </x:is>
      </x:c>
      <x:c r="I9" s="43" t="inlineStr">
        <x:is>
          <x:t xml:space="preserve">Score</x:t>
        </x:is>
      </x:c>
      <x:c r="J9" s="43" t="inlineStr">
        <x:is>
          <x:t xml:space="preserve">Prochaine étape</x:t>
        </x:is>
      </x:c>
      <x:c r="K9" s="43" t="inlineStr">
        <x:is>
          <x:t xml:space="preserve">Commentaire manager</x:t>
        </x:is>
      </x:c>
    </x:row>
    <x:row r="10" ht="24" customHeight="1">
      <x:c r="A10" s="19" t="inlineStr">
        <x:is>
          <x:t xml:space="preserve">SAL-001</x:t>
        </x:is>
      </x:c>
      <x:c r="B10" s="19" t="inlineStr">
        <x:is>
          <x:t xml:space="preserve">Clara Lejeune</x:t>
        </x:is>
      </x:c>
      <x:c r="C10" s="19" t="inlineStr">
        <x:is>
          <x:t xml:space="preserve">Finance</x:t>
        </x:is>
      </x:c>
      <x:c r="D10" s="19" t="inlineStr">
        <x:is>
          <x:t xml:space="preserve">Contrôleuse de gestion</x:t>
        </x:is>
      </x:c>
      <x:c r="E10" s="19" t="inlineStr">
        <x:is>
          <x:t xml:space="preserve">Power BI intermédiaire</x:t>
        </x:is>
      </x:c>
      <x:c r="F10" s="19" t="inlineStr">
        <x:is>
          <x:t xml:space="preserve">Automatiser les reportings mensuels</x:t>
        </x:is>
      </x:c>
      <x:c r="G10" s="64" t="n">
        <x:v>46154</x:v>
      </x:c>
      <x:c r="H10" s="39" t="inlineStr">
        <x:is>
          <x:t xml:space="preserve">Planifiée</x:t>
        </x:is>
      </x:c>
      <x:c r="I10" s="13" t="n">
        <x:v>0</x:v>
      </x:c>
      <x:c r="J10" s="19" t="inlineStr">
        <x:is>
          <x:t xml:space="preserve">Inscription et cadrage</x:t>
        </x:is>
      </x:c>
      <x:c r="K10" s="19" t="inlineStr">
        <x:is>
          <x:t xml:space="preserve">Besoin prioritaire</x:t>
        </x:is>
      </x:c>
    </x:row>
    <x:row r="11" ht="24" customHeight="1">
      <x:c r="A11" s="45" t="inlineStr">
        <x:is>
          <x:t xml:space="preserve">SAL-002</x:t>
        </x:is>
      </x:c>
      <x:c r="B11" s="45" t="inlineStr">
        <x:is>
          <x:t xml:space="preserve">Yanis Morel</x:t>
        </x:is>
      </x:c>
      <x:c r="C11" s="45" t="inlineStr">
        <x:is>
          <x:t xml:space="preserve">Service client</x:t>
        </x:is>
      </x:c>
      <x:c r="D11" s="45" t="inlineStr">
        <x:is>
          <x:t xml:space="preserve">Conseiller senior</x:t>
        </x:is>
      </x:c>
      <x:c r="E11" s="45" t="inlineStr">
        <x:is>
          <x:t xml:space="preserve">Gestion des réclamations complexes</x:t>
        </x:is>
      </x:c>
      <x:c r="F11" s="45" t="inlineStr">
        <x:is>
          <x:t xml:space="preserve">Mieux désamorcer les situations tendues</x:t>
        </x:is>
      </x:c>
      <x:c r="G11" s="65" t="n">
        <x:v>46132</x:v>
      </x:c>
      <x:c r="H11" s="38" t="inlineStr">
        <x:is>
          <x:t xml:space="preserve">En cours</x:t>
        </x:is>
      </x:c>
      <x:c r="I11" s="23" t="n">
        <x:v>3</x:v>
      </x:c>
      <x:c r="J11" s="45" t="inlineStr">
        <x:is>
          <x:t xml:space="preserve">Mise en pratique supervisée</x:t>
        </x:is>
      </x:c>
      <x:c r="K11" s="45" t="inlineStr">
        <x:is>
          <x:t xml:space="preserve">Retour positif</x:t>
        </x:is>
      </x:c>
    </x:row>
    <x:row r="12" ht="24" customHeight="1">
      <x:c r="A12" s="19" t="inlineStr">
        <x:is>
          <x:t xml:space="preserve">SAL-003</x:t>
        </x:is>
      </x:c>
      <x:c r="B12" s="19" t="inlineStr">
        <x:is>
          <x:t xml:space="preserve">Maya Lemoine</x:t>
        </x:is>
      </x:c>
      <x:c r="C12" s="19" t="inlineStr">
        <x:is>
          <x:t xml:space="preserve">Production</x:t>
        </x:is>
      </x:c>
      <x:c r="D12" s="19" t="inlineStr">
        <x:is>
          <x:t xml:space="preserve">Cheffe d’équipe</x:t>
        </x:is>
      </x:c>
      <x:c r="E12" s="19" t="inlineStr">
        <x:is>
          <x:t xml:space="preserve">Leadership terrain</x:t>
        </x:is>
      </x:c>
      <x:c r="F12" s="19" t="inlineStr">
        <x:is>
          <x:t xml:space="preserve">Structurer les rituels d’animation</x:t>
        </x:is>
      </x:c>
      <x:c r="G12" s="64" t="n">
        <x:v>46275</x:v>
      </x:c>
      <x:c r="H12" s="39" t="inlineStr">
        <x:is>
          <x:t xml:space="preserve">Planifiée</x:t>
        </x:is>
      </x:c>
      <x:c r="I12" s="13" t="n">
        <x:v>0</x:v>
      </x:c>
      <x:c r="J12" s="19" t="inlineStr">
        <x:is>
          <x:t xml:space="preserve">Choix du prestataire</x:t>
        </x:is>
      </x:c>
      <x:c r="K12" s="19" t="inlineStr">
        <x:is>
          <x:t xml:space="preserve">À confirmer</x:t>
        </x:is>
      </x:c>
    </x:row>
    <x:row r="13" ht="24" customHeight="1">
      <x:c r="A13" s="45" t="inlineStr">
        <x:is>
          <x:t xml:space="preserve">SAL-004</x:t>
        </x:is>
      </x:c>
      <x:c r="B13" s="45" t="inlineStr">
        <x:is>
          <x:t xml:space="preserve">Rania Haddad</x:t>
        </x:is>
      </x:c>
      <x:c r="C13" s="45" t="inlineStr">
        <x:is>
          <x:t xml:space="preserve">RH</x:t>
        </x:is>
      </x:c>
      <x:c r="D13" s="45" t="inlineStr">
        <x:is>
          <x:t xml:space="preserve">Chargée RH</x:t>
        </x:is>
      </x:c>
      <x:c r="E13" s="45" t="inlineStr">
        <x:is>
          <x:t xml:space="preserve">Entretien professionnel et suivi</x:t>
        </x:is>
      </x:c>
      <x:c r="F13" s="45" t="inlineStr">
        <x:is>
          <x:t xml:space="preserve">Sécuriser les campagnes RH</x:t>
        </x:is>
      </x:c>
      <x:c r="G13" s="65" t="n">
        <x:v>46175</x:v>
      </x:c>
      <x:c r="H13" s="34" t="inlineStr">
        <x:is>
          <x:t xml:space="preserve">Réalisée</x:t>
        </x:is>
      </x:c>
      <x:c r="I13" s="23" t="n">
        <x:v>4</x:v>
      </x:c>
      <x:c r="J13" s="45" t="inlineStr">
        <x:is>
          <x:t xml:space="preserve">Évaluation à froid</x:t>
        </x:is>
      </x:c>
      <x:c r="K13" s="45" t="inlineStr">
        <x:is>
          <x:t xml:space="preserve">Très bon niveau</x:t>
        </x:is>
      </x:c>
    </x:row>
    <x:row r="14" ht="24" customHeight="1">
      <x:c r="A14" s="19" t="inlineStr">
        <x:is>
          <x:t xml:space="preserve">SAL-005</x:t>
        </x:is>
      </x:c>
      <x:c r="B14" s="19" t="inlineStr">
        <x:is>
          <x:t xml:space="preserve">Paul Rey</x:t>
        </x:is>
      </x:c>
      <x:c r="C14" s="19" t="inlineStr">
        <x:is>
          <x:t xml:space="preserve">Commercial</x:t>
        </x:is>
      </x:c>
      <x:c r="D14" s="19" t="inlineStr">
        <x:is>
          <x:t xml:space="preserve">Chargé export</x:t>
        </x:is>
      </x:c>
      <x:c r="E14" s="19" t="inlineStr">
        <x:is>
          <x:t xml:space="preserve">Anglais professionnel</x:t>
        </x:is>
      </x:c>
      <x:c r="F14" s="19" t="inlineStr">
        <x:is>
          <x:t xml:space="preserve">Fluidifier les rendez-vous clients</x:t>
        </x:is>
      </x:c>
      <x:c r="G14" s="64" t="n">
        <x:v>46302</x:v>
      </x:c>
      <x:c r="H14" s="39" t="inlineStr">
        <x:is>
          <x:t xml:space="preserve">Planifiée</x:t>
        </x:is>
      </x:c>
      <x:c r="I14" s="13" t="n">
        <x:v>0</x:v>
      </x:c>
      <x:c r="J14" s="19" t="inlineStr">
        <x:is>
          <x:t xml:space="preserve">Test de positionnement</x:t>
        </x:is>
      </x:c>
      <x:c r="K14" s="19" t="inlineStr">
        <x:is>
          <x:t xml:space="preserve">Démarrage T4</x:t>
        </x:is>
      </x:c>
    </x:row>
    <x:row r="15" ht="24" customHeight="1">
      <x:c r="A15" s="45" t="inlineStr">
        <x:is>
          <x:t xml:space="preserve">SAL-006</x:t>
        </x:is>
      </x:c>
      <x:c r="B15" s="45" t="inlineStr">
        <x:is>
          <x:t xml:space="preserve">Nora Belkacem</x:t>
        </x:is>
      </x:c>
      <x:c r="C15" s="45" t="inlineStr">
        <x:is>
          <x:t xml:space="preserve">QHSE</x:t>
        </x:is>
      </x:c>
      <x:c r="D15" s="45" t="inlineStr">
        <x:is>
          <x:t xml:space="preserve">Référente qualité</x:t>
        </x:is>
      </x:c>
      <x:c r="E15" s="45" t="inlineStr">
        <x:is>
          <x:t xml:space="preserve">Audit interne</x:t>
        </x:is>
      </x:c>
      <x:c r="F15" s="45" t="inlineStr">
        <x:is>
          <x:t xml:space="preserve">Renforcer la maîtrise des écarts et plans d’action</x:t>
        </x:is>
      </x:c>
      <x:c r="G15" s="65" t="n">
        <x:v>46344</x:v>
      </x:c>
      <x:c r="H15" s="38" t="inlineStr">
        <x:is>
          <x:t xml:space="preserve">En cours</x:t>
        </x:is>
      </x:c>
      <x:c r="I15" s="23" t="n">
        <x:v>2</x:v>
      </x:c>
      <x:c r="J15" s="45" t="inlineStr">
        <x:is>
          <x:t xml:space="preserve">Coaching complémentaire</x:t>
        </x:is>
      </x:c>
      <x:c r="K15" s="45" t="inlineStr">
        <x:is>
          <x:t xml:space="preserve">Montée en puissance</x:t>
        </x:is>
      </x:c>
    </x:row>
    <x:row r="16" ht="24" customHeight="1">
      <x:c r="A16" s="45" t="inlineStr">
        <x:is>
          <x:t xml:space="preserve">SAL-007</x:t>
        </x:is>
      </x:c>
      <x:c r="B16" s="45" t="inlineStr">
        <x:is>
          <x:t xml:space="preserve">Sami Boulanger</x:t>
        </x:is>
      </x:c>
      <x:c r="C16" s="45" t="inlineStr">
        <x:is>
          <x:t xml:space="preserve">IT</x:t>
        </x:is>
      </x:c>
      <x:c r="D16" s="45" t="inlineStr">
        <x:is>
          <x:t xml:space="preserve">Administrateur systèmes</x:t>
        </x:is>
      </x:c>
      <x:c r="E16" s="45" t="inlineStr">
        <x:is>
          <x:t xml:space="preserve">Cybersécurité utilisateurs clés</x:t>
        </x:is>
      </x:c>
      <x:c r="F16" s="45" t="inlineStr">
        <x:is>
          <x:t xml:space="preserve">Renforcer la prévention et les réflexes de sécurité</x:t>
        </x:is>
      </x:c>
      <x:c r="G16" s="65" t="n">
        <x:v>46218</x:v>
      </x:c>
      <x:c r="H16" s="38" t="inlineStr">
        <x:is>
          <x:t xml:space="preserve">Planifiée</x:t>
        </x:is>
      </x:c>
      <x:c r="I16" s="23" t="n">
        <x:v>0</x:v>
      </x:c>
      <x:c r="J16" s="45" t="inlineStr">
        <x:is>
          <x:t xml:space="preserve">Validation du planning</x:t>
        </x:is>
      </x:c>
      <x:c r="K16" s="45" t="inlineStr">
        <x:is>
          <x:t xml:space="preserve">Public sensible</x:t>
        </x:is>
      </x:c>
    </x:row>
    <x:row r="17" ht="24" customHeight="1">
      <x:c r="A17" s="45" t="inlineStr">
        <x:is>
          <x:t xml:space="preserve">SAL-008</x:t>
        </x:is>
      </x:c>
      <x:c r="B17" s="45" t="inlineStr">
        <x:is>
          <x:t xml:space="preserve">Inès Caron</x:t>
        </x:is>
      </x:c>
      <x:c r="C17" s="45" t="inlineStr">
        <x:is>
          <x:t xml:space="preserve">QHSE</x:t>
        </x:is>
      </x:c>
      <x:c r="D17" s="45" t="inlineStr">
        <x:is>
          <x:t xml:space="preserve">Animatrice sécurité</x:t>
        </x:is>
      </x:c>
      <x:c r="E17" s="45" t="inlineStr">
        <x:is>
          <x:t xml:space="preserve">Sécurité incendie avancée</x:t>
        </x:is>
      </x:c>
      <x:c r="F17" s="45" t="inlineStr">
        <x:is>
          <x:t xml:space="preserve">Animer les rappels sécurité et les exercices</x:t>
        </x:is>
      </x:c>
      <x:c r="G17" s="65" t="n">
        <x:v>46106</x:v>
      </x:c>
      <x:c r="H17" s="38" t="inlineStr">
        <x:is>
          <x:t xml:space="preserve">Réalisée</x:t>
        </x:is>
      </x:c>
      <x:c r="I17" s="23" t="n">
        <x:v>5</x:v>
      </x:c>
      <x:c r="J17" s="45" t="inlineStr">
        <x:is>
          <x:t xml:space="preserve">Débrief à froid</x:t>
        </x:is>
      </x:c>
      <x:c r="K17" s="45" t="inlineStr">
        <x:is>
          <x:t xml:space="preserve">Très bonne appropriation</x:t>
        </x:is>
      </x:c>
    </x:row>
    <x:row r="18" ht="24" customHeight="1">
      <x:c r="A18" s="45" t="inlineStr">
        <x:is>
          <x:t xml:space="preserve">SAL-009</x:t>
        </x:is>
      </x:c>
      <x:c r="B18" s="45" t="inlineStr">
        <x:is>
          <x:t xml:space="preserve">Hugo Martel</x:t>
        </x:is>
      </x:c>
      <x:c r="C18" s="45" t="inlineStr">
        <x:is>
          <x:t xml:space="preserve">Commercial</x:t>
        </x:is>
      </x:c>
      <x:c r="D18" s="45" t="inlineStr">
        <x:is>
          <x:t xml:space="preserve">Responsable grands comptes</x:t>
        </x:is>
      </x:c>
      <x:c r="E18" s="45" t="inlineStr">
        <x:is>
          <x:t xml:space="preserve">Négociation complexe</x:t>
        </x:is>
      </x:c>
      <x:c r="F18" s="45" t="inlineStr">
        <x:is>
          <x:t xml:space="preserve">Mieux défendre les marges sur comptes clés</x:t>
        </x:is>
      </x:c>
      <x:c r="G18" s="65" t="n">
        <x:v>46287</x:v>
      </x:c>
      <x:c r="H18" s="38" t="inlineStr">
        <x:is>
          <x:t xml:space="preserve">Planifiée</x:t>
        </x:is>
      </x:c>
      <x:c r="I18" s="23" t="n">
        <x:v>0</x:v>
      </x:c>
      <x:c r="J18" s="45" t="inlineStr">
        <x:is>
          <x:t xml:space="preserve">Choix de l’organisme</x:t>
        </x:is>
      </x:c>
      <x:c r="K18" s="45" t="inlineStr">
        <x:is>
          <x:t xml:space="preserve">Objectif T3</x:t>
        </x:is>
      </x:c>
    </x:row>
    <x:row r="19" ht="24" customHeight="1">
      <x:c r="A19" s="45" t="inlineStr">
        <x:is>
          <x:t xml:space="preserve">SAL-010</x:t>
        </x:is>
      </x:c>
      <x:c r="B19" s="45" t="inlineStr">
        <x:is>
          <x:t xml:space="preserve">Lina Saadi</x:t>
        </x:is>
      </x:c>
      <x:c r="C19" s="45" t="inlineStr">
        <x:is>
          <x:t xml:space="preserve">RH</x:t>
        </x:is>
      </x:c>
      <x:c r="D19" s="45" t="inlineStr">
        <x:is>
          <x:t xml:space="preserve">Gestionnaire paie</x:t>
        </x:is>
      </x:c>
      <x:c r="E19" s="45" t="inlineStr">
        <x:is>
          <x:t xml:space="preserve">RGPD et confidentialité</x:t>
        </x:is>
      </x:c>
      <x:c r="F19" s="45" t="inlineStr">
        <x:is>
          <x:t xml:space="preserve">Sécuriser les flux de données RH</x:t>
        </x:is>
      </x:c>
      <x:c r="G19" s="65" t="n">
        <x:v>46050</x:v>
      </x:c>
      <x:c r="H19" s="38" t="inlineStr">
        <x:is>
          <x:t xml:space="preserve">Réalisée</x:t>
        </x:is>
      </x:c>
      <x:c r="I19" s="23" t="n">
        <x:v>4</x:v>
      </x:c>
      <x:c r="J19" s="45" t="inlineStr">
        <x:is>
          <x:t xml:space="preserve">Audit interne ciblé</x:t>
        </x:is>
      </x:c>
      <x:c r="K19" s="45" t="inlineStr">
        <x:is>
          <x:t xml:space="preserve">Bonne maîtrise</x:t>
        </x:is>
      </x:c>
    </x:row>
    <x:row r="20" ht="24" customHeight="1">
      <x:c r="A20" s="45" t="inlineStr">
        <x:is>
          <x:t xml:space="preserve">SAL-011</x:t>
        </x:is>
      </x:c>
      <x:c r="B20" s="45" t="inlineStr">
        <x:is>
          <x:t xml:space="preserve">Mehdi Taouil</x:t>
        </x:is>
      </x:c>
      <x:c r="C20" s="45" t="inlineStr">
        <x:is>
          <x:t xml:space="preserve">Production</x:t>
        </x:is>
      </x:c>
      <x:c r="D20" s="45" t="inlineStr">
        <x:is>
          <x:t xml:space="preserve">Technicien ligne</x:t>
        </x:is>
      </x:c>
      <x:c r="E20" s="45" t="inlineStr">
        <x:is>
          <x:t xml:space="preserve">Maintenance préventive niveau 1</x:t>
        </x:is>
      </x:c>
      <x:c r="F20" s="45" t="inlineStr">
        <x:is>
          <x:t xml:space="preserve">Gagner en autonomie sur les interventions simples</x:t>
        </x:is>
      </x:c>
      <x:c r="G20" s="65" t="n">
        <x:v>46189</x:v>
      </x:c>
      <x:c r="H20" s="38" t="inlineStr">
        <x:is>
          <x:t xml:space="preserve">En cours</x:t>
        </x:is>
      </x:c>
      <x:c r="I20" s="23" t="n">
        <x:v>2</x:v>
      </x:c>
      <x:c r="J20" s="45" t="inlineStr">
        <x:is>
          <x:t xml:space="preserve">Compagnonnage prévu</x:t>
        </x:is>
      </x:c>
      <x:c r="K20" s="45" t="inlineStr">
        <x:is>
          <x:t xml:space="preserve">Progression régulière</x:t>
        </x:is>
      </x:c>
    </x:row>
    <x:row r="21" ht="24" customHeight="1">
      <x:c r="A21" s="45" t="inlineStr">
        <x:is>
          <x:t xml:space="preserve">SAL-012</x:t>
        </x:is>
      </x:c>
      <x:c r="B21" s="45" t="inlineStr">
        <x:is>
          <x:t xml:space="preserve">Sarah Perrin</x:t>
        </x:is>
      </x:c>
      <x:c r="C21" s="45" t="inlineStr">
        <x:is>
          <x:t xml:space="preserve">Managers</x:t>
        </x:is>
      </x:c>
      <x:c r="D21" s="45" t="inlineStr">
        <x:is>
          <x:t xml:space="preserve">Responsable service</x:t>
        </x:is>
      </x:c>
      <x:c r="E21" s="45" t="inlineStr">
        <x:is>
          <x:t xml:space="preserve">Conduite du changement</x:t>
        </x:is>
      </x:c>
      <x:c r="F21" s="45" t="inlineStr">
        <x:is>
          <x:t xml:space="preserve">Mieux cadrer les annonces et les relais d’équipe</x:t>
        </x:is>
      </x:c>
      <x:c r="G21" s="65" t="n">
        <x:v>46303</x:v>
      </x:c>
      <x:c r="H21" s="38" t="inlineStr">
        <x:is>
          <x:t xml:space="preserve">Planifiée</x:t>
        </x:is>
      </x:c>
      <x:c r="I21" s="23" t="n">
        <x:v>0</x:v>
      </x:c>
      <x:c r="J21" s="45" t="inlineStr">
        <x:is>
          <x:t xml:space="preserve">Inscription validée</x:t>
        </x:is>
      </x:c>
      <x:c r="K21" s="45" t="inlineStr">
        <x:is>
          <x:t xml:space="preserve">À préparer en amont</x:t>
        </x:is>
      </x:c>
    </x:row>
    <x:row r="22" ht="24" customHeight="1">
      <x:c r="A22" s="45" t="inlineStr">
        <x:is>
          <x:t xml:space="preserve">SAL-013</x:t>
        </x:is>
      </x:c>
      <x:c r="B22" s="45" t="inlineStr">
        <x:is>
          <x:t xml:space="preserve">Julie Bonnard</x:t>
        </x:is>
      </x:c>
      <x:c r="C22" s="45" t="inlineStr">
        <x:is>
          <x:t xml:space="preserve">Service client</x:t>
        </x:is>
      </x:c>
      <x:c r="D22" s="45" t="inlineStr">
        <x:is>
          <x:t xml:space="preserve">Superviseure</x:t>
        </x:is>
      </x:c>
      <x:c r="E22" s="45" t="inlineStr">
        <x:is>
          <x:t xml:space="preserve">Accueil téléphonique premium</x:t>
        </x:is>
      </x:c>
      <x:c r="F22" s="45" t="inlineStr">
        <x:is>
          <x:t xml:space="preserve">Uniformiser les standards de qualité de réponse</x:t>
        </x:is>
      </x:c>
      <x:c r="G22" s="65" t="n">
        <x:v>46212</x:v>
      </x:c>
      <x:c r="H22" s="38" t="inlineStr">
        <x:is>
          <x:t xml:space="preserve">Planifiée</x:t>
        </x:is>
      </x:c>
      <x:c r="I22" s="23" t="n">
        <x:v>0</x:v>
      </x:c>
      <x:c r="J22" s="45" t="inlineStr">
        <x:is>
          <x:t xml:space="preserve">Parcours collectif</x:t>
        </x:is>
      </x:c>
      <x:c r="K22" s="45" t="inlineStr">
        <x:is>
          <x:t xml:space="preserve">Lien direct avec KPI qualité</x:t>
        </x:is>
      </x:c>
    </x:row>
    <x:row r="23" ht="24" customHeight="1">
      <x:c r="A23" s="45" t="inlineStr">
        <x:is>
          <x:t xml:space="preserve">SAL-014</x:t>
        </x:is>
      </x:c>
      <x:c r="B23" s="45" t="inlineStr">
        <x:is>
          <x:t xml:space="preserve">Omar El Idrissi</x:t>
        </x:is>
      </x:c>
      <x:c r="C23" s="45" t="inlineStr">
        <x:is>
          <x:t xml:space="preserve">Finance</x:t>
        </x:is>
      </x:c>
      <x:c r="D23" s="45" t="inlineStr">
        <x:is>
          <x:t xml:space="preserve">Analyste FP&amp;A</x:t>
        </x:is>
      </x:c>
      <x:c r="E23" s="45" t="inlineStr">
        <x:is>
          <x:t xml:space="preserve">Clôture mensuelle et contrôle interne</x:t>
        </x:is>
      </x:c>
      <x:c r="F23" s="45" t="inlineStr">
        <x:is>
          <x:t xml:space="preserve">Fiabiliser les revues mensuelles</x:t>
        </x:is>
      </x:c>
      <x:c r="G23" s="65" t="n">
        <x:v>46296</x:v>
      </x:c>
      <x:c r="H23" s="38" t="inlineStr">
        <x:is>
          <x:t xml:space="preserve">En cours</x:t>
        </x:is>
      </x:c>
      <x:c r="I23" s="23" t="n">
        <x:v>3</x:v>
      </x:c>
      <x:c r="J23" s="45" t="inlineStr">
        <x:is>
          <x:t xml:space="preserve">Mise en pratique sur cycle</x:t>
        </x:is>
      </x:c>
      <x:c r="K23" s="45" t="inlineStr">
        <x:is>
          <x:t xml:space="preserve">À suivre sur 2 mois</x:t>
        </x:is>
      </x:c>
    </x:row>
    <x:row r="24" ht="24" customHeight="1">
      <x:c r="A24" s="45" t="inlineStr">
        <x:is>
          <x:t xml:space="preserve">SAL-015</x:t>
        </x:is>
      </x:c>
      <x:c r="B24" s="45" t="inlineStr">
        <x:is>
          <x:t xml:space="preserve">Chloé Vasseur</x:t>
        </x:is>
      </x:c>
      <x:c r="C24" s="45" t="inlineStr">
        <x:is>
          <x:t xml:space="preserve">IT</x:t>
        </x:is>
      </x:c>
      <x:c r="D24" s="45" t="inlineStr">
        <x:is>
          <x:t xml:space="preserve">Cheffe de projet</x:t>
        </x:is>
      </x:c>
      <x:c r="E24" s="45" t="inlineStr">
        <x:is>
          <x:t xml:space="preserve">IA générative et sécurité d’usage</x:t>
        </x:is>
      </x:c>
      <x:c r="F24" s="45" t="inlineStr">
        <x:is>
          <x:t xml:space="preserve">Encadrer les usages documentaires et l’IA assistée</x:t>
        </x:is>
      </x:c>
      <x:c r="G24" s="65" t="n">
        <x:v>46359</x:v>
      </x:c>
      <x:c r="H24" s="38" t="inlineStr">
        <x:is>
          <x:t xml:space="preserve">Planifiée</x:t>
        </x:is>
      </x:c>
      <x:c r="I24" s="23" t="n">
        <x:v>0</x:v>
      </x:c>
      <x:c r="J24" s="45" t="inlineStr">
        <x:is>
          <x:t xml:space="preserve">Charte interne à relire</x:t>
        </x:is>
      </x:c>
      <x:c r="K24" s="45" t="inlineStr">
        <x:is>
          <x:t xml:space="preserve">Fort enjeu transverse</x:t>
        </x:is>
      </x:c>
    </x:row>
    <x:row r="25" ht="24" customHeight="1">
      <x:c r="A25" s="45" t="inlineStr">
        <x:is>
          <x:t xml:space="preserve">SAL-016</x:t>
        </x:is>
      </x:c>
      <x:c r="B25" s="45" t="inlineStr">
        <x:is>
          <x:t xml:space="preserve">Karim Naji</x:t>
        </x:is>
      </x:c>
      <x:c r="C25" s="45" t="inlineStr">
        <x:is>
          <x:t xml:space="preserve">RH</x:t>
        </x:is>
      </x:c>
      <x:c r="D25" s="45" t="inlineStr">
        <x:is>
          <x:t xml:space="preserve">Responsable onboarding</x:t>
        </x:is>
      </x:c>
      <x:c r="E25" s="45" t="inlineStr">
        <x:is>
          <x:t xml:space="preserve">Tutorat et parcours d’accueil</x:t>
        </x:is>
      </x:c>
      <x:c r="F25" s="45" t="inlineStr">
        <x:is>
          <x:t xml:space="preserve">Structurer l’accompagnement des nouveaux arrivants</x:t>
        </x:is>
      </x:c>
      <x:c r="G25" s="65" t="n">
        <x:v>46265</x:v>
      </x:c>
      <x:c r="H25" s="38" t="inlineStr">
        <x:is>
          <x:t xml:space="preserve">Réalisée</x:t>
        </x:is>
      </x:c>
      <x:c r="I25" s="23" t="n">
        <x:v>4</x:v>
      </x:c>
      <x:c r="J25" s="45" t="inlineStr">
        <x:is>
          <x:t xml:space="preserve">Déploiement pilote</x:t>
        </x:is>
      </x:c>
      <x:c r="K25" s="45" t="inlineStr">
        <x:is>
          <x:t xml:space="preserve">Très bon retour managers</x:t>
        </x:is>
      </x:c>
    </x:row>
    <x:row r="26" ht="24" customHeight="1">
      <x:c r="A26" s="45" t="inlineStr">
        <x:is>
          <x:t xml:space="preserve">SAL-017</x:t>
        </x:is>
      </x:c>
      <x:c r="B26" s="45" t="inlineStr">
        <x:is>
          <x:t xml:space="preserve">Emma Rossi</x:t>
        </x:is>
      </x:c>
      <x:c r="C26" s="45" t="inlineStr">
        <x:is>
          <x:t xml:space="preserve">Production</x:t>
        </x:is>
      </x:c>
      <x:c r="D26" s="45" t="inlineStr">
        <x:is>
          <x:t xml:space="preserve">Assistante méthodes</x:t>
        </x:is>
      </x:c>
      <x:c r="E26" s="45" t="inlineStr">
        <x:is>
          <x:t xml:space="preserve">Excel avancé et TCD</x:t>
        </x:is>
      </x:c>
      <x:c r="F26" s="45" t="inlineStr">
        <x:is>
          <x:t xml:space="preserve">Rendre les tableaux de suivi plus fiables</x:t>
        </x:is>
      </x:c>
      <x:c r="G26" s="65" t="n">
        <x:v>46161</x:v>
      </x:c>
      <x:c r="H26" s="38" t="inlineStr">
        <x:is>
          <x:t xml:space="preserve">Réalisée</x:t>
        </x:is>
      </x:c>
      <x:c r="I26" s="23" t="n">
        <x:v>5</x:v>
      </x:c>
      <x:c r="J26" s="45" t="inlineStr">
        <x:is>
          <x:t xml:space="preserve">Partage des gabarits</x:t>
        </x:is>
      </x:c>
      <x:c r="K26" s="45" t="inlineStr">
        <x:is>
          <x:t xml:space="preserve">Gain rapide constaté</x:t>
        </x:is>
      </x:c>
    </x:row>
    <x:row r="27" ht="24" customHeight="1"/>
    <x:row r="28" ht="24" customHeight="1">
      <x:c r="A28" s="45" t="n"/>
      <x:c r="B28" s="45" t="n"/>
      <x:c r="C28" s="45" t="n"/>
      <x:c r="D28" s="45" t="n"/>
      <x:c r="E28" s="45" t="n"/>
      <x:c r="F28" s="45" t="n"/>
      <x:c r="G28" s="65" t="n"/>
      <x:c r="H28" s="38" t="n"/>
      <x:c r="I28" s="23" t="n"/>
      <x:c r="J28" s="45" t="inlineStr">
        <x:is>
          <x:t xml:space="preserve">Exemple renforcé : suivi individuel plus dense, utile pour les revues RH, les managers et les bilans de progression.</x:t>
        </x:is>
      </x:c>
      <x:c r="K28" s="45" t="n"/>
    </x:row>
    <x:row r="29" ht="24" customHeight="1"/>
    <x:row r="30" ht="24" customHeight="1"/>
    <x:row r="31" ht="24" customHeight="1"/>
    <x:row r="32" ht="24" customHeight="1"/>
    <x:row r="33" ht="24" customHeight="1"/>
    <x:row r="34" ht="24" customHeight="1"/>
    <x:row r="35" ht="24" customHeight="1"/>
    <x:row r="36" ht="24" customHeight="1"/>
    <x:row r="37" ht="24" customHeight="1"/>
    <x:row r="38" ht="24" customHeight="1"/>
    <x:row r="39" ht="24" customHeight="1"/>
    <x:row r="40" ht="24" customHeight="1"/>
    <x:row r="41" ht="24" customHeight="1"/>
    <x:row r="42" ht="24" customHeight="1"/>
    <x:row r="43" ht="24" customHeight="1"/>
    <x:row r="44" ht="24" customHeight="1"/>
    <x:row r="45" ht="24" customHeight="1"/>
    <x:row r="46" ht="24" customHeight="1"/>
    <x:row r="47" ht="24" customHeight="1"/>
    <x:row r="48" ht="24" customHeight="1"/>
    <x:row r="49" ht="24" customHeight="1"/>
    <x:row r="50" ht="24" customHeight="1"/>
    <x:row r="51" ht="24" customHeight="1"/>
    <x:row r="52" ht="24" customHeight="1"/>
    <x:row r="53" ht="24" customHeight="1"/>
    <x:row r="54" ht="24" customHeight="1"/>
    <x:row r="55" ht="24" customHeight="1"/>
    <x:row r="56" ht="24" customHeight="1"/>
    <x:row r="57" ht="24" customHeight="1"/>
    <x:row r="58" ht="24" customHeight="1"/>
    <x:row r="59" ht="24" customHeight="1"/>
    <x:row r="60" ht="24" customHeight="1"/>
    <x:row r="61" ht="24" customHeight="1"/>
    <x:row r="62" ht="24" customHeight="1"/>
    <x:row r="63" ht="24" customHeight="1"/>
    <x:row r="64" ht="24" customHeight="1"/>
    <x:row r="65" ht="24" customHeight="1"/>
    <x:row r="66" ht="24" customHeight="1"/>
    <x:row r="67" ht="24" customHeight="1"/>
    <x:row r="68" ht="24" customHeight="1"/>
    <x:row r="69" ht="24" customHeight="1"/>
    <x:row r="70" ht="24" customHeight="1"/>
    <x:row r="71" ht="24" customHeight="1"/>
    <x:row r="72" ht="24" customHeight="1"/>
    <x:row r="73" ht="24" customHeight="1"/>
    <x:row r="74" ht="24" customHeight="1"/>
    <x:row r="75" ht="24" customHeight="1"/>
    <x:row r="76" ht="24" customHeight="1"/>
    <x:row r="77" ht="24" customHeight="1"/>
    <x:row r="78" ht="24" customHeight="1"/>
    <x:row r="79" ht="24" customHeight="1"/>
  </x:sheetData>
  <x:mergeCells>
    <x:mergeCell ref="A2:K2"/>
    <x:mergeCell ref="A1:K1"/>
  </x:mergeCells>
  <x:dataValidations count="2">
    <x:dataValidation type="list" allowBlank="1" showDropDown="0" showInputMessage="0" showErrorMessage="0" sqref="H10 H11 H12 H13 H14 H15 H16:H26">
      <x:formula1>=Listes!$B$1:$B$4</x:formula1>
    </x:dataValidation>
    <x:dataValidation type="list" allowBlank="1" showDropDown="0" showInputMessage="0" showErrorMessage="0" sqref="C10 C11 C12 C13 C14 C15 C16:C26">
      <x:formula1>=Listes!$E$1:$E$8</x:formula1>
    </x:dataValidation>
  </x:dataValidation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28" customWidth="1"/>
    <x:col min="2" max="2" width="14" customWidth="1"/>
    <x:col min="3" max="3" width="14" customWidth="1"/>
    <x:col min="4" max="4" width="14" customWidth="1"/>
    <x:col min="5" max="5" width="18" customWidth="1"/>
  </x:cols>
  <x:sheetData>
    <x:row r="1" ht="24" customHeight="1">
      <x:c r="A1" s="48" t="inlineStr">
        <x:is>
          <x:t xml:space="preserve">PLAN DE FORMATION ENTREPRISE - BUDGET</x:t>
        </x:is>
      </x:c>
      <x:c r="B1" s="59" t="n"/>
      <x:c r="C1" s="59" t="n"/>
      <x:c r="D1" s="59" t="n"/>
      <x:c r="E1" s="60" t="n"/>
    </x:row>
    <x:row r="2" ht="24" customHeight="1">
      <x:c r="A2" s="49" t="inlineStr">
        <x:is>
          <x:t xml:space="preserve">Suivi renforcé des enveloppes, financements et coût net</x:t>
        </x:is>
      </x:c>
      <x:c r="B2" s="59" t="n"/>
      <x:c r="C2" s="59" t="n"/>
      <x:c r="D2" s="59" t="n"/>
      <x:c r="E2" s="60" t="n"/>
    </x:row>
    <x:row r="3" ht="24" customHeight="1"/>
    <x:row r="4" ht="24" customHeight="1">
      <x:c r="A4" s="50" t="inlineStr">
        <x:is>
          <x:t xml:space="preserve">Entreprise</x:t>
        </x:is>
      </x:c>
      <x:c r="B4" s="5" t="inlineStr">
        <x:is>
          <x:t xml:space="preserve">Atlas Services Groupe</x:t>
        </x:is>
      </x:c>
      <x:c r="C4" s="50" t="inlineStr">
        <x:is>
          <x:t xml:space="preserve">Exercice</x:t>
        </x:is>
      </x:c>
      <x:c r="D4" s="5" t="inlineStr">
        <x:is>
          <x:t xml:space="preserve">2026</x:t>
        </x:is>
      </x:c>
      <x:c r="E4" s="51" t="inlineStr">
        <x:is>
          <x:t xml:space="preserve">Référentiel budgétaire</x:t>
        </x:is>
      </x:c>
    </x:row>
    <x:row r="5" ht="24" customHeight="1"/>
    <x:row r="6" ht="24" customHeight="1"/>
    <x:row r="7" ht="24" customHeight="1"/>
    <x:row r="8" ht="24" customHeight="1">
      <x:c r="A8" s="52" t="inlineStr">
        <x:is>
          <x:t xml:space="preserve">Poste budgétaire</x:t>
        </x:is>
      </x:c>
      <x:c r="B8" s="52" t="inlineStr">
        <x:is>
          <x:t xml:space="preserve">Montant</x:t>
        </x:is>
      </x:c>
      <x:c r="C8" s="52" t="inlineStr">
        <x:is>
          <x:t xml:space="preserve">Commentaire</x:t>
        </x:is>
      </x:c>
      <x:c r="D8" s="52" t="inlineStr">
        <x:is>
          <x:t xml:space="preserve">Source</x:t>
        </x:is>
      </x:c>
    </x:row>
    <x:row r="9" ht="24" customHeight="1">
      <x:c r="A9" s="19" t="inlineStr">
        <x:is>
          <x:t xml:space="preserve">Budget plan annuel</x:t>
        </x:is>
      </x:c>
      <x:c r="B9" s="73">
        <x:f>'Modèle A - Annuel'!N7</x:f>
        <x:v>38600</x:v>
      </x:c>
      <x:c r="C9" s="19" t="inlineStr">
        <x:is>
          <x:t xml:space="preserve">Somme des actions prévues</x:t>
        </x:is>
      </x:c>
      <x:c r="D9" s="19" t="inlineStr">
        <x:is>
          <x:t xml:space="preserve">Plan annuel</x:t>
        </x:is>
      </x:c>
    </x:row>
    <x:row r="10" ht="24" customHeight="1">
      <x:c r="A10" s="54" t="inlineStr">
        <x:is>
          <x:t xml:space="preserve">Budget engagé</x:t>
        </x:is>
      </x:c>
      <x:c r="B10" s="74">
        <x:f>SUMIF('Modèle A - Annuel'!L10:L30,"En cours",'Modèle A - Annuel'!J10:J30)+SUMIF('Modèle A - Annuel'!L10:L30,"Réalisée",'Modèle A - Annuel'!J10:J30)</x:f>
        <x:v>12900</x:v>
      </x:c>
      <x:c r="C10" s="54" t="inlineStr">
        <x:is>
          <x:t xml:space="preserve">Actions engagées ou terminées</x:t>
        </x:is>
      </x:c>
      <x:c r="D10" s="54" t="inlineStr">
        <x:is>
          <x:t xml:space="preserve">Statuts</x:t>
        </x:is>
      </x:c>
    </x:row>
    <x:row r="11" ht="24" customHeight="1">
      <x:c r="A11" s="19" t="inlineStr">
        <x:is>
          <x:t xml:space="preserve">Reste à engager</x:t>
        </x:is>
      </x:c>
      <x:c r="B11" s="73">
        <x:f>B9-B10</x:f>
        <x:v>25700</x:v>
      </x:c>
      <x:c r="C11" s="19" t="inlineStr">
        <x:is>
          <x:t xml:space="preserve">Marge disponible pour arbitrage</x:t>
        </x:is>
      </x:c>
      <x:c r="D11" s="19" t="inlineStr">
        <x:is>
          <x:t xml:space="preserve">Calcul</x:t>
        </x:is>
      </x:c>
    </x:row>
    <x:row r="12" ht="24" customHeight="1">
      <x:c r="A12" s="54" t="inlineStr">
        <x:is>
          <x:t xml:space="preserve">Financement OPCO estimé</x:t>
        </x:is>
      </x:c>
      <x:c r="B12" s="74" t="n">
        <x:v>3500</x:v>
      </x:c>
      <x:c r="C12" s="54" t="inlineStr">
        <x:is>
          <x:t xml:space="preserve">Hypothèse de prise en charge</x:t>
        </x:is>
      </x:c>
      <x:c r="D12" s="54" t="inlineStr">
        <x:is>
          <x:t xml:space="preserve">Finance / RH</x:t>
        </x:is>
      </x:c>
    </x:row>
    <x:row r="13" ht="24" customHeight="1">
      <x:c r="A13" s="19" t="inlineStr">
        <x:is>
          <x:t xml:space="preserve">Coût net entreprise</x:t>
        </x:is>
      </x:c>
      <x:c r="B13" s="73">
        <x:f>MAX(B10-B12,0)</x:f>
        <x:v>9400</x:v>
      </x:c>
      <x:c r="C13" s="19" t="inlineStr">
        <x:is>
          <x:t xml:space="preserve">Charge nette après aides</x:t>
        </x:is>
      </x:c>
      <x:c r="D13" s="19" t="inlineStr">
        <x:is>
          <x:t xml:space="preserve">Calcul</x:t>
        </x:is>
      </x:c>
    </x:row>
    <x:row r="14" ht="24" customHeight="1">
      <x:c r="A14" s="19" t="inlineStr">
        <x:is>
          <x:t xml:space="preserve">Budget conformité &amp; qualité</x:t>
        </x:is>
      </x:c>
      <x:c r="B14" s="73">
        <x:f>SUMIF('Modèle A - Annuel'!B10:B30,"Conformité",'Modèle A - Annuel'!J10:J30)+SUMIF('Modèle A - Annuel'!B10:B30,"Qualité",'Modèle A - Annuel'!J10:J30)</x:f>
        <x:v>6200</x:v>
      </x:c>
      <x:c r="C14" s="19" t="inlineStr">
        <x:is>
          <x:t xml:space="preserve">Actions sécurité, qualité et audit</x:t>
        </x:is>
      </x:c>
      <x:c r="D14" s="19" t="inlineStr">
        <x:is>
          <x:t xml:space="preserve">Plan annuel</x:t>
        </x:is>
      </x:c>
    </x:row>
    <x:row r="15" ht="24" customHeight="1">
      <x:c r="A15" s="19" t="inlineStr">
        <x:is>
          <x:t xml:space="preserve">Budget digital</x:t>
        </x:is>
      </x:c>
      <x:c r="B15" s="73">
        <x:f>SUMIF('Modèle A - Annuel'!B10:B30,"Digital",'Modèle A - Annuel'!J10:J30)</x:f>
        <x:v>5650</x:v>
      </x:c>
      <x:c r="C15" s="19" t="inlineStr">
        <x:is>
          <x:t xml:space="preserve">Automatisation, outils, cybersécurité</x:t>
        </x:is>
      </x:c>
      <x:c r="D15" s="19" t="inlineStr">
        <x:is>
          <x:t xml:space="preserve">Plan annuel</x:t>
        </x:is>
      </x:c>
    </x:row>
    <x:row r="16" ht="24" customHeight="1">
      <x:c r="A16" s="19" t="inlineStr">
        <x:is>
          <x:t xml:space="preserve">Budget management</x:t>
        </x:is>
      </x:c>
      <x:c r="B16" s="73">
        <x:f>SUMIF('Modèle A - Annuel'!B10:B30,"Management",'Modèle A - Annuel'!J10:J30)+SUMIF('Modèle A - Annuel'!B10:B30,"Développement",'Modèle A - Annuel'!J10:J30)</x:f>
        <x:v>7650</x:v>
      </x:c>
      <x:c r="C16" s="19" t="inlineStr">
        <x:is>
          <x:t xml:space="preserve">Leadership, coaching et animation</x:t>
        </x:is>
      </x:c>
      <x:c r="D16" s="19" t="inlineStr">
        <x:is>
          <x:t xml:space="preserve">Plan annuel</x:t>
        </x:is>
      </x:c>
    </x:row>
    <x:row r="17" ht="24" customHeight="1">
      <x:c r="A17" s="19" t="inlineStr">
        <x:is>
          <x:t xml:space="preserve">Budget commerce &amp; relation client</x:t>
        </x:is>
      </x:c>
      <x:c r="B17" s="73">
        <x:f>SUMIF('Modèle A - Annuel'!C10:C30,"Commercial",'Modèle A - Annuel'!J10:J30)+SUMIF('Modèle A - Annuel'!C10:C30,"Service client",'Modèle A - Annuel'!J10:J30)</x:f>
        <x:v>8150</x:v>
      </x:c>
      <x:c r="C17" s="19" t="inlineStr">
        <x:is>
          <x:t xml:space="preserve">Actions front office et vente</x:t>
        </x:is>
      </x:c>
      <x:c r="D17" s="19" t="inlineStr">
        <x:is>
          <x:t xml:space="preserve">Services</x:t>
        </x:is>
      </x:c>
    </x:row>
    <x:row r="18" ht="24" customHeight="1">
      <x:c r="A18" s="19" t="inlineStr">
        <x:is>
          <x:t xml:space="preserve">Budget production</x:t>
        </x:is>
      </x:c>
      <x:c r="B18" s="73">
        <x:f>SUMIF('Modèle A - Annuel'!C10:C30,"Production",'Modèle A - Annuel'!J10:J30)</x:f>
        <x:v>6000</x:v>
      </x:c>
      <x:c r="C18" s="19" t="inlineStr">
        <x:is>
          <x:t xml:space="preserve">Ateliers, maintenance et standards</x:t>
        </x:is>
      </x:c>
      <x:c r="D18" s="19" t="inlineStr">
        <x:is>
          <x:t xml:space="preserve">Service</x:t>
        </x:is>
      </x:c>
    </x:row>
    <x:row r="19" ht="24" customHeight="1">
      <x:c r="A19" s="19" t="inlineStr">
        <x:is>
          <x:t xml:space="preserve">Budget RH &amp; onboarding</x:t>
        </x:is>
      </x:c>
      <x:c r="B19" s="73">
        <x:f>SUMIF('Modèle A - Annuel'!C10:C30,"RH",'Modèle A - Annuel'!J10:J30)</x:f>
        <x:v>4900</x:v>
      </x:c>
      <x:c r="C19" s="19" t="inlineStr">
        <x:is>
          <x:t xml:space="preserve">Parcours d’accueil et campagnes RH</x:t>
        </x:is>
      </x:c>
      <x:c r="D19" s="19" t="inlineStr">
        <x:is>
          <x:t xml:space="preserve">Service</x:t>
        </x:is>
      </x:c>
    </x:row>
    <x:row r="20" ht="24" customHeight="1">
      <x:c r="A20" s="19" t="inlineStr">
        <x:is>
          <x:t xml:space="preserve">Budget IT</x:t>
        </x:is>
      </x:c>
      <x:c r="B20" s="73">
        <x:f>SUMIF('Modèle A - Annuel'!C10:C30,"IT",'Modèle A - Annuel'!J10:J30)</x:f>
        <x:v>3900</x:v>
      </x:c>
      <x:c r="C20" s="19" t="inlineStr">
        <x:is>
          <x:t xml:space="preserve">Usages numériques et sécurité</x:t>
        </x:is>
      </x:c>
      <x:c r="D20" s="19" t="inlineStr">
        <x:is>
          <x:t xml:space="preserve">Service</x:t>
        </x:is>
      </x:c>
    </x:row>
    <x:row r="21" ht="24" customHeight="1">
      <x:c r="A21" s="19" t="inlineStr">
        <x:is>
          <x:t xml:space="preserve">Participants couverts</x:t>
        </x:is>
      </x:c>
      <x:c r="B21" s="53">
        <x:f>'Modèle A - Annuel'!N10</x:f>
        <x:v>367</x:v>
      </x:c>
      <x:c r="C21" s="19" t="inlineStr">
        <x:is>
          <x:t xml:space="preserve">Volume total de participants planifiés</x:t>
        </x:is>
      </x:c>
      <x:c r="D21" s="19" t="inlineStr">
        <x:is>
          <x:t xml:space="preserve">Plan annuel</x:t>
        </x:is>
      </x:c>
    </x:row>
    <x:row r="22" ht="24" customHeight="1">
      <x:c r="A22" s="19" t="inlineStr">
        <x:is>
          <x:t xml:space="preserve">Coût moyen par participant</x:t>
        </x:is>
      </x:c>
      <x:c r="B22" s="73">
        <x:f>IF(B21=0,0,B9/B21)</x:f>
        <x:v>105.17711171662125</x:v>
      </x:c>
      <x:c r="C22" s="19" t="inlineStr">
        <x:is>
          <x:t xml:space="preserve">Lecture synthétique du coût global</x:t>
        </x:is>
      </x:c>
      <x:c r="D22" s="19" t="inlineStr">
        <x:is>
          <x:t xml:space="preserve">Calcul</x:t>
        </x:is>
      </x:c>
    </x:row>
    <x:row r="23" ht="24" customHeight="1">
      <x:c r="A23" s="19" t="inlineStr">
        <x:is>
          <x:t xml:space="preserve">Provision imprévus</x:t>
        </x:is>
      </x:c>
      <x:c r="B23" s="73" t="n">
        <x:v>1500</x:v>
      </x:c>
      <x:c r="C23" s="19" t="inlineStr">
        <x:is>
          <x:t xml:space="preserve">Marge pour nouveaux besoins et reports</x:t>
        </x:is>
      </x:c>
      <x:c r="D23" s="19" t="inlineStr">
        <x:is>
          <x:t xml:space="preserve">Hypothèse RH</x:t>
        </x:is>
      </x:c>
    </x:row>
    <x:row r="24" ht="24" customHeight="1">
      <x:c r="A24" s="19" t="inlineStr">
        <x:is>
          <x:t xml:space="preserve">Budget cible ajusté</x:t>
        </x:is>
      </x:c>
      <x:c r="B24" s="73">
        <x:f>B9+B23</x:f>
        <x:v>40100</x:v>
      </x:c>
      <x:c r="C24" s="19" t="inlineStr">
        <x:is>
          <x:t xml:space="preserve">Vision budgétaire avec marge intégrée</x:t>
        </x:is>
      </x:c>
      <x:c r="D24" s="19" t="inlineStr">
        <x:is>
          <x:t xml:space="preserve">Calcul</x:t>
        </x:is>
      </x:c>
    </x:row>
    <x:row r="25" ht="24" customHeight="1">
      <x:c r="A25" s="19" t="inlineStr">
        <x:is>
          <x:t xml:space="preserve">Taux d’engagement</x:t>
        </x:is>
      </x:c>
      <x:c r="B25" s="75">
        <x:f>IF(B24=0,0,B10/B24)</x:f>
        <x:v>0.32169576059850374</x:v>
      </x:c>
      <x:c r="C25" s="19" t="inlineStr">
        <x:is>
          <x:t xml:space="preserve">Niveau d’engagement de l’enveloppe ajustée</x:t>
        </x:is>
      </x:c>
      <x:c r="D25" s="19" t="inlineStr">
        <x:is>
          <x:t xml:space="preserve">Calcul</x:t>
        </x:is>
      </x:c>
    </x:row>
    <x:row r="26" ht="24" customHeight="1">
      <x:c r="A26" s="76" t="inlineStr">
        <x:is>
          <x:t xml:space="preserve">Conseil d’usage : cette lecture budgétaire renforcée facilite les arbitrages par axe, service, volume et reste disponible.</x:t>
        </x:is>
      </x:c>
      <x:c r="B26" s="77" t="n"/>
      <x:c r="C26" s="77" t="n"/>
      <x:c r="D26" s="77" t="n"/>
      <x:c r="E26" s="78" t="n"/>
    </x:row>
    <x:row r="27" ht="24" customHeight="1"/>
    <x:row r="28" ht="24" customHeight="1"/>
    <x:row r="29" ht="24" customHeight="1"/>
    <x:row r="30" ht="24" customHeight="1"/>
    <x:row r="31" ht="24" customHeight="1"/>
    <x:row r="32" ht="24" customHeight="1"/>
    <x:row r="33" ht="24" customHeight="1"/>
    <x:row r="34" ht="24" customHeight="1"/>
    <x:row r="35" ht="24" customHeight="1"/>
    <x:row r="36" ht="24" customHeight="1"/>
    <x:row r="37" ht="24" customHeight="1"/>
    <x:row r="38" ht="24" customHeight="1"/>
    <x:row r="39" ht="24" customHeight="1"/>
    <x:row r="40" ht="24" customHeight="1"/>
    <x:row r="41" ht="24" customHeight="1"/>
    <x:row r="42" ht="24" customHeight="1"/>
    <x:row r="43" ht="24" customHeight="1"/>
    <x:row r="44" ht="24" customHeight="1"/>
    <x:row r="45" ht="24" customHeight="1"/>
    <x:row r="46" ht="24" customHeight="1"/>
    <x:row r="47" ht="24" customHeight="1"/>
    <x:row r="48" ht="24" customHeight="1"/>
    <x:row r="49" ht="24" customHeight="1"/>
    <x:row r="50" ht="24" customHeight="1"/>
    <x:row r="51" ht="24" customHeight="1"/>
    <x:row r="52" ht="24" customHeight="1"/>
    <x:row r="53" ht="24" customHeight="1"/>
    <x:row r="54" ht="24" customHeight="1"/>
    <x:row r="55" ht="24" customHeight="1"/>
    <x:row r="56" ht="24" customHeight="1"/>
    <x:row r="57" ht="24" customHeight="1"/>
    <x:row r="58" ht="24" customHeight="1"/>
    <x:row r="59" ht="24" customHeight="1"/>
    <x:row r="60" ht="24" customHeight="1"/>
    <x:row r="61" ht="24" customHeight="1"/>
    <x:row r="62" ht="24" customHeight="1"/>
    <x:row r="63" ht="24" customHeight="1"/>
    <x:row r="64" ht="24" customHeight="1"/>
    <x:row r="65" ht="24" customHeight="1"/>
    <x:row r="66" ht="24" customHeight="1"/>
    <x:row r="67" ht="24" customHeight="1"/>
    <x:row r="68" ht="24" customHeight="1"/>
    <x:row r="69" ht="24" customHeight="1"/>
    <x:row r="70" ht="24" customHeight="1"/>
    <x:row r="71" ht="24" customHeight="1"/>
    <x:row r="72" ht="24" customHeight="1"/>
    <x:row r="73" ht="24" customHeight="1"/>
    <x:row r="74" ht="24" customHeight="1"/>
    <x:row r="75" ht="24" customHeight="1"/>
    <x:row r="76" ht="24" customHeight="1"/>
    <x:row r="77" ht="24" customHeight="1"/>
    <x:row r="78" ht="24" customHeight="1"/>
    <x:row r="79" ht="24" customHeight="1"/>
  </x:sheetData>
  <x:mergeCells>
    <x:mergeCell ref="A2:E2"/>
    <x:mergeCell ref="A1:E1"/>
    <x:mergeCell ref="A26:E26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28" customWidth="1"/>
    <x:col min="2" max="2" width="80" customWidth="1"/>
  </x:cols>
  <x:sheetData>
    <x:row r="1" ht="24" customHeight="1">
      <x:c r="A1" s="56" t="inlineStr">
        <x:is>
          <x:t xml:space="preserve">COMMENT UTILISER CES MODÈLES</x:t>
        </x:is>
      </x:c>
      <x:c r="B1" s="60" t="n"/>
    </x:row>
    <x:row r="2" ht="24" customHeight="1"/>
    <x:row r="3" ht="24" customHeight="1">
      <x:c r="A3" s="57" t="inlineStr">
        <x:is>
          <x:t xml:space="preserve">1. Modèle A - Annuel</x:t>
        </x:is>
      </x:c>
      <x:c r="B3" s="58" t="inlineStr">
        <x:is>
          <x:t xml:space="preserve">Pilotez l’ensemble du plan de formation avec priorités, budgets, publics cibles et statuts.</x:t>
        </x:is>
      </x:c>
    </x:row>
    <x:row r="4" ht="24" customHeight="1">
      <x:c r="A4" s="57" t="inlineStr">
        <x:is>
          <x:t xml:space="preserve">2. Modèle B - Individuel</x:t>
        </x:is>
      </x:c>
      <x:c r="B4" s="58" t="inlineStr">
        <x:is>
          <x:t xml:space="preserve">Suivez la montée en compétences salarié par salarié avec objectif, date cible et prochaine étape.</x:t>
        </x:is>
      </x:c>
    </x:row>
    <x:row r="5" ht="24" customHeight="1">
      <x:c r="A5" s="57" t="inlineStr">
        <x:is>
          <x:t xml:space="preserve">3. Modèle C - Budget</x:t>
        </x:is>
      </x:c>
      <x:c r="B5" s="58" t="inlineStr">
        <x:is>
          <x:t xml:space="preserve">Arbitrez les coûts, financements et reste à engager avec une lecture financière simple.</x:t>
        </x:is>
      </x:c>
    </x:row>
    <x:row r="6" ht="24" customHeight="1">
      <x:c r="A6" s="57" t="inlineStr">
        <x:is>
          <x:t xml:space="preserve">4. Dashboard</x:t>
        </x:is>
      </x:c>
      <x:c r="B6" s="58" t="inlineStr">
        <x:is>
          <x:t xml:space="preserve">Consultez la synthèse automatique, les KPIs et la répartition par service.</x:t>
        </x:is>
      </x:c>
    </x:row>
    <x:row r="7" ht="24" customHeight="1">
      <x:c r="A7" s="57" t="inlineStr">
        <x:is>
          <x:t xml:space="preserve">5. Dashboard et KPI</x:t>
        </x:is>
      </x:c>
      <x:c r="B7" s="58" t="inlineStr">
        <x:is>
          <x:t xml:space="preserve">Lisez les indicateurs en haut de page pour suivre le volume d’actions, le budget, le taux d’avancement et la couverture des participants.</x:t>
        </x:is>
      </x:c>
    </x:row>
    <x:row r="8" ht="24" customHeight="1">
      <x:c r="A8" s="57" t="inlineStr">
        <x:is>
          <x:t xml:space="preserve">6. Listes et menus</x:t>
        </x:is>
      </x:c>
      <x:c r="B8" s="58" t="inlineStr">
        <x:is>
          <x:t xml:space="preserve">Utilisez les menus déroulants pour les statuts, services, priorités et modalités afin de garder une base homogène.</x:t>
        </x:is>
      </x:c>
    </x:row>
    <x:row r="9" ht="24" customHeight="1">
      <x:c r="A9" s="57" t="inlineStr">
        <x:is>
          <x:t xml:space="preserve">7. Revue mensuelle</x:t>
        </x:is>
      </x:c>
      <x:c r="B9" s="58" t="inlineStr">
        <x:is>
          <x:t xml:space="preserve">Mettez à jour les statuts après chaque comité RH ou revue manager pour conserver un pilotage vivant.</x:t>
        </x:is>
      </x:c>
    </x:row>
    <x:row r="10" ht="24" customHeight="1">
      <x:c r="A10" s="57" t="inlineStr">
        <x:is>
          <x:t xml:space="preserve">8. Budget et financement</x:t>
        </x:is>
      </x:c>
      <x:c r="B10" s="58" t="inlineStr">
        <x:is>
          <x:t xml:space="preserve">Comparez le budget prévu, engagé et net pour arbitrer les nouvelles demandes et préparer les échanges OPCO.</x:t>
        </x:is>
      </x:c>
    </x:row>
    <x:row r="11" ht="24" customHeight="1">
      <x:c r="A11" s="57" t="inlineStr">
        <x:is>
          <x:t xml:space="preserve">9. Fiches individuelles</x:t>
        </x:is>
      </x:c>
      <x:c r="B11" s="58" t="inlineStr">
        <x:is>
          <x:t xml:space="preserve">Servez-vous du modèle individuel pour préparer les entretiens, suivre les progrès et documenter les prochaines étapes.</x:t>
        </x:is>
      </x:c>
    </x:row>
    <x:row r="12" ht="24" customHeight="1">
      <x:c r="A12" s="57" t="inlineStr">
        <x:is>
          <x:t xml:space="preserve">10. Pièces justificatives</x:t>
        </x:is>
      </x:c>
      <x:c r="B12" s="58" t="inlineStr">
        <x:is>
          <x:t xml:space="preserve">Conservez programmes, convocations, feuilles d’émargement, évaluations et preuves de réalisation à côté du fichier.</x:t>
        </x:is>
      </x:c>
    </x:row>
    <x:row r="13" ht="24" customHeight="1"/>
    <x:row r="14" ht="24" customHeight="1"/>
    <x:row r="15" ht="24" customHeight="1"/>
    <x:row r="16" ht="24" customHeight="1"/>
    <x:row r="17" ht="24" customHeight="1"/>
    <x:row r="18" ht="24" customHeight="1"/>
    <x:row r="19" ht="24" customHeight="1"/>
    <x:row r="20" ht="24" customHeight="1"/>
    <x:row r="21" ht="24" customHeight="1"/>
    <x:row r="22" ht="24" customHeight="1"/>
    <x:row r="23" ht="24" customHeight="1"/>
    <x:row r="24" ht="24" customHeight="1"/>
    <x:row r="25" ht="24" customHeight="1"/>
    <x:row r="26" ht="24" customHeight="1"/>
    <x:row r="27" ht="24" customHeight="1"/>
    <x:row r="28" ht="24" customHeight="1"/>
    <x:row r="29" ht="24" customHeight="1"/>
    <x:row r="30" ht="24" customHeight="1"/>
    <x:row r="31" ht="24" customHeight="1"/>
    <x:row r="32" ht="24" customHeight="1"/>
    <x:row r="33" ht="24" customHeight="1"/>
    <x:row r="34" ht="24" customHeight="1"/>
    <x:row r="35" ht="24" customHeight="1"/>
    <x:row r="36" ht="24" customHeight="1"/>
    <x:row r="37" ht="24" customHeight="1"/>
    <x:row r="38" ht="24" customHeight="1"/>
    <x:row r="39" ht="24" customHeight="1"/>
    <x:row r="40" ht="24" customHeight="1"/>
    <x:row r="41" ht="24" customHeight="1"/>
    <x:row r="42" ht="24" customHeight="1"/>
    <x:row r="43" ht="24" customHeight="1"/>
    <x:row r="44" ht="24" customHeight="1"/>
    <x:row r="45" ht="24" customHeight="1"/>
    <x:row r="46" ht="24" customHeight="1"/>
    <x:row r="47" ht="24" customHeight="1"/>
    <x:row r="48" ht="24" customHeight="1"/>
    <x:row r="49" ht="24" customHeight="1"/>
    <x:row r="50" ht="24" customHeight="1"/>
    <x:row r="51" ht="24" customHeight="1"/>
    <x:row r="52" ht="24" customHeight="1"/>
    <x:row r="53" ht="24" customHeight="1"/>
    <x:row r="54" ht="24" customHeight="1"/>
    <x:row r="55" ht="24" customHeight="1"/>
    <x:row r="56" ht="24" customHeight="1"/>
    <x:row r="57" ht="24" customHeight="1"/>
    <x:row r="58" ht="24" customHeight="1"/>
    <x:row r="59" ht="24" customHeight="1"/>
    <x:row r="60" ht="24" customHeight="1"/>
    <x:row r="61" ht="24" customHeight="1"/>
    <x:row r="62" ht="24" customHeight="1"/>
    <x:row r="63" ht="24" customHeight="1"/>
    <x:row r="64" ht="24" customHeight="1"/>
    <x:row r="65" ht="24" customHeight="1"/>
    <x:row r="66" ht="24" customHeight="1"/>
    <x:row r="67" ht="24" customHeight="1"/>
    <x:row r="68" ht="24" customHeight="1"/>
    <x:row r="69" ht="24" customHeight="1"/>
    <x:row r="70" ht="24" customHeight="1"/>
    <x:row r="71" ht="24" customHeight="1"/>
    <x:row r="72" ht="24" customHeight="1"/>
    <x:row r="73" ht="24" customHeight="1"/>
    <x:row r="74" ht="24" customHeight="1"/>
    <x:row r="75" ht="24" customHeight="1"/>
    <x:row r="76" ht="24" customHeight="1"/>
    <x:row r="77" ht="24" customHeight="1"/>
    <x:row r="78" ht="24" customHeight="1"/>
    <x:row r="79" ht="24" customHeight="1"/>
  </x:sheetData>
  <x:mergeCells>
    <x:mergeCell ref="A1:B1"/>
  </x:mergeCells>
  <x:pageMargins left="0.7" right="0.7" top="0.75" bottom="0.75" header="0.3" footer="0.3"/>
</x:worksheet>
</file>