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e31cb1ee9f947d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MTBF Calculator" sheetId="1" r:id="R3f186d3b340c4d53"/>
    <x:sheet xmlns:r="http://schemas.openxmlformats.org/officeDocument/2006/relationships" name="Dashboard" sheetId="2" r:id="R401d0f4afe3c40fb"/>
    <x:sheet xmlns:r="http://schemas.openxmlformats.org/officeDocument/2006/relationships" name="Instructions" sheetId="3" r:id="R94c5a0e2d5bc459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0.0"/>
    <x:numFmt numFmtId="165" formatCode="0.0000"/>
  </x:numFmts>
  <x:fonts count="14">
    <x:font>
      <x:sz val="11"/>
      <x:color theme="1"/>
      <x:name val="Calibri"/>
      <x:family val="2"/>
      <x:scheme val="minor"/>
    </x:font>
    <x:font>
      <x:b/>
      <x:sz val="18"/>
      <x:color rgb="00FFFFFF"/>
    </x:font>
    <x:font>
      <x:b/>
    </x:font>
    <x:font>
      <x:i/>
      <x:color rgb="00404040"/>
    </x:font>
    <x:font>
      <x:b/>
      <x:sz val="10"/>
      <x:color rgb="00FFFFFF"/>
    </x:font>
    <x:font>
      <x:b/>
      <x:sz val="16"/>
      <x:color rgb="001F4E78"/>
    </x:font>
    <x:font>
      <x:b/>
      <x:color rgb="00FFFFFF"/>
    </x:font>
    <x:font>
      <x:b/>
      <x:color rgb="000000FF"/>
    </x:font>
    <x:font>
      <x:b/>
      <x:color rgb="00000000"/>
    </x:font>
    <x:font>
      <x:b/>
      <x:color rgb="00006100"/>
    </x:font>
    <x:font>
      <x:b/>
      <x:color rgb="009C5700"/>
    </x:font>
    <x:font>
      <x:b/>
      <x:color rgb="009C0006"/>
    </x:font>
    <x:font>
      <x:color rgb="000000FF"/>
    </x:font>
    <x:font>
      <x:color rgb="00000000"/>
    </x:font>
  </x:fonts>
  <x:fills count="16">
    <x:fill>
      <x:patternFill patternType="none"/>
    </x:fill>
    <x:fill>
      <x:patternFill patternType="gray125"/>
    </x:fill>
    <x:fill>
      <x:patternFill patternType="solid">
        <x:fgColor rgb="001F4E78"/>
      </x:patternFill>
    </x:fill>
    <x:fill>
      <x:patternFill patternType="solid">
        <x:fgColor rgb="00F8FBFF"/>
      </x:patternFill>
    </x:fill>
    <x:fill>
      <x:patternFill patternType="solid">
        <x:fgColor rgb="00FFFFFF"/>
      </x:patternFill>
    </x:fill>
    <x:fill>
      <x:patternFill patternType="solid">
        <x:fgColor rgb="00EAF2F8"/>
      </x:patternFill>
    </x:fill>
    <x:fill>
      <x:patternFill patternType="solid">
        <x:fgColor rgb="000F766E"/>
      </x:patternFill>
    </x:fill>
    <x:fill>
      <x:patternFill patternType="solid">
        <x:fgColor rgb="00D9F0EE"/>
      </x:patternFill>
    </x:fill>
    <x:fill>
      <x:patternFill patternType="solid">
        <x:fgColor rgb="005B2C83"/>
      </x:patternFill>
    </x:fill>
    <x:fill>
      <x:patternFill patternType="solid">
        <x:fgColor rgb="00EDE7F6"/>
      </x:patternFill>
    </x:fill>
    <x:fill>
      <x:patternFill patternType="solid">
        <x:fgColor rgb="00FFF2CC"/>
      </x:patternFill>
    </x:fill>
    <x:fill>
      <x:patternFill patternType="solid">
        <x:fgColor rgb="00EAF2FF"/>
      </x:patternFill>
    </x:fill>
    <x:fill>
      <x:patternFill patternType="solid">
        <x:fgColor rgb="00E2F0D9"/>
      </x:patternFill>
    </x:fill>
    <x:fill>
      <x:patternFill patternType="solid">
        <x:fgColor rgb="00FCE4D6"/>
      </x:patternFill>
    </x:fill>
    <x:fill>
      <x:patternFill patternType="solid">
        <x:fgColor rgb="00FDE9E7"/>
      </x:patternFill>
    </x:fill>
    <x:fill>
      <x:patternFill patternType="solid">
        <x:fgColor rgb="00FAFAFA"/>
      </x:patternFill>
    </x:fill>
  </x:fills>
  <x:borders count="3">
    <x:border>
      <x:left/>
      <x:right/>
      <x:top/>
      <x:bottom/>
      <x:diagonal/>
    </x:border>
    <x:border>
      <x:bottom style="medium">
        <x:color rgb="001F4E78"/>
      </x:bottom>
    </x:border>
    <x:border>
      <x:bottom style="thin">
        <x:color rgb="00D9D9D9"/>
      </x:bottom>
    </x:border>
  </x:borders>
  <x:cellStyleXfs count="1">
    <x:xf numFmtId="0" fontId="0" fillId="0" borderId="0"/>
  </x:cellStyleXfs>
  <x:cellXfs count="41">
    <x:xf numFmtId="0" fontId="0" fillId="0" borderId="0" xfId="0"/>
    <x:xf numFmtId="0" fontId="1" fillId="2" borderId="0" xfId="0" applyAlignment="1">
      <x:alignment horizontal="center" vertical="center"/>
    </x:xf>
    <x:xf numFmtId="0" fontId="3" fillId="5" borderId="0" xfId="0" applyAlignment="1">
      <x:alignment horizontal="left"/>
    </x:xf>
    <x:xf numFmtId="0" fontId="4" fillId="6" borderId="0" xfId="0" applyAlignment="1">
      <x:alignment horizontal="center"/>
    </x:xf>
    <x:xf numFmtId="0" fontId="6" fillId="8" borderId="0" xfId="0" applyAlignment="1">
      <x:alignment vertical="center"/>
    </x:xf>
    <x:xf numFmtId="1" fontId="5" fillId="7" borderId="0" xfId="0" applyAlignment="1">
      <x:alignment horizontal="center"/>
    </x:xf>
    <x:xf numFmtId="164" fontId="5" fillId="7" borderId="0" xfId="0" applyAlignment="1">
      <x:alignment horizontal="center"/>
    </x:xf>
    <x:xf numFmtId="165" fontId="5" fillId="7" borderId="0" xfId="0" applyAlignment="1">
      <x:alignment horizontal="center"/>
    </x:xf>
    <x:xf numFmtId="0" fontId="2" fillId="9" borderId="0" xfId="0" applyAlignment="1">
      <x:alignment vertical="center"/>
    </x:xf>
    <x:xf numFmtId="1" fontId="7" fillId="9" borderId="0" xfId="0" applyAlignment="1">
      <x:alignment vertical="center"/>
    </x:xf>
    <x:xf numFmtId="2" fontId="7" fillId="10" borderId="0" xfId="0" applyAlignment="1">
      <x:alignment vertical="center"/>
    </x:xf>
    <x:xf numFmtId="0" fontId="2" fillId="0" borderId="0" xfId="0" applyAlignment="1">
      <x:alignment vertical="center"/>
    </x:xf>
    <x:xf numFmtId="0" fontId="7" fillId="11" borderId="0" xfId="0" applyAlignment="1">
      <x:alignment horizontal="center"/>
    </x:xf>
    <x:xf numFmtId="0" fontId="8" fillId="4" borderId="0" xfId="0" applyAlignment="1">
      <x:alignment horizontal="center"/>
    </x:xf>
    <x:xf numFmtId="0" fontId="9" fillId="12" borderId="0" xfId="0" applyAlignment="1">
      <x:alignment horizontal="center"/>
    </x:xf>
    <x:xf numFmtId="0" fontId="10" fillId="13" borderId="0" xfId="0" applyAlignment="1">
      <x:alignment horizontal="center"/>
    </x:xf>
    <x:xf numFmtId="0" fontId="11" fillId="14" borderId="0" xfId="0" applyAlignment="1">
      <x:alignment horizontal="center"/>
    </x:xf>
    <x:xf numFmtId="0" fontId="6" fillId="2" borderId="1" xfId="0" applyAlignment="1">
      <x:alignment horizontal="center" vertical="center" wrapText="1"/>
    </x:xf>
    <x:xf numFmtId="0" fontId="0" fillId="0" borderId="2" xfId="0" applyAlignment="1">
      <x:alignment vertical="center"/>
    </x:xf>
    <x:xf numFmtId="1" fontId="12" fillId="11" borderId="2" xfId="0" applyAlignment="1">
      <x:alignment vertical="center"/>
    </x:xf>
    <x:xf numFmtId="164" fontId="13" fillId="0" borderId="2" xfId="0" applyAlignment="1">
      <x:alignment vertical="center"/>
    </x:xf>
    <x:xf numFmtId="165" fontId="13" fillId="0" borderId="2" xfId="0" applyAlignment="1">
      <x:alignment vertical="center"/>
    </x:xf>
    <x:xf numFmtId="164" fontId="12" fillId="11" borderId="2" xfId="0" applyAlignment="1">
      <x:alignment vertical="center"/>
    </x:xf>
    <x:xf numFmtId="0" fontId="13" fillId="0" borderId="2" xfId="0" applyAlignment="1">
      <x:alignment vertical="center"/>
    </x:xf>
    <x:xf numFmtId="1" fontId="13" fillId="0" borderId="2" xfId="0" applyAlignment="1">
      <x:alignment vertical="center"/>
    </x:xf>
    <x:xf numFmtId="0" fontId="0" fillId="15" borderId="2" xfId="0" applyAlignment="1">
      <x:alignment vertical="center"/>
    </x:xf>
    <x:xf numFmtId="164" fontId="13" fillId="15" borderId="2" xfId="0" applyAlignment="1">
      <x:alignment vertical="center"/>
    </x:xf>
    <x:xf numFmtId="165" fontId="13" fillId="15" borderId="2" xfId="0" applyAlignment="1">
      <x:alignment vertical="center"/>
    </x:xf>
    <x:xf numFmtId="0" fontId="13" fillId="15" borderId="2" xfId="0" applyAlignment="1">
      <x:alignment vertical="center"/>
    </x:xf>
    <x:xf numFmtId="1" fontId="13" fillId="15" borderId="2" xfId="0" applyAlignment="1">
      <x:alignment vertical="center"/>
    </x:xf>
    <x:xf numFmtId="0" fontId="6" fillId="2" borderId="0" xfId="0" applyAlignment="1">
      <x:alignment vertical="center"/>
    </x:xf>
    <x:xf numFmtId="0" fontId="0" fillId="3" borderId="0" xfId="0" applyAlignment="1">
      <x:alignment vertical="center"/>
    </x:xf>
    <x:xf numFmtId="0" fontId="0" fillId="10" borderId="0" xfId="0" applyAlignment="1">
      <x:alignment wrapText="1"/>
    </x:xf>
    <x:xf numFmtId="1" fontId="0" fillId="3" borderId="0" xfId="0" applyAlignment="1">
      <x:alignment vertical="center"/>
    </x:xf>
    <x:xf numFmtId="0" fontId="1" fillId="2" borderId="0" xfId="0" applyAlignment="1">
      <x:alignment horizontal="center"/>
    </x:xf>
    <x:xf numFmtId="0" fontId="6" fillId="6" borderId="0" xfId="0" applyAlignment="1">
      <x:alignment horizontal="center"/>
    </x:xf>
    <x:xf numFmtId="0" fontId="0" fillId="0" borderId="0" xfId="0" applyAlignment="1">
      <x:alignment vertical="center"/>
    </x:xf>
    <x:xf numFmtId="164" fontId="0" fillId="0" borderId="0" xfId="0" applyAlignment="1">
      <x:alignment vertical="center"/>
    </x:xf>
    <x:xf numFmtId="165" fontId="0" fillId="0" borderId="0" xfId="0" applyAlignment="1">
      <x:alignment vertical="center"/>
    </x:xf>
    <x:xf numFmtId="0" fontId="0" fillId="3" borderId="0" xfId="0" applyAlignment="1">
      <x:alignment wrapText="1"/>
    </x:xf>
    <x:xf numFmtId="0" fontId="0" fillId="4" borderId="0" xfId="0" applyAlignment="1">
      <x:alignment wrapText="1"/>
    </x:xf>
  </x:cellXfs>
  <x:cellStyles count="1">
    <x:cellStyle name="Normal" xfId="0"/>
  </x:cellStyles>
  <x:dxfs count="4">
    <x:dxf>
      <x:font>
        <x:b/>
        <x:color rgb="00006100"/>
      </x:font>
      <x:fill>
        <x:patternFill>
          <x:bgColor rgb="00E2F0D9"/>
        </x:patternFill>
      </x:fill>
    </x:dxf>
    <x:dxf>
      <x:font>
        <x:b/>
        <x:color rgb="002E7D32"/>
      </x:font>
      <x:fill>
        <x:patternFill>
          <x:bgColor rgb="00EAF5E5"/>
        </x:patternFill>
      </x:fill>
    </x:dxf>
    <x:dxf>
      <x:font>
        <x:b/>
        <x:color rgb="009C5700"/>
      </x:font>
      <x:fill>
        <x:patternFill>
          <x:bgColor rgb="00FCE4D6"/>
        </x:patternFill>
      </x:fill>
    </x:dxf>
    <x:dxf>
      <x:font>
        <x:b/>
        <x:color rgb="009C0006"/>
      </x:font>
      <x:fill>
        <x:patternFill>
          <x:bgColor rgb="00FDE9E7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23f5d37da76462c" /><Relationship Type="http://schemas.openxmlformats.org/officeDocument/2006/relationships/theme" Target="/xl/theme/theme1.xml" Id="Raf971fa9cda14c2e" /><Relationship Type="http://schemas.openxmlformats.org/officeDocument/2006/relationships/sharedStrings" Target="/xl/sharedStrings.xml" Id="R138367afbcda4836" /><Relationship Type="http://schemas.openxmlformats.org/officeDocument/2006/relationships/worksheet" Target="/xl/worksheets/sheet1.xml" Id="R3f186d3b340c4d53" /><Relationship Type="http://schemas.openxmlformats.org/officeDocument/2006/relationships/worksheet" Target="/xl/worksheets/sheet2.xml" Id="R401d0f4afe3c40fb" /><Relationship Type="http://schemas.openxmlformats.org/officeDocument/2006/relationships/worksheet" Target="/xl/worksheets/sheet3.xml" Id="R94c5a0e2d5bc459f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0df060d729a04297" /><Relationship Type="http://schemas.openxmlformats.org/officeDocument/2006/relationships/chart" Target="/xl/drawings/charts/chart2.xml" Id="R8253433cb27d49d7" /></Relationships>
</file>

<file path=xl/drawings/charts/chart1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MTBF by Equipment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col"/>
        <c:grouping val="clustered"/>
        <c:ser>
          <c:idx val="0"/>
          <c:order val="0"/>
          <c:tx>
            <c:strRef>
              <c:f>'Dashboard'!B7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cat>
            <c:strRef>
              <c:f>'Dashboard'!$A$8:$A$17</c:f>
              <c:strCache>
                <c:ptCount val="0"/>
              </c:strCache>
            </c:strRef>
          </c:cat>
          <c:val>
            <c:numRef>
              <c:f>'Dashboard'!$B$8:$B$17</c:f>
              <c:numCache>
                <c:formatCode/>
                <c:ptCount val="0"/>
              </c:numCache>
            </c:numRef>
          </c:val>
        </c:ser>
        <c:dLbls>
          <c:showVal val="1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numFmt formatCode="" sourceLinked="0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Hours</a:t>
                </a:r>
              </a:p>
            </c:rich>
          </c:tx>
          <c:txPr>
            <a:bodyPr xmlns:a="http://schemas.openxmlformats.org/drawingml/2006/main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title>
        <c:numFmt formatCode="" sourceLinked="0"/>
        <c:majorTickMark val="none"/>
        <c:minorTickMark val="none"/>
        <c:crossAx val="48650112"/>
        <c:crosses val="autoZero"/>
        <c:crossBetween val="between"/>
      </c:valAx>
    </c:plotArea>
    <c:plotVisOnly val="1"/>
    <c:dispBlanksAs val="gap"/>
  </c:chart>
</c:chartSpace>
</file>

<file path=xl/drawings/charts/chart2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Failure Rate by Equipment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bar"/>
        <c:grouping val="clustered"/>
        <c:ser>
          <c:idx val="0"/>
          <c:order val="0"/>
          <c:tx>
            <c:strRef>
              <c:f>'Dashboard'!C7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cat>
            <c:strRef>
              <c:f>'Dashboard'!$A$8:$A$17</c:f>
              <c:strCache>
                <c:ptCount val="0"/>
              </c:strCache>
            </c:strRef>
          </c:cat>
          <c:val>
            <c:numRef>
              <c:f>'Dashboard'!$C$8:$C$17</c:f>
              <c:numCache>
                <c:formatCode/>
                <c:ptCount val="0"/>
              </c:numCache>
            </c:numRef>
          </c:val>
        </c:ser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Failures / hr</a:t>
                </a:r>
              </a:p>
            </c:rich>
          </c:tx>
          <c:txPr>
            <a:bodyPr xmlns:a="http://schemas.openxmlformats.org/drawingml/2006/main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title>
        <c:numFmt formatCode="" sourceLinked="0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numFmt formatCode="" sourceLinked="0"/>
        <c:majorTickMark val="none"/>
        <c:minorTickMark val="none"/>
        <c:crossAx val="48650112"/>
        <c:crosses val="autoZero"/>
        <c:crossBetween val="between"/>
      </c:valAx>
    </c:plotArea>
    <c:plotVisOnly val="1"/>
    <c:dispBlanksAs val="gap"/>
  </c:chart>
</c:chartSpace>
</file>

<file path=xl/drawings/drawing1.xml><?xml version="1.0" encoding="utf-8"?>
<xdr:wsDr xmlns:xdr="http://schemas.openxmlformats.org/drawingml/2006/spreadsheetDrawing">
  <xdr:twoCellAnchor>
    <xdr:from>
      <xdr:col>6</xdr:col>
      <xdr:colOff>0</xdr:colOff>
      <xdr:row>6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df060d729a04297"/>
        </a:graphicData>
      </a:graphic>
    </xdr:graphicFrame>
    <xdr:clientData/>
  </xdr:twoCellAnchor>
  <xdr:twoCellAnchor>
    <xdr:from>
      <xdr:col>6</xdr:col>
      <xdr:colOff>0</xdr:colOff>
      <xdr:row>21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253433cb27d49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769950d981fa4dcc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30" customWidth="1"/>
    <x:col min="2" max="2" width="18" customWidth="1"/>
    <x:col min="3" max="3" width="16" customWidth="1"/>
    <x:col min="4" max="4" width="16" customWidth="1"/>
    <x:col min="5" max="5" width="14" customWidth="1"/>
    <x:col min="6" max="6" width="16" customWidth="1"/>
    <x:col min="7" max="7" width="16" customWidth="1"/>
    <x:col min="8" max="8" width="16" customWidth="1"/>
    <x:col min="9" max="9" width="16" customWidth="1"/>
    <x:col min="10" max="10" width="40" customWidth="1"/>
    <x:col min="11" max="11" width="20" customWidth="1"/>
  </x:cols>
  <x:sheetData>
    <x:row r="1" ht="28" customHeight="1">
      <x:c r="A1" s="1" t="inlineStr">
        <x:is>
          <x:t xml:space="preserve">Automated MTBF &amp; Failure Rate Calculator</x:t>
        </x:is>
      </x:c>
    </x:row>
    <x:row r="2">
      <x:c r="A2" s="2" t="inlineStr">
        <x:is>
          <x:t xml:space="preserve">Update the blue input cells in the data table. All reliability metrics, risk flags, and dashboard views refresh automatically.</x:t>
        </x:is>
      </x:c>
    </x:row>
    <x:row r="4">
      <x:c r="B4" s="3" t="inlineStr">
        <x:is>
          <x:t xml:space="preserve">Total Assets</x:t>
        </x:is>
      </x:c>
      <x:c r="D4" s="3" t="inlineStr">
        <x:is>
          <x:t xml:space="preserve">Average MTBF (hrs)</x:t>
        </x:is>
      </x:c>
      <x:c r="F4" s="3" t="inlineStr">
        <x:is>
          <x:t xml:space="preserve">Average Failure Rate (/hr)</x:t>
        </x:is>
      </x:c>
      <x:c r="H4" s="3" t="inlineStr">
        <x:is>
          <x:t xml:space="preserve">Average MTTR (hrs)</x:t>
        </x:is>
      </x:c>
      <x:c r="J4" s="4" t="inlineStr">
        <x:is>
          <x:t xml:space="preserve">Control Thresholds</x:t>
        </x:is>
      </x:c>
    </x:row>
    <x:row r="5">
      <x:c r="B5" s="5">
        <x:f>COUNTA(A13:A22)</x:f>
        <x:v>10</x:v>
      </x:c>
      <x:c r="D5" s="6">
        <x:f>AVERAGE(E13:E22)</x:f>
        <x:v>805.7916666666666</x:v>
      </x:c>
      <x:c r="F5" s="7">
        <x:f>AVERAGE(F13:F22)</x:f>
        <x:v>0.0021912265865062946</x:v>
      </x:c>
      <x:c r="H5" s="6">
        <x:f>AVERAGE(H13:H22)</x:f>
        <x:v>3.55</x:v>
      </x:c>
      <x:c r="J5" s="8" t="inlineStr">
        <x:is>
          <x:t xml:space="preserve">Excellent MTBF (hrs)</x:t>
        </x:is>
      </x:c>
      <x:c r="K5" s="9" t="n">
        <x:v>500</x:v>
      </x:c>
    </x:row>
    <x:row r="6">
      <x:c r="J6" s="8" t="inlineStr">
        <x:is>
          <x:t xml:space="preserve">Good MTBF (hrs)</x:t>
        </x:is>
      </x:c>
      <x:c r="K6" s="9" t="n">
        <x:v>200</x:v>
      </x:c>
    </x:row>
    <x:row r="7">
      <x:c r="J7" s="8" t="inlineStr">
        <x:is>
          <x:t xml:space="preserve">High Failure Rate</x:t>
        </x:is>
      </x:c>
      <x:c r="K7" s="10" t="n">
        <x:v>0.005</x:v>
      </x:c>
    </x:row>
    <x:row r="8">
      <x:c r="A8" s="11" t="inlineStr">
        <x:is>
          <x:t xml:space="preserve">Legend</x:t>
        </x:is>
      </x:c>
      <x:c r="B8" s="12" t="inlineStr">
        <x:is>
          <x:t xml:space="preserve">Input</x:t>
        </x:is>
      </x:c>
      <x:c r="C8" s="13" t="inlineStr">
        <x:is>
          <x:t xml:space="preserve">Formula</x:t>
        </x:is>
      </x:c>
      <x:c r="D8" s="14" t="inlineStr">
        <x:is>
          <x:t xml:space="preserve">Healthy</x:t>
        </x:is>
      </x:c>
      <x:c r="E8" s="15" t="inlineStr">
        <x:is>
          <x:t xml:space="preserve">Review</x:t>
        </x:is>
      </x:c>
      <x:c r="F8" s="16" t="inlineStr">
        <x:is>
          <x:t xml:space="preserve">Risk</x:t>
        </x:is>
      </x:c>
      <x:c r="J8" s="8" t="inlineStr">
        <x:is>
          <x:t xml:space="preserve">High MTTR (hrs)</x:t>
        </x:is>
      </x:c>
      <x:c r="K8" s="10" t="n">
        <x:v>4</x:v>
      </x:c>
    </x:row>
    <x:row r="12" ht="32" customHeight="1">
      <x:c r="A12" s="17" t="inlineStr">
        <x:is>
          <x:t xml:space="preserve">Equipment</x:t>
        </x:is>
      </x:c>
      <x:c r="B12" s="17" t="inlineStr">
        <x:is>
          <x:t xml:space="preserve">Category</x:t>
        </x:is>
      </x:c>
      <x:c r="C12" s="17" t="inlineStr">
        <x:is>
          <x:t xml:space="preserve">Operating Hours</x:t>
        </x:is>
      </x:c>
      <x:c r="D12" s="17" t="inlineStr">
        <x:is>
          <x:t xml:space="preserve">Number of Failures</x:t>
        </x:is>
      </x:c>
      <x:c r="E12" s="17" t="inlineStr">
        <x:is>
          <x:t xml:space="preserve">MTBF (hrs)</x:t>
        </x:is>
      </x:c>
      <x:c r="F12" s="17" t="inlineStr">
        <x:is>
          <x:t xml:space="preserve">Failure Rate (/hr)</x:t>
        </x:is>
      </x:c>
      <x:c r="G12" s="17" t="inlineStr">
        <x:is>
          <x:t xml:space="preserve">Downtime Hours</x:t>
        </x:is>
      </x:c>
      <x:c r="H12" s="17" t="inlineStr">
        <x:is>
          <x:t xml:space="preserve">MTTR (hrs)</x:t>
        </x:is>
      </x:c>
      <x:c r="I12" s="17" t="inlineStr">
        <x:is>
          <x:t xml:space="preserve">Reliability Status</x:t>
        </x:is>
      </x:c>
      <x:c r="J12" s="17" t="inlineStr">
        <x:is>
          <x:t xml:space="preserve">Maintenance Recommendation</x:t>
        </x:is>
      </x:c>
      <x:c r="K12" s="17" t="inlineStr">
        <x:is>
          <x:t xml:space="preserve">Next PM Trigger (hrs)</x:t>
        </x:is>
      </x:c>
    </x:row>
    <x:row r="13">
      <x:c r="A13" s="18" t="inlineStr">
        <x:is>
          <x:t xml:space="preserve">Pump-01</x:t>
        </x:is>
      </x:c>
      <x:c r="B13" s="18" t="inlineStr">
        <x:is>
          <x:t xml:space="preserve">Pumps</x:t>
        </x:is>
      </x:c>
      <x:c r="C13" s="19" t="n">
        <x:v>1200</x:v>
      </x:c>
      <x:c r="D13" s="19" t="n">
        <x:v>3</x:v>
      </x:c>
      <x:c r="E13" s="20">
        <x:f>IF(D13&gt;0,C13/D13,"")</x:f>
        <x:v>400</x:v>
      </x:c>
      <x:c r="F13" s="21">
        <x:f>IF(E13&gt;0,1/E13,"")</x:f>
        <x:v>0.0025</x:v>
      </x:c>
      <x:c r="G13" s="22" t="n">
        <x:v>9</x:v>
      </x:c>
      <x:c r="H13" s="20">
        <x:f>IF(D13&gt;0,G13/D13,"")</x:f>
        <x:v>3</x:v>
      </x:c>
      <x:c r="I13" s="23" t="str">
        <x:f>IF(E13&gt;=$K$5,"Excellent",IF(E13&gt;=$K$6,"Good",IF(F13&gt;=$K$7,"High Risk","Needs Review")))</x:f>
        <x:v>Good</x:v>
      </x:c>
      <x:c r="J13" s="23" t="str">
        <x:f>IF(I13="Excellent","Keep current preventive maintenance plan",IF(I13="Good","Continue PM and monitor monthly",IF(I13="High Risk","Investigate root cause and schedule urgent action","Inspect asset and review maintenance strategy")))</x:f>
        <x:v>Continue PM and monitor monthly</x:v>
      </x:c>
      <x:c r="K13" s="24">
        <x:f>IF(E13&gt;0,ROUND(E13*0.8,0),"")</x:f>
        <x:v>320</x:v>
      </x:c>
    </x:row>
    <x:row r="14">
      <x:c r="A14" s="25" t="inlineStr">
        <x:is>
          <x:t xml:space="preserve">Pump-02</x:t>
        </x:is>
      </x:c>
      <x:c r="B14" s="25" t="inlineStr">
        <x:is>
          <x:t xml:space="preserve">Pumps</x:t>
        </x:is>
      </x:c>
      <x:c r="C14" s="19" t="n">
        <x:v>1450</x:v>
      </x:c>
      <x:c r="D14" s="19" t="n">
        <x:v>2</x:v>
      </x:c>
      <x:c r="E14" s="26">
        <x:f>IF(D14&gt;0,C14/D14,"")</x:f>
        <x:v>725</x:v>
      </x:c>
      <x:c r="F14" s="27">
        <x:f>IF(E14&gt;0,1/E14,"")</x:f>
        <x:v>0.001379310344827586</x:v>
      </x:c>
      <x:c r="G14" s="22" t="n">
        <x:v>5</x:v>
      </x:c>
      <x:c r="H14" s="26">
        <x:f>IF(D14&gt;0,G14/D14,"")</x:f>
        <x:v>2.5</x:v>
      </x:c>
      <x:c r="I14" s="28" t="str">
        <x:f>IF(E14&gt;=$K$5,"Excellent",IF(E14&gt;=$K$6,"Good",IF(F14&gt;=$K$7,"High Risk","Needs Review")))</x:f>
        <x:v>Excellent</x:v>
      </x:c>
      <x:c r="J14" s="28" t="str">
        <x:f>IF(I14="Excellent","Keep current preventive maintenance plan",IF(I14="Good","Continue PM and monitor monthly",IF(I14="High Risk","Investigate root cause and schedule urgent action","Inspect asset and review maintenance strategy")))</x:f>
        <x:v>Keep current preventive maintenance plan</x:v>
      </x:c>
      <x:c r="K14" s="29">
        <x:f>IF(E14&gt;0,ROUND(E14*0.8,0),"")</x:f>
        <x:v>580</x:v>
      </x:c>
    </x:row>
    <x:row r="15">
      <x:c r="A15" s="18" t="inlineStr">
        <x:is>
          <x:t xml:space="preserve">Motor-01</x:t>
        </x:is>
      </x:c>
      <x:c r="B15" s="18" t="inlineStr">
        <x:is>
          <x:t xml:space="preserve">Motors</x:t>
        </x:is>
      </x:c>
      <x:c r="C15" s="19" t="n">
        <x:v>980</x:v>
      </x:c>
      <x:c r="D15" s="19" t="n">
        <x:v>6</x:v>
      </x:c>
      <x:c r="E15" s="20">
        <x:f>IF(D15&gt;0,C15/D15,"")</x:f>
        <x:v>163.33333333333334</x:v>
      </x:c>
      <x:c r="F15" s="21">
        <x:f>IF(E15&gt;0,1/E15,"")</x:f>
        <x:v>0.006122448979591836</x:v>
      </x:c>
      <x:c r="G15" s="22" t="n">
        <x:v>18</x:v>
      </x:c>
      <x:c r="H15" s="20">
        <x:f>IF(D15&gt;0,G15/D15,"")</x:f>
        <x:v>3</x:v>
      </x:c>
      <x:c r="I15" s="23" t="str">
        <x:f>IF(E15&gt;=$K$5,"Excellent",IF(E15&gt;=$K$6,"Good",IF(F15&gt;=$K$7,"High Risk","Needs Review")))</x:f>
        <x:v>High Risk</x:v>
      </x:c>
      <x:c r="J15" s="23" t="str">
        <x:f>IF(I15="Excellent","Keep current preventive maintenance plan",IF(I15="Good","Continue PM and monitor monthly",IF(I15="High Risk","Investigate root cause and schedule urgent action","Inspect asset and review maintenance strategy")))</x:f>
        <x:v>Investigate root cause and schedule urgent action</x:v>
      </x:c>
      <x:c r="K15" s="24">
        <x:f>IF(E15&gt;0,ROUND(E15*0.8,0),"")</x:f>
        <x:v>131</x:v>
      </x:c>
    </x:row>
    <x:row r="16">
      <x:c r="A16" s="25" t="inlineStr">
        <x:is>
          <x:t xml:space="preserve">Motor-02</x:t>
        </x:is>
      </x:c>
      <x:c r="B16" s="25" t="inlineStr">
        <x:is>
          <x:t xml:space="preserve">Motors</x:t>
        </x:is>
      </x:c>
      <x:c r="C16" s="19" t="n">
        <x:v>1825</x:v>
      </x:c>
      <x:c r="D16" s="19" t="n">
        <x:v>4</x:v>
      </x:c>
      <x:c r="E16" s="26">
        <x:f>IF(D16&gt;0,C16/D16,"")</x:f>
        <x:v>456.25</x:v>
      </x:c>
      <x:c r="F16" s="27">
        <x:f>IF(E16&gt;0,1/E16,"")</x:f>
        <x:v>0.002191780821917808</x:v>
      </x:c>
      <x:c r="G16" s="22" t="n">
        <x:v>11</x:v>
      </x:c>
      <x:c r="H16" s="26">
        <x:f>IF(D16&gt;0,G16/D16,"")</x:f>
        <x:v>2.75</x:v>
      </x:c>
      <x:c r="I16" s="28" t="str">
        <x:f>IF(E16&gt;=$K$5,"Excellent",IF(E16&gt;=$K$6,"Good",IF(F16&gt;=$K$7,"High Risk","Needs Review")))</x:f>
        <x:v>Good</x:v>
      </x:c>
      <x:c r="J16" s="28" t="str">
        <x:f>IF(I16="Excellent","Keep current preventive maintenance plan",IF(I16="Good","Continue PM and monitor monthly",IF(I16="High Risk","Investigate root cause and schedule urgent action","Inspect asset and review maintenance strategy")))</x:f>
        <x:v>Continue PM and monitor monthly</x:v>
      </x:c>
      <x:c r="K16" s="29">
        <x:f>IF(E16&gt;0,ROUND(E16*0.8,0),"")</x:f>
        <x:v>365</x:v>
      </x:c>
    </x:row>
    <x:row r="17">
      <x:c r="A17" s="18" t="inlineStr">
        <x:is>
          <x:t xml:space="preserve">Conveyor-01</x:t>
        </x:is>
      </x:c>
      <x:c r="B17" s="18" t="inlineStr">
        <x:is>
          <x:t xml:space="preserve">Conveyors</x:t>
        </x:is>
      </x:c>
      <x:c r="C17" s="19" t="n">
        <x:v>2200</x:v>
      </x:c>
      <x:c r="D17" s="19" t="n">
        <x:v>3</x:v>
      </x:c>
      <x:c r="E17" s="20">
        <x:f>IF(D17&gt;0,C17/D17,"")</x:f>
        <x:v>733.3333333333334</x:v>
      </x:c>
      <x:c r="F17" s="21">
        <x:f>IF(E17&gt;0,1/E17,"")</x:f>
        <x:v>0.0013636363636363635</x:v>
      </x:c>
      <x:c r="G17" s="22" t="n">
        <x:v>12</x:v>
      </x:c>
      <x:c r="H17" s="20">
        <x:f>IF(D17&gt;0,G17/D17,"")</x:f>
        <x:v>4</x:v>
      </x:c>
      <x:c r="I17" s="23" t="str">
        <x:f>IF(E17&gt;=$K$5,"Excellent",IF(E17&gt;=$K$6,"Good",IF(F17&gt;=$K$7,"High Risk","Needs Review")))</x:f>
        <x:v>Excellent</x:v>
      </x:c>
      <x:c r="J17" s="23" t="str">
        <x:f>IF(I17="Excellent","Keep current preventive maintenance plan",IF(I17="Good","Continue PM and monitor monthly",IF(I17="High Risk","Investigate root cause and schedule urgent action","Inspect asset and review maintenance strategy")))</x:f>
        <x:v>Keep current preventive maintenance plan</x:v>
      </x:c>
      <x:c r="K17" s="24">
        <x:f>IF(E17&gt;0,ROUND(E17*0.8,0),"")</x:f>
        <x:v>587</x:v>
      </x:c>
    </x:row>
    <x:row r="18">
      <x:c r="A18" s="25" t="inlineStr">
        <x:is>
          <x:t xml:space="preserve">Boiler-01</x:t>
        </x:is>
      </x:c>
      <x:c r="B18" s="25" t="inlineStr">
        <x:is>
          <x:t xml:space="preserve">Utilities</x:t>
        </x:is>
      </x:c>
      <x:c r="C18" s="19" t="n">
        <x:v>3000</x:v>
      </x:c>
      <x:c r="D18" s="19" t="n">
        <x:v>1</x:v>
      </x:c>
      <x:c r="E18" s="26">
        <x:f>IF(D18&gt;0,C18/D18,"")</x:f>
        <x:v>3000</x:v>
      </x:c>
      <x:c r="F18" s="27">
        <x:f>IF(E18&gt;0,1/E18,"")</x:f>
        <x:v>0.0003333333333333333</x:v>
      </x:c>
      <x:c r="G18" s="22" t="n">
        <x:v>6</x:v>
      </x:c>
      <x:c r="H18" s="26">
        <x:f>IF(D18&gt;0,G18/D18,"")</x:f>
        <x:v>6</x:v>
      </x:c>
      <x:c r="I18" s="28" t="str">
        <x:f>IF(E18&gt;=$K$5,"Excellent",IF(E18&gt;=$K$6,"Good",IF(F18&gt;=$K$7,"High Risk","Needs Review")))</x:f>
        <x:v>Excellent</x:v>
      </x:c>
      <x:c r="J18" s="28" t="str">
        <x:f>IF(I18="Excellent","Keep current preventive maintenance plan",IF(I18="Good","Continue PM and monitor monthly",IF(I18="High Risk","Investigate root cause and schedule urgent action","Inspect asset and review maintenance strategy")))</x:f>
        <x:v>Keep current preventive maintenance plan</x:v>
      </x:c>
      <x:c r="K18" s="29">
        <x:f>IF(E18&gt;0,ROUND(E18*0.8,0),"")</x:f>
        <x:v>2400</x:v>
      </x:c>
    </x:row>
    <x:row r="19">
      <x:c r="A19" s="18" t="inlineStr">
        <x:is>
          <x:t xml:space="preserve">Compressor-01</x:t>
        </x:is>
      </x:c>
      <x:c r="B19" s="18" t="inlineStr">
        <x:is>
          <x:t xml:space="preserve">Utilities</x:t>
        </x:is>
      </x:c>
      <x:c r="C19" s="19" t="n">
        <x:v>1650</x:v>
      </x:c>
      <x:c r="D19" s="19" t="n">
        <x:v>5</x:v>
      </x:c>
      <x:c r="E19" s="20">
        <x:f>IF(D19&gt;0,C19/D19,"")</x:f>
        <x:v>330</x:v>
      </x:c>
      <x:c r="F19" s="21">
        <x:f>IF(E19&gt;0,1/E19,"")</x:f>
        <x:v>0.0030303030303030303</x:v>
      </x:c>
      <x:c r="G19" s="22" t="n">
        <x:v>20</x:v>
      </x:c>
      <x:c r="H19" s="20">
        <x:f>IF(D19&gt;0,G19/D19,"")</x:f>
        <x:v>4</x:v>
      </x:c>
      <x:c r="I19" s="23" t="str">
        <x:f>IF(E19&gt;=$K$5,"Excellent",IF(E19&gt;=$K$6,"Good",IF(F19&gt;=$K$7,"High Risk","Needs Review")))</x:f>
        <x:v>Good</x:v>
      </x:c>
      <x:c r="J19" s="23" t="str">
        <x:f>IF(I19="Excellent","Keep current preventive maintenance plan",IF(I19="Good","Continue PM and monitor monthly",IF(I19="High Risk","Investigate root cause and schedule urgent action","Inspect asset and review maintenance strategy")))</x:f>
        <x:v>Continue PM and monitor monthly</x:v>
      </x:c>
      <x:c r="K19" s="24">
        <x:f>IF(E19&gt;0,ROUND(E19*0.8,0),"")</x:f>
        <x:v>264</x:v>
      </x:c>
    </x:row>
    <x:row r="20">
      <x:c r="A20" s="25" t="inlineStr">
        <x:is>
          <x:t xml:space="preserve">Fan-01</x:t>
        </x:is>
      </x:c>
      <x:c r="B20" s="25" t="inlineStr">
        <x:is>
          <x:t xml:space="preserve">HVAC</x:t>
        </x:is>
      </x:c>
      <x:c r="C20" s="19" t="n">
        <x:v>900</x:v>
      </x:c>
      <x:c r="D20" s="19" t="n">
        <x:v>2</x:v>
      </x:c>
      <x:c r="E20" s="26">
        <x:f>IF(D20&gt;0,C20/D20,"")</x:f>
        <x:v>450</x:v>
      </x:c>
      <x:c r="F20" s="27">
        <x:f>IF(E20&gt;0,1/E20,"")</x:f>
        <x:v>0.0022222222222222222</x:v>
      </x:c>
      <x:c r="G20" s="22" t="n">
        <x:v>4</x:v>
      </x:c>
      <x:c r="H20" s="26">
        <x:f>IF(D20&gt;0,G20/D20,"")</x:f>
        <x:v>2</x:v>
      </x:c>
      <x:c r="I20" s="28" t="str">
        <x:f>IF(E20&gt;=$K$5,"Excellent",IF(E20&gt;=$K$6,"Good",IF(F20&gt;=$K$7,"High Risk","Needs Review")))</x:f>
        <x:v>Good</x:v>
      </x:c>
      <x:c r="J20" s="28" t="str">
        <x:f>IF(I20="Excellent","Keep current preventive maintenance plan",IF(I20="Good","Continue PM and monitor monthly",IF(I20="High Risk","Investigate root cause and schedule urgent action","Inspect asset and review maintenance strategy")))</x:f>
        <x:v>Continue PM and monitor monthly</x:v>
      </x:c>
      <x:c r="K20" s="29">
        <x:f>IF(E20&gt;0,ROUND(E20*0.8,0),"")</x:f>
        <x:v>360</x:v>
      </x:c>
    </x:row>
    <x:row r="21">
      <x:c r="A21" s="18" t="inlineStr">
        <x:is>
          <x:t xml:space="preserve">Chiller-01</x:t>
        </x:is>
      </x:c>
      <x:c r="B21" s="18" t="inlineStr">
        <x:is>
          <x:t xml:space="preserve">HVAC</x:t>
        </x:is>
      </x:c>
      <x:c r="C21" s="19" t="n">
        <x:v>2600</x:v>
      </x:c>
      <x:c r="D21" s="19" t="n">
        <x:v>2</x:v>
      </x:c>
      <x:c r="E21" s="20">
        <x:f>IF(D21&gt;0,C21/D21,"")</x:f>
        <x:v>1300</x:v>
      </x:c>
      <x:c r="F21" s="21">
        <x:f>IF(E21&gt;0,1/E21,"")</x:f>
        <x:v>0.0007692307692307692</x:v>
      </x:c>
      <x:c r="G21" s="22" t="n">
        <x:v>14</x:v>
      </x:c>
      <x:c r="H21" s="20">
        <x:f>IF(D21&gt;0,G21/D21,"")</x:f>
        <x:v>7</x:v>
      </x:c>
      <x:c r="I21" s="23" t="str">
        <x:f>IF(E21&gt;=$K$5,"Excellent",IF(E21&gt;=$K$6,"Good",IF(F21&gt;=$K$7,"High Risk","Needs Review")))</x:f>
        <x:v>Excellent</x:v>
      </x:c>
      <x:c r="J21" s="23" t="str">
        <x:f>IF(I21="Excellent","Keep current preventive maintenance plan",IF(I21="Good","Continue PM and monitor monthly",IF(I21="High Risk","Investigate root cause and schedule urgent action","Inspect asset and review maintenance strategy")))</x:f>
        <x:v>Keep current preventive maintenance plan</x:v>
      </x:c>
      <x:c r="K21" s="24">
        <x:f>IF(E21&gt;0,ROUND(E21*0.8,0),"")</x:f>
        <x:v>1040</x:v>
      </x:c>
    </x:row>
    <x:row r="22">
      <x:c r="A22" s="25" t="inlineStr">
        <x:is>
          <x:t xml:space="preserve">Sensor-Net</x:t>
        </x:is>
      </x:c>
      <x:c r="B22" s="25" t="inlineStr">
        <x:is>
          <x:t xml:space="preserve">Automation</x:t>
        </x:is>
      </x:c>
      <x:c r="C22" s="19" t="n">
        <x:v>4000</x:v>
      </x:c>
      <x:c r="D22" s="19" t="n">
        <x:v>8</x:v>
      </x:c>
      <x:c r="E22" s="26">
        <x:f>IF(D22&gt;0,C22/D22,"")</x:f>
        <x:v>500</x:v>
      </x:c>
      <x:c r="F22" s="27">
        <x:f>IF(E22&gt;0,1/E22,"")</x:f>
        <x:v>0.002</x:v>
      </x:c>
      <x:c r="G22" s="22" t="n">
        <x:v>10</x:v>
      </x:c>
      <x:c r="H22" s="26">
        <x:f>IF(D22&gt;0,G22/D22,"")</x:f>
        <x:v>1.25</x:v>
      </x:c>
      <x:c r="I22" s="28" t="str">
        <x:f>IF(E22&gt;=$K$5,"Excellent",IF(E22&gt;=$K$6,"Good",IF(F22&gt;=$K$7,"High Risk","Needs Review")))</x:f>
        <x:v>Excellent</x:v>
      </x:c>
      <x:c r="J22" s="28" t="str">
        <x:f>IF(I22="Excellent","Keep current preventive maintenance plan",IF(I22="Good","Continue PM and monitor monthly",IF(I22="High Risk","Investigate root cause and schedule urgent action","Inspect asset and review maintenance strategy")))</x:f>
        <x:v>Keep current preventive maintenance plan</x:v>
      </x:c>
      <x:c r="K22" s="29">
        <x:f>IF(E22&gt;0,ROUND(E22*0.8,0),"")</x:f>
        <x:v>400</x:v>
      </x:c>
    </x:row>
    <x:row r="25">
      <x:c r="A25" s="30" t="inlineStr">
        <x:is>
          <x:t xml:space="preserve">Summary Insights</x:t>
        </x:is>
      </x:c>
    </x:row>
    <x:row r="26">
      <x:c r="A26" s="11" t="inlineStr">
        <x:is>
          <x:t xml:space="preserve">Best MTBF Asset</x:t>
        </x:is>
      </x:c>
      <x:c r="B26" s="31" t="str">
        <x:f>INDEX(A13:A22,MATCH(MAX(E13:E22),E13:E22,0))</x:f>
        <x:v>Boiler-01</x:v>
      </x:c>
      <x:c r="D26" s="11" t="inlineStr">
        <x:is>
          <x:t xml:space="preserve">Tip</x:t>
        </x:is>
      </x:c>
    </x:row>
    <x:row r="27">
      <x:c r="A27" s="11" t="inlineStr">
        <x:is>
          <x:t xml:space="preserve">Highest Failure Rate Asset</x:t>
        </x:is>
      </x:c>
      <x:c r="B27" s="31" t="str">
        <x:f>INDEX(A13:A22,MATCH(MAX(F13:F22),F13:F22,0))</x:f>
        <x:v>Motor-01</x:v>
      </x:c>
      <x:c r="D27" s="32" t="inlineStr">
        <x:is>
          <x:t xml:space="preserve">You can replace the sample rows with your real equipment list. Formulas are already built in.</x:t>
        </x:is>
      </x:c>
    </x:row>
    <x:row r="28">
      <x:c r="A28" s="11" t="inlineStr">
        <x:is>
          <x:t xml:space="preserve">Assets Above Failure Rate Threshold</x:t>
        </x:is>
      </x:c>
      <x:c r="B28" s="33">
        <x:f>COUNTIF(F13:F22,"&gt;="&amp;$K$7)</x:f>
        <x:v>1</x:v>
      </x:c>
    </x:row>
    <x:row r="29">
      <x:c r="A29" s="11" t="inlineStr">
        <x:is>
          <x:t xml:space="preserve">Assets Above MTTR Threshold</x:t>
        </x:is>
      </x:c>
      <x:c r="B29" s="33">
        <x:f>COUNTIF(H13:H22,"&gt;="&amp;$K$8)</x:f>
        <x:v>4</x:v>
      </x:c>
    </x:row>
  </x:sheetData>
  <x:mergeCells>
    <x:mergeCell ref="F4:G4"/>
    <x:mergeCell ref="B5:C5"/>
    <x:mergeCell ref="D27:F29"/>
    <x:mergeCell ref="F5:G5"/>
    <x:mergeCell ref="D5:E5"/>
    <x:mergeCell ref="A2:K2"/>
    <x:mergeCell ref="H5:I5"/>
    <x:mergeCell ref="D4:E4"/>
    <x:mergeCell ref="H4:I4"/>
    <x:mergeCell ref="A1:K1"/>
    <x:mergeCell ref="B4:C4"/>
    <x:mergeCell ref="A25:F25"/>
  </x:mergeCells>
  <x:conditionalFormatting sqref="I13:I22">
    <x:cfRule type="expression" dxfId="0" priority="1">
      <x:formula>EXACT(I13,"Excellent")</x:formula>
    </x:cfRule>
    <x:cfRule type="expression" dxfId="1" priority="2">
      <x:formula>$I13="Good"</x:formula>
    </x:cfRule>
    <x:cfRule type="expression" dxfId="2" priority="3">
      <x:formula>$I13="Needs Review"</x:formula>
    </x:cfRule>
    <x:cfRule type="expression" dxfId="3" priority="4">
      <x:formula>$I13="High Risk"</x:formula>
    </x:cfRule>
  </x:conditionalFormatting>
  <x:conditionalFormatting sqref="E13:E22">
    <x:cfRule type="colorScale" priority="5">
      <x:colorScale>
        <x:cfvo type="min"/>
        <x:cfvo type="percentile" val="50"/>
        <x:cfvo type="max"/>
        <x:color rgb="00F8696B"/>
        <x:color rgb="00FFEB84"/>
        <x:color rgb="0063BE7B"/>
      </x:colorScale>
    </x:cfRule>
  </x:conditionalFormatting>
  <x:conditionalFormatting sqref="F13:F22">
    <x:cfRule type="colorScale" priority="6">
      <x:colorScale>
        <x:cfvo type="min"/>
        <x:cfvo type="percentile" val="50"/>
        <x:cfvo type="max"/>
        <x:color rgb="0063BE7B"/>
        <x:color rgb="00FFEB84"/>
        <x:color rgb="00F8696B"/>
      </x:colorScale>
    </x:cfRule>
  </x:conditionalFormatting>
  <x:dataValidations count="1">
    <x:dataValidation type="decimal" operator="greaterThanOrEqual" allowBlank="1" showDropDown="0" showInputMessage="0" showErrorMessage="0" sqref="C13:C22 D13:D22 G13:G22">
      <x:formula1>0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8" customWidth="1"/>
    <x:col min="2" max="2" width="14" customWidth="1"/>
    <x:col min="3" max="3" width="14" customWidth="1"/>
    <x:col min="4" max="4" width="14" customWidth="1"/>
    <x:col min="5" max="5" width="18" customWidth="1"/>
    <x:col min="6" max="6" width="16" customWidth="1"/>
    <x:col min="7" max="7" width="16" customWidth="1"/>
    <x:col min="8" max="8" width="16" customWidth="1"/>
  </x:cols>
  <x:sheetData>
    <x:row r="1">
      <x:c r="A1" s="34" t="inlineStr">
        <x:is>
          <x:t xml:space="preserve">MTBF Reliability Dashboard</x:t>
        </x:is>
      </x:c>
    </x:row>
    <x:row r="3">
      <x:c r="A3" s="35" t="inlineStr">
        <x:is>
          <x:t xml:space="preserve">Total Assets</x:t>
        </x:is>
      </x:c>
      <x:c r="C3" s="35" t="inlineStr">
        <x:is>
          <x:t xml:space="preserve">Average MTBF</x:t>
        </x:is>
      </x:c>
      <x:c r="E3" s="35" t="inlineStr">
        <x:is>
          <x:t xml:space="preserve">Average Failure Rate</x:t>
        </x:is>
      </x:c>
      <x:c r="G3" s="35" t="inlineStr">
        <x:is>
          <x:t xml:space="preserve">Average MTTR</x:t>
        </x:is>
      </x:c>
    </x:row>
    <x:row r="4">
      <x:c r="A4" s="5">
        <x:f> 'MTBF Calculator'!B5</x:f>
        <x:v>10</x:v>
      </x:c>
      <x:c r="C4" s="6">
        <x:f> 'MTBF Calculator'!D5</x:f>
        <x:v>805.7916666666666</x:v>
      </x:c>
      <x:c r="E4" s="7">
        <x:f> 'MTBF Calculator'!F5</x:f>
        <x:v>0.0021912265865062946</x:v>
      </x:c>
      <x:c r="G4" s="6">
        <x:f> 'MTBF Calculator'!H5</x:f>
        <x:v>3.55</x:v>
      </x:c>
    </x:row>
    <x:row r="7">
      <x:c r="A7" s="30" t="inlineStr">
        <x:is>
          <x:t xml:space="preserve">Equipment</x:t>
        </x:is>
      </x:c>
      <x:c r="B7" s="30" t="inlineStr">
        <x:is>
          <x:t xml:space="preserve">MTBF (hrs)</x:t>
        </x:is>
      </x:c>
      <x:c r="C7" s="30" t="inlineStr">
        <x:is>
          <x:t xml:space="preserve">Failure Rate</x:t>
        </x:is>
      </x:c>
      <x:c r="D7" s="30" t="inlineStr">
        <x:is>
          <x:t xml:space="preserve">MTTR (hrs)</x:t>
        </x:is>
      </x:c>
      <x:c r="E7" s="30" t="inlineStr">
        <x:is>
          <x:t xml:space="preserve">Status</x:t>
        </x:is>
      </x:c>
    </x:row>
    <x:row r="8">
      <x:c r="A8" s="36" t="str">
        <x:f>'MTBF Calculator'!A13</x:f>
        <x:v>Pump-01</x:v>
      </x:c>
      <x:c r="B8" s="37">
        <x:f>'MTBF Calculator'!E13</x:f>
        <x:v>400</x:v>
      </x:c>
      <x:c r="C8" s="38">
        <x:f>'MTBF Calculator'!F13</x:f>
        <x:v>0.0025</x:v>
      </x:c>
      <x:c r="D8" s="37">
        <x:f>'MTBF Calculator'!H13</x:f>
        <x:v>3</x:v>
      </x:c>
      <x:c r="E8" s="36" t="str">
        <x:f>'MTBF Calculator'!I13</x:f>
        <x:v>Good</x:v>
      </x:c>
    </x:row>
    <x:row r="9">
      <x:c r="A9" s="36" t="str">
        <x:f>'MTBF Calculator'!A14</x:f>
        <x:v>Pump-02</x:v>
      </x:c>
      <x:c r="B9" s="37">
        <x:f>'MTBF Calculator'!E14</x:f>
        <x:v>725</x:v>
      </x:c>
      <x:c r="C9" s="38">
        <x:f>'MTBF Calculator'!F14</x:f>
        <x:v>0.001379310344827586</x:v>
      </x:c>
      <x:c r="D9" s="37">
        <x:f>'MTBF Calculator'!H14</x:f>
        <x:v>2.5</x:v>
      </x:c>
      <x:c r="E9" s="36" t="str">
        <x:f>'MTBF Calculator'!I14</x:f>
        <x:v>Excellent</x:v>
      </x:c>
    </x:row>
    <x:row r="10">
      <x:c r="A10" s="36" t="str">
        <x:f>'MTBF Calculator'!A15</x:f>
        <x:v>Motor-01</x:v>
      </x:c>
      <x:c r="B10" s="37">
        <x:f>'MTBF Calculator'!E15</x:f>
        <x:v>163.33333333333334</x:v>
      </x:c>
      <x:c r="C10" s="38">
        <x:f>'MTBF Calculator'!F15</x:f>
        <x:v>0.006122448979591836</x:v>
      </x:c>
      <x:c r="D10" s="37">
        <x:f>'MTBF Calculator'!H15</x:f>
        <x:v>3</x:v>
      </x:c>
      <x:c r="E10" s="36" t="str">
        <x:f>'MTBF Calculator'!I15</x:f>
        <x:v>High Risk</x:v>
      </x:c>
    </x:row>
    <x:row r="11">
      <x:c r="A11" s="36" t="str">
        <x:f>'MTBF Calculator'!A16</x:f>
        <x:v>Motor-02</x:v>
      </x:c>
      <x:c r="B11" s="37">
        <x:f>'MTBF Calculator'!E16</x:f>
        <x:v>456.25</x:v>
      </x:c>
      <x:c r="C11" s="38">
        <x:f>'MTBF Calculator'!F16</x:f>
        <x:v>0.002191780821917808</x:v>
      </x:c>
      <x:c r="D11" s="37">
        <x:f>'MTBF Calculator'!H16</x:f>
        <x:v>2.75</x:v>
      </x:c>
      <x:c r="E11" s="36" t="str">
        <x:f>'MTBF Calculator'!I16</x:f>
        <x:v>Good</x:v>
      </x:c>
    </x:row>
    <x:row r="12">
      <x:c r="A12" s="36" t="str">
        <x:f>'MTBF Calculator'!A17</x:f>
        <x:v>Conveyor-01</x:v>
      </x:c>
      <x:c r="B12" s="37">
        <x:f>'MTBF Calculator'!E17</x:f>
        <x:v>733.3333333333334</x:v>
      </x:c>
      <x:c r="C12" s="38">
        <x:f>'MTBF Calculator'!F17</x:f>
        <x:v>0.0013636363636363635</x:v>
      </x:c>
      <x:c r="D12" s="37">
        <x:f>'MTBF Calculator'!H17</x:f>
        <x:v>4</x:v>
      </x:c>
      <x:c r="E12" s="36" t="str">
        <x:f>'MTBF Calculator'!I17</x:f>
        <x:v>Excellent</x:v>
      </x:c>
    </x:row>
    <x:row r="13">
      <x:c r="A13" s="36" t="str">
        <x:f>'MTBF Calculator'!A18</x:f>
        <x:v>Boiler-01</x:v>
      </x:c>
      <x:c r="B13" s="37">
        <x:f>'MTBF Calculator'!E18</x:f>
        <x:v>3000</x:v>
      </x:c>
      <x:c r="C13" s="38">
        <x:f>'MTBF Calculator'!F18</x:f>
        <x:v>0.0003333333333333333</x:v>
      </x:c>
      <x:c r="D13" s="37">
        <x:f>'MTBF Calculator'!H18</x:f>
        <x:v>6</x:v>
      </x:c>
      <x:c r="E13" s="36" t="str">
        <x:f>'MTBF Calculator'!I18</x:f>
        <x:v>Excellent</x:v>
      </x:c>
    </x:row>
    <x:row r="14">
      <x:c r="A14" s="36" t="str">
        <x:f>'MTBF Calculator'!A19</x:f>
        <x:v>Compressor-01</x:v>
      </x:c>
      <x:c r="B14" s="37">
        <x:f>'MTBF Calculator'!E19</x:f>
        <x:v>330</x:v>
      </x:c>
      <x:c r="C14" s="38">
        <x:f>'MTBF Calculator'!F19</x:f>
        <x:v>0.0030303030303030303</x:v>
      </x:c>
      <x:c r="D14" s="37">
        <x:f>'MTBF Calculator'!H19</x:f>
        <x:v>4</x:v>
      </x:c>
      <x:c r="E14" s="36" t="str">
        <x:f>'MTBF Calculator'!I19</x:f>
        <x:v>Good</x:v>
      </x:c>
    </x:row>
    <x:row r="15">
      <x:c r="A15" s="36" t="str">
        <x:f>'MTBF Calculator'!A20</x:f>
        <x:v>Fan-01</x:v>
      </x:c>
      <x:c r="B15" s="37">
        <x:f>'MTBF Calculator'!E20</x:f>
        <x:v>450</x:v>
      </x:c>
      <x:c r="C15" s="38">
        <x:f>'MTBF Calculator'!F20</x:f>
        <x:v>0.0022222222222222222</x:v>
      </x:c>
      <x:c r="D15" s="37">
        <x:f>'MTBF Calculator'!H20</x:f>
        <x:v>2</x:v>
      </x:c>
      <x:c r="E15" s="36" t="str">
        <x:f>'MTBF Calculator'!I20</x:f>
        <x:v>Good</x:v>
      </x:c>
    </x:row>
    <x:row r="16">
      <x:c r="A16" s="36" t="str">
        <x:f>'MTBF Calculator'!A21</x:f>
        <x:v>Chiller-01</x:v>
      </x:c>
      <x:c r="B16" s="37">
        <x:f>'MTBF Calculator'!E21</x:f>
        <x:v>1300</x:v>
      </x:c>
      <x:c r="C16" s="38">
        <x:f>'MTBF Calculator'!F21</x:f>
        <x:v>0.0007692307692307692</x:v>
      </x:c>
      <x:c r="D16" s="37">
        <x:f>'MTBF Calculator'!H21</x:f>
        <x:v>7</x:v>
      </x:c>
      <x:c r="E16" s="36" t="str">
        <x:f>'MTBF Calculator'!I21</x:f>
        <x:v>Excellent</x:v>
      </x:c>
    </x:row>
    <x:row r="17">
      <x:c r="A17" s="36" t="str">
        <x:f>'MTBF Calculator'!A22</x:f>
        <x:v>Sensor-Net</x:v>
      </x:c>
      <x:c r="B17" s="37">
        <x:f>'MTBF Calculator'!E22</x:f>
        <x:v>500</x:v>
      </x:c>
      <x:c r="C17" s="38">
        <x:f>'MTBF Calculator'!F22</x:f>
        <x:v>0.002</x:v>
      </x:c>
      <x:c r="D17" s="37">
        <x:f>'MTBF Calculator'!H22</x:f>
        <x:v>1.25</x:v>
      </x:c>
      <x:c r="E17" s="36" t="str">
        <x:f>'MTBF Calculator'!I22</x:f>
        <x:v>Excellent</x:v>
      </x:c>
    </x:row>
  </x:sheetData>
  <x:mergeCells>
    <x:mergeCell ref="A1:H1"/>
  </x:mergeCells>
  <x:conditionalFormatting sqref="E8:E17">
    <x:cfRule type="expression" dxfId="0" priority="1">
      <x:formula>$E8="Excellent"</x:formula>
    </x:cfRule>
    <x:cfRule type="expression" dxfId="1" priority="2">
      <x:formula>$E8="Good"</x:formula>
    </x:cfRule>
    <x:cfRule type="expression" dxfId="2" priority="3">
      <x:formula>$E8="Needs Review"</x:formula>
    </x:cfRule>
    <x:cfRule type="expression" dxfId="3" priority="4">
      <x:formula>$E8="High Risk"</x:formula>
    </x:cfRule>
  </x:conditionalFormatting>
  <x:pageMargins left="0.7" right="0.7" top="0.75" bottom="0.75" header="0.3" footer="0.3"/>
  <x:drawing xmlns:r="http://schemas.openxmlformats.org/officeDocument/2006/relationships" r:id="R769950d981fa4dcc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34" customWidth="1"/>
    <x:col min="2" max="2" width="42" customWidth="1"/>
    <x:col min="3" max="3" width="15" customWidth="1"/>
  </x:cols>
  <x:sheetData>
    <x:row r="1">
      <x:c r="A1" s="34" t="inlineStr">
        <x:is>
          <x:t xml:space="preserve">How to Use This Workbook</x:t>
        </x:is>
      </x:c>
    </x:row>
    <x:row r="3">
      <x:c r="A3" s="39" t="inlineStr">
        <x:is>
          <x:t xml:space="preserve">1. Go to the 'MTBF Calculator' sheet.</x:t>
        </x:is>
      </x:c>
    </x:row>
    <x:row r="4">
      <x:c r="A4" s="40" t="inlineStr">
        <x:is>
          <x:t xml:space="preserve">2. Update the blue input cells only: Operating Hours, Number of Failures, and Downtime Hours.</x:t>
        </x:is>
      </x:c>
    </x:row>
    <x:row r="5">
      <x:c r="A5" s="39" t="inlineStr">
        <x:is>
          <x:t xml:space="preserve">3. All KPI cards, status labels, recommendations, and dashboard charts update automatically.</x:t>
        </x:is>
      </x:c>
    </x:row>
    <x:row r="6">
      <x:c r="A6" s="40" t="inlineStr">
        <x:is>
          <x:t xml:space="preserve">4. Change the control thresholds in cells J5:J8 if you want to tighten or relax the rules.</x:t>
        </x:is>
      </x:c>
    </x:row>
    <x:row r="7">
      <x:c r="A7" s="39" t="inlineStr">
        <x:is>
          <x:t xml:space="preserve">5. Use the Dashboard sheet for a visual summary by equipment.</x:t>
        </x:is>
      </x:c>
    </x:row>
    <x:row r="10">
      <x:c r="A10" s="11" t="inlineStr">
        <x:is>
          <x:t xml:space="preserve">Color key</x:t>
        </x:is>
      </x:c>
    </x:row>
    <x:row r="11">
      <x:c r="A11" s="36" t="inlineStr">
        <x:is>
          <x:t xml:space="preserve">Blue text / light blue fill</x:t>
        </x:is>
      </x:c>
      <x:c r="B11" s="36" t="inlineStr">
        <x:is>
          <x:t xml:space="preserve">User input cells</x:t>
        </x:is>
      </x:c>
    </x:row>
    <x:row r="12">
      <x:c r="A12" s="36" t="inlineStr">
        <x:is>
          <x:t xml:space="preserve">Black text</x:t>
        </x:is>
      </x:c>
      <x:c r="B12" s="36" t="inlineStr">
        <x:is>
          <x:t xml:space="preserve">Formulas and calculated outputs</x:t>
        </x:is>
      </x:c>
    </x:row>
    <x:row r="13">
      <x:c r="A13" s="36" t="inlineStr">
        <x:is>
          <x:t xml:space="preserve">Green fill</x:t>
        </x:is>
      </x:c>
      <x:c r="B13" s="36" t="inlineStr">
        <x:is>
          <x:t xml:space="preserve">Healthy / strong reliability</x:t>
        </x:is>
      </x:c>
    </x:row>
    <x:row r="14">
      <x:c r="A14" s="36" t="inlineStr">
        <x:is>
          <x:t xml:space="preserve">Orange fill</x:t>
        </x:is>
      </x:c>
      <x:c r="B14" s="36" t="inlineStr">
        <x:is>
          <x:t xml:space="preserve">Needs review</x:t>
        </x:is>
      </x:c>
    </x:row>
    <x:row r="15">
      <x:c r="A15" s="36" t="inlineStr">
        <x:is>
          <x:t xml:space="preserve">Light red fill</x:t>
        </x:is>
      </x:c>
      <x:c r="B15" s="36" t="inlineStr">
        <x:is>
          <x:t xml:space="preserve">High risk / poor performance</x:t>
        </x:is>
      </x:c>
    </x:row>
    <x:row r="16">
      <x:c r="A16" s="36" t="inlineStr">
        <x:is>
          <x:t xml:space="preserve">Purple fill</x:t>
        </x:is>
      </x:c>
      <x:c r="B16" s="36" t="inlineStr">
        <x:is>
          <x:t xml:space="preserve">Control thresholds</x:t>
        </x:is>
      </x:c>
    </x:row>
  </x:sheetData>
  <x:mergeCells>
    <x:mergeCell ref="A1:F1"/>
  </x:mergeCells>
  <x:pageMargins left="0.7" right="0.7" top="0.75" bottom="0.75" header="0.3" footer="0.3"/>
</x:worksheet>
</file>