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worksheets/sheet7.xml" ContentType="application/vnd.openxmlformats-officedocument.spreadsheetml.worksheet+xml"/>
  <Override PartName="/xl/drawings/drawing3.xml" ContentType="application/vnd.openxmlformats-officedocument.drawing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ge de garde" sheetId="1" state="visible" r:id="rId1"/>
    <sheet xmlns:r="http://schemas.openxmlformats.org/officeDocument/2006/relationships" name="Data" sheetId="2" state="visible" r:id="rId2"/>
    <sheet xmlns:r="http://schemas.openxmlformats.org/officeDocument/2006/relationships" name="Lists" sheetId="3" state="hidden" r:id="rId3"/>
    <sheet xmlns:r="http://schemas.openxmlformats.org/officeDocument/2006/relationships" name="HR Dashboard" sheetId="4" state="visible" r:id="rId4"/>
    <sheet xmlns:r="http://schemas.openxmlformats.org/officeDocument/2006/relationships" name="Synthèse globale" sheetId="5" state="visible" r:id="rId5"/>
    <sheet xmlns:r="http://schemas.openxmlformats.org/officeDocument/2006/relationships" name="Analyse par pays" sheetId="6" state="visible" r:id="rId6"/>
    <sheet xmlns:r="http://schemas.openxmlformats.org/officeDocument/2006/relationships" name="Analyse départements" sheetId="7" state="visible" r:id="rId7"/>
    <sheet xmlns:r="http://schemas.openxmlformats.org/officeDocument/2006/relationships" name="Analyse par ville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4">
    <font>
      <name val="Calibri"/>
      <family val="2"/>
      <color theme="1"/>
      <sz val="11"/>
      <scheme val="minor"/>
    </font>
    <font>
      <b val="1"/>
      <color rgb="00FFFFFF"/>
    </font>
    <font>
      <b val="1"/>
    </font>
    <font>
      <b val="1"/>
      <color rgb="00FFFFFF"/>
      <sz val="28"/>
    </font>
    <font>
      <b val="1"/>
      <color rgb="000F172A"/>
      <sz val="14"/>
    </font>
    <font>
      <b val="1"/>
      <color rgb="000F172A"/>
      <sz val="12"/>
    </font>
    <font>
      <color rgb="000F172A"/>
      <sz val="11"/>
    </font>
    <font>
      <b val="1"/>
      <color rgb="000F172A"/>
      <sz val="11"/>
    </font>
    <font>
      <b val="1"/>
      <color rgb="00FFFFFF"/>
      <sz val="18"/>
    </font>
    <font>
      <b val="1"/>
      <color rgb="00FFFFFF"/>
      <sz val="12"/>
    </font>
    <font>
      <b val="1"/>
      <color rgb="000F172A"/>
      <sz val="10"/>
    </font>
    <font>
      <b val="1"/>
      <color rgb="000F172A"/>
      <sz val="16"/>
    </font>
    <font>
      <b val="1"/>
      <color rgb="0064748B"/>
    </font>
    <font>
      <b val="1"/>
      <color rgb="000F172A"/>
    </font>
  </fonts>
  <fills count="16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1D4ED8"/>
      </patternFill>
    </fill>
    <fill>
      <patternFill patternType="solid">
        <fgColor rgb="00E2E8F0"/>
      </patternFill>
    </fill>
    <fill>
      <patternFill patternType="solid">
        <fgColor rgb="00F8FAFC"/>
      </patternFill>
    </fill>
    <fill>
      <patternFill patternType="solid">
        <fgColor rgb="00DBEAFE"/>
      </patternFill>
    </fill>
    <fill>
      <patternFill patternType="solid">
        <fgColor rgb="00DCFCE7"/>
      </patternFill>
    </fill>
    <fill>
      <patternFill patternType="solid">
        <fgColor rgb="00FFE4E6"/>
      </patternFill>
    </fill>
    <fill>
      <patternFill patternType="solid">
        <fgColor rgb="00E0E7FF"/>
      </patternFill>
    </fill>
    <fill>
      <patternFill patternType="solid">
        <fgColor rgb="00D1FAE5"/>
      </patternFill>
    </fill>
    <fill>
      <patternFill patternType="solid">
        <fgColor rgb="00FFEDD5"/>
      </patternFill>
    </fill>
    <fill>
      <patternFill patternType="solid">
        <fgColor rgb="00FEF9C3"/>
      </patternFill>
    </fill>
    <fill>
      <patternFill patternType="solid">
        <fgColor rgb="00E9D5FF"/>
      </patternFill>
    </fill>
    <fill>
      <patternFill patternType="solid">
        <fgColor rgb="00F1F5F9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94A3B8"/>
      </left>
      <right style="thin">
        <color rgb="0094A3B8"/>
      </right>
      <top style="thin">
        <color rgb="0094A3B8"/>
      </top>
      <bottom style="thin">
        <color rgb="0094A3B8"/>
      </bottom>
    </border>
  </borders>
  <cellStyleXfs count="1">
    <xf numFmtId="0" fontId="0" fillId="0" borderId="0"/>
  </cellStyleXfs>
  <cellXfs count="44">
    <xf numFmtId="0" fontId="0" fillId="0" borderId="0" pivotButton="0" quotePrefix="0" xfId="0"/>
    <xf numFmtId="0" fontId="3" fillId="3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6" fillId="0" borderId="0" pivotButton="0" quotePrefix="0" xfId="0"/>
    <xf numFmtId="0" fontId="7" fillId="4" borderId="0" applyAlignment="1" pivotButton="0" quotePrefix="0" xfId="0">
      <alignment horizontal="center" vertical="center" wrapText="1"/>
    </xf>
    <xf numFmtId="0" fontId="1" fillId="2" borderId="0" applyAlignment="1" pivotButton="0" quotePrefix="0" xfId="0">
      <alignment horizontal="center" vertical="center" wrapText="1"/>
    </xf>
    <xf numFmtId="10" fontId="0" fillId="0" borderId="0" pivotButton="0" quotePrefix="0" xfId="0"/>
    <xf numFmtId="0" fontId="2" fillId="0" borderId="0" pivotButton="0" quotePrefix="0" xfId="0"/>
    <xf numFmtId="0" fontId="8" fillId="3" borderId="0" applyAlignment="1" pivotButton="0" quotePrefix="0" xfId="0">
      <alignment horizontal="center" vertical="center"/>
    </xf>
    <xf numFmtId="0" fontId="9" fillId="2" borderId="0" applyAlignment="1" pivotButton="0" quotePrefix="0" xfId="0">
      <alignment horizontal="center" vertical="center"/>
    </xf>
    <xf numFmtId="0" fontId="10" fillId="6" borderId="1" applyAlignment="1" pivotButton="0" quotePrefix="0" xfId="0">
      <alignment horizontal="left" vertical="center"/>
    </xf>
    <xf numFmtId="0" fontId="10" fillId="7" borderId="1" applyAlignment="1" pivotButton="0" quotePrefix="0" xfId="0">
      <alignment horizontal="left" vertical="center"/>
    </xf>
    <xf numFmtId="0" fontId="10" fillId="8" borderId="1" applyAlignment="1" pivotButton="0" quotePrefix="0" xfId="0">
      <alignment horizontal="left" vertical="center"/>
    </xf>
    <xf numFmtId="0" fontId="7" fillId="4" borderId="1" applyAlignment="1" pivotButton="0" quotePrefix="0" xfId="0">
      <alignment horizontal="left" vertical="center"/>
    </xf>
    <xf numFmtId="0" fontId="7" fillId="5" borderId="1" applyAlignment="1" pivotButton="0" quotePrefix="0" xfId="0">
      <alignment horizontal="left" vertical="center"/>
    </xf>
    <xf numFmtId="1" fontId="11" fillId="6" borderId="1" applyAlignment="1" pivotButton="0" quotePrefix="0" xfId="0">
      <alignment horizontal="right" vertical="center"/>
    </xf>
    <xf numFmtId="1" fontId="11" fillId="7" borderId="1" applyAlignment="1" pivotButton="0" quotePrefix="0" xfId="0">
      <alignment horizontal="right" vertical="center"/>
    </xf>
    <xf numFmtId="1" fontId="11" fillId="8" borderId="1" applyAlignment="1" pivotButton="0" quotePrefix="0" xfId="0">
      <alignment horizontal="right" vertical="center"/>
    </xf>
    <xf numFmtId="0" fontId="10" fillId="9" borderId="1" applyAlignment="1" pivotButton="0" quotePrefix="0" xfId="0">
      <alignment horizontal="left" vertical="center"/>
    </xf>
    <xf numFmtId="0" fontId="10" fillId="10" borderId="1" applyAlignment="1" pivotButton="0" quotePrefix="0" xfId="0">
      <alignment horizontal="left" vertical="center"/>
    </xf>
    <xf numFmtId="0" fontId="10" fillId="11" borderId="1" applyAlignment="1" pivotButton="0" quotePrefix="0" xfId="0">
      <alignment horizontal="left" vertical="center"/>
    </xf>
    <xf numFmtId="0" fontId="10" fillId="12" borderId="1" applyAlignment="1" pivotButton="0" quotePrefix="0" xfId="0">
      <alignment horizontal="left" vertical="center"/>
    </xf>
    <xf numFmtId="0" fontId="10" fillId="13" borderId="1" applyAlignment="1" pivotButton="0" quotePrefix="0" xfId="0">
      <alignment horizontal="left" vertical="center"/>
    </xf>
    <xf numFmtId="10" fontId="11" fillId="9" borderId="1" applyAlignment="1" pivotButton="0" quotePrefix="0" xfId="0">
      <alignment horizontal="right" vertical="center"/>
    </xf>
    <xf numFmtId="1" fontId="11" fillId="10" borderId="1" applyAlignment="1" pivotButton="0" quotePrefix="0" xfId="0">
      <alignment horizontal="right" vertical="center"/>
    </xf>
    <xf numFmtId="1" fontId="11" fillId="11" borderId="1" applyAlignment="1" pivotButton="0" quotePrefix="0" xfId="0">
      <alignment horizontal="right" vertical="center"/>
    </xf>
    <xf numFmtId="10" fontId="11" fillId="12" borderId="1" applyAlignment="1" pivotButton="0" quotePrefix="0" xfId="0">
      <alignment horizontal="right" vertical="center"/>
    </xf>
    <xf numFmtId="1" fontId="11" fillId="13" borderId="1" applyAlignment="1" pivotButton="0" quotePrefix="0" xfId="0">
      <alignment horizontal="right" vertical="center"/>
    </xf>
    <xf numFmtId="0" fontId="7" fillId="14" borderId="1" applyAlignment="1" pivotButton="0" quotePrefix="0" xfId="0">
      <alignment horizontal="left" vertical="center"/>
    </xf>
    <xf numFmtId="9" fontId="7" fillId="5" borderId="1" applyAlignment="1" pivotButton="0" quotePrefix="0" xfId="0">
      <alignment horizontal="right" vertical="center"/>
    </xf>
    <xf numFmtId="1" fontId="7" fillId="5" borderId="1" applyAlignment="1" pivotButton="0" quotePrefix="0" xfId="0">
      <alignment horizontal="right" vertical="center"/>
    </xf>
    <xf numFmtId="0" fontId="13" fillId="4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/>
    </xf>
    <xf numFmtId="10" fontId="0" fillId="15" borderId="1" applyAlignment="1" pivotButton="0" quotePrefix="0" xfId="0">
      <alignment horizontal="center" vertical="center"/>
    </xf>
    <xf numFmtId="0" fontId="12" fillId="14" borderId="0" pivotButton="0" quotePrefix="0" xfId="0"/>
    <xf numFmtId="0" fontId="11" fillId="0" borderId="0" pivotButton="0" quotePrefix="0" xfId="0"/>
    <xf numFmtId="0" fontId="1" fillId="2" borderId="1" applyAlignment="1" pivotButton="0" quotePrefix="0" xfId="0">
      <alignment horizontal="center"/>
    </xf>
    <xf numFmtId="0" fontId="13" fillId="5" borderId="1" pivotButton="0" quotePrefix="0" xfId="0"/>
    <xf numFmtId="0" fontId="13" fillId="15" borderId="1" pivotButton="0" quotePrefix="0" xfId="0"/>
    <xf numFmtId="1" fontId="13" fillId="15" borderId="1" pivotButton="0" quotePrefix="0" xfId="0"/>
    <xf numFmtId="10" fontId="13" fillId="15" borderId="1" pivotButton="0" quotePrefix="0" xfId="0"/>
    <xf numFmtId="0" fontId="0" fillId="0" borderId="1" pivotButton="0" quotePrefix="0" xfId="0"/>
    <xf numFmtId="0" fontId="1" fillId="2" borderId="1" applyAlignment="1" pivotButton="0" quotePrefix="0" xfId="0">
      <alignment horizont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Turnover</a:t>
            </a:r>
          </a:p>
        </rich>
      </tx>
    </title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dPt>
            <idx val="0"/>
            <spPr>
              <a:solidFill xmlns:a="http://schemas.openxmlformats.org/drawingml/2006/main">
                <a:srgbClr val="F97316"/>
              </a:solidFill>
              <a:ln xmlns:a="http://schemas.openxmlformats.org/drawingml/2006/main">
                <a:prstDash val="solid"/>
              </a:ln>
            </spPr>
          </dPt>
          <dPt>
            <idx val="1"/>
            <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spPr>
          </dPt>
          <dPt>
            <idx val="2"/>
            <spPr>
              <a:solidFill xmlns:a="http://schemas.openxmlformats.org/drawingml/2006/main">
                <a:srgbClr val="FFFFFF"/>
              </a:solidFill>
              <a:ln xmlns:a="http://schemas.openxmlformats.org/drawingml/2006/main">
                <a:prstDash val="solid"/>
              </a:ln>
            </spPr>
          </dPt>
          <val>
            <numRef>
              <f>'HR Dashboard'!$L$61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val>
            <numRef>
              <f>'HR Dashboard'!$M$61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val>
            <numRef>
              <f>'HR Dashboard'!$N$61</f>
            </numRef>
          </val>
        </ser>
        <dLbls>
          <showVal val="0"/>
          <showPercent val="0"/>
        </dLbls>
        <firstSliceAng val="270"/>
        <holeSize val="70"/>
      </doughnutChart>
    </plotArea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Absence</a:t>
            </a:r>
          </a:p>
        </rich>
      </tx>
    </title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dPt>
            <idx val="0"/>
            <spPr>
              <a:solidFill xmlns:a="http://schemas.openxmlformats.org/drawingml/2006/main">
                <a:srgbClr val="EF4444"/>
              </a:solidFill>
              <a:ln xmlns:a="http://schemas.openxmlformats.org/drawingml/2006/main">
                <a:prstDash val="solid"/>
              </a:ln>
            </spPr>
          </dPt>
          <dPt>
            <idx val="1"/>
            <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spPr>
          </dPt>
          <dPt>
            <idx val="2"/>
            <spPr>
              <a:solidFill xmlns:a="http://schemas.openxmlformats.org/drawingml/2006/main">
                <a:srgbClr val="FFFFFF"/>
              </a:solidFill>
              <a:ln xmlns:a="http://schemas.openxmlformats.org/drawingml/2006/main">
                <a:prstDash val="solid"/>
              </a:ln>
            </spPr>
          </dPt>
          <val>
            <numRef>
              <f>'HR Dashboard'!$L$62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val>
            <numRef>
              <f>'HR Dashboard'!$M$62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val>
            <numRef>
              <f>'HR Dashboard'!$N$62</f>
            </numRef>
          </val>
        </ser>
        <dLbls>
          <showVal val="0"/>
          <showPercent val="0"/>
        </dLbls>
        <firstSliceAng val="270"/>
        <holeSize val="70"/>
      </doughnutChart>
    </plotArea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Engagement</a:t>
            </a:r>
          </a:p>
        </rich>
      </tx>
    </title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dPt>
            <idx val="0"/>
            <spPr>
              <a:solidFill xmlns:a="http://schemas.openxmlformats.org/drawingml/2006/main">
                <a:srgbClr val="8B5CF6"/>
              </a:solidFill>
              <a:ln xmlns:a="http://schemas.openxmlformats.org/drawingml/2006/main">
                <a:prstDash val="solid"/>
              </a:ln>
            </spPr>
          </dPt>
          <dPt>
            <idx val="1"/>
            <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spPr>
          </dPt>
          <dPt>
            <idx val="2"/>
            <spPr>
              <a:solidFill xmlns:a="http://schemas.openxmlformats.org/drawingml/2006/main">
                <a:srgbClr val="FFFFFF"/>
              </a:solidFill>
              <a:ln xmlns:a="http://schemas.openxmlformats.org/drawingml/2006/main">
                <a:prstDash val="solid"/>
              </a:ln>
            </spPr>
          </dPt>
          <val>
            <numRef>
              <f>'HR Dashboard'!$L$63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val>
            <numRef>
              <f>'HR Dashboard'!$M$63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val>
            <numRef>
              <f>'HR Dashboard'!$N$63</f>
            </numRef>
          </val>
        </ser>
        <dLbls>
          <showVal val="0"/>
          <showPercent val="0"/>
        </dLbls>
        <firstSliceAng val="270"/>
        <holeSize val="70"/>
      </doughnutChart>
    </plotArea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Turnover &amp; Absence % (Monthly)</a:t>
            </a:r>
          </a:p>
        </rich>
      </tx>
    </title>
    <plotArea>
      <lineChart>
        <grouping val="standard"/>
        <ser>
          <idx val="0"/>
          <order val="0"/>
          <tx>
            <strRef>
              <f>'HR Dashboard'!M70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'HR Dashboard'!$L$71:$L$82</f>
            </numRef>
          </cat>
          <val>
            <numRef>
              <f>'HR Dashboard'!$M$71:$M$82</f>
            </numRef>
          </val>
        </ser>
        <ser>
          <idx val="1"/>
          <order val="1"/>
          <tx>
            <strRef>
              <f>'HR Dashboard'!N70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'HR Dashboard'!$L$71:$L$82</f>
            </numRef>
          </cat>
          <val>
            <numRef>
              <f>'HR Dashboard'!$N$71:$N$82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Training vs Overtime (Monthly)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'HR Dashboard'!O70</f>
            </strRef>
          </tx>
          <spPr>
            <a:ln xmlns:a="http://schemas.openxmlformats.org/drawingml/2006/main">
              <a:prstDash val="solid"/>
            </a:ln>
          </spPr>
          <cat>
            <numRef>
              <f>'HR Dashboard'!$L$71:$L$82</f>
            </numRef>
          </cat>
          <val>
            <numRef>
              <f>'HR Dashboard'!$O$71:$O$82</f>
            </numRef>
          </val>
        </ser>
        <ser>
          <idx val="1"/>
          <order val="1"/>
          <tx>
            <strRef>
              <f>'HR Dashboard'!P70</f>
            </strRef>
          </tx>
          <spPr>
            <a:ln xmlns:a="http://schemas.openxmlformats.org/drawingml/2006/main">
              <a:prstDash val="solid"/>
            </a:ln>
          </spPr>
          <cat>
            <numRef>
              <f>'HR Dashboard'!$L$71:$L$82</f>
            </numRef>
          </cat>
          <val>
            <numRef>
              <f>'HR Dashboard'!$P$71:$P$82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Headcount by Country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'Analyse par pays'!B2</f>
            </strRef>
          </tx>
          <spPr>
            <a:ln xmlns:a="http://schemas.openxmlformats.org/drawingml/2006/main">
              <a:prstDash val="solid"/>
            </a:ln>
          </spPr>
          <cat>
            <numRef>
              <f>'Analyse par pays'!$A$3:$A$4</f>
            </numRef>
          </cat>
          <val>
            <numRef>
              <f>'Analyse par pays'!$B$3:$B$4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7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Training Hours by Department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'Analyse départements'!F2</f>
            </strRef>
          </tx>
          <spPr>
            <a:ln xmlns:a="http://schemas.openxmlformats.org/drawingml/2006/main">
              <a:prstDash val="solid"/>
            </a:ln>
          </spPr>
          <cat>
            <numRef>
              <f>'Analyse départements'!$A$3:$A$10</f>
            </numRef>
          </cat>
          <val>
            <numRef>
              <f>'Analyse départements'!$F$3:$F$10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8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Absence Days by City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'Analyse par ville'!F2</f>
            </strRef>
          </tx>
          <spPr>
            <a:ln xmlns:a="http://schemas.openxmlformats.org/drawingml/2006/main">
              <a:prstDash val="solid"/>
            </a:ln>
          </spPr>
          <cat>
            <numRef>
              <f>'Analyse par ville'!$A$3:$A$9</f>
            </numRef>
          </cat>
          <val>
            <numRef>
              <f>'Analyse par ville'!$F$3:$F$9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Relationship Type="http://schemas.openxmlformats.org/officeDocument/2006/relationships/chart" Target="/xl/charts/chart5.xml" Id="rId5"/></Relationships>
</file>

<file path=xl/drawings/_rels/drawing2.xml.rels><Relationships xmlns="http://schemas.openxmlformats.org/package/2006/relationships"><Relationship Type="http://schemas.openxmlformats.org/officeDocument/2006/relationships/chart" Target="/xl/charts/chart6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7.xml" Id="rId1"/></Relationships>
</file>

<file path=xl/drawings/_rels/drawing4.xml.rels><Relationships xmlns="http://schemas.openxmlformats.org/package/2006/relationships"><Relationship Type="http://schemas.openxmlformats.org/officeDocument/2006/relationships/chart" Target="/xl/charts/chart8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2</col>
      <colOff>0</colOff>
      <row>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4</col>
      <colOff>0</colOff>
      <row>9</row>
      <rowOff>0</rowOff>
    </from>
    <ext cx="540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0</col>
      <colOff>0</colOff>
      <row>15</row>
      <rowOff>0</rowOff>
    </from>
    <ext cx="5400000" cy="252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  <oneCellAnchor>
    <from>
      <col>4</col>
      <colOff>0</colOff>
      <row>15</row>
      <rowOff>0</rowOff>
    </from>
    <ext cx="5400000" cy="2520000"/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1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9</col>
      <colOff>0</colOff>
      <row>1</row>
      <rowOff>0</rowOff>
    </from>
    <ext cx="79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4.xml><?xml version="1.0" encoding="utf-8"?>
<wsDr xmlns="http://schemas.openxmlformats.org/drawingml/2006/spreadsheetDrawing">
  <oneCellAnchor>
    <from>
      <col>12</col>
      <colOff>0</colOff>
      <row>1</row>
      <rowOff>0</rowOff>
    </from>
    <ext cx="792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8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HR ANALYTICS DASHBOARD</t>
        </is>
      </c>
    </row>
    <row r="2"/>
    <row r="3"/>
    <row r="5">
      <c r="A5" s="2" t="inlineStr">
        <is>
          <t>One-Page BI Vision + Feuilles de synthèse — UK &amp; USA</t>
        </is>
      </c>
    </row>
    <row r="7">
      <c r="A7" s="3" t="inlineStr">
        <is>
          <t>Contenu du classeur :</t>
        </is>
      </c>
    </row>
    <row r="8">
      <c r="A8" s="4" t="inlineStr">
        <is>
          <t>• HR Dashboard : one-page vision (filtres, KPI tiles, gauges, trends, heatmap)</t>
        </is>
      </c>
    </row>
    <row r="9">
      <c r="A9" s="4" t="inlineStr">
        <is>
          <t>• Synthèse globale : indicateurs clés direction</t>
        </is>
      </c>
    </row>
    <row r="10">
      <c r="A10" s="4" t="inlineStr">
        <is>
          <t>• Analyse par pays : UK vs USA</t>
        </is>
      </c>
    </row>
    <row r="11">
      <c r="A11" s="4" t="inlineStr">
        <is>
          <t>• Analyse départements : comparatif &amp; volumes</t>
        </is>
      </c>
    </row>
    <row r="12">
      <c r="A12" s="4" t="inlineStr">
        <is>
          <t>• Analyse par ville : top sites (headcount, absence, turnover)</t>
        </is>
      </c>
    </row>
    <row r="13">
      <c r="A13" s="4" t="inlineStr">
        <is>
          <t>• Data : base RH (mensuel × département × ville)</t>
        </is>
      </c>
    </row>
    <row r="15">
      <c r="A15" s="5" t="inlineStr">
        <is>
          <t>Mode d’emploi : mets à jour l’onglet Data, puis utilise les filtres (Department / Country / City) dans HR Dashboard.</t>
        </is>
      </c>
    </row>
    <row r="16"/>
    <row r="17"/>
  </sheetData>
  <mergeCells count="3">
    <mergeCell ref="A1:H3"/>
    <mergeCell ref="A15:H17"/>
    <mergeCell ref="A5:H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6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18" customWidth="1" min="2" max="2"/>
    <col width="10" customWidth="1" min="3" max="3"/>
    <col width="18" customWidth="1" min="4" max="4"/>
    <col width="12" customWidth="1" min="5" max="5"/>
    <col width="10" customWidth="1" min="6" max="6"/>
    <col width="10" customWidth="1" min="7" max="7"/>
    <col width="16" customWidth="1" min="8" max="8"/>
    <col width="14" customWidth="1" min="9" max="9"/>
    <col width="14" customWidth="1" min="10" max="10"/>
    <col width="22" customWidth="1" min="11" max="11"/>
    <col width="10" customWidth="1" min="12" max="12"/>
    <col width="10" customWidth="1" min="13" max="13"/>
    <col width="16" customWidth="1" min="14" max="14"/>
  </cols>
  <sheetData>
    <row r="1">
      <c r="A1" s="6" t="inlineStr">
        <is>
          <t>Month</t>
        </is>
      </c>
      <c r="B1" s="6" t="inlineStr">
        <is>
          <t>Department</t>
        </is>
      </c>
      <c r="C1" s="6" t="inlineStr">
        <is>
          <t>Country</t>
        </is>
      </c>
      <c r="D1" s="6" t="inlineStr">
        <is>
          <t>City (Site)</t>
        </is>
      </c>
      <c r="E1" s="6" t="inlineStr">
        <is>
          <t>Headcount</t>
        </is>
      </c>
      <c r="F1" s="6" t="inlineStr">
        <is>
          <t>New Hires</t>
        </is>
      </c>
      <c r="G1" s="6" t="inlineStr">
        <is>
          <t>Departures</t>
        </is>
      </c>
      <c r="H1" s="6" t="inlineStr">
        <is>
          <t>Absences (days)</t>
        </is>
      </c>
      <c r="I1" s="6" t="inlineStr">
        <is>
          <t>Training Hours</t>
        </is>
      </c>
      <c r="J1" s="6" t="inlineStr">
        <is>
          <t>Overtime Hours</t>
        </is>
      </c>
      <c r="K1" s="6" t="inlineStr">
        <is>
          <t>Engagement Score (0-100)</t>
        </is>
      </c>
      <c r="L1" s="6" t="inlineStr">
        <is>
          <t>Turnover %</t>
        </is>
      </c>
      <c r="M1" s="6" t="inlineStr">
        <is>
          <t>Absence %</t>
        </is>
      </c>
      <c r="N1" s="6" t="inlineStr">
        <is>
          <t>Employees-days</t>
        </is>
      </c>
    </row>
    <row r="2">
      <c r="A2" t="inlineStr">
        <is>
          <t>Jan</t>
        </is>
      </c>
      <c r="B2" t="inlineStr">
        <is>
          <t>Operations</t>
        </is>
      </c>
      <c r="C2" t="inlineStr">
        <is>
          <t>UK</t>
        </is>
      </c>
      <c r="D2" t="inlineStr">
        <is>
          <t>London</t>
        </is>
      </c>
      <c r="E2" t="n">
        <v>39</v>
      </c>
      <c r="F2" t="n">
        <v>8</v>
      </c>
      <c r="G2" t="n">
        <v>7</v>
      </c>
      <c r="H2" t="n">
        <v>28</v>
      </c>
      <c r="I2" t="n">
        <v>140</v>
      </c>
      <c r="J2" t="n">
        <v>150</v>
      </c>
      <c r="K2" t="n">
        <v>70</v>
      </c>
      <c r="L2" s="7">
        <f>IF(E2=0,0,G2/E2)</f>
        <v/>
      </c>
      <c r="M2" s="7">
        <f>IF(N2=0,0,H2/N2)</f>
        <v/>
      </c>
      <c r="N2">
        <f>E2*22</f>
        <v/>
      </c>
    </row>
    <row r="3">
      <c r="A3" t="inlineStr">
        <is>
          <t>Jan</t>
        </is>
      </c>
      <c r="B3" t="inlineStr">
        <is>
          <t>Operations</t>
        </is>
      </c>
      <c r="C3" t="inlineStr">
        <is>
          <t>UK</t>
        </is>
      </c>
      <c r="D3" t="inlineStr">
        <is>
          <t>Manchester</t>
        </is>
      </c>
      <c r="E3" t="n">
        <v>22</v>
      </c>
      <c r="F3" t="n">
        <v>8</v>
      </c>
      <c r="G3" t="n">
        <v>7</v>
      </c>
      <c r="H3" t="n">
        <v>11</v>
      </c>
      <c r="I3" t="n">
        <v>34</v>
      </c>
      <c r="J3" t="n">
        <v>114</v>
      </c>
      <c r="K3" t="n">
        <v>77</v>
      </c>
      <c r="L3" s="7">
        <f>IF(E3=0,0,G3/E3)</f>
        <v/>
      </c>
      <c r="M3" s="7">
        <f>IF(N3=0,0,H3/N3)</f>
        <v/>
      </c>
      <c r="N3">
        <f>E3*22</f>
        <v/>
      </c>
    </row>
    <row r="4">
      <c r="A4" t="inlineStr">
        <is>
          <t>Jan</t>
        </is>
      </c>
      <c r="B4" t="inlineStr">
        <is>
          <t>Operations</t>
        </is>
      </c>
      <c r="C4" t="inlineStr">
        <is>
          <t>UK</t>
        </is>
      </c>
      <c r="D4" t="inlineStr">
        <is>
          <t>Birmingham</t>
        </is>
      </c>
      <c r="E4" t="n">
        <v>20</v>
      </c>
      <c r="F4" t="n">
        <v>1</v>
      </c>
      <c r="G4" t="n">
        <v>0</v>
      </c>
      <c r="H4" t="n">
        <v>25</v>
      </c>
      <c r="I4" t="n">
        <v>125</v>
      </c>
      <c r="J4" t="n">
        <v>167</v>
      </c>
      <c r="K4" t="n">
        <v>68</v>
      </c>
      <c r="L4" s="7">
        <f>IF(E4=0,0,G4/E4)</f>
        <v/>
      </c>
      <c r="M4" s="7">
        <f>IF(N4=0,0,H4/N4)</f>
        <v/>
      </c>
      <c r="N4">
        <f>E4*22</f>
        <v/>
      </c>
    </row>
    <row r="5">
      <c r="A5" t="inlineStr">
        <is>
          <t>Jan</t>
        </is>
      </c>
      <c r="B5" t="inlineStr">
        <is>
          <t>Operations</t>
        </is>
      </c>
      <c r="C5" t="inlineStr">
        <is>
          <t>USA</t>
        </is>
      </c>
      <c r="D5" t="inlineStr">
        <is>
          <t>New York</t>
        </is>
      </c>
      <c r="E5" t="n">
        <v>48</v>
      </c>
      <c r="F5" t="n">
        <v>0</v>
      </c>
      <c r="G5" t="n">
        <v>1</v>
      </c>
      <c r="H5" t="n">
        <v>3</v>
      </c>
      <c r="I5" t="n">
        <v>19</v>
      </c>
      <c r="J5" t="n">
        <v>48</v>
      </c>
      <c r="K5" t="n">
        <v>73</v>
      </c>
      <c r="L5" s="7">
        <f>IF(E5=0,0,G5/E5)</f>
        <v/>
      </c>
      <c r="M5" s="7">
        <f>IF(N5=0,0,H5/N5)</f>
        <v/>
      </c>
      <c r="N5">
        <f>E5*22</f>
        <v/>
      </c>
    </row>
    <row r="6">
      <c r="A6" t="inlineStr">
        <is>
          <t>Jan</t>
        </is>
      </c>
      <c r="B6" t="inlineStr">
        <is>
          <t>Operations</t>
        </is>
      </c>
      <c r="C6" t="inlineStr">
        <is>
          <t>USA</t>
        </is>
      </c>
      <c r="D6" t="inlineStr">
        <is>
          <t>Chicago</t>
        </is>
      </c>
      <c r="E6" t="n">
        <v>41</v>
      </c>
      <c r="F6" t="n">
        <v>0</v>
      </c>
      <c r="G6" t="n">
        <v>7</v>
      </c>
      <c r="H6" t="n">
        <v>20</v>
      </c>
      <c r="I6" t="n">
        <v>122</v>
      </c>
      <c r="J6" t="n">
        <v>151</v>
      </c>
      <c r="K6" t="n">
        <v>70</v>
      </c>
      <c r="L6" s="7">
        <f>IF(E6=0,0,G6/E6)</f>
        <v/>
      </c>
      <c r="M6" s="7">
        <f>IF(N6=0,0,H6/N6)</f>
        <v/>
      </c>
      <c r="N6">
        <f>E6*22</f>
        <v/>
      </c>
    </row>
    <row r="7">
      <c r="A7" t="inlineStr">
        <is>
          <t>Jan</t>
        </is>
      </c>
      <c r="B7" t="inlineStr">
        <is>
          <t>Operations</t>
        </is>
      </c>
      <c r="C7" t="inlineStr">
        <is>
          <t>USA</t>
        </is>
      </c>
      <c r="D7" t="inlineStr">
        <is>
          <t>Austin</t>
        </is>
      </c>
      <c r="E7" t="n">
        <v>42</v>
      </c>
      <c r="F7" t="n">
        <v>3</v>
      </c>
      <c r="G7" t="n">
        <v>4</v>
      </c>
      <c r="H7" t="n">
        <v>31</v>
      </c>
      <c r="I7" t="n">
        <v>11</v>
      </c>
      <c r="J7" t="n">
        <v>169</v>
      </c>
      <c r="K7" t="n">
        <v>63</v>
      </c>
      <c r="L7" s="7">
        <f>IF(E7=0,0,G7/E7)</f>
        <v/>
      </c>
      <c r="M7" s="7">
        <f>IF(N7=0,0,H7/N7)</f>
        <v/>
      </c>
      <c r="N7">
        <f>E7*22</f>
        <v/>
      </c>
    </row>
    <row r="8">
      <c r="A8" t="inlineStr">
        <is>
          <t>Jan</t>
        </is>
      </c>
      <c r="B8" t="inlineStr">
        <is>
          <t>Operations</t>
        </is>
      </c>
      <c r="C8" t="inlineStr">
        <is>
          <t>USA</t>
        </is>
      </c>
      <c r="D8" t="inlineStr">
        <is>
          <t>San Francisco</t>
        </is>
      </c>
      <c r="E8" t="n">
        <v>37</v>
      </c>
      <c r="F8" t="n">
        <v>4</v>
      </c>
      <c r="G8" t="n">
        <v>6</v>
      </c>
      <c r="H8" t="n">
        <v>35</v>
      </c>
      <c r="I8" t="n">
        <v>31</v>
      </c>
      <c r="J8" t="n">
        <v>65</v>
      </c>
      <c r="K8" t="n">
        <v>78</v>
      </c>
      <c r="L8" s="7">
        <f>IF(E8=0,0,G8/E8)</f>
        <v/>
      </c>
      <c r="M8" s="7">
        <f>IF(N8=0,0,H8/N8)</f>
        <v/>
      </c>
      <c r="N8">
        <f>E8*22</f>
        <v/>
      </c>
    </row>
    <row r="9">
      <c r="A9" t="inlineStr">
        <is>
          <t>Jan</t>
        </is>
      </c>
      <c r="B9" t="inlineStr">
        <is>
          <t>Sales</t>
        </is>
      </c>
      <c r="C9" t="inlineStr">
        <is>
          <t>UK</t>
        </is>
      </c>
      <c r="D9" t="inlineStr">
        <is>
          <t>London</t>
        </is>
      </c>
      <c r="E9" t="n">
        <v>57</v>
      </c>
      <c r="F9" t="n">
        <v>3</v>
      </c>
      <c r="G9" t="n">
        <v>4</v>
      </c>
      <c r="H9" t="n">
        <v>1</v>
      </c>
      <c r="I9" t="n">
        <v>27</v>
      </c>
      <c r="J9" t="n">
        <v>144</v>
      </c>
      <c r="K9" t="n">
        <v>64</v>
      </c>
      <c r="L9" s="7">
        <f>IF(E9=0,0,G9/E9)</f>
        <v/>
      </c>
      <c r="M9" s="7">
        <f>IF(N9=0,0,H9/N9)</f>
        <v/>
      </c>
      <c r="N9">
        <f>E9*22</f>
        <v/>
      </c>
    </row>
    <row r="10">
      <c r="A10" t="inlineStr">
        <is>
          <t>Jan</t>
        </is>
      </c>
      <c r="B10" t="inlineStr">
        <is>
          <t>Sales</t>
        </is>
      </c>
      <c r="C10" t="inlineStr">
        <is>
          <t>UK</t>
        </is>
      </c>
      <c r="D10" t="inlineStr">
        <is>
          <t>Manchester</t>
        </is>
      </c>
      <c r="E10" t="n">
        <v>32</v>
      </c>
      <c r="F10" t="n">
        <v>1</v>
      </c>
      <c r="G10" t="n">
        <v>4</v>
      </c>
      <c r="H10" t="n">
        <v>24</v>
      </c>
      <c r="I10" t="n">
        <v>27</v>
      </c>
      <c r="J10" t="n">
        <v>4</v>
      </c>
      <c r="K10" t="n">
        <v>58</v>
      </c>
      <c r="L10" s="7">
        <f>IF(E10=0,0,G10/E10)</f>
        <v/>
      </c>
      <c r="M10" s="7">
        <f>IF(N10=0,0,H10/N10)</f>
        <v/>
      </c>
      <c r="N10">
        <f>E10*22</f>
        <v/>
      </c>
    </row>
    <row r="11">
      <c r="A11" t="inlineStr">
        <is>
          <t>Jan</t>
        </is>
      </c>
      <c r="B11" t="inlineStr">
        <is>
          <t>Sales</t>
        </is>
      </c>
      <c r="C11" t="inlineStr">
        <is>
          <t>UK</t>
        </is>
      </c>
      <c r="D11" t="inlineStr">
        <is>
          <t>Birmingham</t>
        </is>
      </c>
      <c r="E11" t="n">
        <v>26</v>
      </c>
      <c r="F11" t="n">
        <v>3</v>
      </c>
      <c r="G11" t="n">
        <v>0</v>
      </c>
      <c r="H11" t="n">
        <v>30</v>
      </c>
      <c r="I11" t="n">
        <v>106</v>
      </c>
      <c r="J11" t="n">
        <v>101</v>
      </c>
      <c r="K11" t="n">
        <v>84</v>
      </c>
      <c r="L11" s="7">
        <f>IF(E11=0,0,G11/E11)</f>
        <v/>
      </c>
      <c r="M11" s="7">
        <f>IF(N11=0,0,H11/N11)</f>
        <v/>
      </c>
      <c r="N11">
        <f>E11*22</f>
        <v/>
      </c>
    </row>
    <row r="12">
      <c r="A12" t="inlineStr">
        <is>
          <t>Jan</t>
        </is>
      </c>
      <c r="B12" t="inlineStr">
        <is>
          <t>Sales</t>
        </is>
      </c>
      <c r="C12" t="inlineStr">
        <is>
          <t>USA</t>
        </is>
      </c>
      <c r="D12" t="inlineStr">
        <is>
          <t>New York</t>
        </is>
      </c>
      <c r="E12" t="n">
        <v>13</v>
      </c>
      <c r="F12" t="n">
        <v>3</v>
      </c>
      <c r="G12" t="n">
        <v>4</v>
      </c>
      <c r="H12" t="n">
        <v>21</v>
      </c>
      <c r="I12" t="n">
        <v>32</v>
      </c>
      <c r="J12" t="n">
        <v>79</v>
      </c>
      <c r="K12" t="n">
        <v>79</v>
      </c>
      <c r="L12" s="7">
        <f>IF(E12=0,0,G12/E12)</f>
        <v/>
      </c>
      <c r="M12" s="7">
        <f>IF(N12=0,0,H12/N12)</f>
        <v/>
      </c>
      <c r="N12">
        <f>E12*22</f>
        <v/>
      </c>
    </row>
    <row r="13">
      <c r="A13" t="inlineStr">
        <is>
          <t>Jan</t>
        </is>
      </c>
      <c r="B13" t="inlineStr">
        <is>
          <t>Sales</t>
        </is>
      </c>
      <c r="C13" t="inlineStr">
        <is>
          <t>USA</t>
        </is>
      </c>
      <c r="D13" t="inlineStr">
        <is>
          <t>Chicago</t>
        </is>
      </c>
      <c r="E13" t="n">
        <v>15</v>
      </c>
      <c r="F13" t="n">
        <v>6</v>
      </c>
      <c r="G13" t="n">
        <v>1</v>
      </c>
      <c r="H13" t="n">
        <v>8</v>
      </c>
      <c r="I13" t="n">
        <v>73</v>
      </c>
      <c r="J13" t="n">
        <v>180</v>
      </c>
      <c r="K13" t="n">
        <v>64</v>
      </c>
      <c r="L13" s="7">
        <f>IF(E13=0,0,G13/E13)</f>
        <v/>
      </c>
      <c r="M13" s="7">
        <f>IF(N13=0,0,H13/N13)</f>
        <v/>
      </c>
      <c r="N13">
        <f>E13*22</f>
        <v/>
      </c>
    </row>
    <row r="14">
      <c r="A14" t="inlineStr">
        <is>
          <t>Jan</t>
        </is>
      </c>
      <c r="B14" t="inlineStr">
        <is>
          <t>Sales</t>
        </is>
      </c>
      <c r="C14" t="inlineStr">
        <is>
          <t>USA</t>
        </is>
      </c>
      <c r="D14" t="inlineStr">
        <is>
          <t>Austin</t>
        </is>
      </c>
      <c r="E14" t="n">
        <v>6</v>
      </c>
      <c r="F14" t="n">
        <v>0</v>
      </c>
      <c r="G14" t="n">
        <v>7</v>
      </c>
      <c r="H14" t="n">
        <v>31</v>
      </c>
      <c r="I14" t="n">
        <v>55</v>
      </c>
      <c r="J14" t="n">
        <v>174</v>
      </c>
      <c r="K14" t="n">
        <v>70</v>
      </c>
      <c r="L14" s="7">
        <f>IF(E14=0,0,G14/E14)</f>
        <v/>
      </c>
      <c r="M14" s="7">
        <f>IF(N14=0,0,H14/N14)</f>
        <v/>
      </c>
      <c r="N14">
        <f>E14*22</f>
        <v/>
      </c>
    </row>
    <row r="15">
      <c r="A15" t="inlineStr">
        <is>
          <t>Jan</t>
        </is>
      </c>
      <c r="B15" t="inlineStr">
        <is>
          <t>Sales</t>
        </is>
      </c>
      <c r="C15" t="inlineStr">
        <is>
          <t>USA</t>
        </is>
      </c>
      <c r="D15" t="inlineStr">
        <is>
          <t>San Francisco</t>
        </is>
      </c>
      <c r="E15" t="n">
        <v>43</v>
      </c>
      <c r="F15" t="n">
        <v>8</v>
      </c>
      <c r="G15" t="n">
        <v>3</v>
      </c>
      <c r="H15" t="n">
        <v>8</v>
      </c>
      <c r="I15" t="n">
        <v>117</v>
      </c>
      <c r="J15" t="n">
        <v>164</v>
      </c>
      <c r="K15" t="n">
        <v>82</v>
      </c>
      <c r="L15" s="7">
        <f>IF(E15=0,0,G15/E15)</f>
        <v/>
      </c>
      <c r="M15" s="7">
        <f>IF(N15=0,0,H15/N15)</f>
        <v/>
      </c>
      <c r="N15">
        <f>E15*22</f>
        <v/>
      </c>
    </row>
    <row r="16">
      <c r="A16" t="inlineStr">
        <is>
          <t>Jan</t>
        </is>
      </c>
      <c r="B16" t="inlineStr">
        <is>
          <t>HR</t>
        </is>
      </c>
      <c r="C16" t="inlineStr">
        <is>
          <t>UK</t>
        </is>
      </c>
      <c r="D16" t="inlineStr">
        <is>
          <t>London</t>
        </is>
      </c>
      <c r="E16" t="n">
        <v>17</v>
      </c>
      <c r="F16" t="n">
        <v>6</v>
      </c>
      <c r="G16" t="n">
        <v>6</v>
      </c>
      <c r="H16" t="n">
        <v>13</v>
      </c>
      <c r="I16" t="n">
        <v>10</v>
      </c>
      <c r="J16" t="n">
        <v>69</v>
      </c>
      <c r="K16" t="n">
        <v>77</v>
      </c>
      <c r="L16" s="7">
        <f>IF(E16=0,0,G16/E16)</f>
        <v/>
      </c>
      <c r="M16" s="7">
        <f>IF(N16=0,0,H16/N16)</f>
        <v/>
      </c>
      <c r="N16">
        <f>E16*22</f>
        <v/>
      </c>
    </row>
    <row r="17">
      <c r="A17" t="inlineStr">
        <is>
          <t>Jan</t>
        </is>
      </c>
      <c r="B17" t="inlineStr">
        <is>
          <t>HR</t>
        </is>
      </c>
      <c r="C17" t="inlineStr">
        <is>
          <t>UK</t>
        </is>
      </c>
      <c r="D17" t="inlineStr">
        <is>
          <t>Manchester</t>
        </is>
      </c>
      <c r="E17" t="n">
        <v>63</v>
      </c>
      <c r="F17" t="n">
        <v>0</v>
      </c>
      <c r="G17" t="n">
        <v>3</v>
      </c>
      <c r="H17" t="n">
        <v>11</v>
      </c>
      <c r="I17" t="n">
        <v>110</v>
      </c>
      <c r="J17" t="n">
        <v>154</v>
      </c>
      <c r="K17" t="n">
        <v>64</v>
      </c>
      <c r="L17" s="7">
        <f>IF(E17=0,0,G17/E17)</f>
        <v/>
      </c>
      <c r="M17" s="7">
        <f>IF(N17=0,0,H17/N17)</f>
        <v/>
      </c>
      <c r="N17">
        <f>E17*22</f>
        <v/>
      </c>
    </row>
    <row r="18">
      <c r="A18" t="inlineStr">
        <is>
          <t>Jan</t>
        </is>
      </c>
      <c r="B18" t="inlineStr">
        <is>
          <t>HR</t>
        </is>
      </c>
      <c r="C18" t="inlineStr">
        <is>
          <t>UK</t>
        </is>
      </c>
      <c r="D18" t="inlineStr">
        <is>
          <t>Birmingham</t>
        </is>
      </c>
      <c r="E18" t="n">
        <v>11</v>
      </c>
      <c r="F18" t="n">
        <v>2</v>
      </c>
      <c r="G18" t="n">
        <v>3</v>
      </c>
      <c r="H18" t="n">
        <v>28</v>
      </c>
      <c r="I18" t="n">
        <v>76</v>
      </c>
      <c r="J18" t="n">
        <v>2</v>
      </c>
      <c r="K18" t="n">
        <v>79</v>
      </c>
      <c r="L18" s="7">
        <f>IF(E18=0,0,G18/E18)</f>
        <v/>
      </c>
      <c r="M18" s="7">
        <f>IF(N18=0,0,H18/N18)</f>
        <v/>
      </c>
      <c r="N18">
        <f>E18*22</f>
        <v/>
      </c>
    </row>
    <row r="19">
      <c r="A19" t="inlineStr">
        <is>
          <t>Jan</t>
        </is>
      </c>
      <c r="B19" t="inlineStr">
        <is>
          <t>HR</t>
        </is>
      </c>
      <c r="C19" t="inlineStr">
        <is>
          <t>USA</t>
        </is>
      </c>
      <c r="D19" t="inlineStr">
        <is>
          <t>New York</t>
        </is>
      </c>
      <c r="E19" t="n">
        <v>61</v>
      </c>
      <c r="F19" t="n">
        <v>4</v>
      </c>
      <c r="G19" t="n">
        <v>6</v>
      </c>
      <c r="H19" t="n">
        <v>4</v>
      </c>
      <c r="I19" t="n">
        <v>29</v>
      </c>
      <c r="J19" t="n">
        <v>23</v>
      </c>
      <c r="K19" t="n">
        <v>71</v>
      </c>
      <c r="L19" s="7">
        <f>IF(E19=0,0,G19/E19)</f>
        <v/>
      </c>
      <c r="M19" s="7">
        <f>IF(N19=0,0,H19/N19)</f>
        <v/>
      </c>
      <c r="N19">
        <f>E19*22</f>
        <v/>
      </c>
    </row>
    <row r="20">
      <c r="A20" t="inlineStr">
        <is>
          <t>Jan</t>
        </is>
      </c>
      <c r="B20" t="inlineStr">
        <is>
          <t>HR</t>
        </is>
      </c>
      <c r="C20" t="inlineStr">
        <is>
          <t>USA</t>
        </is>
      </c>
      <c r="D20" t="inlineStr">
        <is>
          <t>Chicago</t>
        </is>
      </c>
      <c r="E20" t="n">
        <v>50</v>
      </c>
      <c r="F20" t="n">
        <v>3</v>
      </c>
      <c r="G20" t="n">
        <v>0</v>
      </c>
      <c r="H20" t="n">
        <v>23</v>
      </c>
      <c r="I20" t="n">
        <v>105</v>
      </c>
      <c r="J20" t="n">
        <v>159</v>
      </c>
      <c r="K20" t="n">
        <v>87</v>
      </c>
      <c r="L20" s="7">
        <f>IF(E20=0,0,G20/E20)</f>
        <v/>
      </c>
      <c r="M20" s="7">
        <f>IF(N20=0,0,H20/N20)</f>
        <v/>
      </c>
      <c r="N20">
        <f>E20*22</f>
        <v/>
      </c>
    </row>
    <row r="21">
      <c r="A21" t="inlineStr">
        <is>
          <t>Jan</t>
        </is>
      </c>
      <c r="B21" t="inlineStr">
        <is>
          <t>HR</t>
        </is>
      </c>
      <c r="C21" t="inlineStr">
        <is>
          <t>USA</t>
        </is>
      </c>
      <c r="D21" t="inlineStr">
        <is>
          <t>Austin</t>
        </is>
      </c>
      <c r="E21" t="n">
        <v>23</v>
      </c>
      <c r="F21" t="n">
        <v>7</v>
      </c>
      <c r="G21" t="n">
        <v>2</v>
      </c>
      <c r="H21" t="n">
        <v>24</v>
      </c>
      <c r="I21" t="n">
        <v>56</v>
      </c>
      <c r="J21" t="n">
        <v>160</v>
      </c>
      <c r="K21" t="n">
        <v>67</v>
      </c>
      <c r="L21" s="7">
        <f>IF(E21=0,0,G21/E21)</f>
        <v/>
      </c>
      <c r="M21" s="7">
        <f>IF(N21=0,0,H21/N21)</f>
        <v/>
      </c>
      <c r="N21">
        <f>E21*22</f>
        <v/>
      </c>
    </row>
    <row r="22">
      <c r="A22" t="inlineStr">
        <is>
          <t>Jan</t>
        </is>
      </c>
      <c r="B22" t="inlineStr">
        <is>
          <t>HR</t>
        </is>
      </c>
      <c r="C22" t="inlineStr">
        <is>
          <t>USA</t>
        </is>
      </c>
      <c r="D22" t="inlineStr">
        <is>
          <t>San Francisco</t>
        </is>
      </c>
      <c r="E22" t="n">
        <v>29</v>
      </c>
      <c r="F22" t="n">
        <v>3</v>
      </c>
      <c r="G22" t="n">
        <v>3</v>
      </c>
      <c r="H22" t="n">
        <v>12</v>
      </c>
      <c r="I22" t="n">
        <v>50</v>
      </c>
      <c r="J22" t="n">
        <v>161</v>
      </c>
      <c r="K22" t="n">
        <v>70</v>
      </c>
      <c r="L22" s="7">
        <f>IF(E22=0,0,G22/E22)</f>
        <v/>
      </c>
      <c r="M22" s="7">
        <f>IF(N22=0,0,H22/N22)</f>
        <v/>
      </c>
      <c r="N22">
        <f>E22*22</f>
        <v/>
      </c>
    </row>
    <row r="23">
      <c r="A23" t="inlineStr">
        <is>
          <t>Jan</t>
        </is>
      </c>
      <c r="B23" t="inlineStr">
        <is>
          <t>Finance</t>
        </is>
      </c>
      <c r="C23" t="inlineStr">
        <is>
          <t>UK</t>
        </is>
      </c>
      <c r="D23" t="inlineStr">
        <is>
          <t>London</t>
        </is>
      </c>
      <c r="E23" t="n">
        <v>52</v>
      </c>
      <c r="F23" t="n">
        <v>6</v>
      </c>
      <c r="G23" t="n">
        <v>7</v>
      </c>
      <c r="H23" t="n">
        <v>5</v>
      </c>
      <c r="I23" t="n">
        <v>117</v>
      </c>
      <c r="J23" t="n">
        <v>12</v>
      </c>
      <c r="K23" t="n">
        <v>64</v>
      </c>
      <c r="L23" s="7">
        <f>IF(E23=0,0,G23/E23)</f>
        <v/>
      </c>
      <c r="M23" s="7">
        <f>IF(N23=0,0,H23/N23)</f>
        <v/>
      </c>
      <c r="N23">
        <f>E23*22</f>
        <v/>
      </c>
    </row>
    <row r="24">
      <c r="A24" t="inlineStr">
        <is>
          <t>Jan</t>
        </is>
      </c>
      <c r="B24" t="inlineStr">
        <is>
          <t>Finance</t>
        </is>
      </c>
      <c r="C24" t="inlineStr">
        <is>
          <t>UK</t>
        </is>
      </c>
      <c r="D24" t="inlineStr">
        <is>
          <t>Manchester</t>
        </is>
      </c>
      <c r="E24" t="n">
        <v>12</v>
      </c>
      <c r="F24" t="n">
        <v>0</v>
      </c>
      <c r="G24" t="n">
        <v>4</v>
      </c>
      <c r="H24" t="n">
        <v>15</v>
      </c>
      <c r="I24" t="n">
        <v>110</v>
      </c>
      <c r="J24" t="n">
        <v>65</v>
      </c>
      <c r="K24" t="n">
        <v>84</v>
      </c>
      <c r="L24" s="7">
        <f>IF(E24=0,0,G24/E24)</f>
        <v/>
      </c>
      <c r="M24" s="7">
        <f>IF(N24=0,0,H24/N24)</f>
        <v/>
      </c>
      <c r="N24">
        <f>E24*22</f>
        <v/>
      </c>
    </row>
    <row r="25">
      <c r="A25" t="inlineStr">
        <is>
          <t>Jan</t>
        </is>
      </c>
      <c r="B25" t="inlineStr">
        <is>
          <t>Finance</t>
        </is>
      </c>
      <c r="C25" t="inlineStr">
        <is>
          <t>UK</t>
        </is>
      </c>
      <c r="D25" t="inlineStr">
        <is>
          <t>Birmingham</t>
        </is>
      </c>
      <c r="E25" t="n">
        <v>65</v>
      </c>
      <c r="F25" t="n">
        <v>7</v>
      </c>
      <c r="G25" t="n">
        <v>4</v>
      </c>
      <c r="H25" t="n">
        <v>33</v>
      </c>
      <c r="I25" t="n">
        <v>54</v>
      </c>
      <c r="J25" t="n">
        <v>17</v>
      </c>
      <c r="K25" t="n">
        <v>66</v>
      </c>
      <c r="L25" s="7">
        <f>IF(E25=0,0,G25/E25)</f>
        <v/>
      </c>
      <c r="M25" s="7">
        <f>IF(N25=0,0,H25/N25)</f>
        <v/>
      </c>
      <c r="N25">
        <f>E25*22</f>
        <v/>
      </c>
    </row>
    <row r="26">
      <c r="A26" t="inlineStr">
        <is>
          <t>Jan</t>
        </is>
      </c>
      <c r="B26" t="inlineStr">
        <is>
          <t>Finance</t>
        </is>
      </c>
      <c r="C26" t="inlineStr">
        <is>
          <t>USA</t>
        </is>
      </c>
      <c r="D26" t="inlineStr">
        <is>
          <t>New York</t>
        </is>
      </c>
      <c r="E26" t="n">
        <v>30</v>
      </c>
      <c r="F26" t="n">
        <v>7</v>
      </c>
      <c r="G26" t="n">
        <v>1</v>
      </c>
      <c r="H26" t="n">
        <v>17</v>
      </c>
      <c r="I26" t="n">
        <v>64</v>
      </c>
      <c r="J26" t="n">
        <v>52</v>
      </c>
      <c r="K26" t="n">
        <v>59</v>
      </c>
      <c r="L26" s="7">
        <f>IF(E26=0,0,G26/E26)</f>
        <v/>
      </c>
      <c r="M26" s="7">
        <f>IF(N26=0,0,H26/N26)</f>
        <v/>
      </c>
      <c r="N26">
        <f>E26*22</f>
        <v/>
      </c>
    </row>
    <row r="27">
      <c r="A27" t="inlineStr">
        <is>
          <t>Jan</t>
        </is>
      </c>
      <c r="B27" t="inlineStr">
        <is>
          <t>Finance</t>
        </is>
      </c>
      <c r="C27" t="inlineStr">
        <is>
          <t>USA</t>
        </is>
      </c>
      <c r="D27" t="inlineStr">
        <is>
          <t>Chicago</t>
        </is>
      </c>
      <c r="E27" t="n">
        <v>12</v>
      </c>
      <c r="F27" t="n">
        <v>4</v>
      </c>
      <c r="G27" t="n">
        <v>6</v>
      </c>
      <c r="H27" t="n">
        <v>28</v>
      </c>
      <c r="I27" t="n">
        <v>73</v>
      </c>
      <c r="J27" t="n">
        <v>15</v>
      </c>
      <c r="K27" t="n">
        <v>60</v>
      </c>
      <c r="L27" s="7">
        <f>IF(E27=0,0,G27/E27)</f>
        <v/>
      </c>
      <c r="M27" s="7">
        <f>IF(N27=0,0,H27/N27)</f>
        <v/>
      </c>
      <c r="N27">
        <f>E27*22</f>
        <v/>
      </c>
    </row>
    <row r="28">
      <c r="A28" t="inlineStr">
        <is>
          <t>Jan</t>
        </is>
      </c>
      <c r="B28" t="inlineStr">
        <is>
          <t>Finance</t>
        </is>
      </c>
      <c r="C28" t="inlineStr">
        <is>
          <t>USA</t>
        </is>
      </c>
      <c r="D28" t="inlineStr">
        <is>
          <t>Austin</t>
        </is>
      </c>
      <c r="E28" t="n">
        <v>20</v>
      </c>
      <c r="F28" t="n">
        <v>4</v>
      </c>
      <c r="G28" t="n">
        <v>5</v>
      </c>
      <c r="H28" t="n">
        <v>33</v>
      </c>
      <c r="I28" t="n">
        <v>43</v>
      </c>
      <c r="J28" t="n">
        <v>23</v>
      </c>
      <c r="K28" t="n">
        <v>81</v>
      </c>
      <c r="L28" s="7">
        <f>IF(E28=0,0,G28/E28)</f>
        <v/>
      </c>
      <c r="M28" s="7">
        <f>IF(N28=0,0,H28/N28)</f>
        <v/>
      </c>
      <c r="N28">
        <f>E28*22</f>
        <v/>
      </c>
    </row>
    <row r="29">
      <c r="A29" t="inlineStr">
        <is>
          <t>Jan</t>
        </is>
      </c>
      <c r="B29" t="inlineStr">
        <is>
          <t>Finance</t>
        </is>
      </c>
      <c r="C29" t="inlineStr">
        <is>
          <t>USA</t>
        </is>
      </c>
      <c r="D29" t="inlineStr">
        <is>
          <t>San Francisco</t>
        </is>
      </c>
      <c r="E29" t="n">
        <v>20</v>
      </c>
      <c r="F29" t="n">
        <v>7</v>
      </c>
      <c r="G29" t="n">
        <v>5</v>
      </c>
      <c r="H29" t="n">
        <v>33</v>
      </c>
      <c r="I29" t="n">
        <v>45</v>
      </c>
      <c r="J29" t="n">
        <v>151</v>
      </c>
      <c r="K29" t="n">
        <v>60</v>
      </c>
      <c r="L29" s="7">
        <f>IF(E29=0,0,G29/E29)</f>
        <v/>
      </c>
      <c r="M29" s="7">
        <f>IF(N29=0,0,H29/N29)</f>
        <v/>
      </c>
      <c r="N29">
        <f>E29*22</f>
        <v/>
      </c>
    </row>
    <row r="30">
      <c r="A30" t="inlineStr">
        <is>
          <t>Jan</t>
        </is>
      </c>
      <c r="B30" t="inlineStr">
        <is>
          <t>IT</t>
        </is>
      </c>
      <c r="C30" t="inlineStr">
        <is>
          <t>UK</t>
        </is>
      </c>
      <c r="D30" t="inlineStr">
        <is>
          <t>London</t>
        </is>
      </c>
      <c r="E30" t="n">
        <v>62</v>
      </c>
      <c r="F30" t="n">
        <v>0</v>
      </c>
      <c r="G30" t="n">
        <v>7</v>
      </c>
      <c r="H30" t="n">
        <v>22</v>
      </c>
      <c r="I30" t="n">
        <v>89</v>
      </c>
      <c r="J30" t="n">
        <v>8</v>
      </c>
      <c r="K30" t="n">
        <v>59</v>
      </c>
      <c r="L30" s="7">
        <f>IF(E30=0,0,G30/E30)</f>
        <v/>
      </c>
      <c r="M30" s="7">
        <f>IF(N30=0,0,H30/N30)</f>
        <v/>
      </c>
      <c r="N30">
        <f>E30*22</f>
        <v/>
      </c>
    </row>
    <row r="31">
      <c r="A31" t="inlineStr">
        <is>
          <t>Jan</t>
        </is>
      </c>
      <c r="B31" t="inlineStr">
        <is>
          <t>IT</t>
        </is>
      </c>
      <c r="C31" t="inlineStr">
        <is>
          <t>UK</t>
        </is>
      </c>
      <c r="D31" t="inlineStr">
        <is>
          <t>Manchester</t>
        </is>
      </c>
      <c r="E31" t="n">
        <v>42</v>
      </c>
      <c r="F31" t="n">
        <v>1</v>
      </c>
      <c r="G31" t="n">
        <v>7</v>
      </c>
      <c r="H31" t="n">
        <v>4</v>
      </c>
      <c r="I31" t="n">
        <v>89</v>
      </c>
      <c r="J31" t="n">
        <v>81</v>
      </c>
      <c r="K31" t="n">
        <v>66</v>
      </c>
      <c r="L31" s="7">
        <f>IF(E31=0,0,G31/E31)</f>
        <v/>
      </c>
      <c r="M31" s="7">
        <f>IF(N31=0,0,H31/N31)</f>
        <v/>
      </c>
      <c r="N31">
        <f>E31*22</f>
        <v/>
      </c>
    </row>
    <row r="32">
      <c r="A32" t="inlineStr">
        <is>
          <t>Jan</t>
        </is>
      </c>
      <c r="B32" t="inlineStr">
        <is>
          <t>IT</t>
        </is>
      </c>
      <c r="C32" t="inlineStr">
        <is>
          <t>UK</t>
        </is>
      </c>
      <c r="D32" t="inlineStr">
        <is>
          <t>Birmingham</t>
        </is>
      </c>
      <c r="E32" t="n">
        <v>8</v>
      </c>
      <c r="F32" t="n">
        <v>1</v>
      </c>
      <c r="G32" t="n">
        <v>7</v>
      </c>
      <c r="H32" t="n">
        <v>34</v>
      </c>
      <c r="I32" t="n">
        <v>104</v>
      </c>
      <c r="J32" t="n">
        <v>11</v>
      </c>
      <c r="K32" t="n">
        <v>66</v>
      </c>
      <c r="L32" s="7">
        <f>IF(E32=0,0,G32/E32)</f>
        <v/>
      </c>
      <c r="M32" s="7">
        <f>IF(N32=0,0,H32/N32)</f>
        <v/>
      </c>
      <c r="N32">
        <f>E32*22</f>
        <v/>
      </c>
    </row>
    <row r="33">
      <c r="A33" t="inlineStr">
        <is>
          <t>Jan</t>
        </is>
      </c>
      <c r="B33" t="inlineStr">
        <is>
          <t>IT</t>
        </is>
      </c>
      <c r="C33" t="inlineStr">
        <is>
          <t>USA</t>
        </is>
      </c>
      <c r="D33" t="inlineStr">
        <is>
          <t>New York</t>
        </is>
      </c>
      <c r="E33" t="n">
        <v>60</v>
      </c>
      <c r="F33" t="n">
        <v>5</v>
      </c>
      <c r="G33" t="n">
        <v>5</v>
      </c>
      <c r="H33" t="n">
        <v>5</v>
      </c>
      <c r="I33" t="n">
        <v>131</v>
      </c>
      <c r="J33" t="n">
        <v>19</v>
      </c>
      <c r="K33" t="n">
        <v>84</v>
      </c>
      <c r="L33" s="7">
        <f>IF(E33=0,0,G33/E33)</f>
        <v/>
      </c>
      <c r="M33" s="7">
        <f>IF(N33=0,0,H33/N33)</f>
        <v/>
      </c>
      <c r="N33">
        <f>E33*22</f>
        <v/>
      </c>
    </row>
    <row r="34">
      <c r="A34" t="inlineStr">
        <is>
          <t>Jan</t>
        </is>
      </c>
      <c r="B34" t="inlineStr">
        <is>
          <t>IT</t>
        </is>
      </c>
      <c r="C34" t="inlineStr">
        <is>
          <t>USA</t>
        </is>
      </c>
      <c r="D34" t="inlineStr">
        <is>
          <t>Chicago</t>
        </is>
      </c>
      <c r="E34" t="n">
        <v>63</v>
      </c>
      <c r="F34" t="n">
        <v>0</v>
      </c>
      <c r="G34" t="n">
        <v>7</v>
      </c>
      <c r="H34" t="n">
        <v>0</v>
      </c>
      <c r="I34" t="n">
        <v>107</v>
      </c>
      <c r="J34" t="n">
        <v>97</v>
      </c>
      <c r="K34" t="n">
        <v>58</v>
      </c>
      <c r="L34" s="7">
        <f>IF(E34=0,0,G34/E34)</f>
        <v/>
      </c>
      <c r="M34" s="7">
        <f>IF(N34=0,0,H34/N34)</f>
        <v/>
      </c>
      <c r="N34">
        <f>E34*22</f>
        <v/>
      </c>
    </row>
    <row r="35">
      <c r="A35" t="inlineStr">
        <is>
          <t>Jan</t>
        </is>
      </c>
      <c r="B35" t="inlineStr">
        <is>
          <t>IT</t>
        </is>
      </c>
      <c r="C35" t="inlineStr">
        <is>
          <t>USA</t>
        </is>
      </c>
      <c r="D35" t="inlineStr">
        <is>
          <t>Austin</t>
        </is>
      </c>
      <c r="E35" t="n">
        <v>48</v>
      </c>
      <c r="F35" t="n">
        <v>1</v>
      </c>
      <c r="G35" t="n">
        <v>1</v>
      </c>
      <c r="H35" t="n">
        <v>5</v>
      </c>
      <c r="I35" t="n">
        <v>39</v>
      </c>
      <c r="J35" t="n">
        <v>65</v>
      </c>
      <c r="K35" t="n">
        <v>84</v>
      </c>
      <c r="L35" s="7">
        <f>IF(E35=0,0,G35/E35)</f>
        <v/>
      </c>
      <c r="M35" s="7">
        <f>IF(N35=0,0,H35/N35)</f>
        <v/>
      </c>
      <c r="N35">
        <f>E35*22</f>
        <v/>
      </c>
    </row>
    <row r="36">
      <c r="A36" t="inlineStr">
        <is>
          <t>Jan</t>
        </is>
      </c>
      <c r="B36" t="inlineStr">
        <is>
          <t>IT</t>
        </is>
      </c>
      <c r="C36" t="inlineStr">
        <is>
          <t>USA</t>
        </is>
      </c>
      <c r="D36" t="inlineStr">
        <is>
          <t>San Francisco</t>
        </is>
      </c>
      <c r="E36" t="n">
        <v>55</v>
      </c>
      <c r="F36" t="n">
        <v>5</v>
      </c>
      <c r="G36" t="n">
        <v>6</v>
      </c>
      <c r="H36" t="n">
        <v>29</v>
      </c>
      <c r="I36" t="n">
        <v>122</v>
      </c>
      <c r="J36" t="n">
        <v>118</v>
      </c>
      <c r="K36" t="n">
        <v>92</v>
      </c>
      <c r="L36" s="7">
        <f>IF(E36=0,0,G36/E36)</f>
        <v/>
      </c>
      <c r="M36" s="7">
        <f>IF(N36=0,0,H36/N36)</f>
        <v/>
      </c>
      <c r="N36">
        <f>E36*22</f>
        <v/>
      </c>
    </row>
    <row r="37">
      <c r="A37" t="inlineStr">
        <is>
          <t>Jan</t>
        </is>
      </c>
      <c r="B37" t="inlineStr">
        <is>
          <t>Customer Support</t>
        </is>
      </c>
      <c r="C37" t="inlineStr">
        <is>
          <t>UK</t>
        </is>
      </c>
      <c r="D37" t="inlineStr">
        <is>
          <t>London</t>
        </is>
      </c>
      <c r="E37" t="n">
        <v>23</v>
      </c>
      <c r="F37" t="n">
        <v>8</v>
      </c>
      <c r="G37" t="n">
        <v>0</v>
      </c>
      <c r="H37" t="n">
        <v>19</v>
      </c>
      <c r="I37" t="n">
        <v>32</v>
      </c>
      <c r="J37" t="n">
        <v>123</v>
      </c>
      <c r="K37" t="n">
        <v>59</v>
      </c>
      <c r="L37" s="7">
        <f>IF(E37=0,0,G37/E37)</f>
        <v/>
      </c>
      <c r="M37" s="7">
        <f>IF(N37=0,0,H37/N37)</f>
        <v/>
      </c>
      <c r="N37">
        <f>E37*22</f>
        <v/>
      </c>
    </row>
    <row r="38">
      <c r="A38" t="inlineStr">
        <is>
          <t>Jan</t>
        </is>
      </c>
      <c r="B38" t="inlineStr">
        <is>
          <t>Customer Support</t>
        </is>
      </c>
      <c r="C38" t="inlineStr">
        <is>
          <t>UK</t>
        </is>
      </c>
      <c r="D38" t="inlineStr">
        <is>
          <t>Manchester</t>
        </is>
      </c>
      <c r="E38" t="n">
        <v>18</v>
      </c>
      <c r="F38" t="n">
        <v>1</v>
      </c>
      <c r="G38" t="n">
        <v>7</v>
      </c>
      <c r="H38" t="n">
        <v>31</v>
      </c>
      <c r="I38" t="n">
        <v>75</v>
      </c>
      <c r="J38" t="n">
        <v>2</v>
      </c>
      <c r="K38" t="n">
        <v>81</v>
      </c>
      <c r="L38" s="7">
        <f>IF(E38=0,0,G38/E38)</f>
        <v/>
      </c>
      <c r="M38" s="7">
        <f>IF(N38=0,0,H38/N38)</f>
        <v/>
      </c>
      <c r="N38">
        <f>E38*22</f>
        <v/>
      </c>
    </row>
    <row r="39">
      <c r="A39" t="inlineStr">
        <is>
          <t>Jan</t>
        </is>
      </c>
      <c r="B39" t="inlineStr">
        <is>
          <t>Customer Support</t>
        </is>
      </c>
      <c r="C39" t="inlineStr">
        <is>
          <t>UK</t>
        </is>
      </c>
      <c r="D39" t="inlineStr">
        <is>
          <t>Birmingham</t>
        </is>
      </c>
      <c r="E39" t="n">
        <v>28</v>
      </c>
      <c r="F39" t="n">
        <v>2</v>
      </c>
      <c r="G39" t="n">
        <v>3</v>
      </c>
      <c r="H39" t="n">
        <v>33</v>
      </c>
      <c r="I39" t="n">
        <v>53</v>
      </c>
      <c r="J39" t="n">
        <v>87</v>
      </c>
      <c r="K39" t="n">
        <v>86</v>
      </c>
      <c r="L39" s="7">
        <f>IF(E39=0,0,G39/E39)</f>
        <v/>
      </c>
      <c r="M39" s="7">
        <f>IF(N39=0,0,H39/N39)</f>
        <v/>
      </c>
      <c r="N39">
        <f>E39*22</f>
        <v/>
      </c>
    </row>
    <row r="40">
      <c r="A40" t="inlineStr">
        <is>
          <t>Jan</t>
        </is>
      </c>
      <c r="B40" t="inlineStr">
        <is>
          <t>Customer Support</t>
        </is>
      </c>
      <c r="C40" t="inlineStr">
        <is>
          <t>USA</t>
        </is>
      </c>
      <c r="D40" t="inlineStr">
        <is>
          <t>New York</t>
        </is>
      </c>
      <c r="E40" t="n">
        <v>39</v>
      </c>
      <c r="F40" t="n">
        <v>3</v>
      </c>
      <c r="G40" t="n">
        <v>5</v>
      </c>
      <c r="H40" t="n">
        <v>25</v>
      </c>
      <c r="I40" t="n">
        <v>74</v>
      </c>
      <c r="J40" t="n">
        <v>50</v>
      </c>
      <c r="K40" t="n">
        <v>85</v>
      </c>
      <c r="L40" s="7">
        <f>IF(E40=0,0,G40/E40)</f>
        <v/>
      </c>
      <c r="M40" s="7">
        <f>IF(N40=0,0,H40/N40)</f>
        <v/>
      </c>
      <c r="N40">
        <f>E40*22</f>
        <v/>
      </c>
    </row>
    <row r="41">
      <c r="A41" t="inlineStr">
        <is>
          <t>Jan</t>
        </is>
      </c>
      <c r="B41" t="inlineStr">
        <is>
          <t>Customer Support</t>
        </is>
      </c>
      <c r="C41" t="inlineStr">
        <is>
          <t>USA</t>
        </is>
      </c>
      <c r="D41" t="inlineStr">
        <is>
          <t>Chicago</t>
        </is>
      </c>
      <c r="E41" t="n">
        <v>61</v>
      </c>
      <c r="F41" t="n">
        <v>3</v>
      </c>
      <c r="G41" t="n">
        <v>3</v>
      </c>
      <c r="H41" t="n">
        <v>24</v>
      </c>
      <c r="I41" t="n">
        <v>66</v>
      </c>
      <c r="J41" t="n">
        <v>149</v>
      </c>
      <c r="K41" t="n">
        <v>78</v>
      </c>
      <c r="L41" s="7">
        <f>IF(E41=0,0,G41/E41)</f>
        <v/>
      </c>
      <c r="M41" s="7">
        <f>IF(N41=0,0,H41/N41)</f>
        <v/>
      </c>
      <c r="N41">
        <f>E41*22</f>
        <v/>
      </c>
    </row>
    <row r="42">
      <c r="A42" t="inlineStr">
        <is>
          <t>Jan</t>
        </is>
      </c>
      <c r="B42" t="inlineStr">
        <is>
          <t>Customer Support</t>
        </is>
      </c>
      <c r="C42" t="inlineStr">
        <is>
          <t>USA</t>
        </is>
      </c>
      <c r="D42" t="inlineStr">
        <is>
          <t>Austin</t>
        </is>
      </c>
      <c r="E42" t="n">
        <v>23</v>
      </c>
      <c r="F42" t="n">
        <v>2</v>
      </c>
      <c r="G42" t="n">
        <v>2</v>
      </c>
      <c r="H42" t="n">
        <v>31</v>
      </c>
      <c r="I42" t="n">
        <v>99</v>
      </c>
      <c r="J42" t="n">
        <v>10</v>
      </c>
      <c r="K42" t="n">
        <v>62</v>
      </c>
      <c r="L42" s="7">
        <f>IF(E42=0,0,G42/E42)</f>
        <v/>
      </c>
      <c r="M42" s="7">
        <f>IF(N42=0,0,H42/N42)</f>
        <v/>
      </c>
      <c r="N42">
        <f>E42*22</f>
        <v/>
      </c>
    </row>
    <row r="43">
      <c r="A43" t="inlineStr">
        <is>
          <t>Jan</t>
        </is>
      </c>
      <c r="B43" t="inlineStr">
        <is>
          <t>Customer Support</t>
        </is>
      </c>
      <c r="C43" t="inlineStr">
        <is>
          <t>USA</t>
        </is>
      </c>
      <c r="D43" t="inlineStr">
        <is>
          <t>San Francisco</t>
        </is>
      </c>
      <c r="E43" t="n">
        <v>72</v>
      </c>
      <c r="F43" t="n">
        <v>4</v>
      </c>
      <c r="G43" t="n">
        <v>2</v>
      </c>
      <c r="H43" t="n">
        <v>7</v>
      </c>
      <c r="I43" t="n">
        <v>125</v>
      </c>
      <c r="J43" t="n">
        <v>120</v>
      </c>
      <c r="K43" t="n">
        <v>75</v>
      </c>
      <c r="L43" s="7">
        <f>IF(E43=0,0,G43/E43)</f>
        <v/>
      </c>
      <c r="M43" s="7">
        <f>IF(N43=0,0,H43/N43)</f>
        <v/>
      </c>
      <c r="N43">
        <f>E43*22</f>
        <v/>
      </c>
    </row>
    <row r="44">
      <c r="A44" t="inlineStr">
        <is>
          <t>Jan</t>
        </is>
      </c>
      <c r="B44" t="inlineStr">
        <is>
          <t>Production</t>
        </is>
      </c>
      <c r="C44" t="inlineStr">
        <is>
          <t>UK</t>
        </is>
      </c>
      <c r="D44" t="inlineStr">
        <is>
          <t>London</t>
        </is>
      </c>
      <c r="E44" t="n">
        <v>66</v>
      </c>
      <c r="F44" t="n">
        <v>3</v>
      </c>
      <c r="G44" t="n">
        <v>6</v>
      </c>
      <c r="H44" t="n">
        <v>24</v>
      </c>
      <c r="I44" t="n">
        <v>136</v>
      </c>
      <c r="J44" t="n">
        <v>172</v>
      </c>
      <c r="K44" t="n">
        <v>78</v>
      </c>
      <c r="L44" s="7">
        <f>IF(E44=0,0,G44/E44)</f>
        <v/>
      </c>
      <c r="M44" s="7">
        <f>IF(N44=0,0,H44/N44)</f>
        <v/>
      </c>
      <c r="N44">
        <f>E44*22</f>
        <v/>
      </c>
    </row>
    <row r="45">
      <c r="A45" t="inlineStr">
        <is>
          <t>Jan</t>
        </is>
      </c>
      <c r="B45" t="inlineStr">
        <is>
          <t>Production</t>
        </is>
      </c>
      <c r="C45" t="inlineStr">
        <is>
          <t>UK</t>
        </is>
      </c>
      <c r="D45" t="inlineStr">
        <is>
          <t>Manchester</t>
        </is>
      </c>
      <c r="E45" t="n">
        <v>57</v>
      </c>
      <c r="F45" t="n">
        <v>7</v>
      </c>
      <c r="G45" t="n">
        <v>5</v>
      </c>
      <c r="H45" t="n">
        <v>4</v>
      </c>
      <c r="I45" t="n">
        <v>18</v>
      </c>
      <c r="J45" t="n">
        <v>71</v>
      </c>
      <c r="K45" t="n">
        <v>60</v>
      </c>
      <c r="L45" s="7">
        <f>IF(E45=0,0,G45/E45)</f>
        <v/>
      </c>
      <c r="M45" s="7">
        <f>IF(N45=0,0,H45/N45)</f>
        <v/>
      </c>
      <c r="N45">
        <f>E45*22</f>
        <v/>
      </c>
    </row>
    <row r="46">
      <c r="A46" t="inlineStr">
        <is>
          <t>Jan</t>
        </is>
      </c>
      <c r="B46" t="inlineStr">
        <is>
          <t>Production</t>
        </is>
      </c>
      <c r="C46" t="inlineStr">
        <is>
          <t>UK</t>
        </is>
      </c>
      <c r="D46" t="inlineStr">
        <is>
          <t>Birmingham</t>
        </is>
      </c>
      <c r="E46" t="n">
        <v>52</v>
      </c>
      <c r="F46" t="n">
        <v>4</v>
      </c>
      <c r="G46" t="n">
        <v>5</v>
      </c>
      <c r="H46" t="n">
        <v>19</v>
      </c>
      <c r="I46" t="n">
        <v>14</v>
      </c>
      <c r="J46" t="n">
        <v>164</v>
      </c>
      <c r="K46" t="n">
        <v>66</v>
      </c>
      <c r="L46" s="7">
        <f>IF(E46=0,0,G46/E46)</f>
        <v/>
      </c>
      <c r="M46" s="7">
        <f>IF(N46=0,0,H46/N46)</f>
        <v/>
      </c>
      <c r="N46">
        <f>E46*22</f>
        <v/>
      </c>
    </row>
    <row r="47">
      <c r="A47" t="inlineStr">
        <is>
          <t>Jan</t>
        </is>
      </c>
      <c r="B47" t="inlineStr">
        <is>
          <t>Production</t>
        </is>
      </c>
      <c r="C47" t="inlineStr">
        <is>
          <t>USA</t>
        </is>
      </c>
      <c r="D47" t="inlineStr">
        <is>
          <t>New York</t>
        </is>
      </c>
      <c r="E47" t="n">
        <v>39</v>
      </c>
      <c r="F47" t="n">
        <v>7</v>
      </c>
      <c r="G47" t="n">
        <v>3</v>
      </c>
      <c r="H47" t="n">
        <v>1</v>
      </c>
      <c r="I47" t="n">
        <v>78</v>
      </c>
      <c r="J47" t="n">
        <v>60</v>
      </c>
      <c r="K47" t="n">
        <v>67</v>
      </c>
      <c r="L47" s="7">
        <f>IF(E47=0,0,G47/E47)</f>
        <v/>
      </c>
      <c r="M47" s="7">
        <f>IF(N47=0,0,H47/N47)</f>
        <v/>
      </c>
      <c r="N47">
        <f>E47*22</f>
        <v/>
      </c>
    </row>
    <row r="48">
      <c r="A48" t="inlineStr">
        <is>
          <t>Jan</t>
        </is>
      </c>
      <c r="B48" t="inlineStr">
        <is>
          <t>Production</t>
        </is>
      </c>
      <c r="C48" t="inlineStr">
        <is>
          <t>USA</t>
        </is>
      </c>
      <c r="D48" t="inlineStr">
        <is>
          <t>Chicago</t>
        </is>
      </c>
      <c r="E48" t="n">
        <v>59</v>
      </c>
      <c r="F48" t="n">
        <v>0</v>
      </c>
      <c r="G48" t="n">
        <v>1</v>
      </c>
      <c r="H48" t="n">
        <v>28</v>
      </c>
      <c r="I48" t="n">
        <v>37</v>
      </c>
      <c r="J48" t="n">
        <v>161</v>
      </c>
      <c r="K48" t="n">
        <v>92</v>
      </c>
      <c r="L48" s="7">
        <f>IF(E48=0,0,G48/E48)</f>
        <v/>
      </c>
      <c r="M48" s="7">
        <f>IF(N48=0,0,H48/N48)</f>
        <v/>
      </c>
      <c r="N48">
        <f>E48*22</f>
        <v/>
      </c>
    </row>
    <row r="49">
      <c r="A49" t="inlineStr">
        <is>
          <t>Jan</t>
        </is>
      </c>
      <c r="B49" t="inlineStr">
        <is>
          <t>Production</t>
        </is>
      </c>
      <c r="C49" t="inlineStr">
        <is>
          <t>USA</t>
        </is>
      </c>
      <c r="D49" t="inlineStr">
        <is>
          <t>Austin</t>
        </is>
      </c>
      <c r="E49" t="n">
        <v>55</v>
      </c>
      <c r="F49" t="n">
        <v>5</v>
      </c>
      <c r="G49" t="n">
        <v>1</v>
      </c>
      <c r="H49" t="n">
        <v>12</v>
      </c>
      <c r="I49" t="n">
        <v>61</v>
      </c>
      <c r="J49" t="n">
        <v>121</v>
      </c>
      <c r="K49" t="n">
        <v>74</v>
      </c>
      <c r="L49" s="7">
        <f>IF(E49=0,0,G49/E49)</f>
        <v/>
      </c>
      <c r="M49" s="7">
        <f>IF(N49=0,0,H49/N49)</f>
        <v/>
      </c>
      <c r="N49">
        <f>E49*22</f>
        <v/>
      </c>
    </row>
    <row r="50">
      <c r="A50" t="inlineStr">
        <is>
          <t>Jan</t>
        </is>
      </c>
      <c r="B50" t="inlineStr">
        <is>
          <t>Production</t>
        </is>
      </c>
      <c r="C50" t="inlineStr">
        <is>
          <t>USA</t>
        </is>
      </c>
      <c r="D50" t="inlineStr">
        <is>
          <t>San Francisco</t>
        </is>
      </c>
      <c r="E50" t="n">
        <v>14</v>
      </c>
      <c r="F50" t="n">
        <v>0</v>
      </c>
      <c r="G50" t="n">
        <v>7</v>
      </c>
      <c r="H50" t="n">
        <v>34</v>
      </c>
      <c r="I50" t="n">
        <v>19</v>
      </c>
      <c r="J50" t="n">
        <v>45</v>
      </c>
      <c r="K50" t="n">
        <v>72</v>
      </c>
      <c r="L50" s="7">
        <f>IF(E50=0,0,G50/E50)</f>
        <v/>
      </c>
      <c r="M50" s="7">
        <f>IF(N50=0,0,H50/N50)</f>
        <v/>
      </c>
      <c r="N50">
        <f>E50*22</f>
        <v/>
      </c>
    </row>
    <row r="51">
      <c r="A51" t="inlineStr">
        <is>
          <t>Jan</t>
        </is>
      </c>
      <c r="B51" t="inlineStr">
        <is>
          <t>Marketing</t>
        </is>
      </c>
      <c r="C51" t="inlineStr">
        <is>
          <t>UK</t>
        </is>
      </c>
      <c r="D51" t="inlineStr">
        <is>
          <t>London</t>
        </is>
      </c>
      <c r="E51" t="n">
        <v>30</v>
      </c>
      <c r="F51" t="n">
        <v>5</v>
      </c>
      <c r="G51" t="n">
        <v>2</v>
      </c>
      <c r="H51" t="n">
        <v>25</v>
      </c>
      <c r="I51" t="n">
        <v>67</v>
      </c>
      <c r="J51" t="n">
        <v>22</v>
      </c>
      <c r="K51" t="n">
        <v>84</v>
      </c>
      <c r="L51" s="7">
        <f>IF(E51=0,0,G51/E51)</f>
        <v/>
      </c>
      <c r="M51" s="7">
        <f>IF(N51=0,0,H51/N51)</f>
        <v/>
      </c>
      <c r="N51">
        <f>E51*22</f>
        <v/>
      </c>
    </row>
    <row r="52">
      <c r="A52" t="inlineStr">
        <is>
          <t>Jan</t>
        </is>
      </c>
      <c r="B52" t="inlineStr">
        <is>
          <t>Marketing</t>
        </is>
      </c>
      <c r="C52" t="inlineStr">
        <is>
          <t>UK</t>
        </is>
      </c>
      <c r="D52" t="inlineStr">
        <is>
          <t>Manchester</t>
        </is>
      </c>
      <c r="E52" t="n">
        <v>73</v>
      </c>
      <c r="F52" t="n">
        <v>6</v>
      </c>
      <c r="G52" t="n">
        <v>2</v>
      </c>
      <c r="H52" t="n">
        <v>28</v>
      </c>
      <c r="I52" t="n">
        <v>126</v>
      </c>
      <c r="J52" t="n">
        <v>50</v>
      </c>
      <c r="K52" t="n">
        <v>58</v>
      </c>
      <c r="L52" s="7">
        <f>IF(E52=0,0,G52/E52)</f>
        <v/>
      </c>
      <c r="M52" s="7">
        <f>IF(N52=0,0,H52/N52)</f>
        <v/>
      </c>
      <c r="N52">
        <f>E52*22</f>
        <v/>
      </c>
    </row>
    <row r="53">
      <c r="A53" t="inlineStr">
        <is>
          <t>Jan</t>
        </is>
      </c>
      <c r="B53" t="inlineStr">
        <is>
          <t>Marketing</t>
        </is>
      </c>
      <c r="C53" t="inlineStr">
        <is>
          <t>UK</t>
        </is>
      </c>
      <c r="D53" t="inlineStr">
        <is>
          <t>Birmingham</t>
        </is>
      </c>
      <c r="E53" t="n">
        <v>37</v>
      </c>
      <c r="F53" t="n">
        <v>8</v>
      </c>
      <c r="G53" t="n">
        <v>5</v>
      </c>
      <c r="H53" t="n">
        <v>29</v>
      </c>
      <c r="I53" t="n">
        <v>93</v>
      </c>
      <c r="J53" t="n">
        <v>166</v>
      </c>
      <c r="K53" t="n">
        <v>71</v>
      </c>
      <c r="L53" s="7">
        <f>IF(E53=0,0,G53/E53)</f>
        <v/>
      </c>
      <c r="M53" s="7">
        <f>IF(N53=0,0,H53/N53)</f>
        <v/>
      </c>
      <c r="N53">
        <f>E53*22</f>
        <v/>
      </c>
    </row>
    <row r="54">
      <c r="A54" t="inlineStr">
        <is>
          <t>Jan</t>
        </is>
      </c>
      <c r="B54" t="inlineStr">
        <is>
          <t>Marketing</t>
        </is>
      </c>
      <c r="C54" t="inlineStr">
        <is>
          <t>USA</t>
        </is>
      </c>
      <c r="D54" t="inlineStr">
        <is>
          <t>New York</t>
        </is>
      </c>
      <c r="E54" t="n">
        <v>14</v>
      </c>
      <c r="F54" t="n">
        <v>1</v>
      </c>
      <c r="G54" t="n">
        <v>3</v>
      </c>
      <c r="H54" t="n">
        <v>15</v>
      </c>
      <c r="I54" t="n">
        <v>109</v>
      </c>
      <c r="J54" t="n">
        <v>22</v>
      </c>
      <c r="K54" t="n">
        <v>77</v>
      </c>
      <c r="L54" s="7">
        <f>IF(E54=0,0,G54/E54)</f>
        <v/>
      </c>
      <c r="M54" s="7">
        <f>IF(N54=0,0,H54/N54)</f>
        <v/>
      </c>
      <c r="N54">
        <f>E54*22</f>
        <v/>
      </c>
    </row>
    <row r="55">
      <c r="A55" t="inlineStr">
        <is>
          <t>Jan</t>
        </is>
      </c>
      <c r="B55" t="inlineStr">
        <is>
          <t>Marketing</t>
        </is>
      </c>
      <c r="C55" t="inlineStr">
        <is>
          <t>USA</t>
        </is>
      </c>
      <c r="D55" t="inlineStr">
        <is>
          <t>Chicago</t>
        </is>
      </c>
      <c r="E55" t="n">
        <v>45</v>
      </c>
      <c r="F55" t="n">
        <v>5</v>
      </c>
      <c r="G55" t="n">
        <v>4</v>
      </c>
      <c r="H55" t="n">
        <v>1</v>
      </c>
      <c r="I55" t="n">
        <v>99</v>
      </c>
      <c r="J55" t="n">
        <v>129</v>
      </c>
      <c r="K55" t="n">
        <v>63</v>
      </c>
      <c r="L55" s="7">
        <f>IF(E55=0,0,G55/E55)</f>
        <v/>
      </c>
      <c r="M55" s="7">
        <f>IF(N55=0,0,H55/N55)</f>
        <v/>
      </c>
      <c r="N55">
        <f>E55*22</f>
        <v/>
      </c>
    </row>
    <row r="56">
      <c r="A56" t="inlineStr">
        <is>
          <t>Jan</t>
        </is>
      </c>
      <c r="B56" t="inlineStr">
        <is>
          <t>Marketing</t>
        </is>
      </c>
      <c r="C56" t="inlineStr">
        <is>
          <t>USA</t>
        </is>
      </c>
      <c r="D56" t="inlineStr">
        <is>
          <t>Austin</t>
        </is>
      </c>
      <c r="E56" t="n">
        <v>14</v>
      </c>
      <c r="F56" t="n">
        <v>7</v>
      </c>
      <c r="G56" t="n">
        <v>5</v>
      </c>
      <c r="H56" t="n">
        <v>35</v>
      </c>
      <c r="I56" t="n">
        <v>117</v>
      </c>
      <c r="J56" t="n">
        <v>70</v>
      </c>
      <c r="K56" t="n">
        <v>89</v>
      </c>
      <c r="L56" s="7">
        <f>IF(E56=0,0,G56/E56)</f>
        <v/>
      </c>
      <c r="M56" s="7">
        <f>IF(N56=0,0,H56/N56)</f>
        <v/>
      </c>
      <c r="N56">
        <f>E56*22</f>
        <v/>
      </c>
    </row>
    <row r="57">
      <c r="A57" t="inlineStr">
        <is>
          <t>Jan</t>
        </is>
      </c>
      <c r="B57" t="inlineStr">
        <is>
          <t>Marketing</t>
        </is>
      </c>
      <c r="C57" t="inlineStr">
        <is>
          <t>USA</t>
        </is>
      </c>
      <c r="D57" t="inlineStr">
        <is>
          <t>San Francisco</t>
        </is>
      </c>
      <c r="E57" t="n">
        <v>65</v>
      </c>
      <c r="F57" t="n">
        <v>0</v>
      </c>
      <c r="G57" t="n">
        <v>3</v>
      </c>
      <c r="H57" t="n">
        <v>4</v>
      </c>
      <c r="I57" t="n">
        <v>119</v>
      </c>
      <c r="J57" t="n">
        <v>8</v>
      </c>
      <c r="K57" t="n">
        <v>69</v>
      </c>
      <c r="L57" s="7">
        <f>IF(E57=0,0,G57/E57)</f>
        <v/>
      </c>
      <c r="M57" s="7">
        <f>IF(N57=0,0,H57/N57)</f>
        <v/>
      </c>
      <c r="N57">
        <f>E57*22</f>
        <v/>
      </c>
    </row>
    <row r="58">
      <c r="A58" t="inlineStr">
        <is>
          <t>Feb</t>
        </is>
      </c>
      <c r="B58" t="inlineStr">
        <is>
          <t>Operations</t>
        </is>
      </c>
      <c r="C58" t="inlineStr">
        <is>
          <t>UK</t>
        </is>
      </c>
      <c r="D58" t="inlineStr">
        <is>
          <t>London</t>
        </is>
      </c>
      <c r="E58" t="n">
        <v>47</v>
      </c>
      <c r="F58" t="n">
        <v>5</v>
      </c>
      <c r="G58" t="n">
        <v>2</v>
      </c>
      <c r="H58" t="n">
        <v>30</v>
      </c>
      <c r="I58" t="n">
        <v>48</v>
      </c>
      <c r="J58" t="n">
        <v>132</v>
      </c>
      <c r="K58" t="n">
        <v>91</v>
      </c>
      <c r="L58" s="7">
        <f>IF(E58=0,0,G58/E58)</f>
        <v/>
      </c>
      <c r="M58" s="7">
        <f>IF(N58=0,0,H58/N58)</f>
        <v/>
      </c>
      <c r="N58">
        <f>E58*22</f>
        <v/>
      </c>
    </row>
    <row r="59">
      <c r="A59" t="inlineStr">
        <is>
          <t>Feb</t>
        </is>
      </c>
      <c r="B59" t="inlineStr">
        <is>
          <t>Operations</t>
        </is>
      </c>
      <c r="C59" t="inlineStr">
        <is>
          <t>UK</t>
        </is>
      </c>
      <c r="D59" t="inlineStr">
        <is>
          <t>Manchester</t>
        </is>
      </c>
      <c r="E59" t="n">
        <v>63</v>
      </c>
      <c r="F59" t="n">
        <v>7</v>
      </c>
      <c r="G59" t="n">
        <v>7</v>
      </c>
      <c r="H59" t="n">
        <v>5</v>
      </c>
      <c r="I59" t="n">
        <v>66</v>
      </c>
      <c r="J59" t="n">
        <v>112</v>
      </c>
      <c r="K59" t="n">
        <v>91</v>
      </c>
      <c r="L59" s="7">
        <f>IF(E59=0,0,G59/E59)</f>
        <v/>
      </c>
      <c r="M59" s="7">
        <f>IF(N59=0,0,H59/N59)</f>
        <v/>
      </c>
      <c r="N59">
        <f>E59*22</f>
        <v/>
      </c>
    </row>
    <row r="60">
      <c r="A60" t="inlineStr">
        <is>
          <t>Feb</t>
        </is>
      </c>
      <c r="B60" t="inlineStr">
        <is>
          <t>Operations</t>
        </is>
      </c>
      <c r="C60" t="inlineStr">
        <is>
          <t>UK</t>
        </is>
      </c>
      <c r="D60" t="inlineStr">
        <is>
          <t>Birmingham</t>
        </is>
      </c>
      <c r="E60" t="n">
        <v>47</v>
      </c>
      <c r="F60" t="n">
        <v>4</v>
      </c>
      <c r="G60" t="n">
        <v>2</v>
      </c>
      <c r="H60" t="n">
        <v>33</v>
      </c>
      <c r="I60" t="n">
        <v>75</v>
      </c>
      <c r="J60" t="n">
        <v>79</v>
      </c>
      <c r="K60" t="n">
        <v>82</v>
      </c>
      <c r="L60" s="7">
        <f>IF(E60=0,0,G60/E60)</f>
        <v/>
      </c>
      <c r="M60" s="7">
        <f>IF(N60=0,0,H60/N60)</f>
        <v/>
      </c>
      <c r="N60">
        <f>E60*22</f>
        <v/>
      </c>
    </row>
    <row r="61">
      <c r="A61" t="inlineStr">
        <is>
          <t>Feb</t>
        </is>
      </c>
      <c r="B61" t="inlineStr">
        <is>
          <t>Operations</t>
        </is>
      </c>
      <c r="C61" t="inlineStr">
        <is>
          <t>USA</t>
        </is>
      </c>
      <c r="D61" t="inlineStr">
        <is>
          <t>New York</t>
        </is>
      </c>
      <c r="E61" t="n">
        <v>63</v>
      </c>
      <c r="F61" t="n">
        <v>3</v>
      </c>
      <c r="G61" t="n">
        <v>4</v>
      </c>
      <c r="H61" t="n">
        <v>9</v>
      </c>
      <c r="I61" t="n">
        <v>79</v>
      </c>
      <c r="J61" t="n">
        <v>146</v>
      </c>
      <c r="K61" t="n">
        <v>89</v>
      </c>
      <c r="L61" s="7">
        <f>IF(E61=0,0,G61/E61)</f>
        <v/>
      </c>
      <c r="M61" s="7">
        <f>IF(N61=0,0,H61/N61)</f>
        <v/>
      </c>
      <c r="N61">
        <f>E61*22</f>
        <v/>
      </c>
    </row>
    <row r="62">
      <c r="A62" t="inlineStr">
        <is>
          <t>Feb</t>
        </is>
      </c>
      <c r="B62" t="inlineStr">
        <is>
          <t>Operations</t>
        </is>
      </c>
      <c r="C62" t="inlineStr">
        <is>
          <t>USA</t>
        </is>
      </c>
      <c r="D62" t="inlineStr">
        <is>
          <t>Chicago</t>
        </is>
      </c>
      <c r="E62" t="n">
        <v>27</v>
      </c>
      <c r="F62" t="n">
        <v>6</v>
      </c>
      <c r="G62" t="n">
        <v>1</v>
      </c>
      <c r="H62" t="n">
        <v>32</v>
      </c>
      <c r="I62" t="n">
        <v>11</v>
      </c>
      <c r="J62" t="n">
        <v>154</v>
      </c>
      <c r="K62" t="n">
        <v>82</v>
      </c>
      <c r="L62" s="7">
        <f>IF(E62=0,0,G62/E62)</f>
        <v/>
      </c>
      <c r="M62" s="7">
        <f>IF(N62=0,0,H62/N62)</f>
        <v/>
      </c>
      <c r="N62">
        <f>E62*22</f>
        <v/>
      </c>
    </row>
    <row r="63">
      <c r="A63" t="inlineStr">
        <is>
          <t>Feb</t>
        </is>
      </c>
      <c r="B63" t="inlineStr">
        <is>
          <t>Operations</t>
        </is>
      </c>
      <c r="C63" t="inlineStr">
        <is>
          <t>USA</t>
        </is>
      </c>
      <c r="D63" t="inlineStr">
        <is>
          <t>Austin</t>
        </is>
      </c>
      <c r="E63" t="n">
        <v>19</v>
      </c>
      <c r="F63" t="n">
        <v>8</v>
      </c>
      <c r="G63" t="n">
        <v>0</v>
      </c>
      <c r="H63" t="n">
        <v>33</v>
      </c>
      <c r="I63" t="n">
        <v>112</v>
      </c>
      <c r="J63" t="n">
        <v>139</v>
      </c>
      <c r="K63" t="n">
        <v>65</v>
      </c>
      <c r="L63" s="7">
        <f>IF(E63=0,0,G63/E63)</f>
        <v/>
      </c>
      <c r="M63" s="7">
        <f>IF(N63=0,0,H63/N63)</f>
        <v/>
      </c>
      <c r="N63">
        <f>E63*22</f>
        <v/>
      </c>
    </row>
    <row r="64">
      <c r="A64" t="inlineStr">
        <is>
          <t>Feb</t>
        </is>
      </c>
      <c r="B64" t="inlineStr">
        <is>
          <t>Operations</t>
        </is>
      </c>
      <c r="C64" t="inlineStr">
        <is>
          <t>USA</t>
        </is>
      </c>
      <c r="D64" t="inlineStr">
        <is>
          <t>San Francisco</t>
        </is>
      </c>
      <c r="E64" t="n">
        <v>40</v>
      </c>
      <c r="F64" t="n">
        <v>1</v>
      </c>
      <c r="G64" t="n">
        <v>2</v>
      </c>
      <c r="H64" t="n">
        <v>4</v>
      </c>
      <c r="I64" t="n">
        <v>127</v>
      </c>
      <c r="J64" t="n">
        <v>105</v>
      </c>
      <c r="K64" t="n">
        <v>83</v>
      </c>
      <c r="L64" s="7">
        <f>IF(E64=0,0,G64/E64)</f>
        <v/>
      </c>
      <c r="M64" s="7">
        <f>IF(N64=0,0,H64/N64)</f>
        <v/>
      </c>
      <c r="N64">
        <f>E64*22</f>
        <v/>
      </c>
    </row>
    <row r="65">
      <c r="A65" t="inlineStr">
        <is>
          <t>Feb</t>
        </is>
      </c>
      <c r="B65" t="inlineStr">
        <is>
          <t>Sales</t>
        </is>
      </c>
      <c r="C65" t="inlineStr">
        <is>
          <t>UK</t>
        </is>
      </c>
      <c r="D65" t="inlineStr">
        <is>
          <t>London</t>
        </is>
      </c>
      <c r="E65" t="n">
        <v>23</v>
      </c>
      <c r="F65" t="n">
        <v>3</v>
      </c>
      <c r="G65" t="n">
        <v>7</v>
      </c>
      <c r="H65" t="n">
        <v>31</v>
      </c>
      <c r="I65" t="n">
        <v>42</v>
      </c>
      <c r="J65" t="n">
        <v>86</v>
      </c>
      <c r="K65" t="n">
        <v>85</v>
      </c>
      <c r="L65" s="7">
        <f>IF(E65=0,0,G65/E65)</f>
        <v/>
      </c>
      <c r="M65" s="7">
        <f>IF(N65=0,0,H65/N65)</f>
        <v/>
      </c>
      <c r="N65">
        <f>E65*22</f>
        <v/>
      </c>
    </row>
    <row r="66">
      <c r="A66" t="inlineStr">
        <is>
          <t>Feb</t>
        </is>
      </c>
      <c r="B66" t="inlineStr">
        <is>
          <t>Sales</t>
        </is>
      </c>
      <c r="C66" t="inlineStr">
        <is>
          <t>UK</t>
        </is>
      </c>
      <c r="D66" t="inlineStr">
        <is>
          <t>Manchester</t>
        </is>
      </c>
      <c r="E66" t="n">
        <v>69</v>
      </c>
      <c r="F66" t="n">
        <v>7</v>
      </c>
      <c r="G66" t="n">
        <v>5</v>
      </c>
      <c r="H66" t="n">
        <v>6</v>
      </c>
      <c r="I66" t="n">
        <v>59</v>
      </c>
      <c r="J66" t="n">
        <v>107</v>
      </c>
      <c r="K66" t="n">
        <v>59</v>
      </c>
      <c r="L66" s="7">
        <f>IF(E66=0,0,G66/E66)</f>
        <v/>
      </c>
      <c r="M66" s="7">
        <f>IF(N66=0,0,H66/N66)</f>
        <v/>
      </c>
      <c r="N66">
        <f>E66*22</f>
        <v/>
      </c>
    </row>
    <row r="67">
      <c r="A67" t="inlineStr">
        <is>
          <t>Feb</t>
        </is>
      </c>
      <c r="B67" t="inlineStr">
        <is>
          <t>Sales</t>
        </is>
      </c>
      <c r="C67" t="inlineStr">
        <is>
          <t>UK</t>
        </is>
      </c>
      <c r="D67" t="inlineStr">
        <is>
          <t>Birmingham</t>
        </is>
      </c>
      <c r="E67" t="n">
        <v>71</v>
      </c>
      <c r="F67" t="n">
        <v>4</v>
      </c>
      <c r="G67" t="n">
        <v>2</v>
      </c>
      <c r="H67" t="n">
        <v>1</v>
      </c>
      <c r="I67" t="n">
        <v>19</v>
      </c>
      <c r="J67" t="n">
        <v>49</v>
      </c>
      <c r="K67" t="n">
        <v>67</v>
      </c>
      <c r="L67" s="7">
        <f>IF(E67=0,0,G67/E67)</f>
        <v/>
      </c>
      <c r="M67" s="7">
        <f>IF(N67=0,0,H67/N67)</f>
        <v/>
      </c>
      <c r="N67">
        <f>E67*22</f>
        <v/>
      </c>
    </row>
    <row r="68">
      <c r="A68" t="inlineStr">
        <is>
          <t>Feb</t>
        </is>
      </c>
      <c r="B68" t="inlineStr">
        <is>
          <t>Sales</t>
        </is>
      </c>
      <c r="C68" t="inlineStr">
        <is>
          <t>USA</t>
        </is>
      </c>
      <c r="D68" t="inlineStr">
        <is>
          <t>New York</t>
        </is>
      </c>
      <c r="E68" t="n">
        <v>20</v>
      </c>
      <c r="F68" t="n">
        <v>0</v>
      </c>
      <c r="G68" t="n">
        <v>4</v>
      </c>
      <c r="H68" t="n">
        <v>20</v>
      </c>
      <c r="I68" t="n">
        <v>100</v>
      </c>
      <c r="J68" t="n">
        <v>62</v>
      </c>
      <c r="K68" t="n">
        <v>89</v>
      </c>
      <c r="L68" s="7">
        <f>IF(E68=0,0,G68/E68)</f>
        <v/>
      </c>
      <c r="M68" s="7">
        <f>IF(N68=0,0,H68/N68)</f>
        <v/>
      </c>
      <c r="N68">
        <f>E68*22</f>
        <v/>
      </c>
    </row>
    <row r="69">
      <c r="A69" t="inlineStr">
        <is>
          <t>Feb</t>
        </is>
      </c>
      <c r="B69" t="inlineStr">
        <is>
          <t>Sales</t>
        </is>
      </c>
      <c r="C69" t="inlineStr">
        <is>
          <t>USA</t>
        </is>
      </c>
      <c r="D69" t="inlineStr">
        <is>
          <t>Chicago</t>
        </is>
      </c>
      <c r="E69" t="n">
        <v>22</v>
      </c>
      <c r="F69" t="n">
        <v>7</v>
      </c>
      <c r="G69" t="n">
        <v>1</v>
      </c>
      <c r="H69" t="n">
        <v>32</v>
      </c>
      <c r="I69" t="n">
        <v>74</v>
      </c>
      <c r="J69" t="n">
        <v>50</v>
      </c>
      <c r="K69" t="n">
        <v>91</v>
      </c>
      <c r="L69" s="7">
        <f>IF(E69=0,0,G69/E69)</f>
        <v/>
      </c>
      <c r="M69" s="7">
        <f>IF(N69=0,0,H69/N69)</f>
        <v/>
      </c>
      <c r="N69">
        <f>E69*22</f>
        <v/>
      </c>
    </row>
    <row r="70">
      <c r="A70" t="inlineStr">
        <is>
          <t>Feb</t>
        </is>
      </c>
      <c r="B70" t="inlineStr">
        <is>
          <t>Sales</t>
        </is>
      </c>
      <c r="C70" t="inlineStr">
        <is>
          <t>USA</t>
        </is>
      </c>
      <c r="D70" t="inlineStr">
        <is>
          <t>Austin</t>
        </is>
      </c>
      <c r="E70" t="n">
        <v>72</v>
      </c>
      <c r="F70" t="n">
        <v>6</v>
      </c>
      <c r="G70" t="n">
        <v>0</v>
      </c>
      <c r="H70" t="n">
        <v>24</v>
      </c>
      <c r="I70" t="n">
        <v>115</v>
      </c>
      <c r="J70" t="n">
        <v>135</v>
      </c>
      <c r="K70" t="n">
        <v>68</v>
      </c>
      <c r="L70" s="7">
        <f>IF(E70=0,0,G70/E70)</f>
        <v/>
      </c>
      <c r="M70" s="7">
        <f>IF(N70=0,0,H70/N70)</f>
        <v/>
      </c>
      <c r="N70">
        <f>E70*22</f>
        <v/>
      </c>
    </row>
    <row r="71">
      <c r="A71" t="inlineStr">
        <is>
          <t>Feb</t>
        </is>
      </c>
      <c r="B71" t="inlineStr">
        <is>
          <t>Sales</t>
        </is>
      </c>
      <c r="C71" t="inlineStr">
        <is>
          <t>USA</t>
        </is>
      </c>
      <c r="D71" t="inlineStr">
        <is>
          <t>San Francisco</t>
        </is>
      </c>
      <c r="E71" t="n">
        <v>44</v>
      </c>
      <c r="F71" t="n">
        <v>3</v>
      </c>
      <c r="G71" t="n">
        <v>3</v>
      </c>
      <c r="H71" t="n">
        <v>33</v>
      </c>
      <c r="I71" t="n">
        <v>65</v>
      </c>
      <c r="J71" t="n">
        <v>138</v>
      </c>
      <c r="K71" t="n">
        <v>66</v>
      </c>
      <c r="L71" s="7">
        <f>IF(E71=0,0,G71/E71)</f>
        <v/>
      </c>
      <c r="M71" s="7">
        <f>IF(N71=0,0,H71/N71)</f>
        <v/>
      </c>
      <c r="N71">
        <f>E71*22</f>
        <v/>
      </c>
    </row>
    <row r="72">
      <c r="A72" t="inlineStr">
        <is>
          <t>Feb</t>
        </is>
      </c>
      <c r="B72" t="inlineStr">
        <is>
          <t>HR</t>
        </is>
      </c>
      <c r="C72" t="inlineStr">
        <is>
          <t>UK</t>
        </is>
      </c>
      <c r="D72" t="inlineStr">
        <is>
          <t>London</t>
        </is>
      </c>
      <c r="E72" t="n">
        <v>27</v>
      </c>
      <c r="F72" t="n">
        <v>5</v>
      </c>
      <c r="G72" t="n">
        <v>2</v>
      </c>
      <c r="H72" t="n">
        <v>20</v>
      </c>
      <c r="I72" t="n">
        <v>90</v>
      </c>
      <c r="J72" t="n">
        <v>49</v>
      </c>
      <c r="K72" t="n">
        <v>71</v>
      </c>
      <c r="L72" s="7">
        <f>IF(E72=0,0,G72/E72)</f>
        <v/>
      </c>
      <c r="M72" s="7">
        <f>IF(N72=0,0,H72/N72)</f>
        <v/>
      </c>
      <c r="N72">
        <f>E72*22</f>
        <v/>
      </c>
    </row>
    <row r="73">
      <c r="A73" t="inlineStr">
        <is>
          <t>Feb</t>
        </is>
      </c>
      <c r="B73" t="inlineStr">
        <is>
          <t>HR</t>
        </is>
      </c>
      <c r="C73" t="inlineStr">
        <is>
          <t>UK</t>
        </is>
      </c>
      <c r="D73" t="inlineStr">
        <is>
          <t>Manchester</t>
        </is>
      </c>
      <c r="E73" t="n">
        <v>61</v>
      </c>
      <c r="F73" t="n">
        <v>3</v>
      </c>
      <c r="G73" t="n">
        <v>1</v>
      </c>
      <c r="H73" t="n">
        <v>8</v>
      </c>
      <c r="I73" t="n">
        <v>71</v>
      </c>
      <c r="J73" t="n">
        <v>33</v>
      </c>
      <c r="K73" t="n">
        <v>63</v>
      </c>
      <c r="L73" s="7">
        <f>IF(E73=0,0,G73/E73)</f>
        <v/>
      </c>
      <c r="M73" s="7">
        <f>IF(N73=0,0,H73/N73)</f>
        <v/>
      </c>
      <c r="N73">
        <f>E73*22</f>
        <v/>
      </c>
    </row>
    <row r="74">
      <c r="A74" t="inlineStr">
        <is>
          <t>Feb</t>
        </is>
      </c>
      <c r="B74" t="inlineStr">
        <is>
          <t>HR</t>
        </is>
      </c>
      <c r="C74" t="inlineStr">
        <is>
          <t>UK</t>
        </is>
      </c>
      <c r="D74" t="inlineStr">
        <is>
          <t>Birmingham</t>
        </is>
      </c>
      <c r="E74" t="n">
        <v>31</v>
      </c>
      <c r="F74" t="n">
        <v>6</v>
      </c>
      <c r="G74" t="n">
        <v>1</v>
      </c>
      <c r="H74" t="n">
        <v>27</v>
      </c>
      <c r="I74" t="n">
        <v>117</v>
      </c>
      <c r="J74" t="n">
        <v>139</v>
      </c>
      <c r="K74" t="n">
        <v>66</v>
      </c>
      <c r="L74" s="7">
        <f>IF(E74=0,0,G74/E74)</f>
        <v/>
      </c>
      <c r="M74" s="7">
        <f>IF(N74=0,0,H74/N74)</f>
        <v/>
      </c>
      <c r="N74">
        <f>E74*22</f>
        <v/>
      </c>
    </row>
    <row r="75">
      <c r="A75" t="inlineStr">
        <is>
          <t>Feb</t>
        </is>
      </c>
      <c r="B75" t="inlineStr">
        <is>
          <t>HR</t>
        </is>
      </c>
      <c r="C75" t="inlineStr">
        <is>
          <t>USA</t>
        </is>
      </c>
      <c r="D75" t="inlineStr">
        <is>
          <t>New York</t>
        </is>
      </c>
      <c r="E75" t="n">
        <v>28</v>
      </c>
      <c r="F75" t="n">
        <v>6</v>
      </c>
      <c r="G75" t="n">
        <v>0</v>
      </c>
      <c r="H75" t="n">
        <v>6</v>
      </c>
      <c r="I75" t="n">
        <v>61</v>
      </c>
      <c r="J75" t="n">
        <v>145</v>
      </c>
      <c r="K75" t="n">
        <v>80</v>
      </c>
      <c r="L75" s="7">
        <f>IF(E75=0,0,G75/E75)</f>
        <v/>
      </c>
      <c r="M75" s="7">
        <f>IF(N75=0,0,H75/N75)</f>
        <v/>
      </c>
      <c r="N75">
        <f>E75*22</f>
        <v/>
      </c>
    </row>
    <row r="76">
      <c r="A76" t="inlineStr">
        <is>
          <t>Feb</t>
        </is>
      </c>
      <c r="B76" t="inlineStr">
        <is>
          <t>HR</t>
        </is>
      </c>
      <c r="C76" t="inlineStr">
        <is>
          <t>USA</t>
        </is>
      </c>
      <c r="D76" t="inlineStr">
        <is>
          <t>Chicago</t>
        </is>
      </c>
      <c r="E76" t="n">
        <v>72</v>
      </c>
      <c r="F76" t="n">
        <v>5</v>
      </c>
      <c r="G76" t="n">
        <v>1</v>
      </c>
      <c r="H76" t="n">
        <v>32</v>
      </c>
      <c r="I76" t="n">
        <v>97</v>
      </c>
      <c r="J76" t="n">
        <v>128</v>
      </c>
      <c r="K76" t="n">
        <v>70</v>
      </c>
      <c r="L76" s="7">
        <f>IF(E76=0,0,G76/E76)</f>
        <v/>
      </c>
      <c r="M76" s="7">
        <f>IF(N76=0,0,H76/N76)</f>
        <v/>
      </c>
      <c r="N76">
        <f>E76*22</f>
        <v/>
      </c>
    </row>
    <row r="77">
      <c r="A77" t="inlineStr">
        <is>
          <t>Feb</t>
        </is>
      </c>
      <c r="B77" t="inlineStr">
        <is>
          <t>HR</t>
        </is>
      </c>
      <c r="C77" t="inlineStr">
        <is>
          <t>USA</t>
        </is>
      </c>
      <c r="D77" t="inlineStr">
        <is>
          <t>Austin</t>
        </is>
      </c>
      <c r="E77" t="n">
        <v>55</v>
      </c>
      <c r="F77" t="n">
        <v>1</v>
      </c>
      <c r="G77" t="n">
        <v>7</v>
      </c>
      <c r="H77" t="n">
        <v>6</v>
      </c>
      <c r="I77" t="n">
        <v>16</v>
      </c>
      <c r="J77" t="n">
        <v>9</v>
      </c>
      <c r="K77" t="n">
        <v>90</v>
      </c>
      <c r="L77" s="7">
        <f>IF(E77=0,0,G77/E77)</f>
        <v/>
      </c>
      <c r="M77" s="7">
        <f>IF(N77=0,0,H77/N77)</f>
        <v/>
      </c>
      <c r="N77">
        <f>E77*22</f>
        <v/>
      </c>
    </row>
    <row r="78">
      <c r="A78" t="inlineStr">
        <is>
          <t>Feb</t>
        </is>
      </c>
      <c r="B78" t="inlineStr">
        <is>
          <t>HR</t>
        </is>
      </c>
      <c r="C78" t="inlineStr">
        <is>
          <t>USA</t>
        </is>
      </c>
      <c r="D78" t="inlineStr">
        <is>
          <t>San Francisco</t>
        </is>
      </c>
      <c r="E78" t="n">
        <v>72</v>
      </c>
      <c r="F78" t="n">
        <v>7</v>
      </c>
      <c r="G78" t="n">
        <v>2</v>
      </c>
      <c r="H78" t="n">
        <v>12</v>
      </c>
      <c r="I78" t="n">
        <v>57</v>
      </c>
      <c r="J78" t="n">
        <v>29</v>
      </c>
      <c r="K78" t="n">
        <v>71</v>
      </c>
      <c r="L78" s="7">
        <f>IF(E78=0,0,G78/E78)</f>
        <v/>
      </c>
      <c r="M78" s="7">
        <f>IF(N78=0,0,H78/N78)</f>
        <v/>
      </c>
      <c r="N78">
        <f>E78*22</f>
        <v/>
      </c>
    </row>
    <row r="79">
      <c r="A79" t="inlineStr">
        <is>
          <t>Feb</t>
        </is>
      </c>
      <c r="B79" t="inlineStr">
        <is>
          <t>Finance</t>
        </is>
      </c>
      <c r="C79" t="inlineStr">
        <is>
          <t>UK</t>
        </is>
      </c>
      <c r="D79" t="inlineStr">
        <is>
          <t>London</t>
        </is>
      </c>
      <c r="E79" t="n">
        <v>19</v>
      </c>
      <c r="F79" t="n">
        <v>2</v>
      </c>
      <c r="G79" t="n">
        <v>4</v>
      </c>
      <c r="H79" t="n">
        <v>6</v>
      </c>
      <c r="I79" t="n">
        <v>25</v>
      </c>
      <c r="J79" t="n">
        <v>34</v>
      </c>
      <c r="K79" t="n">
        <v>87</v>
      </c>
      <c r="L79" s="7">
        <f>IF(E79=0,0,G79/E79)</f>
        <v/>
      </c>
      <c r="M79" s="7">
        <f>IF(N79=0,0,H79/N79)</f>
        <v/>
      </c>
      <c r="N79">
        <f>E79*22</f>
        <v/>
      </c>
    </row>
    <row r="80">
      <c r="A80" t="inlineStr">
        <is>
          <t>Feb</t>
        </is>
      </c>
      <c r="B80" t="inlineStr">
        <is>
          <t>Finance</t>
        </is>
      </c>
      <c r="C80" t="inlineStr">
        <is>
          <t>UK</t>
        </is>
      </c>
      <c r="D80" t="inlineStr">
        <is>
          <t>Manchester</t>
        </is>
      </c>
      <c r="E80" t="n">
        <v>10</v>
      </c>
      <c r="F80" t="n">
        <v>1</v>
      </c>
      <c r="G80" t="n">
        <v>5</v>
      </c>
      <c r="H80" t="n">
        <v>25</v>
      </c>
      <c r="I80" t="n">
        <v>129</v>
      </c>
      <c r="J80" t="n">
        <v>109</v>
      </c>
      <c r="K80" t="n">
        <v>90</v>
      </c>
      <c r="L80" s="7">
        <f>IF(E80=0,0,G80/E80)</f>
        <v/>
      </c>
      <c r="M80" s="7">
        <f>IF(N80=0,0,H80/N80)</f>
        <v/>
      </c>
      <c r="N80">
        <f>E80*22</f>
        <v/>
      </c>
    </row>
    <row r="81">
      <c r="A81" t="inlineStr">
        <is>
          <t>Feb</t>
        </is>
      </c>
      <c r="B81" t="inlineStr">
        <is>
          <t>Finance</t>
        </is>
      </c>
      <c r="C81" t="inlineStr">
        <is>
          <t>UK</t>
        </is>
      </c>
      <c r="D81" t="inlineStr">
        <is>
          <t>Birmingham</t>
        </is>
      </c>
      <c r="E81" t="n">
        <v>35</v>
      </c>
      <c r="F81" t="n">
        <v>6</v>
      </c>
      <c r="G81" t="n">
        <v>3</v>
      </c>
      <c r="H81" t="n">
        <v>23</v>
      </c>
      <c r="I81" t="n">
        <v>13</v>
      </c>
      <c r="J81" t="n">
        <v>162</v>
      </c>
      <c r="K81" t="n">
        <v>60</v>
      </c>
      <c r="L81" s="7">
        <f>IF(E81=0,0,G81/E81)</f>
        <v/>
      </c>
      <c r="M81" s="7">
        <f>IF(N81=0,0,H81/N81)</f>
        <v/>
      </c>
      <c r="N81">
        <f>E81*22</f>
        <v/>
      </c>
    </row>
    <row r="82">
      <c r="A82" t="inlineStr">
        <is>
          <t>Feb</t>
        </is>
      </c>
      <c r="B82" t="inlineStr">
        <is>
          <t>Finance</t>
        </is>
      </c>
      <c r="C82" t="inlineStr">
        <is>
          <t>USA</t>
        </is>
      </c>
      <c r="D82" t="inlineStr">
        <is>
          <t>New York</t>
        </is>
      </c>
      <c r="E82" t="n">
        <v>65</v>
      </c>
      <c r="F82" t="n">
        <v>3</v>
      </c>
      <c r="G82" t="n">
        <v>2</v>
      </c>
      <c r="H82" t="n">
        <v>26</v>
      </c>
      <c r="I82" t="n">
        <v>126</v>
      </c>
      <c r="J82" t="n">
        <v>92</v>
      </c>
      <c r="K82" t="n">
        <v>81</v>
      </c>
      <c r="L82" s="7">
        <f>IF(E82=0,0,G82/E82)</f>
        <v/>
      </c>
      <c r="M82" s="7">
        <f>IF(N82=0,0,H82/N82)</f>
        <v/>
      </c>
      <c r="N82">
        <f>E82*22</f>
        <v/>
      </c>
    </row>
    <row r="83">
      <c r="A83" t="inlineStr">
        <is>
          <t>Feb</t>
        </is>
      </c>
      <c r="B83" t="inlineStr">
        <is>
          <t>Finance</t>
        </is>
      </c>
      <c r="C83" t="inlineStr">
        <is>
          <t>USA</t>
        </is>
      </c>
      <c r="D83" t="inlineStr">
        <is>
          <t>Chicago</t>
        </is>
      </c>
      <c r="E83" t="n">
        <v>36</v>
      </c>
      <c r="F83" t="n">
        <v>3</v>
      </c>
      <c r="G83" t="n">
        <v>2</v>
      </c>
      <c r="H83" t="n">
        <v>6</v>
      </c>
      <c r="I83" t="n">
        <v>13</v>
      </c>
      <c r="J83" t="n">
        <v>82</v>
      </c>
      <c r="K83" t="n">
        <v>63</v>
      </c>
      <c r="L83" s="7">
        <f>IF(E83=0,0,G83/E83)</f>
        <v/>
      </c>
      <c r="M83" s="7">
        <f>IF(N83=0,0,H83/N83)</f>
        <v/>
      </c>
      <c r="N83">
        <f>E83*22</f>
        <v/>
      </c>
    </row>
    <row r="84">
      <c r="A84" t="inlineStr">
        <is>
          <t>Feb</t>
        </is>
      </c>
      <c r="B84" t="inlineStr">
        <is>
          <t>Finance</t>
        </is>
      </c>
      <c r="C84" t="inlineStr">
        <is>
          <t>USA</t>
        </is>
      </c>
      <c r="D84" t="inlineStr">
        <is>
          <t>Austin</t>
        </is>
      </c>
      <c r="E84" t="n">
        <v>64</v>
      </c>
      <c r="F84" t="n">
        <v>6</v>
      </c>
      <c r="G84" t="n">
        <v>3</v>
      </c>
      <c r="H84" t="n">
        <v>32</v>
      </c>
      <c r="I84" t="n">
        <v>97</v>
      </c>
      <c r="J84" t="n">
        <v>66</v>
      </c>
      <c r="K84" t="n">
        <v>75</v>
      </c>
      <c r="L84" s="7">
        <f>IF(E84=0,0,G84/E84)</f>
        <v/>
      </c>
      <c r="M84" s="7">
        <f>IF(N84=0,0,H84/N84)</f>
        <v/>
      </c>
      <c r="N84">
        <f>E84*22</f>
        <v/>
      </c>
    </row>
    <row r="85">
      <c r="A85" t="inlineStr">
        <is>
          <t>Feb</t>
        </is>
      </c>
      <c r="B85" t="inlineStr">
        <is>
          <t>Finance</t>
        </is>
      </c>
      <c r="C85" t="inlineStr">
        <is>
          <t>USA</t>
        </is>
      </c>
      <c r="D85" t="inlineStr">
        <is>
          <t>San Francisco</t>
        </is>
      </c>
      <c r="E85" t="n">
        <v>67</v>
      </c>
      <c r="F85" t="n">
        <v>1</v>
      </c>
      <c r="G85" t="n">
        <v>2</v>
      </c>
      <c r="H85" t="n">
        <v>25</v>
      </c>
      <c r="I85" t="n">
        <v>44</v>
      </c>
      <c r="J85" t="n">
        <v>84</v>
      </c>
      <c r="K85" t="n">
        <v>92</v>
      </c>
      <c r="L85" s="7">
        <f>IF(E85=0,0,G85/E85)</f>
        <v/>
      </c>
      <c r="M85" s="7">
        <f>IF(N85=0,0,H85/N85)</f>
        <v/>
      </c>
      <c r="N85">
        <f>E85*22</f>
        <v/>
      </c>
    </row>
    <row r="86">
      <c r="A86" t="inlineStr">
        <is>
          <t>Feb</t>
        </is>
      </c>
      <c r="B86" t="inlineStr">
        <is>
          <t>IT</t>
        </is>
      </c>
      <c r="C86" t="inlineStr">
        <is>
          <t>UK</t>
        </is>
      </c>
      <c r="D86" t="inlineStr">
        <is>
          <t>London</t>
        </is>
      </c>
      <c r="E86" t="n">
        <v>53</v>
      </c>
      <c r="F86" t="n">
        <v>5</v>
      </c>
      <c r="G86" t="n">
        <v>6</v>
      </c>
      <c r="H86" t="n">
        <v>11</v>
      </c>
      <c r="I86" t="n">
        <v>113</v>
      </c>
      <c r="J86" t="n">
        <v>52</v>
      </c>
      <c r="K86" t="n">
        <v>69</v>
      </c>
      <c r="L86" s="7">
        <f>IF(E86=0,0,G86/E86)</f>
        <v/>
      </c>
      <c r="M86" s="7">
        <f>IF(N86=0,0,H86/N86)</f>
        <v/>
      </c>
      <c r="N86">
        <f>E86*22</f>
        <v/>
      </c>
    </row>
    <row r="87">
      <c r="A87" t="inlineStr">
        <is>
          <t>Feb</t>
        </is>
      </c>
      <c r="B87" t="inlineStr">
        <is>
          <t>IT</t>
        </is>
      </c>
      <c r="C87" t="inlineStr">
        <is>
          <t>UK</t>
        </is>
      </c>
      <c r="D87" t="inlineStr">
        <is>
          <t>Manchester</t>
        </is>
      </c>
      <c r="E87" t="n">
        <v>15</v>
      </c>
      <c r="F87" t="n">
        <v>5</v>
      </c>
      <c r="G87" t="n">
        <v>4</v>
      </c>
      <c r="H87" t="n">
        <v>30</v>
      </c>
      <c r="I87" t="n">
        <v>35</v>
      </c>
      <c r="J87" t="n">
        <v>2</v>
      </c>
      <c r="K87" t="n">
        <v>80</v>
      </c>
      <c r="L87" s="7">
        <f>IF(E87=0,0,G87/E87)</f>
        <v/>
      </c>
      <c r="M87" s="7">
        <f>IF(N87=0,0,H87/N87)</f>
        <v/>
      </c>
      <c r="N87">
        <f>E87*22</f>
        <v/>
      </c>
    </row>
    <row r="88">
      <c r="A88" t="inlineStr">
        <is>
          <t>Feb</t>
        </is>
      </c>
      <c r="B88" t="inlineStr">
        <is>
          <t>IT</t>
        </is>
      </c>
      <c r="C88" t="inlineStr">
        <is>
          <t>UK</t>
        </is>
      </c>
      <c r="D88" t="inlineStr">
        <is>
          <t>Birmingham</t>
        </is>
      </c>
      <c r="E88" t="n">
        <v>47</v>
      </c>
      <c r="F88" t="n">
        <v>0</v>
      </c>
      <c r="G88" t="n">
        <v>3</v>
      </c>
      <c r="H88" t="n">
        <v>17</v>
      </c>
      <c r="I88" t="n">
        <v>86</v>
      </c>
      <c r="J88" t="n">
        <v>86</v>
      </c>
      <c r="K88" t="n">
        <v>71</v>
      </c>
      <c r="L88" s="7">
        <f>IF(E88=0,0,G88/E88)</f>
        <v/>
      </c>
      <c r="M88" s="7">
        <f>IF(N88=0,0,H88/N88)</f>
        <v/>
      </c>
      <c r="N88">
        <f>E88*22</f>
        <v/>
      </c>
    </row>
    <row r="89">
      <c r="A89" t="inlineStr">
        <is>
          <t>Feb</t>
        </is>
      </c>
      <c r="B89" t="inlineStr">
        <is>
          <t>IT</t>
        </is>
      </c>
      <c r="C89" t="inlineStr">
        <is>
          <t>USA</t>
        </is>
      </c>
      <c r="D89" t="inlineStr">
        <is>
          <t>New York</t>
        </is>
      </c>
      <c r="E89" t="n">
        <v>56</v>
      </c>
      <c r="F89" t="n">
        <v>6</v>
      </c>
      <c r="G89" t="n">
        <v>2</v>
      </c>
      <c r="H89" t="n">
        <v>34</v>
      </c>
      <c r="I89" t="n">
        <v>29</v>
      </c>
      <c r="J89" t="n">
        <v>99</v>
      </c>
      <c r="K89" t="n">
        <v>90</v>
      </c>
      <c r="L89" s="7">
        <f>IF(E89=0,0,G89/E89)</f>
        <v/>
      </c>
      <c r="M89" s="7">
        <f>IF(N89=0,0,H89/N89)</f>
        <v/>
      </c>
      <c r="N89">
        <f>E89*22</f>
        <v/>
      </c>
    </row>
    <row r="90">
      <c r="A90" t="inlineStr">
        <is>
          <t>Feb</t>
        </is>
      </c>
      <c r="B90" t="inlineStr">
        <is>
          <t>IT</t>
        </is>
      </c>
      <c r="C90" t="inlineStr">
        <is>
          <t>USA</t>
        </is>
      </c>
      <c r="D90" t="inlineStr">
        <is>
          <t>Chicago</t>
        </is>
      </c>
      <c r="E90" t="n">
        <v>43</v>
      </c>
      <c r="F90" t="n">
        <v>3</v>
      </c>
      <c r="G90" t="n">
        <v>1</v>
      </c>
      <c r="H90" t="n">
        <v>25</v>
      </c>
      <c r="I90" t="n">
        <v>15</v>
      </c>
      <c r="J90" t="n">
        <v>29</v>
      </c>
      <c r="K90" t="n">
        <v>64</v>
      </c>
      <c r="L90" s="7">
        <f>IF(E90=0,0,G90/E90)</f>
        <v/>
      </c>
      <c r="M90" s="7">
        <f>IF(N90=0,0,H90/N90)</f>
        <v/>
      </c>
      <c r="N90">
        <f>E90*22</f>
        <v/>
      </c>
    </row>
    <row r="91">
      <c r="A91" t="inlineStr">
        <is>
          <t>Feb</t>
        </is>
      </c>
      <c r="B91" t="inlineStr">
        <is>
          <t>IT</t>
        </is>
      </c>
      <c r="C91" t="inlineStr">
        <is>
          <t>USA</t>
        </is>
      </c>
      <c r="D91" t="inlineStr">
        <is>
          <t>Austin</t>
        </is>
      </c>
      <c r="E91" t="n">
        <v>56</v>
      </c>
      <c r="F91" t="n">
        <v>3</v>
      </c>
      <c r="G91" t="n">
        <v>4</v>
      </c>
      <c r="H91" t="n">
        <v>28</v>
      </c>
      <c r="I91" t="n">
        <v>112</v>
      </c>
      <c r="J91" t="n">
        <v>129</v>
      </c>
      <c r="K91" t="n">
        <v>61</v>
      </c>
      <c r="L91" s="7">
        <f>IF(E91=0,0,G91/E91)</f>
        <v/>
      </c>
      <c r="M91" s="7">
        <f>IF(N91=0,0,H91/N91)</f>
        <v/>
      </c>
      <c r="N91">
        <f>E91*22</f>
        <v/>
      </c>
    </row>
    <row r="92">
      <c r="A92" t="inlineStr">
        <is>
          <t>Feb</t>
        </is>
      </c>
      <c r="B92" t="inlineStr">
        <is>
          <t>IT</t>
        </is>
      </c>
      <c r="C92" t="inlineStr">
        <is>
          <t>USA</t>
        </is>
      </c>
      <c r="D92" t="inlineStr">
        <is>
          <t>San Francisco</t>
        </is>
      </c>
      <c r="E92" t="n">
        <v>55</v>
      </c>
      <c r="F92" t="n">
        <v>3</v>
      </c>
      <c r="G92" t="n">
        <v>6</v>
      </c>
      <c r="H92" t="n">
        <v>0</v>
      </c>
      <c r="I92" t="n">
        <v>35</v>
      </c>
      <c r="J92" t="n">
        <v>66</v>
      </c>
      <c r="K92" t="n">
        <v>74</v>
      </c>
      <c r="L92" s="7">
        <f>IF(E92=0,0,G92/E92)</f>
        <v/>
      </c>
      <c r="M92" s="7">
        <f>IF(N92=0,0,H92/N92)</f>
        <v/>
      </c>
      <c r="N92">
        <f>E92*22</f>
        <v/>
      </c>
    </row>
    <row r="93">
      <c r="A93" t="inlineStr">
        <is>
          <t>Feb</t>
        </is>
      </c>
      <c r="B93" t="inlineStr">
        <is>
          <t>Customer Support</t>
        </is>
      </c>
      <c r="C93" t="inlineStr">
        <is>
          <t>UK</t>
        </is>
      </c>
      <c r="D93" t="inlineStr">
        <is>
          <t>London</t>
        </is>
      </c>
      <c r="E93" t="n">
        <v>26</v>
      </c>
      <c r="F93" t="n">
        <v>5</v>
      </c>
      <c r="G93" t="n">
        <v>6</v>
      </c>
      <c r="H93" t="n">
        <v>33</v>
      </c>
      <c r="I93" t="n">
        <v>35</v>
      </c>
      <c r="J93" t="n">
        <v>163</v>
      </c>
      <c r="K93" t="n">
        <v>86</v>
      </c>
      <c r="L93" s="7">
        <f>IF(E93=0,0,G93/E93)</f>
        <v/>
      </c>
      <c r="M93" s="7">
        <f>IF(N93=0,0,H93/N93)</f>
        <v/>
      </c>
      <c r="N93">
        <f>E93*22</f>
        <v/>
      </c>
    </row>
    <row r="94">
      <c r="A94" t="inlineStr">
        <is>
          <t>Feb</t>
        </is>
      </c>
      <c r="B94" t="inlineStr">
        <is>
          <t>Customer Support</t>
        </is>
      </c>
      <c r="C94" t="inlineStr">
        <is>
          <t>UK</t>
        </is>
      </c>
      <c r="D94" t="inlineStr">
        <is>
          <t>Manchester</t>
        </is>
      </c>
      <c r="E94" t="n">
        <v>62</v>
      </c>
      <c r="F94" t="n">
        <v>1</v>
      </c>
      <c r="G94" t="n">
        <v>0</v>
      </c>
      <c r="H94" t="n">
        <v>24</v>
      </c>
      <c r="I94" t="n">
        <v>50</v>
      </c>
      <c r="J94" t="n">
        <v>98</v>
      </c>
      <c r="K94" t="n">
        <v>88</v>
      </c>
      <c r="L94" s="7">
        <f>IF(E94=0,0,G94/E94)</f>
        <v/>
      </c>
      <c r="M94" s="7">
        <f>IF(N94=0,0,H94/N94)</f>
        <v/>
      </c>
      <c r="N94">
        <f>E94*22</f>
        <v/>
      </c>
    </row>
    <row r="95">
      <c r="A95" t="inlineStr">
        <is>
          <t>Feb</t>
        </is>
      </c>
      <c r="B95" t="inlineStr">
        <is>
          <t>Customer Support</t>
        </is>
      </c>
      <c r="C95" t="inlineStr">
        <is>
          <t>UK</t>
        </is>
      </c>
      <c r="D95" t="inlineStr">
        <is>
          <t>Birmingham</t>
        </is>
      </c>
      <c r="E95" t="n">
        <v>27</v>
      </c>
      <c r="F95" t="n">
        <v>7</v>
      </c>
      <c r="G95" t="n">
        <v>0</v>
      </c>
      <c r="H95" t="n">
        <v>27</v>
      </c>
      <c r="I95" t="n">
        <v>136</v>
      </c>
      <c r="J95" t="n">
        <v>107</v>
      </c>
      <c r="K95" t="n">
        <v>76</v>
      </c>
      <c r="L95" s="7">
        <f>IF(E95=0,0,G95/E95)</f>
        <v/>
      </c>
      <c r="M95" s="7">
        <f>IF(N95=0,0,H95/N95)</f>
        <v/>
      </c>
      <c r="N95">
        <f>E95*22</f>
        <v/>
      </c>
    </row>
    <row r="96">
      <c r="A96" t="inlineStr">
        <is>
          <t>Feb</t>
        </is>
      </c>
      <c r="B96" t="inlineStr">
        <is>
          <t>Customer Support</t>
        </is>
      </c>
      <c r="C96" t="inlineStr">
        <is>
          <t>USA</t>
        </is>
      </c>
      <c r="D96" t="inlineStr">
        <is>
          <t>New York</t>
        </is>
      </c>
      <c r="E96" t="n">
        <v>45</v>
      </c>
      <c r="F96" t="n">
        <v>6</v>
      </c>
      <c r="G96" t="n">
        <v>4</v>
      </c>
      <c r="H96" t="n">
        <v>23</v>
      </c>
      <c r="I96" t="n">
        <v>83</v>
      </c>
      <c r="J96" t="n">
        <v>123</v>
      </c>
      <c r="K96" t="n">
        <v>75</v>
      </c>
      <c r="L96" s="7">
        <f>IF(E96=0,0,G96/E96)</f>
        <v/>
      </c>
      <c r="M96" s="7">
        <f>IF(N96=0,0,H96/N96)</f>
        <v/>
      </c>
      <c r="N96">
        <f>E96*22</f>
        <v/>
      </c>
    </row>
    <row r="97">
      <c r="A97" t="inlineStr">
        <is>
          <t>Feb</t>
        </is>
      </c>
      <c r="B97" t="inlineStr">
        <is>
          <t>Customer Support</t>
        </is>
      </c>
      <c r="C97" t="inlineStr">
        <is>
          <t>USA</t>
        </is>
      </c>
      <c r="D97" t="inlineStr">
        <is>
          <t>Chicago</t>
        </is>
      </c>
      <c r="E97" t="n">
        <v>45</v>
      </c>
      <c r="F97" t="n">
        <v>4</v>
      </c>
      <c r="G97" t="n">
        <v>4</v>
      </c>
      <c r="H97" t="n">
        <v>1</v>
      </c>
      <c r="I97" t="n">
        <v>13</v>
      </c>
      <c r="J97" t="n">
        <v>62</v>
      </c>
      <c r="K97" t="n">
        <v>60</v>
      </c>
      <c r="L97" s="7">
        <f>IF(E97=0,0,G97/E97)</f>
        <v/>
      </c>
      <c r="M97" s="7">
        <f>IF(N97=0,0,H97/N97)</f>
        <v/>
      </c>
      <c r="N97">
        <f>E97*22</f>
        <v/>
      </c>
    </row>
    <row r="98">
      <c r="A98" t="inlineStr">
        <is>
          <t>Feb</t>
        </is>
      </c>
      <c r="B98" t="inlineStr">
        <is>
          <t>Customer Support</t>
        </is>
      </c>
      <c r="C98" t="inlineStr">
        <is>
          <t>USA</t>
        </is>
      </c>
      <c r="D98" t="inlineStr">
        <is>
          <t>Austin</t>
        </is>
      </c>
      <c r="E98" t="n">
        <v>46</v>
      </c>
      <c r="F98" t="n">
        <v>2</v>
      </c>
      <c r="G98" t="n">
        <v>6</v>
      </c>
      <c r="H98" t="n">
        <v>24</v>
      </c>
      <c r="I98" t="n">
        <v>23</v>
      </c>
      <c r="J98" t="n">
        <v>80</v>
      </c>
      <c r="K98" t="n">
        <v>83</v>
      </c>
      <c r="L98" s="7">
        <f>IF(E98=0,0,G98/E98)</f>
        <v/>
      </c>
      <c r="M98" s="7">
        <f>IF(N98=0,0,H98/N98)</f>
        <v/>
      </c>
      <c r="N98">
        <f>E98*22</f>
        <v/>
      </c>
    </row>
    <row r="99">
      <c r="A99" t="inlineStr">
        <is>
          <t>Feb</t>
        </is>
      </c>
      <c r="B99" t="inlineStr">
        <is>
          <t>Customer Support</t>
        </is>
      </c>
      <c r="C99" t="inlineStr">
        <is>
          <t>USA</t>
        </is>
      </c>
      <c r="D99" t="inlineStr">
        <is>
          <t>San Francisco</t>
        </is>
      </c>
      <c r="E99" t="n">
        <v>17</v>
      </c>
      <c r="F99" t="n">
        <v>5</v>
      </c>
      <c r="G99" t="n">
        <v>1</v>
      </c>
      <c r="H99" t="n">
        <v>14</v>
      </c>
      <c r="I99" t="n">
        <v>119</v>
      </c>
      <c r="J99" t="n">
        <v>122</v>
      </c>
      <c r="K99" t="n">
        <v>74</v>
      </c>
      <c r="L99" s="7">
        <f>IF(E99=0,0,G99/E99)</f>
        <v/>
      </c>
      <c r="M99" s="7">
        <f>IF(N99=0,0,H99/N99)</f>
        <v/>
      </c>
      <c r="N99">
        <f>E99*22</f>
        <v/>
      </c>
    </row>
    <row r="100">
      <c r="A100" t="inlineStr">
        <is>
          <t>Feb</t>
        </is>
      </c>
      <c r="B100" t="inlineStr">
        <is>
          <t>Production</t>
        </is>
      </c>
      <c r="C100" t="inlineStr">
        <is>
          <t>UK</t>
        </is>
      </c>
      <c r="D100" t="inlineStr">
        <is>
          <t>London</t>
        </is>
      </c>
      <c r="E100" t="n">
        <v>61</v>
      </c>
      <c r="F100" t="n">
        <v>3</v>
      </c>
      <c r="G100" t="n">
        <v>0</v>
      </c>
      <c r="H100" t="n">
        <v>33</v>
      </c>
      <c r="I100" t="n">
        <v>35</v>
      </c>
      <c r="J100" t="n">
        <v>119</v>
      </c>
      <c r="K100" t="n">
        <v>67</v>
      </c>
      <c r="L100" s="7">
        <f>IF(E100=0,0,G100/E100)</f>
        <v/>
      </c>
      <c r="M100" s="7">
        <f>IF(N100=0,0,H100/N100)</f>
        <v/>
      </c>
      <c r="N100">
        <f>E100*22</f>
        <v/>
      </c>
    </row>
    <row r="101">
      <c r="A101" t="inlineStr">
        <is>
          <t>Feb</t>
        </is>
      </c>
      <c r="B101" t="inlineStr">
        <is>
          <t>Production</t>
        </is>
      </c>
      <c r="C101" t="inlineStr">
        <is>
          <t>UK</t>
        </is>
      </c>
      <c r="D101" t="inlineStr">
        <is>
          <t>Manchester</t>
        </is>
      </c>
      <c r="E101" t="n">
        <v>64</v>
      </c>
      <c r="F101" t="n">
        <v>3</v>
      </c>
      <c r="G101" t="n">
        <v>1</v>
      </c>
      <c r="H101" t="n">
        <v>3</v>
      </c>
      <c r="I101" t="n">
        <v>116</v>
      </c>
      <c r="J101" t="n">
        <v>116</v>
      </c>
      <c r="K101" t="n">
        <v>65</v>
      </c>
      <c r="L101" s="7">
        <f>IF(E101=0,0,G101/E101)</f>
        <v/>
      </c>
      <c r="M101" s="7">
        <f>IF(N101=0,0,H101/N101)</f>
        <v/>
      </c>
      <c r="N101">
        <f>E101*22</f>
        <v/>
      </c>
    </row>
    <row r="102">
      <c r="A102" t="inlineStr">
        <is>
          <t>Feb</t>
        </is>
      </c>
      <c r="B102" t="inlineStr">
        <is>
          <t>Production</t>
        </is>
      </c>
      <c r="C102" t="inlineStr">
        <is>
          <t>UK</t>
        </is>
      </c>
      <c r="D102" t="inlineStr">
        <is>
          <t>Birmingham</t>
        </is>
      </c>
      <c r="E102" t="n">
        <v>18</v>
      </c>
      <c r="F102" t="n">
        <v>0</v>
      </c>
      <c r="G102" t="n">
        <v>5</v>
      </c>
      <c r="H102" t="n">
        <v>33</v>
      </c>
      <c r="I102" t="n">
        <v>49</v>
      </c>
      <c r="J102" t="n">
        <v>31</v>
      </c>
      <c r="K102" t="n">
        <v>81</v>
      </c>
      <c r="L102" s="7">
        <f>IF(E102=0,0,G102/E102)</f>
        <v/>
      </c>
      <c r="M102" s="7">
        <f>IF(N102=0,0,H102/N102)</f>
        <v/>
      </c>
      <c r="N102">
        <f>E102*22</f>
        <v/>
      </c>
    </row>
    <row r="103">
      <c r="A103" t="inlineStr">
        <is>
          <t>Feb</t>
        </is>
      </c>
      <c r="B103" t="inlineStr">
        <is>
          <t>Production</t>
        </is>
      </c>
      <c r="C103" t="inlineStr">
        <is>
          <t>USA</t>
        </is>
      </c>
      <c r="D103" t="inlineStr">
        <is>
          <t>New York</t>
        </is>
      </c>
      <c r="E103" t="n">
        <v>34</v>
      </c>
      <c r="F103" t="n">
        <v>2</v>
      </c>
      <c r="G103" t="n">
        <v>6</v>
      </c>
      <c r="H103" t="n">
        <v>29</v>
      </c>
      <c r="I103" t="n">
        <v>77</v>
      </c>
      <c r="J103" t="n">
        <v>163</v>
      </c>
      <c r="K103" t="n">
        <v>84</v>
      </c>
      <c r="L103" s="7">
        <f>IF(E103=0,0,G103/E103)</f>
        <v/>
      </c>
      <c r="M103" s="7">
        <f>IF(N103=0,0,H103/N103)</f>
        <v/>
      </c>
      <c r="N103">
        <f>E103*22</f>
        <v/>
      </c>
    </row>
    <row r="104">
      <c r="A104" t="inlineStr">
        <is>
          <t>Feb</t>
        </is>
      </c>
      <c r="B104" t="inlineStr">
        <is>
          <t>Production</t>
        </is>
      </c>
      <c r="C104" t="inlineStr">
        <is>
          <t>USA</t>
        </is>
      </c>
      <c r="D104" t="inlineStr">
        <is>
          <t>Chicago</t>
        </is>
      </c>
      <c r="E104" t="n">
        <v>39</v>
      </c>
      <c r="F104" t="n">
        <v>8</v>
      </c>
      <c r="G104" t="n">
        <v>2</v>
      </c>
      <c r="H104" t="n">
        <v>18</v>
      </c>
      <c r="I104" t="n">
        <v>42</v>
      </c>
      <c r="J104" t="n">
        <v>61</v>
      </c>
      <c r="K104" t="n">
        <v>88</v>
      </c>
      <c r="L104" s="7">
        <f>IF(E104=0,0,G104/E104)</f>
        <v/>
      </c>
      <c r="M104" s="7">
        <f>IF(N104=0,0,H104/N104)</f>
        <v/>
      </c>
      <c r="N104">
        <f>E104*22</f>
        <v/>
      </c>
    </row>
    <row r="105">
      <c r="A105" t="inlineStr">
        <is>
          <t>Feb</t>
        </is>
      </c>
      <c r="B105" t="inlineStr">
        <is>
          <t>Production</t>
        </is>
      </c>
      <c r="C105" t="inlineStr">
        <is>
          <t>USA</t>
        </is>
      </c>
      <c r="D105" t="inlineStr">
        <is>
          <t>Austin</t>
        </is>
      </c>
      <c r="E105" t="n">
        <v>21</v>
      </c>
      <c r="F105" t="n">
        <v>8</v>
      </c>
      <c r="G105" t="n">
        <v>4</v>
      </c>
      <c r="H105" t="n">
        <v>32</v>
      </c>
      <c r="I105" t="n">
        <v>101</v>
      </c>
      <c r="J105" t="n">
        <v>70</v>
      </c>
      <c r="K105" t="n">
        <v>75</v>
      </c>
      <c r="L105" s="7">
        <f>IF(E105=0,0,G105/E105)</f>
        <v/>
      </c>
      <c r="M105" s="7">
        <f>IF(N105=0,0,H105/N105)</f>
        <v/>
      </c>
      <c r="N105">
        <f>E105*22</f>
        <v/>
      </c>
    </row>
    <row r="106">
      <c r="A106" t="inlineStr">
        <is>
          <t>Feb</t>
        </is>
      </c>
      <c r="B106" t="inlineStr">
        <is>
          <t>Production</t>
        </is>
      </c>
      <c r="C106" t="inlineStr">
        <is>
          <t>USA</t>
        </is>
      </c>
      <c r="D106" t="inlineStr">
        <is>
          <t>San Francisco</t>
        </is>
      </c>
      <c r="E106" t="n">
        <v>48</v>
      </c>
      <c r="F106" t="n">
        <v>3</v>
      </c>
      <c r="G106" t="n">
        <v>4</v>
      </c>
      <c r="H106" t="n">
        <v>15</v>
      </c>
      <c r="I106" t="n">
        <v>58</v>
      </c>
      <c r="J106" t="n">
        <v>63</v>
      </c>
      <c r="K106" t="n">
        <v>90</v>
      </c>
      <c r="L106" s="7">
        <f>IF(E106=0,0,G106/E106)</f>
        <v/>
      </c>
      <c r="M106" s="7">
        <f>IF(N106=0,0,H106/N106)</f>
        <v/>
      </c>
      <c r="N106">
        <f>E106*22</f>
        <v/>
      </c>
    </row>
    <row r="107">
      <c r="A107" t="inlineStr">
        <is>
          <t>Feb</t>
        </is>
      </c>
      <c r="B107" t="inlineStr">
        <is>
          <t>Marketing</t>
        </is>
      </c>
      <c r="C107" t="inlineStr">
        <is>
          <t>UK</t>
        </is>
      </c>
      <c r="D107" t="inlineStr">
        <is>
          <t>London</t>
        </is>
      </c>
      <c r="E107" t="n">
        <v>54</v>
      </c>
      <c r="F107" t="n">
        <v>3</v>
      </c>
      <c r="G107" t="n">
        <v>0</v>
      </c>
      <c r="H107" t="n">
        <v>3</v>
      </c>
      <c r="I107" t="n">
        <v>12</v>
      </c>
      <c r="J107" t="n">
        <v>69</v>
      </c>
      <c r="K107" t="n">
        <v>74</v>
      </c>
      <c r="L107" s="7">
        <f>IF(E107=0,0,G107/E107)</f>
        <v/>
      </c>
      <c r="M107" s="7">
        <f>IF(N107=0,0,H107/N107)</f>
        <v/>
      </c>
      <c r="N107">
        <f>E107*22</f>
        <v/>
      </c>
    </row>
    <row r="108">
      <c r="A108" t="inlineStr">
        <is>
          <t>Feb</t>
        </is>
      </c>
      <c r="B108" t="inlineStr">
        <is>
          <t>Marketing</t>
        </is>
      </c>
      <c r="C108" t="inlineStr">
        <is>
          <t>UK</t>
        </is>
      </c>
      <c r="D108" t="inlineStr">
        <is>
          <t>Manchester</t>
        </is>
      </c>
      <c r="E108" t="n">
        <v>37</v>
      </c>
      <c r="F108" t="n">
        <v>0</v>
      </c>
      <c r="G108" t="n">
        <v>0</v>
      </c>
      <c r="H108" t="n">
        <v>6</v>
      </c>
      <c r="I108" t="n">
        <v>66</v>
      </c>
      <c r="J108" t="n">
        <v>138</v>
      </c>
      <c r="K108" t="n">
        <v>75</v>
      </c>
      <c r="L108" s="7">
        <f>IF(E108=0,0,G108/E108)</f>
        <v/>
      </c>
      <c r="M108" s="7">
        <f>IF(N108=0,0,H108/N108)</f>
        <v/>
      </c>
      <c r="N108">
        <f>E108*22</f>
        <v/>
      </c>
    </row>
    <row r="109">
      <c r="A109" t="inlineStr">
        <is>
          <t>Feb</t>
        </is>
      </c>
      <c r="B109" t="inlineStr">
        <is>
          <t>Marketing</t>
        </is>
      </c>
      <c r="C109" t="inlineStr">
        <is>
          <t>UK</t>
        </is>
      </c>
      <c r="D109" t="inlineStr">
        <is>
          <t>Birmingham</t>
        </is>
      </c>
      <c r="E109" t="n">
        <v>13</v>
      </c>
      <c r="F109" t="n">
        <v>1</v>
      </c>
      <c r="G109" t="n">
        <v>2</v>
      </c>
      <c r="H109" t="n">
        <v>35</v>
      </c>
      <c r="I109" t="n">
        <v>70</v>
      </c>
      <c r="J109" t="n">
        <v>161</v>
      </c>
      <c r="K109" t="n">
        <v>81</v>
      </c>
      <c r="L109" s="7">
        <f>IF(E109=0,0,G109/E109)</f>
        <v/>
      </c>
      <c r="M109" s="7">
        <f>IF(N109=0,0,H109/N109)</f>
        <v/>
      </c>
      <c r="N109">
        <f>E109*22</f>
        <v/>
      </c>
    </row>
    <row r="110">
      <c r="A110" t="inlineStr">
        <is>
          <t>Feb</t>
        </is>
      </c>
      <c r="B110" t="inlineStr">
        <is>
          <t>Marketing</t>
        </is>
      </c>
      <c r="C110" t="inlineStr">
        <is>
          <t>USA</t>
        </is>
      </c>
      <c r="D110" t="inlineStr">
        <is>
          <t>New York</t>
        </is>
      </c>
      <c r="E110" t="n">
        <v>42</v>
      </c>
      <c r="F110" t="n">
        <v>7</v>
      </c>
      <c r="G110" t="n">
        <v>5</v>
      </c>
      <c r="H110" t="n">
        <v>13</v>
      </c>
      <c r="I110" t="n">
        <v>96</v>
      </c>
      <c r="J110" t="n">
        <v>87</v>
      </c>
      <c r="K110" t="n">
        <v>89</v>
      </c>
      <c r="L110" s="7">
        <f>IF(E110=0,0,G110/E110)</f>
        <v/>
      </c>
      <c r="M110" s="7">
        <f>IF(N110=0,0,H110/N110)</f>
        <v/>
      </c>
      <c r="N110">
        <f>E110*22</f>
        <v/>
      </c>
    </row>
    <row r="111">
      <c r="A111" t="inlineStr">
        <is>
          <t>Feb</t>
        </is>
      </c>
      <c r="B111" t="inlineStr">
        <is>
          <t>Marketing</t>
        </is>
      </c>
      <c r="C111" t="inlineStr">
        <is>
          <t>USA</t>
        </is>
      </c>
      <c r="D111" t="inlineStr">
        <is>
          <t>Chicago</t>
        </is>
      </c>
      <c r="E111" t="n">
        <v>58</v>
      </c>
      <c r="F111" t="n">
        <v>2</v>
      </c>
      <c r="G111" t="n">
        <v>1</v>
      </c>
      <c r="H111" t="n">
        <v>7</v>
      </c>
      <c r="I111" t="n">
        <v>124</v>
      </c>
      <c r="J111" t="n">
        <v>159</v>
      </c>
      <c r="K111" t="n">
        <v>71</v>
      </c>
      <c r="L111" s="7">
        <f>IF(E111=0,0,G111/E111)</f>
        <v/>
      </c>
      <c r="M111" s="7">
        <f>IF(N111=0,0,H111/N111)</f>
        <v/>
      </c>
      <c r="N111">
        <f>E111*22</f>
        <v/>
      </c>
    </row>
    <row r="112">
      <c r="A112" t="inlineStr">
        <is>
          <t>Feb</t>
        </is>
      </c>
      <c r="B112" t="inlineStr">
        <is>
          <t>Marketing</t>
        </is>
      </c>
      <c r="C112" t="inlineStr">
        <is>
          <t>USA</t>
        </is>
      </c>
      <c r="D112" t="inlineStr">
        <is>
          <t>Austin</t>
        </is>
      </c>
      <c r="E112" t="n">
        <v>40</v>
      </c>
      <c r="F112" t="n">
        <v>6</v>
      </c>
      <c r="G112" t="n">
        <v>4</v>
      </c>
      <c r="H112" t="n">
        <v>24</v>
      </c>
      <c r="I112" t="n">
        <v>48</v>
      </c>
      <c r="J112" t="n">
        <v>94</v>
      </c>
      <c r="K112" t="n">
        <v>67</v>
      </c>
      <c r="L112" s="7">
        <f>IF(E112=0,0,G112/E112)</f>
        <v/>
      </c>
      <c r="M112" s="7">
        <f>IF(N112=0,0,H112/N112)</f>
        <v/>
      </c>
      <c r="N112">
        <f>E112*22</f>
        <v/>
      </c>
    </row>
    <row r="113">
      <c r="A113" t="inlineStr">
        <is>
          <t>Feb</t>
        </is>
      </c>
      <c r="B113" t="inlineStr">
        <is>
          <t>Marketing</t>
        </is>
      </c>
      <c r="C113" t="inlineStr">
        <is>
          <t>USA</t>
        </is>
      </c>
      <c r="D113" t="inlineStr">
        <is>
          <t>San Francisco</t>
        </is>
      </c>
      <c r="E113" t="n">
        <v>52</v>
      </c>
      <c r="F113" t="n">
        <v>5</v>
      </c>
      <c r="G113" t="n">
        <v>4</v>
      </c>
      <c r="H113" t="n">
        <v>35</v>
      </c>
      <c r="I113" t="n">
        <v>57</v>
      </c>
      <c r="J113" t="n">
        <v>109</v>
      </c>
      <c r="K113" t="n">
        <v>81</v>
      </c>
      <c r="L113" s="7">
        <f>IF(E113=0,0,G113/E113)</f>
        <v/>
      </c>
      <c r="M113" s="7">
        <f>IF(N113=0,0,H113/N113)</f>
        <v/>
      </c>
      <c r="N113">
        <f>E113*22</f>
        <v/>
      </c>
    </row>
    <row r="114">
      <c r="A114" t="inlineStr">
        <is>
          <t>Mar</t>
        </is>
      </c>
      <c r="B114" t="inlineStr">
        <is>
          <t>Operations</t>
        </is>
      </c>
      <c r="C114" t="inlineStr">
        <is>
          <t>UK</t>
        </is>
      </c>
      <c r="D114" t="inlineStr">
        <is>
          <t>London</t>
        </is>
      </c>
      <c r="E114" t="n">
        <v>41</v>
      </c>
      <c r="F114" t="n">
        <v>1</v>
      </c>
      <c r="G114" t="n">
        <v>7</v>
      </c>
      <c r="H114" t="n">
        <v>20</v>
      </c>
      <c r="I114" t="n">
        <v>30</v>
      </c>
      <c r="J114" t="n">
        <v>139</v>
      </c>
      <c r="K114" t="n">
        <v>63</v>
      </c>
      <c r="L114" s="7">
        <f>IF(E114=0,0,G114/E114)</f>
        <v/>
      </c>
      <c r="M114" s="7">
        <f>IF(N114=0,0,H114/N114)</f>
        <v/>
      </c>
      <c r="N114">
        <f>E114*22</f>
        <v/>
      </c>
    </row>
    <row r="115">
      <c r="A115" t="inlineStr">
        <is>
          <t>Mar</t>
        </is>
      </c>
      <c r="B115" t="inlineStr">
        <is>
          <t>Operations</t>
        </is>
      </c>
      <c r="C115" t="inlineStr">
        <is>
          <t>UK</t>
        </is>
      </c>
      <c r="D115" t="inlineStr">
        <is>
          <t>Manchester</t>
        </is>
      </c>
      <c r="E115" t="n">
        <v>37</v>
      </c>
      <c r="F115" t="n">
        <v>7</v>
      </c>
      <c r="G115" t="n">
        <v>7</v>
      </c>
      <c r="H115" t="n">
        <v>19</v>
      </c>
      <c r="I115" t="n">
        <v>12</v>
      </c>
      <c r="J115" t="n">
        <v>19</v>
      </c>
      <c r="K115" t="n">
        <v>77</v>
      </c>
      <c r="L115" s="7">
        <f>IF(E115=0,0,G115/E115)</f>
        <v/>
      </c>
      <c r="M115" s="7">
        <f>IF(N115=0,0,H115/N115)</f>
        <v/>
      </c>
      <c r="N115">
        <f>E115*22</f>
        <v/>
      </c>
    </row>
    <row r="116">
      <c r="A116" t="inlineStr">
        <is>
          <t>Mar</t>
        </is>
      </c>
      <c r="B116" t="inlineStr">
        <is>
          <t>Operations</t>
        </is>
      </c>
      <c r="C116" t="inlineStr">
        <is>
          <t>UK</t>
        </is>
      </c>
      <c r="D116" t="inlineStr">
        <is>
          <t>Birmingham</t>
        </is>
      </c>
      <c r="E116" t="n">
        <v>20</v>
      </c>
      <c r="F116" t="n">
        <v>1</v>
      </c>
      <c r="G116" t="n">
        <v>4</v>
      </c>
      <c r="H116" t="n">
        <v>31</v>
      </c>
      <c r="I116" t="n">
        <v>93</v>
      </c>
      <c r="J116" t="n">
        <v>72</v>
      </c>
      <c r="K116" t="n">
        <v>67</v>
      </c>
      <c r="L116" s="7">
        <f>IF(E116=0,0,G116/E116)</f>
        <v/>
      </c>
      <c r="M116" s="7">
        <f>IF(N116=0,0,H116/N116)</f>
        <v/>
      </c>
      <c r="N116">
        <f>E116*22</f>
        <v/>
      </c>
    </row>
    <row r="117">
      <c r="A117" t="inlineStr">
        <is>
          <t>Mar</t>
        </is>
      </c>
      <c r="B117" t="inlineStr">
        <is>
          <t>Operations</t>
        </is>
      </c>
      <c r="C117" t="inlineStr">
        <is>
          <t>USA</t>
        </is>
      </c>
      <c r="D117" t="inlineStr">
        <is>
          <t>New York</t>
        </is>
      </c>
      <c r="E117" t="n">
        <v>24</v>
      </c>
      <c r="F117" t="n">
        <v>5</v>
      </c>
      <c r="G117" t="n">
        <v>5</v>
      </c>
      <c r="H117" t="n">
        <v>23</v>
      </c>
      <c r="I117" t="n">
        <v>40</v>
      </c>
      <c r="J117" t="n">
        <v>82</v>
      </c>
      <c r="K117" t="n">
        <v>86</v>
      </c>
      <c r="L117" s="7">
        <f>IF(E117=0,0,G117/E117)</f>
        <v/>
      </c>
      <c r="M117" s="7">
        <f>IF(N117=0,0,H117/N117)</f>
        <v/>
      </c>
      <c r="N117">
        <f>E117*22</f>
        <v/>
      </c>
    </row>
    <row r="118">
      <c r="A118" t="inlineStr">
        <is>
          <t>Mar</t>
        </is>
      </c>
      <c r="B118" t="inlineStr">
        <is>
          <t>Operations</t>
        </is>
      </c>
      <c r="C118" t="inlineStr">
        <is>
          <t>USA</t>
        </is>
      </c>
      <c r="D118" t="inlineStr">
        <is>
          <t>Chicago</t>
        </is>
      </c>
      <c r="E118" t="n">
        <v>43</v>
      </c>
      <c r="F118" t="n">
        <v>4</v>
      </c>
      <c r="G118" t="n">
        <v>7</v>
      </c>
      <c r="H118" t="n">
        <v>33</v>
      </c>
      <c r="I118" t="n">
        <v>88</v>
      </c>
      <c r="J118" t="n">
        <v>117</v>
      </c>
      <c r="K118" t="n">
        <v>78</v>
      </c>
      <c r="L118" s="7">
        <f>IF(E118=0,0,G118/E118)</f>
        <v/>
      </c>
      <c r="M118" s="7">
        <f>IF(N118=0,0,H118/N118)</f>
        <v/>
      </c>
      <c r="N118">
        <f>E118*22</f>
        <v/>
      </c>
    </row>
    <row r="119">
      <c r="A119" t="inlineStr">
        <is>
          <t>Mar</t>
        </is>
      </c>
      <c r="B119" t="inlineStr">
        <is>
          <t>Operations</t>
        </is>
      </c>
      <c r="C119" t="inlineStr">
        <is>
          <t>USA</t>
        </is>
      </c>
      <c r="D119" t="inlineStr">
        <is>
          <t>Austin</t>
        </is>
      </c>
      <c r="E119" t="n">
        <v>27</v>
      </c>
      <c r="F119" t="n">
        <v>6</v>
      </c>
      <c r="G119" t="n">
        <v>3</v>
      </c>
      <c r="H119" t="n">
        <v>5</v>
      </c>
      <c r="I119" t="n">
        <v>102</v>
      </c>
      <c r="J119" t="n">
        <v>93</v>
      </c>
      <c r="K119" t="n">
        <v>59</v>
      </c>
      <c r="L119" s="7">
        <f>IF(E119=0,0,G119/E119)</f>
        <v/>
      </c>
      <c r="M119" s="7">
        <f>IF(N119=0,0,H119/N119)</f>
        <v/>
      </c>
      <c r="N119">
        <f>E119*22</f>
        <v/>
      </c>
    </row>
    <row r="120">
      <c r="A120" t="inlineStr">
        <is>
          <t>Mar</t>
        </is>
      </c>
      <c r="B120" t="inlineStr">
        <is>
          <t>Operations</t>
        </is>
      </c>
      <c r="C120" t="inlineStr">
        <is>
          <t>USA</t>
        </is>
      </c>
      <c r="D120" t="inlineStr">
        <is>
          <t>San Francisco</t>
        </is>
      </c>
      <c r="E120" t="n">
        <v>33</v>
      </c>
      <c r="F120" t="n">
        <v>6</v>
      </c>
      <c r="G120" t="n">
        <v>6</v>
      </c>
      <c r="H120" t="n">
        <v>12</v>
      </c>
      <c r="I120" t="n">
        <v>104</v>
      </c>
      <c r="J120" t="n">
        <v>99</v>
      </c>
      <c r="K120" t="n">
        <v>92</v>
      </c>
      <c r="L120" s="7">
        <f>IF(E120=0,0,G120/E120)</f>
        <v/>
      </c>
      <c r="M120" s="7">
        <f>IF(N120=0,0,H120/N120)</f>
        <v/>
      </c>
      <c r="N120">
        <f>E120*22</f>
        <v/>
      </c>
    </row>
    <row r="121">
      <c r="A121" t="inlineStr">
        <is>
          <t>Mar</t>
        </is>
      </c>
      <c r="B121" t="inlineStr">
        <is>
          <t>Sales</t>
        </is>
      </c>
      <c r="C121" t="inlineStr">
        <is>
          <t>UK</t>
        </is>
      </c>
      <c r="D121" t="inlineStr">
        <is>
          <t>London</t>
        </is>
      </c>
      <c r="E121" t="n">
        <v>19</v>
      </c>
      <c r="F121" t="n">
        <v>2</v>
      </c>
      <c r="G121" t="n">
        <v>2</v>
      </c>
      <c r="H121" t="n">
        <v>5</v>
      </c>
      <c r="I121" t="n">
        <v>126</v>
      </c>
      <c r="J121" t="n">
        <v>72</v>
      </c>
      <c r="K121" t="n">
        <v>59</v>
      </c>
      <c r="L121" s="7">
        <f>IF(E121=0,0,G121/E121)</f>
        <v/>
      </c>
      <c r="M121" s="7">
        <f>IF(N121=0,0,H121/N121)</f>
        <v/>
      </c>
      <c r="N121">
        <f>E121*22</f>
        <v/>
      </c>
    </row>
    <row r="122">
      <c r="A122" t="inlineStr">
        <is>
          <t>Mar</t>
        </is>
      </c>
      <c r="B122" t="inlineStr">
        <is>
          <t>Sales</t>
        </is>
      </c>
      <c r="C122" t="inlineStr">
        <is>
          <t>UK</t>
        </is>
      </c>
      <c r="D122" t="inlineStr">
        <is>
          <t>Manchester</t>
        </is>
      </c>
      <c r="E122" t="n">
        <v>32</v>
      </c>
      <c r="F122" t="n">
        <v>8</v>
      </c>
      <c r="G122" t="n">
        <v>0</v>
      </c>
      <c r="H122" t="n">
        <v>34</v>
      </c>
      <c r="I122" t="n">
        <v>50</v>
      </c>
      <c r="J122" t="n">
        <v>145</v>
      </c>
      <c r="K122" t="n">
        <v>76</v>
      </c>
      <c r="L122" s="7">
        <f>IF(E122=0,0,G122/E122)</f>
        <v/>
      </c>
      <c r="M122" s="7">
        <f>IF(N122=0,0,H122/N122)</f>
        <v/>
      </c>
      <c r="N122">
        <f>E122*22</f>
        <v/>
      </c>
    </row>
    <row r="123">
      <c r="A123" t="inlineStr">
        <is>
          <t>Mar</t>
        </is>
      </c>
      <c r="B123" t="inlineStr">
        <is>
          <t>Sales</t>
        </is>
      </c>
      <c r="C123" t="inlineStr">
        <is>
          <t>UK</t>
        </is>
      </c>
      <c r="D123" t="inlineStr">
        <is>
          <t>Birmingham</t>
        </is>
      </c>
      <c r="E123" t="n">
        <v>16</v>
      </c>
      <c r="F123" t="n">
        <v>6</v>
      </c>
      <c r="G123" t="n">
        <v>1</v>
      </c>
      <c r="H123" t="n">
        <v>34</v>
      </c>
      <c r="I123" t="n">
        <v>88</v>
      </c>
      <c r="J123" t="n">
        <v>139</v>
      </c>
      <c r="K123" t="n">
        <v>63</v>
      </c>
      <c r="L123" s="7">
        <f>IF(E123=0,0,G123/E123)</f>
        <v/>
      </c>
      <c r="M123" s="7">
        <f>IF(N123=0,0,H123/N123)</f>
        <v/>
      </c>
      <c r="N123">
        <f>E123*22</f>
        <v/>
      </c>
    </row>
    <row r="124">
      <c r="A124" t="inlineStr">
        <is>
          <t>Mar</t>
        </is>
      </c>
      <c r="B124" t="inlineStr">
        <is>
          <t>Sales</t>
        </is>
      </c>
      <c r="C124" t="inlineStr">
        <is>
          <t>USA</t>
        </is>
      </c>
      <c r="D124" t="inlineStr">
        <is>
          <t>New York</t>
        </is>
      </c>
      <c r="E124" t="n">
        <v>28</v>
      </c>
      <c r="F124" t="n">
        <v>1</v>
      </c>
      <c r="G124" t="n">
        <v>4</v>
      </c>
      <c r="H124" t="n">
        <v>6</v>
      </c>
      <c r="I124" t="n">
        <v>90</v>
      </c>
      <c r="J124" t="n">
        <v>21</v>
      </c>
      <c r="K124" t="n">
        <v>59</v>
      </c>
      <c r="L124" s="7">
        <f>IF(E124=0,0,G124/E124)</f>
        <v/>
      </c>
      <c r="M124" s="7">
        <f>IF(N124=0,0,H124/N124)</f>
        <v/>
      </c>
      <c r="N124">
        <f>E124*22</f>
        <v/>
      </c>
    </row>
    <row r="125">
      <c r="A125" t="inlineStr">
        <is>
          <t>Mar</t>
        </is>
      </c>
      <c r="B125" t="inlineStr">
        <is>
          <t>Sales</t>
        </is>
      </c>
      <c r="C125" t="inlineStr">
        <is>
          <t>USA</t>
        </is>
      </c>
      <c r="D125" t="inlineStr">
        <is>
          <t>Chicago</t>
        </is>
      </c>
      <c r="E125" t="n">
        <v>51</v>
      </c>
      <c r="F125" t="n">
        <v>2</v>
      </c>
      <c r="G125" t="n">
        <v>1</v>
      </c>
      <c r="H125" t="n">
        <v>27</v>
      </c>
      <c r="I125" t="n">
        <v>72</v>
      </c>
      <c r="J125" t="n">
        <v>56</v>
      </c>
      <c r="K125" t="n">
        <v>89</v>
      </c>
      <c r="L125" s="7">
        <f>IF(E125=0,0,G125/E125)</f>
        <v/>
      </c>
      <c r="M125" s="7">
        <f>IF(N125=0,0,H125/N125)</f>
        <v/>
      </c>
      <c r="N125">
        <f>E125*22</f>
        <v/>
      </c>
    </row>
    <row r="126">
      <c r="A126" t="inlineStr">
        <is>
          <t>Mar</t>
        </is>
      </c>
      <c r="B126" t="inlineStr">
        <is>
          <t>Sales</t>
        </is>
      </c>
      <c r="C126" t="inlineStr">
        <is>
          <t>USA</t>
        </is>
      </c>
      <c r="D126" t="inlineStr">
        <is>
          <t>Austin</t>
        </is>
      </c>
      <c r="E126" t="n">
        <v>61</v>
      </c>
      <c r="F126" t="n">
        <v>8</v>
      </c>
      <c r="G126" t="n">
        <v>5</v>
      </c>
      <c r="H126" t="n">
        <v>29</v>
      </c>
      <c r="I126" t="n">
        <v>110</v>
      </c>
      <c r="J126" t="n">
        <v>89</v>
      </c>
      <c r="K126" t="n">
        <v>79</v>
      </c>
      <c r="L126" s="7">
        <f>IF(E126=0,0,G126/E126)</f>
        <v/>
      </c>
      <c r="M126" s="7">
        <f>IF(N126=0,0,H126/N126)</f>
        <v/>
      </c>
      <c r="N126">
        <f>E126*22</f>
        <v/>
      </c>
    </row>
    <row r="127">
      <c r="A127" t="inlineStr">
        <is>
          <t>Mar</t>
        </is>
      </c>
      <c r="B127" t="inlineStr">
        <is>
          <t>Sales</t>
        </is>
      </c>
      <c r="C127" t="inlineStr">
        <is>
          <t>USA</t>
        </is>
      </c>
      <c r="D127" t="inlineStr">
        <is>
          <t>San Francisco</t>
        </is>
      </c>
      <c r="E127" t="n">
        <v>64</v>
      </c>
      <c r="F127" t="n">
        <v>5</v>
      </c>
      <c r="G127" t="n">
        <v>2</v>
      </c>
      <c r="H127" t="n">
        <v>31</v>
      </c>
      <c r="I127" t="n">
        <v>134</v>
      </c>
      <c r="J127" t="n">
        <v>137</v>
      </c>
      <c r="K127" t="n">
        <v>62</v>
      </c>
      <c r="L127" s="7">
        <f>IF(E127=0,0,G127/E127)</f>
        <v/>
      </c>
      <c r="M127" s="7">
        <f>IF(N127=0,0,H127/N127)</f>
        <v/>
      </c>
      <c r="N127">
        <f>E127*22</f>
        <v/>
      </c>
    </row>
    <row r="128">
      <c r="A128" t="inlineStr">
        <is>
          <t>Mar</t>
        </is>
      </c>
      <c r="B128" t="inlineStr">
        <is>
          <t>HR</t>
        </is>
      </c>
      <c r="C128" t="inlineStr">
        <is>
          <t>UK</t>
        </is>
      </c>
      <c r="D128" t="inlineStr">
        <is>
          <t>London</t>
        </is>
      </c>
      <c r="E128" t="n">
        <v>49</v>
      </c>
      <c r="F128" t="n">
        <v>0</v>
      </c>
      <c r="G128" t="n">
        <v>6</v>
      </c>
      <c r="H128" t="n">
        <v>22</v>
      </c>
      <c r="I128" t="n">
        <v>10</v>
      </c>
      <c r="J128" t="n">
        <v>96</v>
      </c>
      <c r="K128" t="n">
        <v>63</v>
      </c>
      <c r="L128" s="7">
        <f>IF(E128=0,0,G128/E128)</f>
        <v/>
      </c>
      <c r="M128" s="7">
        <f>IF(N128=0,0,H128/N128)</f>
        <v/>
      </c>
      <c r="N128">
        <f>E128*22</f>
        <v/>
      </c>
    </row>
    <row r="129">
      <c r="A129" t="inlineStr">
        <is>
          <t>Mar</t>
        </is>
      </c>
      <c r="B129" t="inlineStr">
        <is>
          <t>HR</t>
        </is>
      </c>
      <c r="C129" t="inlineStr">
        <is>
          <t>UK</t>
        </is>
      </c>
      <c r="D129" t="inlineStr">
        <is>
          <t>Manchester</t>
        </is>
      </c>
      <c r="E129" t="n">
        <v>73</v>
      </c>
      <c r="F129" t="n">
        <v>7</v>
      </c>
      <c r="G129" t="n">
        <v>0</v>
      </c>
      <c r="H129" t="n">
        <v>33</v>
      </c>
      <c r="I129" t="n">
        <v>102</v>
      </c>
      <c r="J129" t="n">
        <v>2</v>
      </c>
      <c r="K129" t="n">
        <v>65</v>
      </c>
      <c r="L129" s="7">
        <f>IF(E129=0,0,G129/E129)</f>
        <v/>
      </c>
      <c r="M129" s="7">
        <f>IF(N129=0,0,H129/N129)</f>
        <v/>
      </c>
      <c r="N129">
        <f>E129*22</f>
        <v/>
      </c>
    </row>
    <row r="130">
      <c r="A130" t="inlineStr">
        <is>
          <t>Mar</t>
        </is>
      </c>
      <c r="B130" t="inlineStr">
        <is>
          <t>HR</t>
        </is>
      </c>
      <c r="C130" t="inlineStr">
        <is>
          <t>UK</t>
        </is>
      </c>
      <c r="D130" t="inlineStr">
        <is>
          <t>Birmingham</t>
        </is>
      </c>
      <c r="E130" t="n">
        <v>40</v>
      </c>
      <c r="F130" t="n">
        <v>6</v>
      </c>
      <c r="G130" t="n">
        <v>2</v>
      </c>
      <c r="H130" t="n">
        <v>15</v>
      </c>
      <c r="I130" t="n">
        <v>51</v>
      </c>
      <c r="J130" t="n">
        <v>162</v>
      </c>
      <c r="K130" t="n">
        <v>82</v>
      </c>
      <c r="L130" s="7">
        <f>IF(E130=0,0,G130/E130)</f>
        <v/>
      </c>
      <c r="M130" s="7">
        <f>IF(N130=0,0,H130/N130)</f>
        <v/>
      </c>
      <c r="N130">
        <f>E130*22</f>
        <v/>
      </c>
    </row>
    <row r="131">
      <c r="A131" t="inlineStr">
        <is>
          <t>Mar</t>
        </is>
      </c>
      <c r="B131" t="inlineStr">
        <is>
          <t>HR</t>
        </is>
      </c>
      <c r="C131" t="inlineStr">
        <is>
          <t>USA</t>
        </is>
      </c>
      <c r="D131" t="inlineStr">
        <is>
          <t>New York</t>
        </is>
      </c>
      <c r="E131" t="n">
        <v>50</v>
      </c>
      <c r="F131" t="n">
        <v>2</v>
      </c>
      <c r="G131" t="n">
        <v>5</v>
      </c>
      <c r="H131" t="n">
        <v>13</v>
      </c>
      <c r="I131" t="n">
        <v>109</v>
      </c>
      <c r="J131" t="n">
        <v>108</v>
      </c>
      <c r="K131" t="n">
        <v>91</v>
      </c>
      <c r="L131" s="7">
        <f>IF(E131=0,0,G131/E131)</f>
        <v/>
      </c>
      <c r="M131" s="7">
        <f>IF(N131=0,0,H131/N131)</f>
        <v/>
      </c>
      <c r="N131">
        <f>E131*22</f>
        <v/>
      </c>
    </row>
    <row r="132">
      <c r="A132" t="inlineStr">
        <is>
          <t>Mar</t>
        </is>
      </c>
      <c r="B132" t="inlineStr">
        <is>
          <t>HR</t>
        </is>
      </c>
      <c r="C132" t="inlineStr">
        <is>
          <t>USA</t>
        </is>
      </c>
      <c r="D132" t="inlineStr">
        <is>
          <t>Chicago</t>
        </is>
      </c>
      <c r="E132" t="n">
        <v>32</v>
      </c>
      <c r="F132" t="n">
        <v>4</v>
      </c>
      <c r="G132" t="n">
        <v>0</v>
      </c>
      <c r="H132" t="n">
        <v>30</v>
      </c>
      <c r="I132" t="n">
        <v>88</v>
      </c>
      <c r="J132" t="n">
        <v>29</v>
      </c>
      <c r="K132" t="n">
        <v>77</v>
      </c>
      <c r="L132" s="7">
        <f>IF(E132=0,0,G132/E132)</f>
        <v/>
      </c>
      <c r="M132" s="7">
        <f>IF(N132=0,0,H132/N132)</f>
        <v/>
      </c>
      <c r="N132">
        <f>E132*22</f>
        <v/>
      </c>
    </row>
    <row r="133">
      <c r="A133" t="inlineStr">
        <is>
          <t>Mar</t>
        </is>
      </c>
      <c r="B133" t="inlineStr">
        <is>
          <t>HR</t>
        </is>
      </c>
      <c r="C133" t="inlineStr">
        <is>
          <t>USA</t>
        </is>
      </c>
      <c r="D133" t="inlineStr">
        <is>
          <t>Austin</t>
        </is>
      </c>
      <c r="E133" t="n">
        <v>51</v>
      </c>
      <c r="F133" t="n">
        <v>2</v>
      </c>
      <c r="G133" t="n">
        <v>2</v>
      </c>
      <c r="H133" t="n">
        <v>3</v>
      </c>
      <c r="I133" t="n">
        <v>127</v>
      </c>
      <c r="J133" t="n">
        <v>4</v>
      </c>
      <c r="K133" t="n">
        <v>88</v>
      </c>
      <c r="L133" s="7">
        <f>IF(E133=0,0,G133/E133)</f>
        <v/>
      </c>
      <c r="M133" s="7">
        <f>IF(N133=0,0,H133/N133)</f>
        <v/>
      </c>
      <c r="N133">
        <f>E133*22</f>
        <v/>
      </c>
    </row>
    <row r="134">
      <c r="A134" t="inlineStr">
        <is>
          <t>Mar</t>
        </is>
      </c>
      <c r="B134" t="inlineStr">
        <is>
          <t>HR</t>
        </is>
      </c>
      <c r="C134" t="inlineStr">
        <is>
          <t>USA</t>
        </is>
      </c>
      <c r="D134" t="inlineStr">
        <is>
          <t>San Francisco</t>
        </is>
      </c>
      <c r="E134" t="n">
        <v>63</v>
      </c>
      <c r="F134" t="n">
        <v>0</v>
      </c>
      <c r="G134" t="n">
        <v>5</v>
      </c>
      <c r="H134" t="n">
        <v>6</v>
      </c>
      <c r="I134" t="n">
        <v>60</v>
      </c>
      <c r="J134" t="n">
        <v>47</v>
      </c>
      <c r="K134" t="n">
        <v>80</v>
      </c>
      <c r="L134" s="7">
        <f>IF(E134=0,0,G134/E134)</f>
        <v/>
      </c>
      <c r="M134" s="7">
        <f>IF(N134=0,0,H134/N134)</f>
        <v/>
      </c>
      <c r="N134">
        <f>E134*22</f>
        <v/>
      </c>
    </row>
    <row r="135">
      <c r="A135" t="inlineStr">
        <is>
          <t>Mar</t>
        </is>
      </c>
      <c r="B135" t="inlineStr">
        <is>
          <t>Finance</t>
        </is>
      </c>
      <c r="C135" t="inlineStr">
        <is>
          <t>UK</t>
        </is>
      </c>
      <c r="D135" t="inlineStr">
        <is>
          <t>London</t>
        </is>
      </c>
      <c r="E135" t="n">
        <v>19</v>
      </c>
      <c r="F135" t="n">
        <v>3</v>
      </c>
      <c r="G135" t="n">
        <v>7</v>
      </c>
      <c r="H135" t="n">
        <v>32</v>
      </c>
      <c r="I135" t="n">
        <v>67</v>
      </c>
      <c r="J135" t="n">
        <v>113</v>
      </c>
      <c r="K135" t="n">
        <v>69</v>
      </c>
      <c r="L135" s="7">
        <f>IF(E135=0,0,G135/E135)</f>
        <v/>
      </c>
      <c r="M135" s="7">
        <f>IF(N135=0,0,H135/N135)</f>
        <v/>
      </c>
      <c r="N135">
        <f>E135*22</f>
        <v/>
      </c>
    </row>
    <row r="136">
      <c r="A136" t="inlineStr">
        <is>
          <t>Mar</t>
        </is>
      </c>
      <c r="B136" t="inlineStr">
        <is>
          <t>Finance</t>
        </is>
      </c>
      <c r="C136" t="inlineStr">
        <is>
          <t>UK</t>
        </is>
      </c>
      <c r="D136" t="inlineStr">
        <is>
          <t>Manchester</t>
        </is>
      </c>
      <c r="E136" t="n">
        <v>65</v>
      </c>
      <c r="F136" t="n">
        <v>4</v>
      </c>
      <c r="G136" t="n">
        <v>6</v>
      </c>
      <c r="H136" t="n">
        <v>11</v>
      </c>
      <c r="I136" t="n">
        <v>89</v>
      </c>
      <c r="J136" t="n">
        <v>160</v>
      </c>
      <c r="K136" t="n">
        <v>88</v>
      </c>
      <c r="L136" s="7">
        <f>IF(E136=0,0,G136/E136)</f>
        <v/>
      </c>
      <c r="M136" s="7">
        <f>IF(N136=0,0,H136/N136)</f>
        <v/>
      </c>
      <c r="N136">
        <f>E136*22</f>
        <v/>
      </c>
    </row>
    <row r="137">
      <c r="A137" t="inlineStr">
        <is>
          <t>Mar</t>
        </is>
      </c>
      <c r="B137" t="inlineStr">
        <is>
          <t>Finance</t>
        </is>
      </c>
      <c r="C137" t="inlineStr">
        <is>
          <t>UK</t>
        </is>
      </c>
      <c r="D137" t="inlineStr">
        <is>
          <t>Birmingham</t>
        </is>
      </c>
      <c r="E137" t="n">
        <v>61</v>
      </c>
      <c r="F137" t="n">
        <v>4</v>
      </c>
      <c r="G137" t="n">
        <v>7</v>
      </c>
      <c r="H137" t="n">
        <v>25</v>
      </c>
      <c r="I137" t="n">
        <v>97</v>
      </c>
      <c r="J137" t="n">
        <v>169</v>
      </c>
      <c r="K137" t="n">
        <v>63</v>
      </c>
      <c r="L137" s="7">
        <f>IF(E137=0,0,G137/E137)</f>
        <v/>
      </c>
      <c r="M137" s="7">
        <f>IF(N137=0,0,H137/N137)</f>
        <v/>
      </c>
      <c r="N137">
        <f>E137*22</f>
        <v/>
      </c>
    </row>
    <row r="138">
      <c r="A138" t="inlineStr">
        <is>
          <t>Mar</t>
        </is>
      </c>
      <c r="B138" t="inlineStr">
        <is>
          <t>Finance</t>
        </is>
      </c>
      <c r="C138" t="inlineStr">
        <is>
          <t>USA</t>
        </is>
      </c>
      <c r="D138" t="inlineStr">
        <is>
          <t>New York</t>
        </is>
      </c>
      <c r="E138" t="n">
        <v>37</v>
      </c>
      <c r="F138" t="n">
        <v>3</v>
      </c>
      <c r="G138" t="n">
        <v>6</v>
      </c>
      <c r="H138" t="n">
        <v>3</v>
      </c>
      <c r="I138" t="n">
        <v>65</v>
      </c>
      <c r="J138" t="n">
        <v>34</v>
      </c>
      <c r="K138" t="n">
        <v>82</v>
      </c>
      <c r="L138" s="7">
        <f>IF(E138=0,0,G138/E138)</f>
        <v/>
      </c>
      <c r="M138" s="7">
        <f>IF(N138=0,0,H138/N138)</f>
        <v/>
      </c>
      <c r="N138">
        <f>E138*22</f>
        <v/>
      </c>
    </row>
    <row r="139">
      <c r="A139" t="inlineStr">
        <is>
          <t>Mar</t>
        </is>
      </c>
      <c r="B139" t="inlineStr">
        <is>
          <t>Finance</t>
        </is>
      </c>
      <c r="C139" t="inlineStr">
        <is>
          <t>USA</t>
        </is>
      </c>
      <c r="D139" t="inlineStr">
        <is>
          <t>Chicago</t>
        </is>
      </c>
      <c r="E139" t="n">
        <v>47</v>
      </c>
      <c r="F139" t="n">
        <v>8</v>
      </c>
      <c r="G139" t="n">
        <v>4</v>
      </c>
      <c r="H139" t="n">
        <v>3</v>
      </c>
      <c r="I139" t="n">
        <v>70</v>
      </c>
      <c r="J139" t="n">
        <v>2</v>
      </c>
      <c r="K139" t="n">
        <v>88</v>
      </c>
      <c r="L139" s="7">
        <f>IF(E139=0,0,G139/E139)</f>
        <v/>
      </c>
      <c r="M139" s="7">
        <f>IF(N139=0,0,H139/N139)</f>
        <v/>
      </c>
      <c r="N139">
        <f>E139*22</f>
        <v/>
      </c>
    </row>
    <row r="140">
      <c r="A140" t="inlineStr">
        <is>
          <t>Mar</t>
        </is>
      </c>
      <c r="B140" t="inlineStr">
        <is>
          <t>Finance</t>
        </is>
      </c>
      <c r="C140" t="inlineStr">
        <is>
          <t>USA</t>
        </is>
      </c>
      <c r="D140" t="inlineStr">
        <is>
          <t>Austin</t>
        </is>
      </c>
      <c r="E140" t="n">
        <v>65</v>
      </c>
      <c r="F140" t="n">
        <v>5</v>
      </c>
      <c r="G140" t="n">
        <v>7</v>
      </c>
      <c r="H140" t="n">
        <v>15</v>
      </c>
      <c r="I140" t="n">
        <v>117</v>
      </c>
      <c r="J140" t="n">
        <v>155</v>
      </c>
      <c r="K140" t="n">
        <v>68</v>
      </c>
      <c r="L140" s="7">
        <f>IF(E140=0,0,G140/E140)</f>
        <v/>
      </c>
      <c r="M140" s="7">
        <f>IF(N140=0,0,H140/N140)</f>
        <v/>
      </c>
      <c r="N140">
        <f>E140*22</f>
        <v/>
      </c>
    </row>
    <row r="141">
      <c r="A141" t="inlineStr">
        <is>
          <t>Mar</t>
        </is>
      </c>
      <c r="B141" t="inlineStr">
        <is>
          <t>Finance</t>
        </is>
      </c>
      <c r="C141" t="inlineStr">
        <is>
          <t>USA</t>
        </is>
      </c>
      <c r="D141" t="inlineStr">
        <is>
          <t>San Francisco</t>
        </is>
      </c>
      <c r="E141" t="n">
        <v>33</v>
      </c>
      <c r="F141" t="n">
        <v>2</v>
      </c>
      <c r="G141" t="n">
        <v>5</v>
      </c>
      <c r="H141" t="n">
        <v>9</v>
      </c>
      <c r="I141" t="n">
        <v>76</v>
      </c>
      <c r="J141" t="n">
        <v>132</v>
      </c>
      <c r="K141" t="n">
        <v>66</v>
      </c>
      <c r="L141" s="7">
        <f>IF(E141=0,0,G141/E141)</f>
        <v/>
      </c>
      <c r="M141" s="7">
        <f>IF(N141=0,0,H141/N141)</f>
        <v/>
      </c>
      <c r="N141">
        <f>E141*22</f>
        <v/>
      </c>
    </row>
    <row r="142">
      <c r="A142" t="inlineStr">
        <is>
          <t>Mar</t>
        </is>
      </c>
      <c r="B142" t="inlineStr">
        <is>
          <t>IT</t>
        </is>
      </c>
      <c r="C142" t="inlineStr">
        <is>
          <t>UK</t>
        </is>
      </c>
      <c r="D142" t="inlineStr">
        <is>
          <t>London</t>
        </is>
      </c>
      <c r="E142" t="n">
        <v>54</v>
      </c>
      <c r="F142" t="n">
        <v>4</v>
      </c>
      <c r="G142" t="n">
        <v>0</v>
      </c>
      <c r="H142" t="n">
        <v>9</v>
      </c>
      <c r="I142" t="n">
        <v>55</v>
      </c>
      <c r="J142" t="n">
        <v>0</v>
      </c>
      <c r="K142" t="n">
        <v>71</v>
      </c>
      <c r="L142" s="7">
        <f>IF(E142=0,0,G142/E142)</f>
        <v/>
      </c>
      <c r="M142" s="7">
        <f>IF(N142=0,0,H142/N142)</f>
        <v/>
      </c>
      <c r="N142">
        <f>E142*22</f>
        <v/>
      </c>
    </row>
    <row r="143">
      <c r="A143" t="inlineStr">
        <is>
          <t>Mar</t>
        </is>
      </c>
      <c r="B143" t="inlineStr">
        <is>
          <t>IT</t>
        </is>
      </c>
      <c r="C143" t="inlineStr">
        <is>
          <t>UK</t>
        </is>
      </c>
      <c r="D143" t="inlineStr">
        <is>
          <t>Manchester</t>
        </is>
      </c>
      <c r="E143" t="n">
        <v>62</v>
      </c>
      <c r="F143" t="n">
        <v>2</v>
      </c>
      <c r="G143" t="n">
        <v>2</v>
      </c>
      <c r="H143" t="n">
        <v>5</v>
      </c>
      <c r="I143" t="n">
        <v>100</v>
      </c>
      <c r="J143" t="n">
        <v>69</v>
      </c>
      <c r="K143" t="n">
        <v>91</v>
      </c>
      <c r="L143" s="7">
        <f>IF(E143=0,0,G143/E143)</f>
        <v/>
      </c>
      <c r="M143" s="7">
        <f>IF(N143=0,0,H143/N143)</f>
        <v/>
      </c>
      <c r="N143">
        <f>E143*22</f>
        <v/>
      </c>
    </row>
    <row r="144">
      <c r="A144" t="inlineStr">
        <is>
          <t>Mar</t>
        </is>
      </c>
      <c r="B144" t="inlineStr">
        <is>
          <t>IT</t>
        </is>
      </c>
      <c r="C144" t="inlineStr">
        <is>
          <t>UK</t>
        </is>
      </c>
      <c r="D144" t="inlineStr">
        <is>
          <t>Birmingham</t>
        </is>
      </c>
      <c r="E144" t="n">
        <v>16</v>
      </c>
      <c r="F144" t="n">
        <v>7</v>
      </c>
      <c r="G144" t="n">
        <v>7</v>
      </c>
      <c r="H144" t="n">
        <v>5</v>
      </c>
      <c r="I144" t="n">
        <v>139</v>
      </c>
      <c r="J144" t="n">
        <v>77</v>
      </c>
      <c r="K144" t="n">
        <v>59</v>
      </c>
      <c r="L144" s="7">
        <f>IF(E144=0,0,G144/E144)</f>
        <v/>
      </c>
      <c r="M144" s="7">
        <f>IF(N144=0,0,H144/N144)</f>
        <v/>
      </c>
      <c r="N144">
        <f>E144*22</f>
        <v/>
      </c>
    </row>
    <row r="145">
      <c r="A145" t="inlineStr">
        <is>
          <t>Mar</t>
        </is>
      </c>
      <c r="B145" t="inlineStr">
        <is>
          <t>IT</t>
        </is>
      </c>
      <c r="C145" t="inlineStr">
        <is>
          <t>USA</t>
        </is>
      </c>
      <c r="D145" t="inlineStr">
        <is>
          <t>New York</t>
        </is>
      </c>
      <c r="E145" t="n">
        <v>57</v>
      </c>
      <c r="F145" t="n">
        <v>3</v>
      </c>
      <c r="G145" t="n">
        <v>6</v>
      </c>
      <c r="H145" t="n">
        <v>12</v>
      </c>
      <c r="I145" t="n">
        <v>33</v>
      </c>
      <c r="J145" t="n">
        <v>112</v>
      </c>
      <c r="K145" t="n">
        <v>71</v>
      </c>
      <c r="L145" s="7">
        <f>IF(E145=0,0,G145/E145)</f>
        <v/>
      </c>
      <c r="M145" s="7">
        <f>IF(N145=0,0,H145/N145)</f>
        <v/>
      </c>
      <c r="N145">
        <f>E145*22</f>
        <v/>
      </c>
    </row>
    <row r="146">
      <c r="A146" t="inlineStr">
        <is>
          <t>Mar</t>
        </is>
      </c>
      <c r="B146" t="inlineStr">
        <is>
          <t>IT</t>
        </is>
      </c>
      <c r="C146" t="inlineStr">
        <is>
          <t>USA</t>
        </is>
      </c>
      <c r="D146" t="inlineStr">
        <is>
          <t>Chicago</t>
        </is>
      </c>
      <c r="E146" t="n">
        <v>14</v>
      </c>
      <c r="F146" t="n">
        <v>8</v>
      </c>
      <c r="G146" t="n">
        <v>6</v>
      </c>
      <c r="H146" t="n">
        <v>33</v>
      </c>
      <c r="I146" t="n">
        <v>136</v>
      </c>
      <c r="J146" t="n">
        <v>40</v>
      </c>
      <c r="K146" t="n">
        <v>77</v>
      </c>
      <c r="L146" s="7">
        <f>IF(E146=0,0,G146/E146)</f>
        <v/>
      </c>
      <c r="M146" s="7">
        <f>IF(N146=0,0,H146/N146)</f>
        <v/>
      </c>
      <c r="N146">
        <f>E146*22</f>
        <v/>
      </c>
    </row>
    <row r="147">
      <c r="A147" t="inlineStr">
        <is>
          <t>Mar</t>
        </is>
      </c>
      <c r="B147" t="inlineStr">
        <is>
          <t>IT</t>
        </is>
      </c>
      <c r="C147" t="inlineStr">
        <is>
          <t>USA</t>
        </is>
      </c>
      <c r="D147" t="inlineStr">
        <is>
          <t>Austin</t>
        </is>
      </c>
      <c r="E147" t="n">
        <v>28</v>
      </c>
      <c r="F147" t="n">
        <v>4</v>
      </c>
      <c r="G147" t="n">
        <v>6</v>
      </c>
      <c r="H147" t="n">
        <v>4</v>
      </c>
      <c r="I147" t="n">
        <v>88</v>
      </c>
      <c r="J147" t="n">
        <v>119</v>
      </c>
      <c r="K147" t="n">
        <v>62</v>
      </c>
      <c r="L147" s="7">
        <f>IF(E147=0,0,G147/E147)</f>
        <v/>
      </c>
      <c r="M147" s="7">
        <f>IF(N147=0,0,H147/N147)</f>
        <v/>
      </c>
      <c r="N147">
        <f>E147*22</f>
        <v/>
      </c>
    </row>
    <row r="148">
      <c r="A148" t="inlineStr">
        <is>
          <t>Mar</t>
        </is>
      </c>
      <c r="B148" t="inlineStr">
        <is>
          <t>IT</t>
        </is>
      </c>
      <c r="C148" t="inlineStr">
        <is>
          <t>USA</t>
        </is>
      </c>
      <c r="D148" t="inlineStr">
        <is>
          <t>San Francisco</t>
        </is>
      </c>
      <c r="E148" t="n">
        <v>32</v>
      </c>
      <c r="F148" t="n">
        <v>1</v>
      </c>
      <c r="G148" t="n">
        <v>2</v>
      </c>
      <c r="H148" t="n">
        <v>6</v>
      </c>
      <c r="I148" t="n">
        <v>110</v>
      </c>
      <c r="J148" t="n">
        <v>173</v>
      </c>
      <c r="K148" t="n">
        <v>87</v>
      </c>
      <c r="L148" s="7">
        <f>IF(E148=0,0,G148/E148)</f>
        <v/>
      </c>
      <c r="M148" s="7">
        <f>IF(N148=0,0,H148/N148)</f>
        <v/>
      </c>
      <c r="N148">
        <f>E148*22</f>
        <v/>
      </c>
    </row>
    <row r="149">
      <c r="A149" t="inlineStr">
        <is>
          <t>Mar</t>
        </is>
      </c>
      <c r="B149" t="inlineStr">
        <is>
          <t>Customer Support</t>
        </is>
      </c>
      <c r="C149" t="inlineStr">
        <is>
          <t>UK</t>
        </is>
      </c>
      <c r="D149" t="inlineStr">
        <is>
          <t>London</t>
        </is>
      </c>
      <c r="E149" t="n">
        <v>51</v>
      </c>
      <c r="F149" t="n">
        <v>1</v>
      </c>
      <c r="G149" t="n">
        <v>7</v>
      </c>
      <c r="H149" t="n">
        <v>0</v>
      </c>
      <c r="I149" t="n">
        <v>106</v>
      </c>
      <c r="J149" t="n">
        <v>121</v>
      </c>
      <c r="K149" t="n">
        <v>73</v>
      </c>
      <c r="L149" s="7">
        <f>IF(E149=0,0,G149/E149)</f>
        <v/>
      </c>
      <c r="M149" s="7">
        <f>IF(N149=0,0,H149/N149)</f>
        <v/>
      </c>
      <c r="N149">
        <f>E149*22</f>
        <v/>
      </c>
    </row>
    <row r="150">
      <c r="A150" t="inlineStr">
        <is>
          <t>Mar</t>
        </is>
      </c>
      <c r="B150" t="inlineStr">
        <is>
          <t>Customer Support</t>
        </is>
      </c>
      <c r="C150" t="inlineStr">
        <is>
          <t>UK</t>
        </is>
      </c>
      <c r="D150" t="inlineStr">
        <is>
          <t>Manchester</t>
        </is>
      </c>
      <c r="E150" t="n">
        <v>22</v>
      </c>
      <c r="F150" t="n">
        <v>1</v>
      </c>
      <c r="G150" t="n">
        <v>7</v>
      </c>
      <c r="H150" t="n">
        <v>0</v>
      </c>
      <c r="I150" t="n">
        <v>62</v>
      </c>
      <c r="J150" t="n">
        <v>157</v>
      </c>
      <c r="K150" t="n">
        <v>67</v>
      </c>
      <c r="L150" s="7">
        <f>IF(E150=0,0,G150/E150)</f>
        <v/>
      </c>
      <c r="M150" s="7">
        <f>IF(N150=0,0,H150/N150)</f>
        <v/>
      </c>
      <c r="N150">
        <f>E150*22</f>
        <v/>
      </c>
    </row>
    <row r="151">
      <c r="A151" t="inlineStr">
        <is>
          <t>Mar</t>
        </is>
      </c>
      <c r="B151" t="inlineStr">
        <is>
          <t>Customer Support</t>
        </is>
      </c>
      <c r="C151" t="inlineStr">
        <is>
          <t>UK</t>
        </is>
      </c>
      <c r="D151" t="inlineStr">
        <is>
          <t>Birmingham</t>
        </is>
      </c>
      <c r="E151" t="n">
        <v>30</v>
      </c>
      <c r="F151" t="n">
        <v>6</v>
      </c>
      <c r="G151" t="n">
        <v>4</v>
      </c>
      <c r="H151" t="n">
        <v>21</v>
      </c>
      <c r="I151" t="n">
        <v>110</v>
      </c>
      <c r="J151" t="n">
        <v>142</v>
      </c>
      <c r="K151" t="n">
        <v>63</v>
      </c>
      <c r="L151" s="7">
        <f>IF(E151=0,0,G151/E151)</f>
        <v/>
      </c>
      <c r="M151" s="7">
        <f>IF(N151=0,0,H151/N151)</f>
        <v/>
      </c>
      <c r="N151">
        <f>E151*22</f>
        <v/>
      </c>
    </row>
    <row r="152">
      <c r="A152" t="inlineStr">
        <is>
          <t>Mar</t>
        </is>
      </c>
      <c r="B152" t="inlineStr">
        <is>
          <t>Customer Support</t>
        </is>
      </c>
      <c r="C152" t="inlineStr">
        <is>
          <t>USA</t>
        </is>
      </c>
      <c r="D152" t="inlineStr">
        <is>
          <t>New York</t>
        </is>
      </c>
      <c r="E152" t="n">
        <v>26</v>
      </c>
      <c r="F152" t="n">
        <v>3</v>
      </c>
      <c r="G152" t="n">
        <v>3</v>
      </c>
      <c r="H152" t="n">
        <v>24</v>
      </c>
      <c r="I152" t="n">
        <v>38</v>
      </c>
      <c r="J152" t="n">
        <v>84</v>
      </c>
      <c r="K152" t="n">
        <v>77</v>
      </c>
      <c r="L152" s="7">
        <f>IF(E152=0,0,G152/E152)</f>
        <v/>
      </c>
      <c r="M152" s="7">
        <f>IF(N152=0,0,H152/N152)</f>
        <v/>
      </c>
      <c r="N152">
        <f>E152*22</f>
        <v/>
      </c>
    </row>
    <row r="153">
      <c r="A153" t="inlineStr">
        <is>
          <t>Mar</t>
        </is>
      </c>
      <c r="B153" t="inlineStr">
        <is>
          <t>Customer Support</t>
        </is>
      </c>
      <c r="C153" t="inlineStr">
        <is>
          <t>USA</t>
        </is>
      </c>
      <c r="D153" t="inlineStr">
        <is>
          <t>Chicago</t>
        </is>
      </c>
      <c r="E153" t="n">
        <v>67</v>
      </c>
      <c r="F153" t="n">
        <v>4</v>
      </c>
      <c r="G153" t="n">
        <v>7</v>
      </c>
      <c r="H153" t="n">
        <v>21</v>
      </c>
      <c r="I153" t="n">
        <v>124</v>
      </c>
      <c r="J153" t="n">
        <v>97</v>
      </c>
      <c r="K153" t="n">
        <v>63</v>
      </c>
      <c r="L153" s="7">
        <f>IF(E153=0,0,G153/E153)</f>
        <v/>
      </c>
      <c r="M153" s="7">
        <f>IF(N153=0,0,H153/N153)</f>
        <v/>
      </c>
      <c r="N153">
        <f>E153*22</f>
        <v/>
      </c>
    </row>
    <row r="154">
      <c r="A154" t="inlineStr">
        <is>
          <t>Mar</t>
        </is>
      </c>
      <c r="B154" t="inlineStr">
        <is>
          <t>Customer Support</t>
        </is>
      </c>
      <c r="C154" t="inlineStr">
        <is>
          <t>USA</t>
        </is>
      </c>
      <c r="D154" t="inlineStr">
        <is>
          <t>Austin</t>
        </is>
      </c>
      <c r="E154" t="n">
        <v>17</v>
      </c>
      <c r="F154" t="n">
        <v>2</v>
      </c>
      <c r="G154" t="n">
        <v>1</v>
      </c>
      <c r="H154" t="n">
        <v>8</v>
      </c>
      <c r="I154" t="n">
        <v>55</v>
      </c>
      <c r="J154" t="n">
        <v>46</v>
      </c>
      <c r="K154" t="n">
        <v>70</v>
      </c>
      <c r="L154" s="7">
        <f>IF(E154=0,0,G154/E154)</f>
        <v/>
      </c>
      <c r="M154" s="7">
        <f>IF(N154=0,0,H154/N154)</f>
        <v/>
      </c>
      <c r="N154">
        <f>E154*22</f>
        <v/>
      </c>
    </row>
    <row r="155">
      <c r="A155" t="inlineStr">
        <is>
          <t>Mar</t>
        </is>
      </c>
      <c r="B155" t="inlineStr">
        <is>
          <t>Customer Support</t>
        </is>
      </c>
      <c r="C155" t="inlineStr">
        <is>
          <t>USA</t>
        </is>
      </c>
      <c r="D155" t="inlineStr">
        <is>
          <t>San Francisco</t>
        </is>
      </c>
      <c r="E155" t="n">
        <v>28</v>
      </c>
      <c r="F155" t="n">
        <v>0</v>
      </c>
      <c r="G155" t="n">
        <v>7</v>
      </c>
      <c r="H155" t="n">
        <v>5</v>
      </c>
      <c r="I155" t="n">
        <v>35</v>
      </c>
      <c r="J155" t="n">
        <v>58</v>
      </c>
      <c r="K155" t="n">
        <v>60</v>
      </c>
      <c r="L155" s="7">
        <f>IF(E155=0,0,G155/E155)</f>
        <v/>
      </c>
      <c r="M155" s="7">
        <f>IF(N155=0,0,H155/N155)</f>
        <v/>
      </c>
      <c r="N155">
        <f>E155*22</f>
        <v/>
      </c>
    </row>
    <row r="156">
      <c r="A156" t="inlineStr">
        <is>
          <t>Mar</t>
        </is>
      </c>
      <c r="B156" t="inlineStr">
        <is>
          <t>Production</t>
        </is>
      </c>
      <c r="C156" t="inlineStr">
        <is>
          <t>UK</t>
        </is>
      </c>
      <c r="D156" t="inlineStr">
        <is>
          <t>London</t>
        </is>
      </c>
      <c r="E156" t="n">
        <v>15</v>
      </c>
      <c r="F156" t="n">
        <v>1</v>
      </c>
      <c r="G156" t="n">
        <v>6</v>
      </c>
      <c r="H156" t="n">
        <v>26</v>
      </c>
      <c r="I156" t="n">
        <v>28</v>
      </c>
      <c r="J156" t="n">
        <v>87</v>
      </c>
      <c r="K156" t="n">
        <v>85</v>
      </c>
      <c r="L156" s="7">
        <f>IF(E156=0,0,G156/E156)</f>
        <v/>
      </c>
      <c r="M156" s="7">
        <f>IF(N156=0,0,H156/N156)</f>
        <v/>
      </c>
      <c r="N156">
        <f>E156*22</f>
        <v/>
      </c>
    </row>
    <row r="157">
      <c r="A157" t="inlineStr">
        <is>
          <t>Mar</t>
        </is>
      </c>
      <c r="B157" t="inlineStr">
        <is>
          <t>Production</t>
        </is>
      </c>
      <c r="C157" t="inlineStr">
        <is>
          <t>UK</t>
        </is>
      </c>
      <c r="D157" t="inlineStr">
        <is>
          <t>Manchester</t>
        </is>
      </c>
      <c r="E157" t="n">
        <v>75</v>
      </c>
      <c r="F157" t="n">
        <v>8</v>
      </c>
      <c r="G157" t="n">
        <v>2</v>
      </c>
      <c r="H157" t="n">
        <v>13</v>
      </c>
      <c r="I157" t="n">
        <v>47</v>
      </c>
      <c r="J157" t="n">
        <v>176</v>
      </c>
      <c r="K157" t="n">
        <v>82</v>
      </c>
      <c r="L157" s="7">
        <f>IF(E157=0,0,G157/E157)</f>
        <v/>
      </c>
      <c r="M157" s="7">
        <f>IF(N157=0,0,H157/N157)</f>
        <v/>
      </c>
      <c r="N157">
        <f>E157*22</f>
        <v/>
      </c>
    </row>
    <row r="158">
      <c r="A158" t="inlineStr">
        <is>
          <t>Mar</t>
        </is>
      </c>
      <c r="B158" t="inlineStr">
        <is>
          <t>Production</t>
        </is>
      </c>
      <c r="C158" t="inlineStr">
        <is>
          <t>UK</t>
        </is>
      </c>
      <c r="D158" t="inlineStr">
        <is>
          <t>Birmingham</t>
        </is>
      </c>
      <c r="E158" t="n">
        <v>39</v>
      </c>
      <c r="F158" t="n">
        <v>5</v>
      </c>
      <c r="G158" t="n">
        <v>6</v>
      </c>
      <c r="H158" t="n">
        <v>0</v>
      </c>
      <c r="I158" t="n">
        <v>112</v>
      </c>
      <c r="J158" t="n">
        <v>156</v>
      </c>
      <c r="K158" t="n">
        <v>78</v>
      </c>
      <c r="L158" s="7">
        <f>IF(E158=0,0,G158/E158)</f>
        <v/>
      </c>
      <c r="M158" s="7">
        <f>IF(N158=0,0,H158/N158)</f>
        <v/>
      </c>
      <c r="N158">
        <f>E158*22</f>
        <v/>
      </c>
    </row>
    <row r="159">
      <c r="A159" t="inlineStr">
        <is>
          <t>Mar</t>
        </is>
      </c>
      <c r="B159" t="inlineStr">
        <is>
          <t>Production</t>
        </is>
      </c>
      <c r="C159" t="inlineStr">
        <is>
          <t>USA</t>
        </is>
      </c>
      <c r="D159" t="inlineStr">
        <is>
          <t>New York</t>
        </is>
      </c>
      <c r="E159" t="n">
        <v>63</v>
      </c>
      <c r="F159" t="n">
        <v>3</v>
      </c>
      <c r="G159" t="n">
        <v>0</v>
      </c>
      <c r="H159" t="n">
        <v>16</v>
      </c>
      <c r="I159" t="n">
        <v>94</v>
      </c>
      <c r="J159" t="n">
        <v>48</v>
      </c>
      <c r="K159" t="n">
        <v>79</v>
      </c>
      <c r="L159" s="7">
        <f>IF(E159=0,0,G159/E159)</f>
        <v/>
      </c>
      <c r="M159" s="7">
        <f>IF(N159=0,0,H159/N159)</f>
        <v/>
      </c>
      <c r="N159">
        <f>E159*22</f>
        <v/>
      </c>
    </row>
    <row r="160">
      <c r="A160" t="inlineStr">
        <is>
          <t>Mar</t>
        </is>
      </c>
      <c r="B160" t="inlineStr">
        <is>
          <t>Production</t>
        </is>
      </c>
      <c r="C160" t="inlineStr">
        <is>
          <t>USA</t>
        </is>
      </c>
      <c r="D160" t="inlineStr">
        <is>
          <t>Chicago</t>
        </is>
      </c>
      <c r="E160" t="n">
        <v>35</v>
      </c>
      <c r="F160" t="n">
        <v>7</v>
      </c>
      <c r="G160" t="n">
        <v>1</v>
      </c>
      <c r="H160" t="n">
        <v>35</v>
      </c>
      <c r="I160" t="n">
        <v>106</v>
      </c>
      <c r="J160" t="n">
        <v>52</v>
      </c>
      <c r="K160" t="n">
        <v>90</v>
      </c>
      <c r="L160" s="7">
        <f>IF(E160=0,0,G160/E160)</f>
        <v/>
      </c>
      <c r="M160" s="7">
        <f>IF(N160=0,0,H160/N160)</f>
        <v/>
      </c>
      <c r="N160">
        <f>E160*22</f>
        <v/>
      </c>
    </row>
    <row r="161">
      <c r="A161" t="inlineStr">
        <is>
          <t>Mar</t>
        </is>
      </c>
      <c r="B161" t="inlineStr">
        <is>
          <t>Production</t>
        </is>
      </c>
      <c r="C161" t="inlineStr">
        <is>
          <t>USA</t>
        </is>
      </c>
      <c r="D161" t="inlineStr">
        <is>
          <t>Austin</t>
        </is>
      </c>
      <c r="E161" t="n">
        <v>34</v>
      </c>
      <c r="F161" t="n">
        <v>4</v>
      </c>
      <c r="G161" t="n">
        <v>1</v>
      </c>
      <c r="H161" t="n">
        <v>10</v>
      </c>
      <c r="I161" t="n">
        <v>74</v>
      </c>
      <c r="J161" t="n">
        <v>137</v>
      </c>
      <c r="K161" t="n">
        <v>77</v>
      </c>
      <c r="L161" s="7">
        <f>IF(E161=0,0,G161/E161)</f>
        <v/>
      </c>
      <c r="M161" s="7">
        <f>IF(N161=0,0,H161/N161)</f>
        <v/>
      </c>
      <c r="N161">
        <f>E161*22</f>
        <v/>
      </c>
    </row>
    <row r="162">
      <c r="A162" t="inlineStr">
        <is>
          <t>Mar</t>
        </is>
      </c>
      <c r="B162" t="inlineStr">
        <is>
          <t>Production</t>
        </is>
      </c>
      <c r="C162" t="inlineStr">
        <is>
          <t>USA</t>
        </is>
      </c>
      <c r="D162" t="inlineStr">
        <is>
          <t>San Francisco</t>
        </is>
      </c>
      <c r="E162" t="n">
        <v>43</v>
      </c>
      <c r="F162" t="n">
        <v>3</v>
      </c>
      <c r="G162" t="n">
        <v>5</v>
      </c>
      <c r="H162" t="n">
        <v>32</v>
      </c>
      <c r="I162" t="n">
        <v>46</v>
      </c>
      <c r="J162" t="n">
        <v>146</v>
      </c>
      <c r="K162" t="n">
        <v>70</v>
      </c>
      <c r="L162" s="7">
        <f>IF(E162=0,0,G162/E162)</f>
        <v/>
      </c>
      <c r="M162" s="7">
        <f>IF(N162=0,0,H162/N162)</f>
        <v/>
      </c>
      <c r="N162">
        <f>E162*22</f>
        <v/>
      </c>
    </row>
    <row r="163">
      <c r="A163" t="inlineStr">
        <is>
          <t>Mar</t>
        </is>
      </c>
      <c r="B163" t="inlineStr">
        <is>
          <t>Marketing</t>
        </is>
      </c>
      <c r="C163" t="inlineStr">
        <is>
          <t>UK</t>
        </is>
      </c>
      <c r="D163" t="inlineStr">
        <is>
          <t>London</t>
        </is>
      </c>
      <c r="E163" t="n">
        <v>74</v>
      </c>
      <c r="F163" t="n">
        <v>8</v>
      </c>
      <c r="G163" t="n">
        <v>3</v>
      </c>
      <c r="H163" t="n">
        <v>1</v>
      </c>
      <c r="I163" t="n">
        <v>60</v>
      </c>
      <c r="J163" t="n">
        <v>21</v>
      </c>
      <c r="K163" t="n">
        <v>66</v>
      </c>
      <c r="L163" s="7">
        <f>IF(E163=0,0,G163/E163)</f>
        <v/>
      </c>
      <c r="M163" s="7">
        <f>IF(N163=0,0,H163/N163)</f>
        <v/>
      </c>
      <c r="N163">
        <f>E163*22</f>
        <v/>
      </c>
    </row>
    <row r="164">
      <c r="A164" t="inlineStr">
        <is>
          <t>Mar</t>
        </is>
      </c>
      <c r="B164" t="inlineStr">
        <is>
          <t>Marketing</t>
        </is>
      </c>
      <c r="C164" t="inlineStr">
        <is>
          <t>UK</t>
        </is>
      </c>
      <c r="D164" t="inlineStr">
        <is>
          <t>Manchester</t>
        </is>
      </c>
      <c r="E164" t="n">
        <v>26</v>
      </c>
      <c r="F164" t="n">
        <v>7</v>
      </c>
      <c r="G164" t="n">
        <v>6</v>
      </c>
      <c r="H164" t="n">
        <v>21</v>
      </c>
      <c r="I164" t="n">
        <v>94</v>
      </c>
      <c r="J164" t="n">
        <v>23</v>
      </c>
      <c r="K164" t="n">
        <v>81</v>
      </c>
      <c r="L164" s="7">
        <f>IF(E164=0,0,G164/E164)</f>
        <v/>
      </c>
      <c r="M164" s="7">
        <f>IF(N164=0,0,H164/N164)</f>
        <v/>
      </c>
      <c r="N164">
        <f>E164*22</f>
        <v/>
      </c>
    </row>
    <row r="165">
      <c r="A165" t="inlineStr">
        <is>
          <t>Mar</t>
        </is>
      </c>
      <c r="B165" t="inlineStr">
        <is>
          <t>Marketing</t>
        </is>
      </c>
      <c r="C165" t="inlineStr">
        <is>
          <t>UK</t>
        </is>
      </c>
      <c r="D165" t="inlineStr">
        <is>
          <t>Birmingham</t>
        </is>
      </c>
      <c r="E165" t="n">
        <v>33</v>
      </c>
      <c r="F165" t="n">
        <v>7</v>
      </c>
      <c r="G165" t="n">
        <v>1</v>
      </c>
      <c r="H165" t="n">
        <v>28</v>
      </c>
      <c r="I165" t="n">
        <v>44</v>
      </c>
      <c r="J165" t="n">
        <v>61</v>
      </c>
      <c r="K165" t="n">
        <v>92</v>
      </c>
      <c r="L165" s="7">
        <f>IF(E165=0,0,G165/E165)</f>
        <v/>
      </c>
      <c r="M165" s="7">
        <f>IF(N165=0,0,H165/N165)</f>
        <v/>
      </c>
      <c r="N165">
        <f>E165*22</f>
        <v/>
      </c>
    </row>
    <row r="166">
      <c r="A166" t="inlineStr">
        <is>
          <t>Mar</t>
        </is>
      </c>
      <c r="B166" t="inlineStr">
        <is>
          <t>Marketing</t>
        </is>
      </c>
      <c r="C166" t="inlineStr">
        <is>
          <t>USA</t>
        </is>
      </c>
      <c r="D166" t="inlineStr">
        <is>
          <t>New York</t>
        </is>
      </c>
      <c r="E166" t="n">
        <v>51</v>
      </c>
      <c r="F166" t="n">
        <v>8</v>
      </c>
      <c r="G166" t="n">
        <v>1</v>
      </c>
      <c r="H166" t="n">
        <v>35</v>
      </c>
      <c r="I166" t="n">
        <v>77</v>
      </c>
      <c r="J166" t="n">
        <v>43</v>
      </c>
      <c r="K166" t="n">
        <v>79</v>
      </c>
      <c r="L166" s="7">
        <f>IF(E166=0,0,G166/E166)</f>
        <v/>
      </c>
      <c r="M166" s="7">
        <f>IF(N166=0,0,H166/N166)</f>
        <v/>
      </c>
      <c r="N166">
        <f>E166*22</f>
        <v/>
      </c>
    </row>
    <row r="167">
      <c r="A167" t="inlineStr">
        <is>
          <t>Mar</t>
        </is>
      </c>
      <c r="B167" t="inlineStr">
        <is>
          <t>Marketing</t>
        </is>
      </c>
      <c r="C167" t="inlineStr">
        <is>
          <t>USA</t>
        </is>
      </c>
      <c r="D167" t="inlineStr">
        <is>
          <t>Chicago</t>
        </is>
      </c>
      <c r="E167" t="n">
        <v>49</v>
      </c>
      <c r="F167" t="n">
        <v>2</v>
      </c>
      <c r="G167" t="n">
        <v>1</v>
      </c>
      <c r="H167" t="n">
        <v>0</v>
      </c>
      <c r="I167" t="n">
        <v>83</v>
      </c>
      <c r="J167" t="n">
        <v>175</v>
      </c>
      <c r="K167" t="n">
        <v>81</v>
      </c>
      <c r="L167" s="7">
        <f>IF(E167=0,0,G167/E167)</f>
        <v/>
      </c>
      <c r="M167" s="7">
        <f>IF(N167=0,0,H167/N167)</f>
        <v/>
      </c>
      <c r="N167">
        <f>E167*22</f>
        <v/>
      </c>
    </row>
    <row r="168">
      <c r="A168" t="inlineStr">
        <is>
          <t>Mar</t>
        </is>
      </c>
      <c r="B168" t="inlineStr">
        <is>
          <t>Marketing</t>
        </is>
      </c>
      <c r="C168" t="inlineStr">
        <is>
          <t>USA</t>
        </is>
      </c>
      <c r="D168" t="inlineStr">
        <is>
          <t>Austin</t>
        </is>
      </c>
      <c r="E168" t="n">
        <v>28</v>
      </c>
      <c r="F168" t="n">
        <v>5</v>
      </c>
      <c r="G168" t="n">
        <v>2</v>
      </c>
      <c r="H168" t="n">
        <v>11</v>
      </c>
      <c r="I168" t="n">
        <v>29</v>
      </c>
      <c r="J168" t="n">
        <v>116</v>
      </c>
      <c r="K168" t="n">
        <v>60</v>
      </c>
      <c r="L168" s="7">
        <f>IF(E168=0,0,G168/E168)</f>
        <v/>
      </c>
      <c r="M168" s="7">
        <f>IF(N168=0,0,H168/N168)</f>
        <v/>
      </c>
      <c r="N168">
        <f>E168*22</f>
        <v/>
      </c>
    </row>
    <row r="169">
      <c r="A169" t="inlineStr">
        <is>
          <t>Mar</t>
        </is>
      </c>
      <c r="B169" t="inlineStr">
        <is>
          <t>Marketing</t>
        </is>
      </c>
      <c r="C169" t="inlineStr">
        <is>
          <t>USA</t>
        </is>
      </c>
      <c r="D169" t="inlineStr">
        <is>
          <t>San Francisco</t>
        </is>
      </c>
      <c r="E169" t="n">
        <v>35</v>
      </c>
      <c r="F169" t="n">
        <v>2</v>
      </c>
      <c r="G169" t="n">
        <v>2</v>
      </c>
      <c r="H169" t="n">
        <v>19</v>
      </c>
      <c r="I169" t="n">
        <v>107</v>
      </c>
      <c r="J169" t="n">
        <v>157</v>
      </c>
      <c r="K169" t="n">
        <v>59</v>
      </c>
      <c r="L169" s="7">
        <f>IF(E169=0,0,G169/E169)</f>
        <v/>
      </c>
      <c r="M169" s="7">
        <f>IF(N169=0,0,H169/N169)</f>
        <v/>
      </c>
      <c r="N169">
        <f>E169*22</f>
        <v/>
      </c>
    </row>
    <row r="170">
      <c r="A170" t="inlineStr">
        <is>
          <t>Apr</t>
        </is>
      </c>
      <c r="B170" t="inlineStr">
        <is>
          <t>Operations</t>
        </is>
      </c>
      <c r="C170" t="inlineStr">
        <is>
          <t>UK</t>
        </is>
      </c>
      <c r="D170" t="inlineStr">
        <is>
          <t>London</t>
        </is>
      </c>
      <c r="E170" t="n">
        <v>17</v>
      </c>
      <c r="F170" t="n">
        <v>3</v>
      </c>
      <c r="G170" t="n">
        <v>6</v>
      </c>
      <c r="H170" t="n">
        <v>29</v>
      </c>
      <c r="I170" t="n">
        <v>18</v>
      </c>
      <c r="J170" t="n">
        <v>36</v>
      </c>
      <c r="K170" t="n">
        <v>91</v>
      </c>
      <c r="L170" s="7">
        <f>IF(E170=0,0,G170/E170)</f>
        <v/>
      </c>
      <c r="M170" s="7">
        <f>IF(N170=0,0,H170/N170)</f>
        <v/>
      </c>
      <c r="N170">
        <f>E170*22</f>
        <v/>
      </c>
    </row>
    <row r="171">
      <c r="A171" t="inlineStr">
        <is>
          <t>Apr</t>
        </is>
      </c>
      <c r="B171" t="inlineStr">
        <is>
          <t>Operations</t>
        </is>
      </c>
      <c r="C171" t="inlineStr">
        <is>
          <t>UK</t>
        </is>
      </c>
      <c r="D171" t="inlineStr">
        <is>
          <t>Manchester</t>
        </is>
      </c>
      <c r="E171" t="n">
        <v>29</v>
      </c>
      <c r="F171" t="n">
        <v>1</v>
      </c>
      <c r="G171" t="n">
        <v>6</v>
      </c>
      <c r="H171" t="n">
        <v>11</v>
      </c>
      <c r="I171" t="n">
        <v>96</v>
      </c>
      <c r="J171" t="n">
        <v>133</v>
      </c>
      <c r="K171" t="n">
        <v>66</v>
      </c>
      <c r="L171" s="7">
        <f>IF(E171=0,0,G171/E171)</f>
        <v/>
      </c>
      <c r="M171" s="7">
        <f>IF(N171=0,0,H171/N171)</f>
        <v/>
      </c>
      <c r="N171">
        <f>E171*22</f>
        <v/>
      </c>
    </row>
    <row r="172">
      <c r="A172" t="inlineStr">
        <is>
          <t>Apr</t>
        </is>
      </c>
      <c r="B172" t="inlineStr">
        <is>
          <t>Operations</t>
        </is>
      </c>
      <c r="C172" t="inlineStr">
        <is>
          <t>UK</t>
        </is>
      </c>
      <c r="D172" t="inlineStr">
        <is>
          <t>Birmingham</t>
        </is>
      </c>
      <c r="E172" t="n">
        <v>24</v>
      </c>
      <c r="F172" t="n">
        <v>3</v>
      </c>
      <c r="G172" t="n">
        <v>5</v>
      </c>
      <c r="H172" t="n">
        <v>3</v>
      </c>
      <c r="I172" t="n">
        <v>19</v>
      </c>
      <c r="J172" t="n">
        <v>171</v>
      </c>
      <c r="K172" t="n">
        <v>67</v>
      </c>
      <c r="L172" s="7">
        <f>IF(E172=0,0,G172/E172)</f>
        <v/>
      </c>
      <c r="M172" s="7">
        <f>IF(N172=0,0,H172/N172)</f>
        <v/>
      </c>
      <c r="N172">
        <f>E172*22</f>
        <v/>
      </c>
    </row>
    <row r="173">
      <c r="A173" t="inlineStr">
        <is>
          <t>Apr</t>
        </is>
      </c>
      <c r="B173" t="inlineStr">
        <is>
          <t>Operations</t>
        </is>
      </c>
      <c r="C173" t="inlineStr">
        <is>
          <t>USA</t>
        </is>
      </c>
      <c r="D173" t="inlineStr">
        <is>
          <t>New York</t>
        </is>
      </c>
      <c r="E173" t="n">
        <v>41</v>
      </c>
      <c r="F173" t="n">
        <v>7</v>
      </c>
      <c r="G173" t="n">
        <v>1</v>
      </c>
      <c r="H173" t="n">
        <v>30</v>
      </c>
      <c r="I173" t="n">
        <v>98</v>
      </c>
      <c r="J173" t="n">
        <v>105</v>
      </c>
      <c r="K173" t="n">
        <v>84</v>
      </c>
      <c r="L173" s="7">
        <f>IF(E173=0,0,G173/E173)</f>
        <v/>
      </c>
      <c r="M173" s="7">
        <f>IF(N173=0,0,H173/N173)</f>
        <v/>
      </c>
      <c r="N173">
        <f>E173*22</f>
        <v/>
      </c>
    </row>
    <row r="174">
      <c r="A174" t="inlineStr">
        <is>
          <t>Apr</t>
        </is>
      </c>
      <c r="B174" t="inlineStr">
        <is>
          <t>Operations</t>
        </is>
      </c>
      <c r="C174" t="inlineStr">
        <is>
          <t>USA</t>
        </is>
      </c>
      <c r="D174" t="inlineStr">
        <is>
          <t>Chicago</t>
        </is>
      </c>
      <c r="E174" t="n">
        <v>55</v>
      </c>
      <c r="F174" t="n">
        <v>4</v>
      </c>
      <c r="G174" t="n">
        <v>7</v>
      </c>
      <c r="H174" t="n">
        <v>29</v>
      </c>
      <c r="I174" t="n">
        <v>114</v>
      </c>
      <c r="J174" t="n">
        <v>111</v>
      </c>
      <c r="K174" t="n">
        <v>65</v>
      </c>
      <c r="L174" s="7">
        <f>IF(E174=0,0,G174/E174)</f>
        <v/>
      </c>
      <c r="M174" s="7">
        <f>IF(N174=0,0,H174/N174)</f>
        <v/>
      </c>
      <c r="N174">
        <f>E174*22</f>
        <v/>
      </c>
    </row>
    <row r="175">
      <c r="A175" t="inlineStr">
        <is>
          <t>Apr</t>
        </is>
      </c>
      <c r="B175" t="inlineStr">
        <is>
          <t>Operations</t>
        </is>
      </c>
      <c r="C175" t="inlineStr">
        <is>
          <t>USA</t>
        </is>
      </c>
      <c r="D175" t="inlineStr">
        <is>
          <t>Austin</t>
        </is>
      </c>
      <c r="E175" t="n">
        <v>42</v>
      </c>
      <c r="F175" t="n">
        <v>1</v>
      </c>
      <c r="G175" t="n">
        <v>5</v>
      </c>
      <c r="H175" t="n">
        <v>33</v>
      </c>
      <c r="I175" t="n">
        <v>120</v>
      </c>
      <c r="J175" t="n">
        <v>107</v>
      </c>
      <c r="K175" t="n">
        <v>59</v>
      </c>
      <c r="L175" s="7">
        <f>IF(E175=0,0,G175/E175)</f>
        <v/>
      </c>
      <c r="M175" s="7">
        <f>IF(N175=0,0,H175/N175)</f>
        <v/>
      </c>
      <c r="N175">
        <f>E175*22</f>
        <v/>
      </c>
    </row>
    <row r="176">
      <c r="A176" t="inlineStr">
        <is>
          <t>Apr</t>
        </is>
      </c>
      <c r="B176" t="inlineStr">
        <is>
          <t>Operations</t>
        </is>
      </c>
      <c r="C176" t="inlineStr">
        <is>
          <t>USA</t>
        </is>
      </c>
      <c r="D176" t="inlineStr">
        <is>
          <t>San Francisco</t>
        </is>
      </c>
      <c r="E176" t="n">
        <v>26</v>
      </c>
      <c r="F176" t="n">
        <v>0</v>
      </c>
      <c r="G176" t="n">
        <v>4</v>
      </c>
      <c r="H176" t="n">
        <v>27</v>
      </c>
      <c r="I176" t="n">
        <v>106</v>
      </c>
      <c r="J176" t="n">
        <v>152</v>
      </c>
      <c r="K176" t="n">
        <v>78</v>
      </c>
      <c r="L176" s="7">
        <f>IF(E176=0,0,G176/E176)</f>
        <v/>
      </c>
      <c r="M176" s="7">
        <f>IF(N176=0,0,H176/N176)</f>
        <v/>
      </c>
      <c r="N176">
        <f>E176*22</f>
        <v/>
      </c>
    </row>
    <row r="177">
      <c r="A177" t="inlineStr">
        <is>
          <t>Apr</t>
        </is>
      </c>
      <c r="B177" t="inlineStr">
        <is>
          <t>Sales</t>
        </is>
      </c>
      <c r="C177" t="inlineStr">
        <is>
          <t>UK</t>
        </is>
      </c>
      <c r="D177" t="inlineStr">
        <is>
          <t>London</t>
        </is>
      </c>
      <c r="E177" t="n">
        <v>61</v>
      </c>
      <c r="F177" t="n">
        <v>4</v>
      </c>
      <c r="G177" t="n">
        <v>1</v>
      </c>
      <c r="H177" t="n">
        <v>15</v>
      </c>
      <c r="I177" t="n">
        <v>41</v>
      </c>
      <c r="J177" t="n">
        <v>114</v>
      </c>
      <c r="K177" t="n">
        <v>73</v>
      </c>
      <c r="L177" s="7">
        <f>IF(E177=0,0,G177/E177)</f>
        <v/>
      </c>
      <c r="M177" s="7">
        <f>IF(N177=0,0,H177/N177)</f>
        <v/>
      </c>
      <c r="N177">
        <f>E177*22</f>
        <v/>
      </c>
    </row>
    <row r="178">
      <c r="A178" t="inlineStr">
        <is>
          <t>Apr</t>
        </is>
      </c>
      <c r="B178" t="inlineStr">
        <is>
          <t>Sales</t>
        </is>
      </c>
      <c r="C178" t="inlineStr">
        <is>
          <t>UK</t>
        </is>
      </c>
      <c r="D178" t="inlineStr">
        <is>
          <t>Manchester</t>
        </is>
      </c>
      <c r="E178" t="n">
        <v>48</v>
      </c>
      <c r="F178" t="n">
        <v>6</v>
      </c>
      <c r="G178" t="n">
        <v>0</v>
      </c>
      <c r="H178" t="n">
        <v>30</v>
      </c>
      <c r="I178" t="n">
        <v>36</v>
      </c>
      <c r="J178" t="n">
        <v>134</v>
      </c>
      <c r="K178" t="n">
        <v>73</v>
      </c>
      <c r="L178" s="7">
        <f>IF(E178=0,0,G178/E178)</f>
        <v/>
      </c>
      <c r="M178" s="7">
        <f>IF(N178=0,0,H178/N178)</f>
        <v/>
      </c>
      <c r="N178">
        <f>E178*22</f>
        <v/>
      </c>
    </row>
    <row r="179">
      <c r="A179" t="inlineStr">
        <is>
          <t>Apr</t>
        </is>
      </c>
      <c r="B179" t="inlineStr">
        <is>
          <t>Sales</t>
        </is>
      </c>
      <c r="C179" t="inlineStr">
        <is>
          <t>UK</t>
        </is>
      </c>
      <c r="D179" t="inlineStr">
        <is>
          <t>Birmingham</t>
        </is>
      </c>
      <c r="E179" t="n">
        <v>42</v>
      </c>
      <c r="F179" t="n">
        <v>4</v>
      </c>
      <c r="G179" t="n">
        <v>6</v>
      </c>
      <c r="H179" t="n">
        <v>15</v>
      </c>
      <c r="I179" t="n">
        <v>27</v>
      </c>
      <c r="J179" t="n">
        <v>170</v>
      </c>
      <c r="K179" t="n">
        <v>81</v>
      </c>
      <c r="L179" s="7">
        <f>IF(E179=0,0,G179/E179)</f>
        <v/>
      </c>
      <c r="M179" s="7">
        <f>IF(N179=0,0,H179/N179)</f>
        <v/>
      </c>
      <c r="N179">
        <f>E179*22</f>
        <v/>
      </c>
    </row>
    <row r="180">
      <c r="A180" t="inlineStr">
        <is>
          <t>Apr</t>
        </is>
      </c>
      <c r="B180" t="inlineStr">
        <is>
          <t>Sales</t>
        </is>
      </c>
      <c r="C180" t="inlineStr">
        <is>
          <t>USA</t>
        </is>
      </c>
      <c r="D180" t="inlineStr">
        <is>
          <t>New York</t>
        </is>
      </c>
      <c r="E180" t="n">
        <v>67</v>
      </c>
      <c r="F180" t="n">
        <v>8</v>
      </c>
      <c r="G180" t="n">
        <v>6</v>
      </c>
      <c r="H180" t="n">
        <v>10</v>
      </c>
      <c r="I180" t="n">
        <v>66</v>
      </c>
      <c r="J180" t="n">
        <v>166</v>
      </c>
      <c r="K180" t="n">
        <v>84</v>
      </c>
      <c r="L180" s="7">
        <f>IF(E180=0,0,G180/E180)</f>
        <v/>
      </c>
      <c r="M180" s="7">
        <f>IF(N180=0,0,H180/N180)</f>
        <v/>
      </c>
      <c r="N180">
        <f>E180*22</f>
        <v/>
      </c>
    </row>
    <row r="181">
      <c r="A181" t="inlineStr">
        <is>
          <t>Apr</t>
        </is>
      </c>
      <c r="B181" t="inlineStr">
        <is>
          <t>Sales</t>
        </is>
      </c>
      <c r="C181" t="inlineStr">
        <is>
          <t>USA</t>
        </is>
      </c>
      <c r="D181" t="inlineStr">
        <is>
          <t>Chicago</t>
        </is>
      </c>
      <c r="E181" t="n">
        <v>46</v>
      </c>
      <c r="F181" t="n">
        <v>1</v>
      </c>
      <c r="G181" t="n">
        <v>1</v>
      </c>
      <c r="H181" t="n">
        <v>6</v>
      </c>
      <c r="I181" t="n">
        <v>43</v>
      </c>
      <c r="J181" t="n">
        <v>31</v>
      </c>
      <c r="K181" t="n">
        <v>92</v>
      </c>
      <c r="L181" s="7">
        <f>IF(E181=0,0,G181/E181)</f>
        <v/>
      </c>
      <c r="M181" s="7">
        <f>IF(N181=0,0,H181/N181)</f>
        <v/>
      </c>
      <c r="N181">
        <f>E181*22</f>
        <v/>
      </c>
    </row>
    <row r="182">
      <c r="A182" t="inlineStr">
        <is>
          <t>Apr</t>
        </is>
      </c>
      <c r="B182" t="inlineStr">
        <is>
          <t>Sales</t>
        </is>
      </c>
      <c r="C182" t="inlineStr">
        <is>
          <t>USA</t>
        </is>
      </c>
      <c r="D182" t="inlineStr">
        <is>
          <t>Austin</t>
        </is>
      </c>
      <c r="E182" t="n">
        <v>53</v>
      </c>
      <c r="F182" t="n">
        <v>7</v>
      </c>
      <c r="G182" t="n">
        <v>0</v>
      </c>
      <c r="H182" t="n">
        <v>18</v>
      </c>
      <c r="I182" t="n">
        <v>72</v>
      </c>
      <c r="J182" t="n">
        <v>76</v>
      </c>
      <c r="K182" t="n">
        <v>59</v>
      </c>
      <c r="L182" s="7">
        <f>IF(E182=0,0,G182/E182)</f>
        <v/>
      </c>
      <c r="M182" s="7">
        <f>IF(N182=0,0,H182/N182)</f>
        <v/>
      </c>
      <c r="N182">
        <f>E182*22</f>
        <v/>
      </c>
    </row>
    <row r="183">
      <c r="A183" t="inlineStr">
        <is>
          <t>Apr</t>
        </is>
      </c>
      <c r="B183" t="inlineStr">
        <is>
          <t>Sales</t>
        </is>
      </c>
      <c r="C183" t="inlineStr">
        <is>
          <t>USA</t>
        </is>
      </c>
      <c r="D183" t="inlineStr">
        <is>
          <t>San Francisco</t>
        </is>
      </c>
      <c r="E183" t="n">
        <v>31</v>
      </c>
      <c r="F183" t="n">
        <v>2</v>
      </c>
      <c r="G183" t="n">
        <v>1</v>
      </c>
      <c r="H183" t="n">
        <v>28</v>
      </c>
      <c r="I183" t="n">
        <v>125</v>
      </c>
      <c r="J183" t="n">
        <v>135</v>
      </c>
      <c r="K183" t="n">
        <v>83</v>
      </c>
      <c r="L183" s="7">
        <f>IF(E183=0,0,G183/E183)</f>
        <v/>
      </c>
      <c r="M183" s="7">
        <f>IF(N183=0,0,H183/N183)</f>
        <v/>
      </c>
      <c r="N183">
        <f>E183*22</f>
        <v/>
      </c>
    </row>
    <row r="184">
      <c r="A184" t="inlineStr">
        <is>
          <t>Apr</t>
        </is>
      </c>
      <c r="B184" t="inlineStr">
        <is>
          <t>HR</t>
        </is>
      </c>
      <c r="C184" t="inlineStr">
        <is>
          <t>UK</t>
        </is>
      </c>
      <c r="D184" t="inlineStr">
        <is>
          <t>London</t>
        </is>
      </c>
      <c r="E184" t="n">
        <v>21</v>
      </c>
      <c r="F184" t="n">
        <v>5</v>
      </c>
      <c r="G184" t="n">
        <v>3</v>
      </c>
      <c r="H184" t="n">
        <v>2</v>
      </c>
      <c r="I184" t="n">
        <v>88</v>
      </c>
      <c r="J184" t="n">
        <v>7</v>
      </c>
      <c r="K184" t="n">
        <v>87</v>
      </c>
      <c r="L184" s="7">
        <f>IF(E184=0,0,G184/E184)</f>
        <v/>
      </c>
      <c r="M184" s="7">
        <f>IF(N184=0,0,H184/N184)</f>
        <v/>
      </c>
      <c r="N184">
        <f>E184*22</f>
        <v/>
      </c>
    </row>
    <row r="185">
      <c r="A185" t="inlineStr">
        <is>
          <t>Apr</t>
        </is>
      </c>
      <c r="B185" t="inlineStr">
        <is>
          <t>HR</t>
        </is>
      </c>
      <c r="C185" t="inlineStr">
        <is>
          <t>UK</t>
        </is>
      </c>
      <c r="D185" t="inlineStr">
        <is>
          <t>Manchester</t>
        </is>
      </c>
      <c r="E185" t="n">
        <v>68</v>
      </c>
      <c r="F185" t="n">
        <v>5</v>
      </c>
      <c r="G185" t="n">
        <v>4</v>
      </c>
      <c r="H185" t="n">
        <v>20</v>
      </c>
      <c r="I185" t="n">
        <v>137</v>
      </c>
      <c r="J185" t="n">
        <v>36</v>
      </c>
      <c r="K185" t="n">
        <v>88</v>
      </c>
      <c r="L185" s="7">
        <f>IF(E185=0,0,G185/E185)</f>
        <v/>
      </c>
      <c r="M185" s="7">
        <f>IF(N185=0,0,H185/N185)</f>
        <v/>
      </c>
      <c r="N185">
        <f>E185*22</f>
        <v/>
      </c>
    </row>
    <row r="186">
      <c r="A186" t="inlineStr">
        <is>
          <t>Apr</t>
        </is>
      </c>
      <c r="B186" t="inlineStr">
        <is>
          <t>HR</t>
        </is>
      </c>
      <c r="C186" t="inlineStr">
        <is>
          <t>UK</t>
        </is>
      </c>
      <c r="D186" t="inlineStr">
        <is>
          <t>Birmingham</t>
        </is>
      </c>
      <c r="E186" t="n">
        <v>66</v>
      </c>
      <c r="F186" t="n">
        <v>3</v>
      </c>
      <c r="G186" t="n">
        <v>3</v>
      </c>
      <c r="H186" t="n">
        <v>18</v>
      </c>
      <c r="I186" t="n">
        <v>25</v>
      </c>
      <c r="J186" t="n">
        <v>50</v>
      </c>
      <c r="K186" t="n">
        <v>78</v>
      </c>
      <c r="L186" s="7">
        <f>IF(E186=0,0,G186/E186)</f>
        <v/>
      </c>
      <c r="M186" s="7">
        <f>IF(N186=0,0,H186/N186)</f>
        <v/>
      </c>
      <c r="N186">
        <f>E186*22</f>
        <v/>
      </c>
    </row>
    <row r="187">
      <c r="A187" t="inlineStr">
        <is>
          <t>Apr</t>
        </is>
      </c>
      <c r="B187" t="inlineStr">
        <is>
          <t>HR</t>
        </is>
      </c>
      <c r="C187" t="inlineStr">
        <is>
          <t>USA</t>
        </is>
      </c>
      <c r="D187" t="inlineStr">
        <is>
          <t>New York</t>
        </is>
      </c>
      <c r="E187" t="n">
        <v>61</v>
      </c>
      <c r="F187" t="n">
        <v>5</v>
      </c>
      <c r="G187" t="n">
        <v>7</v>
      </c>
      <c r="H187" t="n">
        <v>1</v>
      </c>
      <c r="I187" t="n">
        <v>54</v>
      </c>
      <c r="J187" t="n">
        <v>162</v>
      </c>
      <c r="K187" t="n">
        <v>70</v>
      </c>
      <c r="L187" s="7">
        <f>IF(E187=0,0,G187/E187)</f>
        <v/>
      </c>
      <c r="M187" s="7">
        <f>IF(N187=0,0,H187/N187)</f>
        <v/>
      </c>
      <c r="N187">
        <f>E187*22</f>
        <v/>
      </c>
    </row>
    <row r="188">
      <c r="A188" t="inlineStr">
        <is>
          <t>Apr</t>
        </is>
      </c>
      <c r="B188" t="inlineStr">
        <is>
          <t>HR</t>
        </is>
      </c>
      <c r="C188" t="inlineStr">
        <is>
          <t>USA</t>
        </is>
      </c>
      <c r="D188" t="inlineStr">
        <is>
          <t>Chicago</t>
        </is>
      </c>
      <c r="E188" t="n">
        <v>44</v>
      </c>
      <c r="F188" t="n">
        <v>3</v>
      </c>
      <c r="G188" t="n">
        <v>3</v>
      </c>
      <c r="H188" t="n">
        <v>3</v>
      </c>
      <c r="I188" t="n">
        <v>37</v>
      </c>
      <c r="J188" t="n">
        <v>78</v>
      </c>
      <c r="K188" t="n">
        <v>78</v>
      </c>
      <c r="L188" s="7">
        <f>IF(E188=0,0,G188/E188)</f>
        <v/>
      </c>
      <c r="M188" s="7">
        <f>IF(N188=0,0,H188/N188)</f>
        <v/>
      </c>
      <c r="N188">
        <f>E188*22</f>
        <v/>
      </c>
    </row>
    <row r="189">
      <c r="A189" t="inlineStr">
        <is>
          <t>Apr</t>
        </is>
      </c>
      <c r="B189" t="inlineStr">
        <is>
          <t>HR</t>
        </is>
      </c>
      <c r="C189" t="inlineStr">
        <is>
          <t>USA</t>
        </is>
      </c>
      <c r="D189" t="inlineStr">
        <is>
          <t>Austin</t>
        </is>
      </c>
      <c r="E189" t="n">
        <v>65</v>
      </c>
      <c r="F189" t="n">
        <v>4</v>
      </c>
      <c r="G189" t="n">
        <v>6</v>
      </c>
      <c r="H189" t="n">
        <v>8</v>
      </c>
      <c r="I189" t="n">
        <v>95</v>
      </c>
      <c r="J189" t="n">
        <v>178</v>
      </c>
      <c r="K189" t="n">
        <v>86</v>
      </c>
      <c r="L189" s="7">
        <f>IF(E189=0,0,G189/E189)</f>
        <v/>
      </c>
      <c r="M189" s="7">
        <f>IF(N189=0,0,H189/N189)</f>
        <v/>
      </c>
      <c r="N189">
        <f>E189*22</f>
        <v/>
      </c>
    </row>
    <row r="190">
      <c r="A190" t="inlineStr">
        <is>
          <t>Apr</t>
        </is>
      </c>
      <c r="B190" t="inlineStr">
        <is>
          <t>HR</t>
        </is>
      </c>
      <c r="C190" t="inlineStr">
        <is>
          <t>USA</t>
        </is>
      </c>
      <c r="D190" t="inlineStr">
        <is>
          <t>San Francisco</t>
        </is>
      </c>
      <c r="E190" t="n">
        <v>35</v>
      </c>
      <c r="F190" t="n">
        <v>1</v>
      </c>
      <c r="G190" t="n">
        <v>2</v>
      </c>
      <c r="H190" t="n">
        <v>14</v>
      </c>
      <c r="I190" t="n">
        <v>88</v>
      </c>
      <c r="J190" t="n">
        <v>30</v>
      </c>
      <c r="K190" t="n">
        <v>70</v>
      </c>
      <c r="L190" s="7">
        <f>IF(E190=0,0,G190/E190)</f>
        <v/>
      </c>
      <c r="M190" s="7">
        <f>IF(N190=0,0,H190/N190)</f>
        <v/>
      </c>
      <c r="N190">
        <f>E190*22</f>
        <v/>
      </c>
    </row>
    <row r="191">
      <c r="A191" t="inlineStr">
        <is>
          <t>Apr</t>
        </is>
      </c>
      <c r="B191" t="inlineStr">
        <is>
          <t>Finance</t>
        </is>
      </c>
      <c r="C191" t="inlineStr">
        <is>
          <t>UK</t>
        </is>
      </c>
      <c r="D191" t="inlineStr">
        <is>
          <t>London</t>
        </is>
      </c>
      <c r="E191" t="n">
        <v>26</v>
      </c>
      <c r="F191" t="n">
        <v>2</v>
      </c>
      <c r="G191" t="n">
        <v>3</v>
      </c>
      <c r="H191" t="n">
        <v>32</v>
      </c>
      <c r="I191" t="n">
        <v>85</v>
      </c>
      <c r="J191" t="n">
        <v>69</v>
      </c>
      <c r="K191" t="n">
        <v>81</v>
      </c>
      <c r="L191" s="7">
        <f>IF(E191=0,0,G191/E191)</f>
        <v/>
      </c>
      <c r="M191" s="7">
        <f>IF(N191=0,0,H191/N191)</f>
        <v/>
      </c>
      <c r="N191">
        <f>E191*22</f>
        <v/>
      </c>
    </row>
    <row r="192">
      <c r="A192" t="inlineStr">
        <is>
          <t>Apr</t>
        </is>
      </c>
      <c r="B192" t="inlineStr">
        <is>
          <t>Finance</t>
        </is>
      </c>
      <c r="C192" t="inlineStr">
        <is>
          <t>UK</t>
        </is>
      </c>
      <c r="D192" t="inlineStr">
        <is>
          <t>Manchester</t>
        </is>
      </c>
      <c r="E192" t="n">
        <v>68</v>
      </c>
      <c r="F192" t="n">
        <v>8</v>
      </c>
      <c r="G192" t="n">
        <v>1</v>
      </c>
      <c r="H192" t="n">
        <v>33</v>
      </c>
      <c r="I192" t="n">
        <v>68</v>
      </c>
      <c r="J192" t="n">
        <v>77</v>
      </c>
      <c r="K192" t="n">
        <v>69</v>
      </c>
      <c r="L192" s="7">
        <f>IF(E192=0,0,G192/E192)</f>
        <v/>
      </c>
      <c r="M192" s="7">
        <f>IF(N192=0,0,H192/N192)</f>
        <v/>
      </c>
      <c r="N192">
        <f>E192*22</f>
        <v/>
      </c>
    </row>
    <row r="193">
      <c r="A193" t="inlineStr">
        <is>
          <t>Apr</t>
        </is>
      </c>
      <c r="B193" t="inlineStr">
        <is>
          <t>Finance</t>
        </is>
      </c>
      <c r="C193" t="inlineStr">
        <is>
          <t>UK</t>
        </is>
      </c>
      <c r="D193" t="inlineStr">
        <is>
          <t>Birmingham</t>
        </is>
      </c>
      <c r="E193" t="n">
        <v>51</v>
      </c>
      <c r="F193" t="n">
        <v>3</v>
      </c>
      <c r="G193" t="n">
        <v>4</v>
      </c>
      <c r="H193" t="n">
        <v>8</v>
      </c>
      <c r="I193" t="n">
        <v>33</v>
      </c>
      <c r="J193" t="n">
        <v>118</v>
      </c>
      <c r="K193" t="n">
        <v>62</v>
      </c>
      <c r="L193" s="7">
        <f>IF(E193=0,0,G193/E193)</f>
        <v/>
      </c>
      <c r="M193" s="7">
        <f>IF(N193=0,0,H193/N193)</f>
        <v/>
      </c>
      <c r="N193">
        <f>E193*22</f>
        <v/>
      </c>
    </row>
    <row r="194">
      <c r="A194" t="inlineStr">
        <is>
          <t>Apr</t>
        </is>
      </c>
      <c r="B194" t="inlineStr">
        <is>
          <t>Finance</t>
        </is>
      </c>
      <c r="C194" t="inlineStr">
        <is>
          <t>USA</t>
        </is>
      </c>
      <c r="D194" t="inlineStr">
        <is>
          <t>New York</t>
        </is>
      </c>
      <c r="E194" t="n">
        <v>45</v>
      </c>
      <c r="F194" t="n">
        <v>8</v>
      </c>
      <c r="G194" t="n">
        <v>1</v>
      </c>
      <c r="H194" t="n">
        <v>33</v>
      </c>
      <c r="I194" t="n">
        <v>21</v>
      </c>
      <c r="J194" t="n">
        <v>1</v>
      </c>
      <c r="K194" t="n">
        <v>76</v>
      </c>
      <c r="L194" s="7">
        <f>IF(E194=0,0,G194/E194)</f>
        <v/>
      </c>
      <c r="M194" s="7">
        <f>IF(N194=0,0,H194/N194)</f>
        <v/>
      </c>
      <c r="N194">
        <f>E194*22</f>
        <v/>
      </c>
    </row>
    <row r="195">
      <c r="A195" t="inlineStr">
        <is>
          <t>Apr</t>
        </is>
      </c>
      <c r="B195" t="inlineStr">
        <is>
          <t>Finance</t>
        </is>
      </c>
      <c r="C195" t="inlineStr">
        <is>
          <t>USA</t>
        </is>
      </c>
      <c r="D195" t="inlineStr">
        <is>
          <t>Chicago</t>
        </is>
      </c>
      <c r="E195" t="n">
        <v>42</v>
      </c>
      <c r="F195" t="n">
        <v>4</v>
      </c>
      <c r="G195" t="n">
        <v>6</v>
      </c>
      <c r="H195" t="n">
        <v>5</v>
      </c>
      <c r="I195" t="n">
        <v>52</v>
      </c>
      <c r="J195" t="n">
        <v>72</v>
      </c>
      <c r="K195" t="n">
        <v>70</v>
      </c>
      <c r="L195" s="7">
        <f>IF(E195=0,0,G195/E195)</f>
        <v/>
      </c>
      <c r="M195" s="7">
        <f>IF(N195=0,0,H195/N195)</f>
        <v/>
      </c>
      <c r="N195">
        <f>E195*22</f>
        <v/>
      </c>
    </row>
    <row r="196">
      <c r="A196" t="inlineStr">
        <is>
          <t>Apr</t>
        </is>
      </c>
      <c r="B196" t="inlineStr">
        <is>
          <t>Finance</t>
        </is>
      </c>
      <c r="C196" t="inlineStr">
        <is>
          <t>USA</t>
        </is>
      </c>
      <c r="D196" t="inlineStr">
        <is>
          <t>Austin</t>
        </is>
      </c>
      <c r="E196" t="n">
        <v>23</v>
      </c>
      <c r="F196" t="n">
        <v>2</v>
      </c>
      <c r="G196" t="n">
        <v>4</v>
      </c>
      <c r="H196" t="n">
        <v>35</v>
      </c>
      <c r="I196" t="n">
        <v>17</v>
      </c>
      <c r="J196" t="n">
        <v>47</v>
      </c>
      <c r="K196" t="n">
        <v>67</v>
      </c>
      <c r="L196" s="7">
        <f>IF(E196=0,0,G196/E196)</f>
        <v/>
      </c>
      <c r="M196" s="7">
        <f>IF(N196=0,0,H196/N196)</f>
        <v/>
      </c>
      <c r="N196">
        <f>E196*22</f>
        <v/>
      </c>
    </row>
    <row r="197">
      <c r="A197" t="inlineStr">
        <is>
          <t>Apr</t>
        </is>
      </c>
      <c r="B197" t="inlineStr">
        <is>
          <t>Finance</t>
        </is>
      </c>
      <c r="C197" t="inlineStr">
        <is>
          <t>USA</t>
        </is>
      </c>
      <c r="D197" t="inlineStr">
        <is>
          <t>San Francisco</t>
        </is>
      </c>
      <c r="E197" t="n">
        <v>60</v>
      </c>
      <c r="F197" t="n">
        <v>0</v>
      </c>
      <c r="G197" t="n">
        <v>7</v>
      </c>
      <c r="H197" t="n">
        <v>24</v>
      </c>
      <c r="I197" t="n">
        <v>10</v>
      </c>
      <c r="J197" t="n">
        <v>127</v>
      </c>
      <c r="K197" t="n">
        <v>61</v>
      </c>
      <c r="L197" s="7">
        <f>IF(E197=0,0,G197/E197)</f>
        <v/>
      </c>
      <c r="M197" s="7">
        <f>IF(N197=0,0,H197/N197)</f>
        <v/>
      </c>
      <c r="N197">
        <f>E197*22</f>
        <v/>
      </c>
    </row>
    <row r="198">
      <c r="A198" t="inlineStr">
        <is>
          <t>Apr</t>
        </is>
      </c>
      <c r="B198" t="inlineStr">
        <is>
          <t>IT</t>
        </is>
      </c>
      <c r="C198" t="inlineStr">
        <is>
          <t>UK</t>
        </is>
      </c>
      <c r="D198" t="inlineStr">
        <is>
          <t>London</t>
        </is>
      </c>
      <c r="E198" t="n">
        <v>17</v>
      </c>
      <c r="F198" t="n">
        <v>1</v>
      </c>
      <c r="G198" t="n">
        <v>5</v>
      </c>
      <c r="H198" t="n">
        <v>20</v>
      </c>
      <c r="I198" t="n">
        <v>133</v>
      </c>
      <c r="J198" t="n">
        <v>8</v>
      </c>
      <c r="K198" t="n">
        <v>91</v>
      </c>
      <c r="L198" s="7">
        <f>IF(E198=0,0,G198/E198)</f>
        <v/>
      </c>
      <c r="M198" s="7">
        <f>IF(N198=0,0,H198/N198)</f>
        <v/>
      </c>
      <c r="N198">
        <f>E198*22</f>
        <v/>
      </c>
    </row>
    <row r="199">
      <c r="A199" t="inlineStr">
        <is>
          <t>Apr</t>
        </is>
      </c>
      <c r="B199" t="inlineStr">
        <is>
          <t>IT</t>
        </is>
      </c>
      <c r="C199" t="inlineStr">
        <is>
          <t>UK</t>
        </is>
      </c>
      <c r="D199" t="inlineStr">
        <is>
          <t>Manchester</t>
        </is>
      </c>
      <c r="E199" t="n">
        <v>34</v>
      </c>
      <c r="F199" t="n">
        <v>8</v>
      </c>
      <c r="G199" t="n">
        <v>2</v>
      </c>
      <c r="H199" t="n">
        <v>10</v>
      </c>
      <c r="I199" t="n">
        <v>38</v>
      </c>
      <c r="J199" t="n">
        <v>155</v>
      </c>
      <c r="K199" t="n">
        <v>85</v>
      </c>
      <c r="L199" s="7">
        <f>IF(E199=0,0,G199/E199)</f>
        <v/>
      </c>
      <c r="M199" s="7">
        <f>IF(N199=0,0,H199/N199)</f>
        <v/>
      </c>
      <c r="N199">
        <f>E199*22</f>
        <v/>
      </c>
    </row>
    <row r="200">
      <c r="A200" t="inlineStr">
        <is>
          <t>Apr</t>
        </is>
      </c>
      <c r="B200" t="inlineStr">
        <is>
          <t>IT</t>
        </is>
      </c>
      <c r="C200" t="inlineStr">
        <is>
          <t>UK</t>
        </is>
      </c>
      <c r="D200" t="inlineStr">
        <is>
          <t>Birmingham</t>
        </is>
      </c>
      <c r="E200" t="n">
        <v>28</v>
      </c>
      <c r="F200" t="n">
        <v>7</v>
      </c>
      <c r="G200" t="n">
        <v>4</v>
      </c>
      <c r="H200" t="n">
        <v>15</v>
      </c>
      <c r="I200" t="n">
        <v>76</v>
      </c>
      <c r="J200" t="n">
        <v>125</v>
      </c>
      <c r="K200" t="n">
        <v>92</v>
      </c>
      <c r="L200" s="7">
        <f>IF(E200=0,0,G200/E200)</f>
        <v/>
      </c>
      <c r="M200" s="7">
        <f>IF(N200=0,0,H200/N200)</f>
        <v/>
      </c>
      <c r="N200">
        <f>E200*22</f>
        <v/>
      </c>
    </row>
    <row r="201">
      <c r="A201" t="inlineStr">
        <is>
          <t>Apr</t>
        </is>
      </c>
      <c r="B201" t="inlineStr">
        <is>
          <t>IT</t>
        </is>
      </c>
      <c r="C201" t="inlineStr">
        <is>
          <t>USA</t>
        </is>
      </c>
      <c r="D201" t="inlineStr">
        <is>
          <t>New York</t>
        </is>
      </c>
      <c r="E201" t="n">
        <v>27</v>
      </c>
      <c r="F201" t="n">
        <v>7</v>
      </c>
      <c r="G201" t="n">
        <v>4</v>
      </c>
      <c r="H201" t="n">
        <v>2</v>
      </c>
      <c r="I201" t="n">
        <v>61</v>
      </c>
      <c r="J201" t="n">
        <v>152</v>
      </c>
      <c r="K201" t="n">
        <v>61</v>
      </c>
      <c r="L201" s="7">
        <f>IF(E201=0,0,G201/E201)</f>
        <v/>
      </c>
      <c r="M201" s="7">
        <f>IF(N201=0,0,H201/N201)</f>
        <v/>
      </c>
      <c r="N201">
        <f>E201*22</f>
        <v/>
      </c>
    </row>
    <row r="202">
      <c r="A202" t="inlineStr">
        <is>
          <t>Apr</t>
        </is>
      </c>
      <c r="B202" t="inlineStr">
        <is>
          <t>IT</t>
        </is>
      </c>
      <c r="C202" t="inlineStr">
        <is>
          <t>USA</t>
        </is>
      </c>
      <c r="D202" t="inlineStr">
        <is>
          <t>Chicago</t>
        </is>
      </c>
      <c r="E202" t="n">
        <v>51</v>
      </c>
      <c r="F202" t="n">
        <v>7</v>
      </c>
      <c r="G202" t="n">
        <v>2</v>
      </c>
      <c r="H202" t="n">
        <v>20</v>
      </c>
      <c r="I202" t="n">
        <v>48</v>
      </c>
      <c r="J202" t="n">
        <v>155</v>
      </c>
      <c r="K202" t="n">
        <v>59</v>
      </c>
      <c r="L202" s="7">
        <f>IF(E202=0,0,G202/E202)</f>
        <v/>
      </c>
      <c r="M202" s="7">
        <f>IF(N202=0,0,H202/N202)</f>
        <v/>
      </c>
      <c r="N202">
        <f>E202*22</f>
        <v/>
      </c>
    </row>
    <row r="203">
      <c r="A203" t="inlineStr">
        <is>
          <t>Apr</t>
        </is>
      </c>
      <c r="B203" t="inlineStr">
        <is>
          <t>IT</t>
        </is>
      </c>
      <c r="C203" t="inlineStr">
        <is>
          <t>USA</t>
        </is>
      </c>
      <c r="D203" t="inlineStr">
        <is>
          <t>Austin</t>
        </is>
      </c>
      <c r="E203" t="n">
        <v>49</v>
      </c>
      <c r="F203" t="n">
        <v>7</v>
      </c>
      <c r="G203" t="n">
        <v>6</v>
      </c>
      <c r="H203" t="n">
        <v>32</v>
      </c>
      <c r="I203" t="n">
        <v>123</v>
      </c>
      <c r="J203" t="n">
        <v>67</v>
      </c>
      <c r="K203" t="n">
        <v>59</v>
      </c>
      <c r="L203" s="7">
        <f>IF(E203=0,0,G203/E203)</f>
        <v/>
      </c>
      <c r="M203" s="7">
        <f>IF(N203=0,0,H203/N203)</f>
        <v/>
      </c>
      <c r="N203">
        <f>E203*22</f>
        <v/>
      </c>
    </row>
    <row r="204">
      <c r="A204" t="inlineStr">
        <is>
          <t>Apr</t>
        </is>
      </c>
      <c r="B204" t="inlineStr">
        <is>
          <t>IT</t>
        </is>
      </c>
      <c r="C204" t="inlineStr">
        <is>
          <t>USA</t>
        </is>
      </c>
      <c r="D204" t="inlineStr">
        <is>
          <t>San Francisco</t>
        </is>
      </c>
      <c r="E204" t="n">
        <v>13</v>
      </c>
      <c r="F204" t="n">
        <v>1</v>
      </c>
      <c r="G204" t="n">
        <v>2</v>
      </c>
      <c r="H204" t="n">
        <v>34</v>
      </c>
      <c r="I204" t="n">
        <v>70</v>
      </c>
      <c r="J204" t="n">
        <v>159</v>
      </c>
      <c r="K204" t="n">
        <v>67</v>
      </c>
      <c r="L204" s="7">
        <f>IF(E204=0,0,G204/E204)</f>
        <v/>
      </c>
      <c r="M204" s="7">
        <f>IF(N204=0,0,H204/N204)</f>
        <v/>
      </c>
      <c r="N204">
        <f>E204*22</f>
        <v/>
      </c>
    </row>
    <row r="205">
      <c r="A205" t="inlineStr">
        <is>
          <t>Apr</t>
        </is>
      </c>
      <c r="B205" t="inlineStr">
        <is>
          <t>Customer Support</t>
        </is>
      </c>
      <c r="C205" t="inlineStr">
        <is>
          <t>UK</t>
        </is>
      </c>
      <c r="D205" t="inlineStr">
        <is>
          <t>London</t>
        </is>
      </c>
      <c r="E205" t="n">
        <v>11</v>
      </c>
      <c r="F205" t="n">
        <v>4</v>
      </c>
      <c r="G205" t="n">
        <v>6</v>
      </c>
      <c r="H205" t="n">
        <v>2</v>
      </c>
      <c r="I205" t="n">
        <v>90</v>
      </c>
      <c r="J205" t="n">
        <v>159</v>
      </c>
      <c r="K205" t="n">
        <v>91</v>
      </c>
      <c r="L205" s="7">
        <f>IF(E205=0,0,G205/E205)</f>
        <v/>
      </c>
      <c r="M205" s="7">
        <f>IF(N205=0,0,H205/N205)</f>
        <v/>
      </c>
      <c r="N205">
        <f>E205*22</f>
        <v/>
      </c>
    </row>
    <row r="206">
      <c r="A206" t="inlineStr">
        <is>
          <t>Apr</t>
        </is>
      </c>
      <c r="B206" t="inlineStr">
        <is>
          <t>Customer Support</t>
        </is>
      </c>
      <c r="C206" t="inlineStr">
        <is>
          <t>UK</t>
        </is>
      </c>
      <c r="D206" t="inlineStr">
        <is>
          <t>Manchester</t>
        </is>
      </c>
      <c r="E206" t="n">
        <v>56</v>
      </c>
      <c r="F206" t="n">
        <v>4</v>
      </c>
      <c r="G206" t="n">
        <v>7</v>
      </c>
      <c r="H206" t="n">
        <v>5</v>
      </c>
      <c r="I206" t="n">
        <v>140</v>
      </c>
      <c r="J206" t="n">
        <v>43</v>
      </c>
      <c r="K206" t="n">
        <v>82</v>
      </c>
      <c r="L206" s="7">
        <f>IF(E206=0,0,G206/E206)</f>
        <v/>
      </c>
      <c r="M206" s="7">
        <f>IF(N206=0,0,H206/N206)</f>
        <v/>
      </c>
      <c r="N206">
        <f>E206*22</f>
        <v/>
      </c>
    </row>
    <row r="207">
      <c r="A207" t="inlineStr">
        <is>
          <t>Apr</t>
        </is>
      </c>
      <c r="B207" t="inlineStr">
        <is>
          <t>Customer Support</t>
        </is>
      </c>
      <c r="C207" t="inlineStr">
        <is>
          <t>UK</t>
        </is>
      </c>
      <c r="D207" t="inlineStr">
        <is>
          <t>Birmingham</t>
        </is>
      </c>
      <c r="E207" t="n">
        <v>27</v>
      </c>
      <c r="F207" t="n">
        <v>3</v>
      </c>
      <c r="G207" t="n">
        <v>2</v>
      </c>
      <c r="H207" t="n">
        <v>31</v>
      </c>
      <c r="I207" t="n">
        <v>126</v>
      </c>
      <c r="J207" t="n">
        <v>15</v>
      </c>
      <c r="K207" t="n">
        <v>78</v>
      </c>
      <c r="L207" s="7">
        <f>IF(E207=0,0,G207/E207)</f>
        <v/>
      </c>
      <c r="M207" s="7">
        <f>IF(N207=0,0,H207/N207)</f>
        <v/>
      </c>
      <c r="N207">
        <f>E207*22</f>
        <v/>
      </c>
    </row>
    <row r="208">
      <c r="A208" t="inlineStr">
        <is>
          <t>Apr</t>
        </is>
      </c>
      <c r="B208" t="inlineStr">
        <is>
          <t>Customer Support</t>
        </is>
      </c>
      <c r="C208" t="inlineStr">
        <is>
          <t>USA</t>
        </is>
      </c>
      <c r="D208" t="inlineStr">
        <is>
          <t>New York</t>
        </is>
      </c>
      <c r="E208" t="n">
        <v>38</v>
      </c>
      <c r="F208" t="n">
        <v>7</v>
      </c>
      <c r="G208" t="n">
        <v>5</v>
      </c>
      <c r="H208" t="n">
        <v>13</v>
      </c>
      <c r="I208" t="n">
        <v>20</v>
      </c>
      <c r="J208" t="n">
        <v>32</v>
      </c>
      <c r="K208" t="n">
        <v>89</v>
      </c>
      <c r="L208" s="7">
        <f>IF(E208=0,0,G208/E208)</f>
        <v/>
      </c>
      <c r="M208" s="7">
        <f>IF(N208=0,0,H208/N208)</f>
        <v/>
      </c>
      <c r="N208">
        <f>E208*22</f>
        <v/>
      </c>
    </row>
    <row r="209">
      <c r="A209" t="inlineStr">
        <is>
          <t>Apr</t>
        </is>
      </c>
      <c r="B209" t="inlineStr">
        <is>
          <t>Customer Support</t>
        </is>
      </c>
      <c r="C209" t="inlineStr">
        <is>
          <t>USA</t>
        </is>
      </c>
      <c r="D209" t="inlineStr">
        <is>
          <t>Chicago</t>
        </is>
      </c>
      <c r="E209" t="n">
        <v>58</v>
      </c>
      <c r="F209" t="n">
        <v>2</v>
      </c>
      <c r="G209" t="n">
        <v>2</v>
      </c>
      <c r="H209" t="n">
        <v>29</v>
      </c>
      <c r="I209" t="n">
        <v>20</v>
      </c>
      <c r="J209" t="n">
        <v>0</v>
      </c>
      <c r="K209" t="n">
        <v>73</v>
      </c>
      <c r="L209" s="7">
        <f>IF(E209=0,0,G209/E209)</f>
        <v/>
      </c>
      <c r="M209" s="7">
        <f>IF(N209=0,0,H209/N209)</f>
        <v/>
      </c>
      <c r="N209">
        <f>E209*22</f>
        <v/>
      </c>
    </row>
    <row r="210">
      <c r="A210" t="inlineStr">
        <is>
          <t>Apr</t>
        </is>
      </c>
      <c r="B210" t="inlineStr">
        <is>
          <t>Customer Support</t>
        </is>
      </c>
      <c r="C210" t="inlineStr">
        <is>
          <t>USA</t>
        </is>
      </c>
      <c r="D210" t="inlineStr">
        <is>
          <t>Austin</t>
        </is>
      </c>
      <c r="E210" t="n">
        <v>42</v>
      </c>
      <c r="F210" t="n">
        <v>8</v>
      </c>
      <c r="G210" t="n">
        <v>2</v>
      </c>
      <c r="H210" t="n">
        <v>5</v>
      </c>
      <c r="I210" t="n">
        <v>110</v>
      </c>
      <c r="J210" t="n">
        <v>142</v>
      </c>
      <c r="K210" t="n">
        <v>77</v>
      </c>
      <c r="L210" s="7">
        <f>IF(E210=0,0,G210/E210)</f>
        <v/>
      </c>
      <c r="M210" s="7">
        <f>IF(N210=0,0,H210/N210)</f>
        <v/>
      </c>
      <c r="N210">
        <f>E210*22</f>
        <v/>
      </c>
    </row>
    <row r="211">
      <c r="A211" t="inlineStr">
        <is>
          <t>Apr</t>
        </is>
      </c>
      <c r="B211" t="inlineStr">
        <is>
          <t>Customer Support</t>
        </is>
      </c>
      <c r="C211" t="inlineStr">
        <is>
          <t>USA</t>
        </is>
      </c>
      <c r="D211" t="inlineStr">
        <is>
          <t>San Francisco</t>
        </is>
      </c>
      <c r="E211" t="n">
        <v>45</v>
      </c>
      <c r="F211" t="n">
        <v>6</v>
      </c>
      <c r="G211" t="n">
        <v>1</v>
      </c>
      <c r="H211" t="n">
        <v>2</v>
      </c>
      <c r="I211" t="n">
        <v>68</v>
      </c>
      <c r="J211" t="n">
        <v>75</v>
      </c>
      <c r="K211" t="n">
        <v>74</v>
      </c>
      <c r="L211" s="7">
        <f>IF(E211=0,0,G211/E211)</f>
        <v/>
      </c>
      <c r="M211" s="7">
        <f>IF(N211=0,0,H211/N211)</f>
        <v/>
      </c>
      <c r="N211">
        <f>E211*22</f>
        <v/>
      </c>
    </row>
    <row r="212">
      <c r="A212" t="inlineStr">
        <is>
          <t>Apr</t>
        </is>
      </c>
      <c r="B212" t="inlineStr">
        <is>
          <t>Production</t>
        </is>
      </c>
      <c r="C212" t="inlineStr">
        <is>
          <t>UK</t>
        </is>
      </c>
      <c r="D212" t="inlineStr">
        <is>
          <t>London</t>
        </is>
      </c>
      <c r="E212" t="n">
        <v>22</v>
      </c>
      <c r="F212" t="n">
        <v>8</v>
      </c>
      <c r="G212" t="n">
        <v>3</v>
      </c>
      <c r="H212" t="n">
        <v>26</v>
      </c>
      <c r="I212" t="n">
        <v>128</v>
      </c>
      <c r="J212" t="n">
        <v>22</v>
      </c>
      <c r="K212" t="n">
        <v>72</v>
      </c>
      <c r="L212" s="7">
        <f>IF(E212=0,0,G212/E212)</f>
        <v/>
      </c>
      <c r="M212" s="7">
        <f>IF(N212=0,0,H212/N212)</f>
        <v/>
      </c>
      <c r="N212">
        <f>E212*22</f>
        <v/>
      </c>
    </row>
    <row r="213">
      <c r="A213" t="inlineStr">
        <is>
          <t>Apr</t>
        </is>
      </c>
      <c r="B213" t="inlineStr">
        <is>
          <t>Production</t>
        </is>
      </c>
      <c r="C213" t="inlineStr">
        <is>
          <t>UK</t>
        </is>
      </c>
      <c r="D213" t="inlineStr">
        <is>
          <t>Manchester</t>
        </is>
      </c>
      <c r="E213" t="n">
        <v>32</v>
      </c>
      <c r="F213" t="n">
        <v>4</v>
      </c>
      <c r="G213" t="n">
        <v>5</v>
      </c>
      <c r="H213" t="n">
        <v>13</v>
      </c>
      <c r="I213" t="n">
        <v>20</v>
      </c>
      <c r="J213" t="n">
        <v>41</v>
      </c>
      <c r="K213" t="n">
        <v>83</v>
      </c>
      <c r="L213" s="7">
        <f>IF(E213=0,0,G213/E213)</f>
        <v/>
      </c>
      <c r="M213" s="7">
        <f>IF(N213=0,0,H213/N213)</f>
        <v/>
      </c>
      <c r="N213">
        <f>E213*22</f>
        <v/>
      </c>
    </row>
    <row r="214">
      <c r="A214" t="inlineStr">
        <is>
          <t>Apr</t>
        </is>
      </c>
      <c r="B214" t="inlineStr">
        <is>
          <t>Production</t>
        </is>
      </c>
      <c r="C214" t="inlineStr">
        <is>
          <t>UK</t>
        </is>
      </c>
      <c r="D214" t="inlineStr">
        <is>
          <t>Birmingham</t>
        </is>
      </c>
      <c r="E214" t="n">
        <v>42</v>
      </c>
      <c r="F214" t="n">
        <v>0</v>
      </c>
      <c r="G214" t="n">
        <v>5</v>
      </c>
      <c r="H214" t="n">
        <v>11</v>
      </c>
      <c r="I214" t="n">
        <v>128</v>
      </c>
      <c r="J214" t="n">
        <v>100</v>
      </c>
      <c r="K214" t="n">
        <v>71</v>
      </c>
      <c r="L214" s="7">
        <f>IF(E214=0,0,G214/E214)</f>
        <v/>
      </c>
      <c r="M214" s="7">
        <f>IF(N214=0,0,H214/N214)</f>
        <v/>
      </c>
      <c r="N214">
        <f>E214*22</f>
        <v/>
      </c>
    </row>
    <row r="215">
      <c r="A215" t="inlineStr">
        <is>
          <t>Apr</t>
        </is>
      </c>
      <c r="B215" t="inlineStr">
        <is>
          <t>Production</t>
        </is>
      </c>
      <c r="C215" t="inlineStr">
        <is>
          <t>USA</t>
        </is>
      </c>
      <c r="D215" t="inlineStr">
        <is>
          <t>New York</t>
        </is>
      </c>
      <c r="E215" t="n">
        <v>40</v>
      </c>
      <c r="F215" t="n">
        <v>6</v>
      </c>
      <c r="G215" t="n">
        <v>0</v>
      </c>
      <c r="H215" t="n">
        <v>13</v>
      </c>
      <c r="I215" t="n">
        <v>117</v>
      </c>
      <c r="J215" t="n">
        <v>88</v>
      </c>
      <c r="K215" t="n">
        <v>73</v>
      </c>
      <c r="L215" s="7">
        <f>IF(E215=0,0,G215/E215)</f>
        <v/>
      </c>
      <c r="M215" s="7">
        <f>IF(N215=0,0,H215/N215)</f>
        <v/>
      </c>
      <c r="N215">
        <f>E215*22</f>
        <v/>
      </c>
    </row>
    <row r="216">
      <c r="A216" t="inlineStr">
        <is>
          <t>Apr</t>
        </is>
      </c>
      <c r="B216" t="inlineStr">
        <is>
          <t>Production</t>
        </is>
      </c>
      <c r="C216" t="inlineStr">
        <is>
          <t>USA</t>
        </is>
      </c>
      <c r="D216" t="inlineStr">
        <is>
          <t>Chicago</t>
        </is>
      </c>
      <c r="E216" t="n">
        <v>27</v>
      </c>
      <c r="F216" t="n">
        <v>8</v>
      </c>
      <c r="G216" t="n">
        <v>2</v>
      </c>
      <c r="H216" t="n">
        <v>30</v>
      </c>
      <c r="I216" t="n">
        <v>62</v>
      </c>
      <c r="J216" t="n">
        <v>102</v>
      </c>
      <c r="K216" t="n">
        <v>71</v>
      </c>
      <c r="L216" s="7">
        <f>IF(E216=0,0,G216/E216)</f>
        <v/>
      </c>
      <c r="M216" s="7">
        <f>IF(N216=0,0,H216/N216)</f>
        <v/>
      </c>
      <c r="N216">
        <f>E216*22</f>
        <v/>
      </c>
    </row>
    <row r="217">
      <c r="A217" t="inlineStr">
        <is>
          <t>Apr</t>
        </is>
      </c>
      <c r="B217" t="inlineStr">
        <is>
          <t>Production</t>
        </is>
      </c>
      <c r="C217" t="inlineStr">
        <is>
          <t>USA</t>
        </is>
      </c>
      <c r="D217" t="inlineStr">
        <is>
          <t>Austin</t>
        </is>
      </c>
      <c r="E217" t="n">
        <v>51</v>
      </c>
      <c r="F217" t="n">
        <v>7</v>
      </c>
      <c r="G217" t="n">
        <v>4</v>
      </c>
      <c r="H217" t="n">
        <v>30</v>
      </c>
      <c r="I217" t="n">
        <v>124</v>
      </c>
      <c r="J217" t="n">
        <v>125</v>
      </c>
      <c r="K217" t="n">
        <v>69</v>
      </c>
      <c r="L217" s="7">
        <f>IF(E217=0,0,G217/E217)</f>
        <v/>
      </c>
      <c r="M217" s="7">
        <f>IF(N217=0,0,H217/N217)</f>
        <v/>
      </c>
      <c r="N217">
        <f>E217*22</f>
        <v/>
      </c>
    </row>
    <row r="218">
      <c r="A218" t="inlineStr">
        <is>
          <t>Apr</t>
        </is>
      </c>
      <c r="B218" t="inlineStr">
        <is>
          <t>Production</t>
        </is>
      </c>
      <c r="C218" t="inlineStr">
        <is>
          <t>USA</t>
        </is>
      </c>
      <c r="D218" t="inlineStr">
        <is>
          <t>San Francisco</t>
        </is>
      </c>
      <c r="E218" t="n">
        <v>69</v>
      </c>
      <c r="F218" t="n">
        <v>7</v>
      </c>
      <c r="G218" t="n">
        <v>3</v>
      </c>
      <c r="H218" t="n">
        <v>34</v>
      </c>
      <c r="I218" t="n">
        <v>108</v>
      </c>
      <c r="J218" t="n">
        <v>107</v>
      </c>
      <c r="K218" t="n">
        <v>62</v>
      </c>
      <c r="L218" s="7">
        <f>IF(E218=0,0,G218/E218)</f>
        <v/>
      </c>
      <c r="M218" s="7">
        <f>IF(N218=0,0,H218/N218)</f>
        <v/>
      </c>
      <c r="N218">
        <f>E218*22</f>
        <v/>
      </c>
    </row>
    <row r="219">
      <c r="A219" t="inlineStr">
        <is>
          <t>Apr</t>
        </is>
      </c>
      <c r="B219" t="inlineStr">
        <is>
          <t>Marketing</t>
        </is>
      </c>
      <c r="C219" t="inlineStr">
        <is>
          <t>UK</t>
        </is>
      </c>
      <c r="D219" t="inlineStr">
        <is>
          <t>London</t>
        </is>
      </c>
      <c r="E219" t="n">
        <v>12</v>
      </c>
      <c r="F219" t="n">
        <v>4</v>
      </c>
      <c r="G219" t="n">
        <v>5</v>
      </c>
      <c r="H219" t="n">
        <v>17</v>
      </c>
      <c r="I219" t="n">
        <v>14</v>
      </c>
      <c r="J219" t="n">
        <v>132</v>
      </c>
      <c r="K219" t="n">
        <v>69</v>
      </c>
      <c r="L219" s="7">
        <f>IF(E219=0,0,G219/E219)</f>
        <v/>
      </c>
      <c r="M219" s="7">
        <f>IF(N219=0,0,H219/N219)</f>
        <v/>
      </c>
      <c r="N219">
        <f>E219*22</f>
        <v/>
      </c>
    </row>
    <row r="220">
      <c r="A220" t="inlineStr">
        <is>
          <t>Apr</t>
        </is>
      </c>
      <c r="B220" t="inlineStr">
        <is>
          <t>Marketing</t>
        </is>
      </c>
      <c r="C220" t="inlineStr">
        <is>
          <t>UK</t>
        </is>
      </c>
      <c r="D220" t="inlineStr">
        <is>
          <t>Manchester</t>
        </is>
      </c>
      <c r="E220" t="n">
        <v>55</v>
      </c>
      <c r="F220" t="n">
        <v>4</v>
      </c>
      <c r="G220" t="n">
        <v>6</v>
      </c>
      <c r="H220" t="n">
        <v>13</v>
      </c>
      <c r="I220" t="n">
        <v>78</v>
      </c>
      <c r="J220" t="n">
        <v>26</v>
      </c>
      <c r="K220" t="n">
        <v>81</v>
      </c>
      <c r="L220" s="7">
        <f>IF(E220=0,0,G220/E220)</f>
        <v/>
      </c>
      <c r="M220" s="7">
        <f>IF(N220=0,0,H220/N220)</f>
        <v/>
      </c>
      <c r="N220">
        <f>E220*22</f>
        <v/>
      </c>
    </row>
    <row r="221">
      <c r="A221" t="inlineStr">
        <is>
          <t>Apr</t>
        </is>
      </c>
      <c r="B221" t="inlineStr">
        <is>
          <t>Marketing</t>
        </is>
      </c>
      <c r="C221" t="inlineStr">
        <is>
          <t>UK</t>
        </is>
      </c>
      <c r="D221" t="inlineStr">
        <is>
          <t>Birmingham</t>
        </is>
      </c>
      <c r="E221" t="n">
        <v>10</v>
      </c>
      <c r="F221" t="n">
        <v>2</v>
      </c>
      <c r="G221" t="n">
        <v>5</v>
      </c>
      <c r="H221" t="n">
        <v>8</v>
      </c>
      <c r="I221" t="n">
        <v>71</v>
      </c>
      <c r="J221" t="n">
        <v>30</v>
      </c>
      <c r="K221" t="n">
        <v>59</v>
      </c>
      <c r="L221" s="7">
        <f>IF(E221=0,0,G221/E221)</f>
        <v/>
      </c>
      <c r="M221" s="7">
        <f>IF(N221=0,0,H221/N221)</f>
        <v/>
      </c>
      <c r="N221">
        <f>E221*22</f>
        <v/>
      </c>
    </row>
    <row r="222">
      <c r="A222" t="inlineStr">
        <is>
          <t>Apr</t>
        </is>
      </c>
      <c r="B222" t="inlineStr">
        <is>
          <t>Marketing</t>
        </is>
      </c>
      <c r="C222" t="inlineStr">
        <is>
          <t>USA</t>
        </is>
      </c>
      <c r="D222" t="inlineStr">
        <is>
          <t>New York</t>
        </is>
      </c>
      <c r="E222" t="n">
        <v>29</v>
      </c>
      <c r="F222" t="n">
        <v>6</v>
      </c>
      <c r="G222" t="n">
        <v>7</v>
      </c>
      <c r="H222" t="n">
        <v>5</v>
      </c>
      <c r="I222" t="n">
        <v>107</v>
      </c>
      <c r="J222" t="n">
        <v>83</v>
      </c>
      <c r="K222" t="n">
        <v>74</v>
      </c>
      <c r="L222" s="7">
        <f>IF(E222=0,0,G222/E222)</f>
        <v/>
      </c>
      <c r="M222" s="7">
        <f>IF(N222=0,0,H222/N222)</f>
        <v/>
      </c>
      <c r="N222">
        <f>E222*22</f>
        <v/>
      </c>
    </row>
    <row r="223">
      <c r="A223" t="inlineStr">
        <is>
          <t>Apr</t>
        </is>
      </c>
      <c r="B223" t="inlineStr">
        <is>
          <t>Marketing</t>
        </is>
      </c>
      <c r="C223" t="inlineStr">
        <is>
          <t>USA</t>
        </is>
      </c>
      <c r="D223" t="inlineStr">
        <is>
          <t>Chicago</t>
        </is>
      </c>
      <c r="E223" t="n">
        <v>67</v>
      </c>
      <c r="F223" t="n">
        <v>8</v>
      </c>
      <c r="G223" t="n">
        <v>0</v>
      </c>
      <c r="H223" t="n">
        <v>19</v>
      </c>
      <c r="I223" t="n">
        <v>110</v>
      </c>
      <c r="J223" t="n">
        <v>155</v>
      </c>
      <c r="K223" t="n">
        <v>73</v>
      </c>
      <c r="L223" s="7">
        <f>IF(E223=0,0,G223/E223)</f>
        <v/>
      </c>
      <c r="M223" s="7">
        <f>IF(N223=0,0,H223/N223)</f>
        <v/>
      </c>
      <c r="N223">
        <f>E223*22</f>
        <v/>
      </c>
    </row>
    <row r="224">
      <c r="A224" t="inlineStr">
        <is>
          <t>Apr</t>
        </is>
      </c>
      <c r="B224" t="inlineStr">
        <is>
          <t>Marketing</t>
        </is>
      </c>
      <c r="C224" t="inlineStr">
        <is>
          <t>USA</t>
        </is>
      </c>
      <c r="D224" t="inlineStr">
        <is>
          <t>Austin</t>
        </is>
      </c>
      <c r="E224" t="n">
        <v>38</v>
      </c>
      <c r="F224" t="n">
        <v>0</v>
      </c>
      <c r="G224" t="n">
        <v>3</v>
      </c>
      <c r="H224" t="n">
        <v>9</v>
      </c>
      <c r="I224" t="n">
        <v>42</v>
      </c>
      <c r="J224" t="n">
        <v>8</v>
      </c>
      <c r="K224" t="n">
        <v>71</v>
      </c>
      <c r="L224" s="7">
        <f>IF(E224=0,0,G224/E224)</f>
        <v/>
      </c>
      <c r="M224" s="7">
        <f>IF(N224=0,0,H224/N224)</f>
        <v/>
      </c>
      <c r="N224">
        <f>E224*22</f>
        <v/>
      </c>
    </row>
    <row r="225">
      <c r="A225" t="inlineStr">
        <is>
          <t>Apr</t>
        </is>
      </c>
      <c r="B225" t="inlineStr">
        <is>
          <t>Marketing</t>
        </is>
      </c>
      <c r="C225" t="inlineStr">
        <is>
          <t>USA</t>
        </is>
      </c>
      <c r="D225" t="inlineStr">
        <is>
          <t>San Francisco</t>
        </is>
      </c>
      <c r="E225" t="n">
        <v>29</v>
      </c>
      <c r="F225" t="n">
        <v>6</v>
      </c>
      <c r="G225" t="n">
        <v>6</v>
      </c>
      <c r="H225" t="n">
        <v>30</v>
      </c>
      <c r="I225" t="n">
        <v>44</v>
      </c>
      <c r="J225" t="n">
        <v>132</v>
      </c>
      <c r="K225" t="n">
        <v>74</v>
      </c>
      <c r="L225" s="7">
        <f>IF(E225=0,0,G225/E225)</f>
        <v/>
      </c>
      <c r="M225" s="7">
        <f>IF(N225=0,0,H225/N225)</f>
        <v/>
      </c>
      <c r="N225">
        <f>E225*22</f>
        <v/>
      </c>
    </row>
    <row r="226">
      <c r="A226" t="inlineStr">
        <is>
          <t>May</t>
        </is>
      </c>
      <c r="B226" t="inlineStr">
        <is>
          <t>Operations</t>
        </is>
      </c>
      <c r="C226" t="inlineStr">
        <is>
          <t>UK</t>
        </is>
      </c>
      <c r="D226" t="inlineStr">
        <is>
          <t>London</t>
        </is>
      </c>
      <c r="E226" t="n">
        <v>31</v>
      </c>
      <c r="F226" t="n">
        <v>7</v>
      </c>
      <c r="G226" t="n">
        <v>6</v>
      </c>
      <c r="H226" t="n">
        <v>9</v>
      </c>
      <c r="I226" t="n">
        <v>62</v>
      </c>
      <c r="J226" t="n">
        <v>71</v>
      </c>
      <c r="K226" t="n">
        <v>92</v>
      </c>
      <c r="L226" s="7">
        <f>IF(E226=0,0,G226/E226)</f>
        <v/>
      </c>
      <c r="M226" s="7">
        <f>IF(N226=0,0,H226/N226)</f>
        <v/>
      </c>
      <c r="N226">
        <f>E226*22</f>
        <v/>
      </c>
    </row>
    <row r="227">
      <c r="A227" t="inlineStr">
        <is>
          <t>May</t>
        </is>
      </c>
      <c r="B227" t="inlineStr">
        <is>
          <t>Operations</t>
        </is>
      </c>
      <c r="C227" t="inlineStr">
        <is>
          <t>UK</t>
        </is>
      </c>
      <c r="D227" t="inlineStr">
        <is>
          <t>Manchester</t>
        </is>
      </c>
      <c r="E227" t="n">
        <v>56</v>
      </c>
      <c r="F227" t="n">
        <v>7</v>
      </c>
      <c r="G227" t="n">
        <v>6</v>
      </c>
      <c r="H227" t="n">
        <v>8</v>
      </c>
      <c r="I227" t="n">
        <v>108</v>
      </c>
      <c r="J227" t="n">
        <v>132</v>
      </c>
      <c r="K227" t="n">
        <v>80</v>
      </c>
      <c r="L227" s="7">
        <f>IF(E227=0,0,G227/E227)</f>
        <v/>
      </c>
      <c r="M227" s="7">
        <f>IF(N227=0,0,H227/N227)</f>
        <v/>
      </c>
      <c r="N227">
        <f>E227*22</f>
        <v/>
      </c>
    </row>
    <row r="228">
      <c r="A228" t="inlineStr">
        <is>
          <t>May</t>
        </is>
      </c>
      <c r="B228" t="inlineStr">
        <is>
          <t>Operations</t>
        </is>
      </c>
      <c r="C228" t="inlineStr">
        <is>
          <t>UK</t>
        </is>
      </c>
      <c r="D228" t="inlineStr">
        <is>
          <t>Birmingham</t>
        </is>
      </c>
      <c r="E228" t="n">
        <v>21</v>
      </c>
      <c r="F228" t="n">
        <v>1</v>
      </c>
      <c r="G228" t="n">
        <v>4</v>
      </c>
      <c r="H228" t="n">
        <v>23</v>
      </c>
      <c r="I228" t="n">
        <v>98</v>
      </c>
      <c r="J228" t="n">
        <v>156</v>
      </c>
      <c r="K228" t="n">
        <v>71</v>
      </c>
      <c r="L228" s="7">
        <f>IF(E228=0,0,G228/E228)</f>
        <v/>
      </c>
      <c r="M228" s="7">
        <f>IF(N228=0,0,H228/N228)</f>
        <v/>
      </c>
      <c r="N228">
        <f>E228*22</f>
        <v/>
      </c>
    </row>
    <row r="229">
      <c r="A229" t="inlineStr">
        <is>
          <t>May</t>
        </is>
      </c>
      <c r="B229" t="inlineStr">
        <is>
          <t>Operations</t>
        </is>
      </c>
      <c r="C229" t="inlineStr">
        <is>
          <t>USA</t>
        </is>
      </c>
      <c r="D229" t="inlineStr">
        <is>
          <t>New York</t>
        </is>
      </c>
      <c r="E229" t="n">
        <v>18</v>
      </c>
      <c r="F229" t="n">
        <v>0</v>
      </c>
      <c r="G229" t="n">
        <v>0</v>
      </c>
      <c r="H229" t="n">
        <v>30</v>
      </c>
      <c r="I229" t="n">
        <v>12</v>
      </c>
      <c r="J229" t="n">
        <v>76</v>
      </c>
      <c r="K229" t="n">
        <v>62</v>
      </c>
      <c r="L229" s="7">
        <f>IF(E229=0,0,G229/E229)</f>
        <v/>
      </c>
      <c r="M229" s="7">
        <f>IF(N229=0,0,H229/N229)</f>
        <v/>
      </c>
      <c r="N229">
        <f>E229*22</f>
        <v/>
      </c>
    </row>
    <row r="230">
      <c r="A230" t="inlineStr">
        <is>
          <t>May</t>
        </is>
      </c>
      <c r="B230" t="inlineStr">
        <is>
          <t>Operations</t>
        </is>
      </c>
      <c r="C230" t="inlineStr">
        <is>
          <t>USA</t>
        </is>
      </c>
      <c r="D230" t="inlineStr">
        <is>
          <t>Chicago</t>
        </is>
      </c>
      <c r="E230" t="n">
        <v>66</v>
      </c>
      <c r="F230" t="n">
        <v>3</v>
      </c>
      <c r="G230" t="n">
        <v>5</v>
      </c>
      <c r="H230" t="n">
        <v>7</v>
      </c>
      <c r="I230" t="n">
        <v>105</v>
      </c>
      <c r="J230" t="n">
        <v>60</v>
      </c>
      <c r="K230" t="n">
        <v>74</v>
      </c>
      <c r="L230" s="7">
        <f>IF(E230=0,0,G230/E230)</f>
        <v/>
      </c>
      <c r="M230" s="7">
        <f>IF(N230=0,0,H230/N230)</f>
        <v/>
      </c>
      <c r="N230">
        <f>E230*22</f>
        <v/>
      </c>
    </row>
    <row r="231">
      <c r="A231" t="inlineStr">
        <is>
          <t>May</t>
        </is>
      </c>
      <c r="B231" t="inlineStr">
        <is>
          <t>Operations</t>
        </is>
      </c>
      <c r="C231" t="inlineStr">
        <is>
          <t>USA</t>
        </is>
      </c>
      <c r="D231" t="inlineStr">
        <is>
          <t>Austin</t>
        </is>
      </c>
      <c r="E231" t="n">
        <v>20</v>
      </c>
      <c r="F231" t="n">
        <v>6</v>
      </c>
      <c r="G231" t="n">
        <v>1</v>
      </c>
      <c r="H231" t="n">
        <v>25</v>
      </c>
      <c r="I231" t="n">
        <v>136</v>
      </c>
      <c r="J231" t="n">
        <v>15</v>
      </c>
      <c r="K231" t="n">
        <v>89</v>
      </c>
      <c r="L231" s="7">
        <f>IF(E231=0,0,G231/E231)</f>
        <v/>
      </c>
      <c r="M231" s="7">
        <f>IF(N231=0,0,H231/N231)</f>
        <v/>
      </c>
      <c r="N231">
        <f>E231*22</f>
        <v/>
      </c>
    </row>
    <row r="232">
      <c r="A232" t="inlineStr">
        <is>
          <t>May</t>
        </is>
      </c>
      <c r="B232" t="inlineStr">
        <is>
          <t>Operations</t>
        </is>
      </c>
      <c r="C232" t="inlineStr">
        <is>
          <t>USA</t>
        </is>
      </c>
      <c r="D232" t="inlineStr">
        <is>
          <t>San Francisco</t>
        </is>
      </c>
      <c r="E232" t="n">
        <v>35</v>
      </c>
      <c r="F232" t="n">
        <v>5</v>
      </c>
      <c r="G232" t="n">
        <v>4</v>
      </c>
      <c r="H232" t="n">
        <v>31</v>
      </c>
      <c r="I232" t="n">
        <v>81</v>
      </c>
      <c r="J232" t="n">
        <v>56</v>
      </c>
      <c r="K232" t="n">
        <v>68</v>
      </c>
      <c r="L232" s="7">
        <f>IF(E232=0,0,G232/E232)</f>
        <v/>
      </c>
      <c r="M232" s="7">
        <f>IF(N232=0,0,H232/N232)</f>
        <v/>
      </c>
      <c r="N232">
        <f>E232*22</f>
        <v/>
      </c>
    </row>
    <row r="233">
      <c r="A233" t="inlineStr">
        <is>
          <t>May</t>
        </is>
      </c>
      <c r="B233" t="inlineStr">
        <is>
          <t>Sales</t>
        </is>
      </c>
      <c r="C233" t="inlineStr">
        <is>
          <t>UK</t>
        </is>
      </c>
      <c r="D233" t="inlineStr">
        <is>
          <t>London</t>
        </is>
      </c>
      <c r="E233" t="n">
        <v>72</v>
      </c>
      <c r="F233" t="n">
        <v>6</v>
      </c>
      <c r="G233" t="n">
        <v>3</v>
      </c>
      <c r="H233" t="n">
        <v>30</v>
      </c>
      <c r="I233" t="n">
        <v>52</v>
      </c>
      <c r="J233" t="n">
        <v>89</v>
      </c>
      <c r="K233" t="n">
        <v>73</v>
      </c>
      <c r="L233" s="7">
        <f>IF(E233=0,0,G233/E233)</f>
        <v/>
      </c>
      <c r="M233" s="7">
        <f>IF(N233=0,0,H233/N233)</f>
        <v/>
      </c>
      <c r="N233">
        <f>E233*22</f>
        <v/>
      </c>
    </row>
    <row r="234">
      <c r="A234" t="inlineStr">
        <is>
          <t>May</t>
        </is>
      </c>
      <c r="B234" t="inlineStr">
        <is>
          <t>Sales</t>
        </is>
      </c>
      <c r="C234" t="inlineStr">
        <is>
          <t>UK</t>
        </is>
      </c>
      <c r="D234" t="inlineStr">
        <is>
          <t>Manchester</t>
        </is>
      </c>
      <c r="E234" t="n">
        <v>39</v>
      </c>
      <c r="F234" t="n">
        <v>1</v>
      </c>
      <c r="G234" t="n">
        <v>5</v>
      </c>
      <c r="H234" t="n">
        <v>27</v>
      </c>
      <c r="I234" t="n">
        <v>48</v>
      </c>
      <c r="J234" t="n">
        <v>122</v>
      </c>
      <c r="K234" t="n">
        <v>74</v>
      </c>
      <c r="L234" s="7">
        <f>IF(E234=0,0,G234/E234)</f>
        <v/>
      </c>
      <c r="M234" s="7">
        <f>IF(N234=0,0,H234/N234)</f>
        <v/>
      </c>
      <c r="N234">
        <f>E234*22</f>
        <v/>
      </c>
    </row>
    <row r="235">
      <c r="A235" t="inlineStr">
        <is>
          <t>May</t>
        </is>
      </c>
      <c r="B235" t="inlineStr">
        <is>
          <t>Sales</t>
        </is>
      </c>
      <c r="C235" t="inlineStr">
        <is>
          <t>UK</t>
        </is>
      </c>
      <c r="D235" t="inlineStr">
        <is>
          <t>Birmingham</t>
        </is>
      </c>
      <c r="E235" t="n">
        <v>58</v>
      </c>
      <c r="F235" t="n">
        <v>8</v>
      </c>
      <c r="G235" t="n">
        <v>4</v>
      </c>
      <c r="H235" t="n">
        <v>1</v>
      </c>
      <c r="I235" t="n">
        <v>110</v>
      </c>
      <c r="J235" t="n">
        <v>30</v>
      </c>
      <c r="K235" t="n">
        <v>81</v>
      </c>
      <c r="L235" s="7">
        <f>IF(E235=0,0,G235/E235)</f>
        <v/>
      </c>
      <c r="M235" s="7">
        <f>IF(N235=0,0,H235/N235)</f>
        <v/>
      </c>
      <c r="N235">
        <f>E235*22</f>
        <v/>
      </c>
    </row>
    <row r="236">
      <c r="A236" t="inlineStr">
        <is>
          <t>May</t>
        </is>
      </c>
      <c r="B236" t="inlineStr">
        <is>
          <t>Sales</t>
        </is>
      </c>
      <c r="C236" t="inlineStr">
        <is>
          <t>USA</t>
        </is>
      </c>
      <c r="D236" t="inlineStr">
        <is>
          <t>New York</t>
        </is>
      </c>
      <c r="E236" t="n">
        <v>63</v>
      </c>
      <c r="F236" t="n">
        <v>1</v>
      </c>
      <c r="G236" t="n">
        <v>6</v>
      </c>
      <c r="H236" t="n">
        <v>17</v>
      </c>
      <c r="I236" t="n">
        <v>23</v>
      </c>
      <c r="J236" t="n">
        <v>96</v>
      </c>
      <c r="K236" t="n">
        <v>89</v>
      </c>
      <c r="L236" s="7">
        <f>IF(E236=0,0,G236/E236)</f>
        <v/>
      </c>
      <c r="M236" s="7">
        <f>IF(N236=0,0,H236/N236)</f>
        <v/>
      </c>
      <c r="N236">
        <f>E236*22</f>
        <v/>
      </c>
    </row>
    <row r="237">
      <c r="A237" t="inlineStr">
        <is>
          <t>May</t>
        </is>
      </c>
      <c r="B237" t="inlineStr">
        <is>
          <t>Sales</t>
        </is>
      </c>
      <c r="C237" t="inlineStr">
        <is>
          <t>USA</t>
        </is>
      </c>
      <c r="D237" t="inlineStr">
        <is>
          <t>Chicago</t>
        </is>
      </c>
      <c r="E237" t="n">
        <v>61</v>
      </c>
      <c r="F237" t="n">
        <v>4</v>
      </c>
      <c r="G237" t="n">
        <v>7</v>
      </c>
      <c r="H237" t="n">
        <v>20</v>
      </c>
      <c r="I237" t="n">
        <v>74</v>
      </c>
      <c r="J237" t="n">
        <v>18</v>
      </c>
      <c r="K237" t="n">
        <v>59</v>
      </c>
      <c r="L237" s="7">
        <f>IF(E237=0,0,G237/E237)</f>
        <v/>
      </c>
      <c r="M237" s="7">
        <f>IF(N237=0,0,H237/N237)</f>
        <v/>
      </c>
      <c r="N237">
        <f>E237*22</f>
        <v/>
      </c>
    </row>
    <row r="238">
      <c r="A238" t="inlineStr">
        <is>
          <t>May</t>
        </is>
      </c>
      <c r="B238" t="inlineStr">
        <is>
          <t>Sales</t>
        </is>
      </c>
      <c r="C238" t="inlineStr">
        <is>
          <t>USA</t>
        </is>
      </c>
      <c r="D238" t="inlineStr">
        <is>
          <t>Austin</t>
        </is>
      </c>
      <c r="E238" t="n">
        <v>12</v>
      </c>
      <c r="F238" t="n">
        <v>5</v>
      </c>
      <c r="G238" t="n">
        <v>5</v>
      </c>
      <c r="H238" t="n">
        <v>23</v>
      </c>
      <c r="I238" t="n">
        <v>86</v>
      </c>
      <c r="J238" t="n">
        <v>67</v>
      </c>
      <c r="K238" t="n">
        <v>69</v>
      </c>
      <c r="L238" s="7">
        <f>IF(E238=0,0,G238/E238)</f>
        <v/>
      </c>
      <c r="M238" s="7">
        <f>IF(N238=0,0,H238/N238)</f>
        <v/>
      </c>
      <c r="N238">
        <f>E238*22</f>
        <v/>
      </c>
    </row>
    <row r="239">
      <c r="A239" t="inlineStr">
        <is>
          <t>May</t>
        </is>
      </c>
      <c r="B239" t="inlineStr">
        <is>
          <t>Sales</t>
        </is>
      </c>
      <c r="C239" t="inlineStr">
        <is>
          <t>USA</t>
        </is>
      </c>
      <c r="D239" t="inlineStr">
        <is>
          <t>San Francisco</t>
        </is>
      </c>
      <c r="E239" t="n">
        <v>52</v>
      </c>
      <c r="F239" t="n">
        <v>7</v>
      </c>
      <c r="G239" t="n">
        <v>6</v>
      </c>
      <c r="H239" t="n">
        <v>21</v>
      </c>
      <c r="I239" t="n">
        <v>102</v>
      </c>
      <c r="J239" t="n">
        <v>7</v>
      </c>
      <c r="K239" t="n">
        <v>71</v>
      </c>
      <c r="L239" s="7">
        <f>IF(E239=0,0,G239/E239)</f>
        <v/>
      </c>
      <c r="M239" s="7">
        <f>IF(N239=0,0,H239/N239)</f>
        <v/>
      </c>
      <c r="N239">
        <f>E239*22</f>
        <v/>
      </c>
    </row>
    <row r="240">
      <c r="A240" t="inlineStr">
        <is>
          <t>May</t>
        </is>
      </c>
      <c r="B240" t="inlineStr">
        <is>
          <t>HR</t>
        </is>
      </c>
      <c r="C240" t="inlineStr">
        <is>
          <t>UK</t>
        </is>
      </c>
      <c r="D240" t="inlineStr">
        <is>
          <t>London</t>
        </is>
      </c>
      <c r="E240" t="n">
        <v>60</v>
      </c>
      <c r="F240" t="n">
        <v>1</v>
      </c>
      <c r="G240" t="n">
        <v>0</v>
      </c>
      <c r="H240" t="n">
        <v>34</v>
      </c>
      <c r="I240" t="n">
        <v>115</v>
      </c>
      <c r="J240" t="n">
        <v>156</v>
      </c>
      <c r="K240" t="n">
        <v>84</v>
      </c>
      <c r="L240" s="7">
        <f>IF(E240=0,0,G240/E240)</f>
        <v/>
      </c>
      <c r="M240" s="7">
        <f>IF(N240=0,0,H240/N240)</f>
        <v/>
      </c>
      <c r="N240">
        <f>E240*22</f>
        <v/>
      </c>
    </row>
    <row r="241">
      <c r="A241" t="inlineStr">
        <is>
          <t>May</t>
        </is>
      </c>
      <c r="B241" t="inlineStr">
        <is>
          <t>HR</t>
        </is>
      </c>
      <c r="C241" t="inlineStr">
        <is>
          <t>UK</t>
        </is>
      </c>
      <c r="D241" t="inlineStr">
        <is>
          <t>Manchester</t>
        </is>
      </c>
      <c r="E241" t="n">
        <v>17</v>
      </c>
      <c r="F241" t="n">
        <v>4</v>
      </c>
      <c r="G241" t="n">
        <v>1</v>
      </c>
      <c r="H241" t="n">
        <v>29</v>
      </c>
      <c r="I241" t="n">
        <v>125</v>
      </c>
      <c r="J241" t="n">
        <v>97</v>
      </c>
      <c r="K241" t="n">
        <v>82</v>
      </c>
      <c r="L241" s="7">
        <f>IF(E241=0,0,G241/E241)</f>
        <v/>
      </c>
      <c r="M241" s="7">
        <f>IF(N241=0,0,H241/N241)</f>
        <v/>
      </c>
      <c r="N241">
        <f>E241*22</f>
        <v/>
      </c>
    </row>
    <row r="242">
      <c r="A242" t="inlineStr">
        <is>
          <t>May</t>
        </is>
      </c>
      <c r="B242" t="inlineStr">
        <is>
          <t>HR</t>
        </is>
      </c>
      <c r="C242" t="inlineStr">
        <is>
          <t>UK</t>
        </is>
      </c>
      <c r="D242" t="inlineStr">
        <is>
          <t>Birmingham</t>
        </is>
      </c>
      <c r="E242" t="n">
        <v>10</v>
      </c>
      <c r="F242" t="n">
        <v>2</v>
      </c>
      <c r="G242" t="n">
        <v>4</v>
      </c>
      <c r="H242" t="n">
        <v>19</v>
      </c>
      <c r="I242" t="n">
        <v>136</v>
      </c>
      <c r="J242" t="n">
        <v>92</v>
      </c>
      <c r="K242" t="n">
        <v>88</v>
      </c>
      <c r="L242" s="7">
        <f>IF(E242=0,0,G242/E242)</f>
        <v/>
      </c>
      <c r="M242" s="7">
        <f>IF(N242=0,0,H242/N242)</f>
        <v/>
      </c>
      <c r="N242">
        <f>E242*22</f>
        <v/>
      </c>
    </row>
    <row r="243">
      <c r="A243" t="inlineStr">
        <is>
          <t>May</t>
        </is>
      </c>
      <c r="B243" t="inlineStr">
        <is>
          <t>HR</t>
        </is>
      </c>
      <c r="C243" t="inlineStr">
        <is>
          <t>USA</t>
        </is>
      </c>
      <c r="D243" t="inlineStr">
        <is>
          <t>New York</t>
        </is>
      </c>
      <c r="E243" t="n">
        <v>10</v>
      </c>
      <c r="F243" t="n">
        <v>2</v>
      </c>
      <c r="G243" t="n">
        <v>3</v>
      </c>
      <c r="H243" t="n">
        <v>17</v>
      </c>
      <c r="I243" t="n">
        <v>68</v>
      </c>
      <c r="J243" t="n">
        <v>66</v>
      </c>
      <c r="K243" t="n">
        <v>72</v>
      </c>
      <c r="L243" s="7">
        <f>IF(E243=0,0,G243/E243)</f>
        <v/>
      </c>
      <c r="M243" s="7">
        <f>IF(N243=0,0,H243/N243)</f>
        <v/>
      </c>
      <c r="N243">
        <f>E243*22</f>
        <v/>
      </c>
    </row>
    <row r="244">
      <c r="A244" t="inlineStr">
        <is>
          <t>May</t>
        </is>
      </c>
      <c r="B244" t="inlineStr">
        <is>
          <t>HR</t>
        </is>
      </c>
      <c r="C244" t="inlineStr">
        <is>
          <t>USA</t>
        </is>
      </c>
      <c r="D244" t="inlineStr">
        <is>
          <t>Chicago</t>
        </is>
      </c>
      <c r="E244" t="n">
        <v>33</v>
      </c>
      <c r="F244" t="n">
        <v>8</v>
      </c>
      <c r="G244" t="n">
        <v>0</v>
      </c>
      <c r="H244" t="n">
        <v>34</v>
      </c>
      <c r="I244" t="n">
        <v>110</v>
      </c>
      <c r="J244" t="n">
        <v>0</v>
      </c>
      <c r="K244" t="n">
        <v>73</v>
      </c>
      <c r="L244" s="7">
        <f>IF(E244=0,0,G244/E244)</f>
        <v/>
      </c>
      <c r="M244" s="7">
        <f>IF(N244=0,0,H244/N244)</f>
        <v/>
      </c>
      <c r="N244">
        <f>E244*22</f>
        <v/>
      </c>
    </row>
    <row r="245">
      <c r="A245" t="inlineStr">
        <is>
          <t>May</t>
        </is>
      </c>
      <c r="B245" t="inlineStr">
        <is>
          <t>HR</t>
        </is>
      </c>
      <c r="C245" t="inlineStr">
        <is>
          <t>USA</t>
        </is>
      </c>
      <c r="D245" t="inlineStr">
        <is>
          <t>Austin</t>
        </is>
      </c>
      <c r="E245" t="n">
        <v>51</v>
      </c>
      <c r="F245" t="n">
        <v>7</v>
      </c>
      <c r="G245" t="n">
        <v>1</v>
      </c>
      <c r="H245" t="n">
        <v>35</v>
      </c>
      <c r="I245" t="n">
        <v>95</v>
      </c>
      <c r="J245" t="n">
        <v>67</v>
      </c>
      <c r="K245" t="n">
        <v>80</v>
      </c>
      <c r="L245" s="7">
        <f>IF(E245=0,0,G245/E245)</f>
        <v/>
      </c>
      <c r="M245" s="7">
        <f>IF(N245=0,0,H245/N245)</f>
        <v/>
      </c>
      <c r="N245">
        <f>E245*22</f>
        <v/>
      </c>
    </row>
    <row r="246">
      <c r="A246" t="inlineStr">
        <is>
          <t>May</t>
        </is>
      </c>
      <c r="B246" t="inlineStr">
        <is>
          <t>HR</t>
        </is>
      </c>
      <c r="C246" t="inlineStr">
        <is>
          <t>USA</t>
        </is>
      </c>
      <c r="D246" t="inlineStr">
        <is>
          <t>San Francisco</t>
        </is>
      </c>
      <c r="E246" t="n">
        <v>11</v>
      </c>
      <c r="F246" t="n">
        <v>0</v>
      </c>
      <c r="G246" t="n">
        <v>5</v>
      </c>
      <c r="H246" t="n">
        <v>13</v>
      </c>
      <c r="I246" t="n">
        <v>111</v>
      </c>
      <c r="J246" t="n">
        <v>175</v>
      </c>
      <c r="K246" t="n">
        <v>68</v>
      </c>
      <c r="L246" s="7">
        <f>IF(E246=0,0,G246/E246)</f>
        <v/>
      </c>
      <c r="M246" s="7">
        <f>IF(N246=0,0,H246/N246)</f>
        <v/>
      </c>
      <c r="N246">
        <f>E246*22</f>
        <v/>
      </c>
    </row>
    <row r="247">
      <c r="A247" t="inlineStr">
        <is>
          <t>May</t>
        </is>
      </c>
      <c r="B247" t="inlineStr">
        <is>
          <t>Finance</t>
        </is>
      </c>
      <c r="C247" t="inlineStr">
        <is>
          <t>UK</t>
        </is>
      </c>
      <c r="D247" t="inlineStr">
        <is>
          <t>London</t>
        </is>
      </c>
      <c r="E247" t="n">
        <v>22</v>
      </c>
      <c r="F247" t="n">
        <v>2</v>
      </c>
      <c r="G247" t="n">
        <v>2</v>
      </c>
      <c r="H247" t="n">
        <v>21</v>
      </c>
      <c r="I247" t="n">
        <v>135</v>
      </c>
      <c r="J247" t="n">
        <v>144</v>
      </c>
      <c r="K247" t="n">
        <v>76</v>
      </c>
      <c r="L247" s="7">
        <f>IF(E247=0,0,G247/E247)</f>
        <v/>
      </c>
      <c r="M247" s="7">
        <f>IF(N247=0,0,H247/N247)</f>
        <v/>
      </c>
      <c r="N247">
        <f>E247*22</f>
        <v/>
      </c>
    </row>
    <row r="248">
      <c r="A248" t="inlineStr">
        <is>
          <t>May</t>
        </is>
      </c>
      <c r="B248" t="inlineStr">
        <is>
          <t>Finance</t>
        </is>
      </c>
      <c r="C248" t="inlineStr">
        <is>
          <t>UK</t>
        </is>
      </c>
      <c r="D248" t="inlineStr">
        <is>
          <t>Manchester</t>
        </is>
      </c>
      <c r="E248" t="n">
        <v>35</v>
      </c>
      <c r="F248" t="n">
        <v>6</v>
      </c>
      <c r="G248" t="n">
        <v>4</v>
      </c>
      <c r="H248" t="n">
        <v>23</v>
      </c>
      <c r="I248" t="n">
        <v>137</v>
      </c>
      <c r="J248" t="n">
        <v>60</v>
      </c>
      <c r="K248" t="n">
        <v>73</v>
      </c>
      <c r="L248" s="7">
        <f>IF(E248=0,0,G248/E248)</f>
        <v/>
      </c>
      <c r="M248" s="7">
        <f>IF(N248=0,0,H248/N248)</f>
        <v/>
      </c>
      <c r="N248">
        <f>E248*22</f>
        <v/>
      </c>
    </row>
    <row r="249">
      <c r="A249" t="inlineStr">
        <is>
          <t>May</t>
        </is>
      </c>
      <c r="B249" t="inlineStr">
        <is>
          <t>Finance</t>
        </is>
      </c>
      <c r="C249" t="inlineStr">
        <is>
          <t>UK</t>
        </is>
      </c>
      <c r="D249" t="inlineStr">
        <is>
          <t>Birmingham</t>
        </is>
      </c>
      <c r="E249" t="n">
        <v>36</v>
      </c>
      <c r="F249" t="n">
        <v>5</v>
      </c>
      <c r="G249" t="n">
        <v>2</v>
      </c>
      <c r="H249" t="n">
        <v>32</v>
      </c>
      <c r="I249" t="n">
        <v>42</v>
      </c>
      <c r="J249" t="n">
        <v>16</v>
      </c>
      <c r="K249" t="n">
        <v>62</v>
      </c>
      <c r="L249" s="7">
        <f>IF(E249=0,0,G249/E249)</f>
        <v/>
      </c>
      <c r="M249" s="7">
        <f>IF(N249=0,0,H249/N249)</f>
        <v/>
      </c>
      <c r="N249">
        <f>E249*22</f>
        <v/>
      </c>
    </row>
    <row r="250">
      <c r="A250" t="inlineStr">
        <is>
          <t>May</t>
        </is>
      </c>
      <c r="B250" t="inlineStr">
        <is>
          <t>Finance</t>
        </is>
      </c>
      <c r="C250" t="inlineStr">
        <is>
          <t>USA</t>
        </is>
      </c>
      <c r="D250" t="inlineStr">
        <is>
          <t>New York</t>
        </is>
      </c>
      <c r="E250" t="n">
        <v>59</v>
      </c>
      <c r="F250" t="n">
        <v>1</v>
      </c>
      <c r="G250" t="n">
        <v>4</v>
      </c>
      <c r="H250" t="n">
        <v>7</v>
      </c>
      <c r="I250" t="n">
        <v>125</v>
      </c>
      <c r="J250" t="n">
        <v>131</v>
      </c>
      <c r="K250" t="n">
        <v>88</v>
      </c>
      <c r="L250" s="7">
        <f>IF(E250=0,0,G250/E250)</f>
        <v/>
      </c>
      <c r="M250" s="7">
        <f>IF(N250=0,0,H250/N250)</f>
        <v/>
      </c>
      <c r="N250">
        <f>E250*22</f>
        <v/>
      </c>
    </row>
    <row r="251">
      <c r="A251" t="inlineStr">
        <is>
          <t>May</t>
        </is>
      </c>
      <c r="B251" t="inlineStr">
        <is>
          <t>Finance</t>
        </is>
      </c>
      <c r="C251" t="inlineStr">
        <is>
          <t>USA</t>
        </is>
      </c>
      <c r="D251" t="inlineStr">
        <is>
          <t>Chicago</t>
        </is>
      </c>
      <c r="E251" t="n">
        <v>8</v>
      </c>
      <c r="F251" t="n">
        <v>2</v>
      </c>
      <c r="G251" t="n">
        <v>6</v>
      </c>
      <c r="H251" t="n">
        <v>30</v>
      </c>
      <c r="I251" t="n">
        <v>23</v>
      </c>
      <c r="J251" t="n">
        <v>88</v>
      </c>
      <c r="K251" t="n">
        <v>74</v>
      </c>
      <c r="L251" s="7">
        <f>IF(E251=0,0,G251/E251)</f>
        <v/>
      </c>
      <c r="M251" s="7">
        <f>IF(N251=0,0,H251/N251)</f>
        <v/>
      </c>
      <c r="N251">
        <f>E251*22</f>
        <v/>
      </c>
    </row>
    <row r="252">
      <c r="A252" t="inlineStr">
        <is>
          <t>May</t>
        </is>
      </c>
      <c r="B252" t="inlineStr">
        <is>
          <t>Finance</t>
        </is>
      </c>
      <c r="C252" t="inlineStr">
        <is>
          <t>USA</t>
        </is>
      </c>
      <c r="D252" t="inlineStr">
        <is>
          <t>Austin</t>
        </is>
      </c>
      <c r="E252" t="n">
        <v>37</v>
      </c>
      <c r="F252" t="n">
        <v>8</v>
      </c>
      <c r="G252" t="n">
        <v>6</v>
      </c>
      <c r="H252" t="n">
        <v>16</v>
      </c>
      <c r="I252" t="n">
        <v>74</v>
      </c>
      <c r="J252" t="n">
        <v>94</v>
      </c>
      <c r="K252" t="n">
        <v>78</v>
      </c>
      <c r="L252" s="7">
        <f>IF(E252=0,0,G252/E252)</f>
        <v/>
      </c>
      <c r="M252" s="7">
        <f>IF(N252=0,0,H252/N252)</f>
        <v/>
      </c>
      <c r="N252">
        <f>E252*22</f>
        <v/>
      </c>
    </row>
    <row r="253">
      <c r="A253" t="inlineStr">
        <is>
          <t>May</t>
        </is>
      </c>
      <c r="B253" t="inlineStr">
        <is>
          <t>Finance</t>
        </is>
      </c>
      <c r="C253" t="inlineStr">
        <is>
          <t>USA</t>
        </is>
      </c>
      <c r="D253" t="inlineStr">
        <is>
          <t>San Francisco</t>
        </is>
      </c>
      <c r="E253" t="n">
        <v>23</v>
      </c>
      <c r="F253" t="n">
        <v>5</v>
      </c>
      <c r="G253" t="n">
        <v>3</v>
      </c>
      <c r="H253" t="n">
        <v>8</v>
      </c>
      <c r="I253" t="n">
        <v>117</v>
      </c>
      <c r="J253" t="n">
        <v>164</v>
      </c>
      <c r="K253" t="n">
        <v>66</v>
      </c>
      <c r="L253" s="7">
        <f>IF(E253=0,0,G253/E253)</f>
        <v/>
      </c>
      <c r="M253" s="7">
        <f>IF(N253=0,0,H253/N253)</f>
        <v/>
      </c>
      <c r="N253">
        <f>E253*22</f>
        <v/>
      </c>
    </row>
    <row r="254">
      <c r="A254" t="inlineStr">
        <is>
          <t>May</t>
        </is>
      </c>
      <c r="B254" t="inlineStr">
        <is>
          <t>IT</t>
        </is>
      </c>
      <c r="C254" t="inlineStr">
        <is>
          <t>UK</t>
        </is>
      </c>
      <c r="D254" t="inlineStr">
        <is>
          <t>London</t>
        </is>
      </c>
      <c r="E254" t="n">
        <v>51</v>
      </c>
      <c r="F254" t="n">
        <v>4</v>
      </c>
      <c r="G254" t="n">
        <v>2</v>
      </c>
      <c r="H254" t="n">
        <v>8</v>
      </c>
      <c r="I254" t="n">
        <v>61</v>
      </c>
      <c r="J254" t="n">
        <v>96</v>
      </c>
      <c r="K254" t="n">
        <v>76</v>
      </c>
      <c r="L254" s="7">
        <f>IF(E254=0,0,G254/E254)</f>
        <v/>
      </c>
      <c r="M254" s="7">
        <f>IF(N254=0,0,H254/N254)</f>
        <v/>
      </c>
      <c r="N254">
        <f>E254*22</f>
        <v/>
      </c>
    </row>
    <row r="255">
      <c r="A255" t="inlineStr">
        <is>
          <t>May</t>
        </is>
      </c>
      <c r="B255" t="inlineStr">
        <is>
          <t>IT</t>
        </is>
      </c>
      <c r="C255" t="inlineStr">
        <is>
          <t>UK</t>
        </is>
      </c>
      <c r="D255" t="inlineStr">
        <is>
          <t>Manchester</t>
        </is>
      </c>
      <c r="E255" t="n">
        <v>26</v>
      </c>
      <c r="F255" t="n">
        <v>2</v>
      </c>
      <c r="G255" t="n">
        <v>0</v>
      </c>
      <c r="H255" t="n">
        <v>30</v>
      </c>
      <c r="I255" t="n">
        <v>44</v>
      </c>
      <c r="J255" t="n">
        <v>68</v>
      </c>
      <c r="K255" t="n">
        <v>75</v>
      </c>
      <c r="L255" s="7">
        <f>IF(E255=0,0,G255/E255)</f>
        <v/>
      </c>
      <c r="M255" s="7">
        <f>IF(N255=0,0,H255/N255)</f>
        <v/>
      </c>
      <c r="N255">
        <f>E255*22</f>
        <v/>
      </c>
    </row>
    <row r="256">
      <c r="A256" t="inlineStr">
        <is>
          <t>May</t>
        </is>
      </c>
      <c r="B256" t="inlineStr">
        <is>
          <t>IT</t>
        </is>
      </c>
      <c r="C256" t="inlineStr">
        <is>
          <t>UK</t>
        </is>
      </c>
      <c r="D256" t="inlineStr">
        <is>
          <t>Birmingham</t>
        </is>
      </c>
      <c r="E256" t="n">
        <v>34</v>
      </c>
      <c r="F256" t="n">
        <v>4</v>
      </c>
      <c r="G256" t="n">
        <v>6</v>
      </c>
      <c r="H256" t="n">
        <v>24</v>
      </c>
      <c r="I256" t="n">
        <v>45</v>
      </c>
      <c r="J256" t="n">
        <v>12</v>
      </c>
      <c r="K256" t="n">
        <v>68</v>
      </c>
      <c r="L256" s="7">
        <f>IF(E256=0,0,G256/E256)</f>
        <v/>
      </c>
      <c r="M256" s="7">
        <f>IF(N256=0,0,H256/N256)</f>
        <v/>
      </c>
      <c r="N256">
        <f>E256*22</f>
        <v/>
      </c>
    </row>
    <row r="257">
      <c r="A257" t="inlineStr">
        <is>
          <t>May</t>
        </is>
      </c>
      <c r="B257" t="inlineStr">
        <is>
          <t>IT</t>
        </is>
      </c>
      <c r="C257" t="inlineStr">
        <is>
          <t>USA</t>
        </is>
      </c>
      <c r="D257" t="inlineStr">
        <is>
          <t>New York</t>
        </is>
      </c>
      <c r="E257" t="n">
        <v>56</v>
      </c>
      <c r="F257" t="n">
        <v>1</v>
      </c>
      <c r="G257" t="n">
        <v>0</v>
      </c>
      <c r="H257" t="n">
        <v>12</v>
      </c>
      <c r="I257" t="n">
        <v>83</v>
      </c>
      <c r="J257" t="n">
        <v>91</v>
      </c>
      <c r="K257" t="n">
        <v>92</v>
      </c>
      <c r="L257" s="7">
        <f>IF(E257=0,0,G257/E257)</f>
        <v/>
      </c>
      <c r="M257" s="7">
        <f>IF(N257=0,0,H257/N257)</f>
        <v/>
      </c>
      <c r="N257">
        <f>E257*22</f>
        <v/>
      </c>
    </row>
    <row r="258">
      <c r="A258" t="inlineStr">
        <is>
          <t>May</t>
        </is>
      </c>
      <c r="B258" t="inlineStr">
        <is>
          <t>IT</t>
        </is>
      </c>
      <c r="C258" t="inlineStr">
        <is>
          <t>USA</t>
        </is>
      </c>
      <c r="D258" t="inlineStr">
        <is>
          <t>Chicago</t>
        </is>
      </c>
      <c r="E258" t="n">
        <v>56</v>
      </c>
      <c r="F258" t="n">
        <v>1</v>
      </c>
      <c r="G258" t="n">
        <v>6</v>
      </c>
      <c r="H258" t="n">
        <v>21</v>
      </c>
      <c r="I258" t="n">
        <v>16</v>
      </c>
      <c r="J258" t="n">
        <v>138</v>
      </c>
      <c r="K258" t="n">
        <v>88</v>
      </c>
      <c r="L258" s="7">
        <f>IF(E258=0,0,G258/E258)</f>
        <v/>
      </c>
      <c r="M258" s="7">
        <f>IF(N258=0,0,H258/N258)</f>
        <v/>
      </c>
      <c r="N258">
        <f>E258*22</f>
        <v/>
      </c>
    </row>
    <row r="259">
      <c r="A259" t="inlineStr">
        <is>
          <t>May</t>
        </is>
      </c>
      <c r="B259" t="inlineStr">
        <is>
          <t>IT</t>
        </is>
      </c>
      <c r="C259" t="inlineStr">
        <is>
          <t>USA</t>
        </is>
      </c>
      <c r="D259" t="inlineStr">
        <is>
          <t>Austin</t>
        </is>
      </c>
      <c r="E259" t="n">
        <v>24</v>
      </c>
      <c r="F259" t="n">
        <v>5</v>
      </c>
      <c r="G259" t="n">
        <v>1</v>
      </c>
      <c r="H259" t="n">
        <v>19</v>
      </c>
      <c r="I259" t="n">
        <v>122</v>
      </c>
      <c r="J259" t="n">
        <v>166</v>
      </c>
      <c r="K259" t="n">
        <v>76</v>
      </c>
      <c r="L259" s="7">
        <f>IF(E259=0,0,G259/E259)</f>
        <v/>
      </c>
      <c r="M259" s="7">
        <f>IF(N259=0,0,H259/N259)</f>
        <v/>
      </c>
      <c r="N259">
        <f>E259*22</f>
        <v/>
      </c>
    </row>
    <row r="260">
      <c r="A260" t="inlineStr">
        <is>
          <t>May</t>
        </is>
      </c>
      <c r="B260" t="inlineStr">
        <is>
          <t>IT</t>
        </is>
      </c>
      <c r="C260" t="inlineStr">
        <is>
          <t>USA</t>
        </is>
      </c>
      <c r="D260" t="inlineStr">
        <is>
          <t>San Francisco</t>
        </is>
      </c>
      <c r="E260" t="n">
        <v>24</v>
      </c>
      <c r="F260" t="n">
        <v>6</v>
      </c>
      <c r="G260" t="n">
        <v>6</v>
      </c>
      <c r="H260" t="n">
        <v>9</v>
      </c>
      <c r="I260" t="n">
        <v>109</v>
      </c>
      <c r="J260" t="n">
        <v>172</v>
      </c>
      <c r="K260" t="n">
        <v>71</v>
      </c>
      <c r="L260" s="7">
        <f>IF(E260=0,0,G260/E260)</f>
        <v/>
      </c>
      <c r="M260" s="7">
        <f>IF(N260=0,0,H260/N260)</f>
        <v/>
      </c>
      <c r="N260">
        <f>E260*22</f>
        <v/>
      </c>
    </row>
    <row r="261">
      <c r="A261" t="inlineStr">
        <is>
          <t>May</t>
        </is>
      </c>
      <c r="B261" t="inlineStr">
        <is>
          <t>Customer Support</t>
        </is>
      </c>
      <c r="C261" t="inlineStr">
        <is>
          <t>UK</t>
        </is>
      </c>
      <c r="D261" t="inlineStr">
        <is>
          <t>London</t>
        </is>
      </c>
      <c r="E261" t="n">
        <v>46</v>
      </c>
      <c r="F261" t="n">
        <v>4</v>
      </c>
      <c r="G261" t="n">
        <v>2</v>
      </c>
      <c r="H261" t="n">
        <v>28</v>
      </c>
      <c r="I261" t="n">
        <v>54</v>
      </c>
      <c r="J261" t="n">
        <v>27</v>
      </c>
      <c r="K261" t="n">
        <v>74</v>
      </c>
      <c r="L261" s="7">
        <f>IF(E261=0,0,G261/E261)</f>
        <v/>
      </c>
      <c r="M261" s="7">
        <f>IF(N261=0,0,H261/N261)</f>
        <v/>
      </c>
      <c r="N261">
        <f>E261*22</f>
        <v/>
      </c>
    </row>
    <row r="262">
      <c r="A262" t="inlineStr">
        <is>
          <t>May</t>
        </is>
      </c>
      <c r="B262" t="inlineStr">
        <is>
          <t>Customer Support</t>
        </is>
      </c>
      <c r="C262" t="inlineStr">
        <is>
          <t>UK</t>
        </is>
      </c>
      <c r="D262" t="inlineStr">
        <is>
          <t>Manchester</t>
        </is>
      </c>
      <c r="E262" t="n">
        <v>67</v>
      </c>
      <c r="F262" t="n">
        <v>7</v>
      </c>
      <c r="G262" t="n">
        <v>6</v>
      </c>
      <c r="H262" t="n">
        <v>7</v>
      </c>
      <c r="I262" t="n">
        <v>48</v>
      </c>
      <c r="J262" t="n">
        <v>82</v>
      </c>
      <c r="K262" t="n">
        <v>59</v>
      </c>
      <c r="L262" s="7">
        <f>IF(E262=0,0,G262/E262)</f>
        <v/>
      </c>
      <c r="M262" s="7">
        <f>IF(N262=0,0,H262/N262)</f>
        <v/>
      </c>
      <c r="N262">
        <f>E262*22</f>
        <v/>
      </c>
    </row>
    <row r="263">
      <c r="A263" t="inlineStr">
        <is>
          <t>May</t>
        </is>
      </c>
      <c r="B263" t="inlineStr">
        <is>
          <t>Customer Support</t>
        </is>
      </c>
      <c r="C263" t="inlineStr">
        <is>
          <t>UK</t>
        </is>
      </c>
      <c r="D263" t="inlineStr">
        <is>
          <t>Birmingham</t>
        </is>
      </c>
      <c r="E263" t="n">
        <v>25</v>
      </c>
      <c r="F263" t="n">
        <v>2</v>
      </c>
      <c r="G263" t="n">
        <v>4</v>
      </c>
      <c r="H263" t="n">
        <v>25</v>
      </c>
      <c r="I263" t="n">
        <v>80</v>
      </c>
      <c r="J263" t="n">
        <v>82</v>
      </c>
      <c r="K263" t="n">
        <v>72</v>
      </c>
      <c r="L263" s="7">
        <f>IF(E263=0,0,G263/E263)</f>
        <v/>
      </c>
      <c r="M263" s="7">
        <f>IF(N263=0,0,H263/N263)</f>
        <v/>
      </c>
      <c r="N263">
        <f>E263*22</f>
        <v/>
      </c>
    </row>
    <row r="264">
      <c r="A264" t="inlineStr">
        <is>
          <t>May</t>
        </is>
      </c>
      <c r="B264" t="inlineStr">
        <is>
          <t>Customer Support</t>
        </is>
      </c>
      <c r="C264" t="inlineStr">
        <is>
          <t>USA</t>
        </is>
      </c>
      <c r="D264" t="inlineStr">
        <is>
          <t>New York</t>
        </is>
      </c>
      <c r="E264" t="n">
        <v>19</v>
      </c>
      <c r="F264" t="n">
        <v>7</v>
      </c>
      <c r="G264" t="n">
        <v>3</v>
      </c>
      <c r="H264" t="n">
        <v>23</v>
      </c>
      <c r="I264" t="n">
        <v>76</v>
      </c>
      <c r="J264" t="n">
        <v>143</v>
      </c>
      <c r="K264" t="n">
        <v>61</v>
      </c>
      <c r="L264" s="7">
        <f>IF(E264=0,0,G264/E264)</f>
        <v/>
      </c>
      <c r="M264" s="7">
        <f>IF(N264=0,0,H264/N264)</f>
        <v/>
      </c>
      <c r="N264">
        <f>E264*22</f>
        <v/>
      </c>
    </row>
    <row r="265">
      <c r="A265" t="inlineStr">
        <is>
          <t>May</t>
        </is>
      </c>
      <c r="B265" t="inlineStr">
        <is>
          <t>Customer Support</t>
        </is>
      </c>
      <c r="C265" t="inlineStr">
        <is>
          <t>USA</t>
        </is>
      </c>
      <c r="D265" t="inlineStr">
        <is>
          <t>Chicago</t>
        </is>
      </c>
      <c r="E265" t="n">
        <v>20</v>
      </c>
      <c r="F265" t="n">
        <v>1</v>
      </c>
      <c r="G265" t="n">
        <v>0</v>
      </c>
      <c r="H265" t="n">
        <v>19</v>
      </c>
      <c r="I265" t="n">
        <v>30</v>
      </c>
      <c r="J265" t="n">
        <v>1</v>
      </c>
      <c r="K265" t="n">
        <v>69</v>
      </c>
      <c r="L265" s="7">
        <f>IF(E265=0,0,G265/E265)</f>
        <v/>
      </c>
      <c r="M265" s="7">
        <f>IF(N265=0,0,H265/N265)</f>
        <v/>
      </c>
      <c r="N265">
        <f>E265*22</f>
        <v/>
      </c>
    </row>
    <row r="266">
      <c r="A266" t="inlineStr">
        <is>
          <t>May</t>
        </is>
      </c>
      <c r="B266" t="inlineStr">
        <is>
          <t>Customer Support</t>
        </is>
      </c>
      <c r="C266" t="inlineStr">
        <is>
          <t>USA</t>
        </is>
      </c>
      <c r="D266" t="inlineStr">
        <is>
          <t>Austin</t>
        </is>
      </c>
      <c r="E266" t="n">
        <v>36</v>
      </c>
      <c r="F266" t="n">
        <v>7</v>
      </c>
      <c r="G266" t="n">
        <v>2</v>
      </c>
      <c r="H266" t="n">
        <v>12</v>
      </c>
      <c r="I266" t="n">
        <v>114</v>
      </c>
      <c r="J266" t="n">
        <v>123</v>
      </c>
      <c r="K266" t="n">
        <v>60</v>
      </c>
      <c r="L266" s="7">
        <f>IF(E266=0,0,G266/E266)</f>
        <v/>
      </c>
      <c r="M266" s="7">
        <f>IF(N266=0,0,H266/N266)</f>
        <v/>
      </c>
      <c r="N266">
        <f>E266*22</f>
        <v/>
      </c>
    </row>
    <row r="267">
      <c r="A267" t="inlineStr">
        <is>
          <t>May</t>
        </is>
      </c>
      <c r="B267" t="inlineStr">
        <is>
          <t>Customer Support</t>
        </is>
      </c>
      <c r="C267" t="inlineStr">
        <is>
          <t>USA</t>
        </is>
      </c>
      <c r="D267" t="inlineStr">
        <is>
          <t>San Francisco</t>
        </is>
      </c>
      <c r="E267" t="n">
        <v>35</v>
      </c>
      <c r="F267" t="n">
        <v>5</v>
      </c>
      <c r="G267" t="n">
        <v>6</v>
      </c>
      <c r="H267" t="n">
        <v>35</v>
      </c>
      <c r="I267" t="n">
        <v>24</v>
      </c>
      <c r="J267" t="n">
        <v>55</v>
      </c>
      <c r="K267" t="n">
        <v>74</v>
      </c>
      <c r="L267" s="7">
        <f>IF(E267=0,0,G267/E267)</f>
        <v/>
      </c>
      <c r="M267" s="7">
        <f>IF(N267=0,0,H267/N267)</f>
        <v/>
      </c>
      <c r="N267">
        <f>E267*22</f>
        <v/>
      </c>
    </row>
    <row r="268">
      <c r="A268" t="inlineStr">
        <is>
          <t>May</t>
        </is>
      </c>
      <c r="B268" t="inlineStr">
        <is>
          <t>Production</t>
        </is>
      </c>
      <c r="C268" t="inlineStr">
        <is>
          <t>UK</t>
        </is>
      </c>
      <c r="D268" t="inlineStr">
        <is>
          <t>London</t>
        </is>
      </c>
      <c r="E268" t="n">
        <v>26</v>
      </c>
      <c r="F268" t="n">
        <v>3</v>
      </c>
      <c r="G268" t="n">
        <v>4</v>
      </c>
      <c r="H268" t="n">
        <v>15</v>
      </c>
      <c r="I268" t="n">
        <v>123</v>
      </c>
      <c r="J268" t="n">
        <v>146</v>
      </c>
      <c r="K268" t="n">
        <v>61</v>
      </c>
      <c r="L268" s="7">
        <f>IF(E268=0,0,G268/E268)</f>
        <v/>
      </c>
      <c r="M268" s="7">
        <f>IF(N268=0,0,H268/N268)</f>
        <v/>
      </c>
      <c r="N268">
        <f>E268*22</f>
        <v/>
      </c>
    </row>
    <row r="269">
      <c r="A269" t="inlineStr">
        <is>
          <t>May</t>
        </is>
      </c>
      <c r="B269" t="inlineStr">
        <is>
          <t>Production</t>
        </is>
      </c>
      <c r="C269" t="inlineStr">
        <is>
          <t>UK</t>
        </is>
      </c>
      <c r="D269" t="inlineStr">
        <is>
          <t>Manchester</t>
        </is>
      </c>
      <c r="E269" t="n">
        <v>19</v>
      </c>
      <c r="F269" t="n">
        <v>0</v>
      </c>
      <c r="G269" t="n">
        <v>2</v>
      </c>
      <c r="H269" t="n">
        <v>34</v>
      </c>
      <c r="I269" t="n">
        <v>40</v>
      </c>
      <c r="J269" t="n">
        <v>172</v>
      </c>
      <c r="K269" t="n">
        <v>62</v>
      </c>
      <c r="L269" s="7">
        <f>IF(E269=0,0,G269/E269)</f>
        <v/>
      </c>
      <c r="M269" s="7">
        <f>IF(N269=0,0,H269/N269)</f>
        <v/>
      </c>
      <c r="N269">
        <f>E269*22</f>
        <v/>
      </c>
    </row>
    <row r="270">
      <c r="A270" t="inlineStr">
        <is>
          <t>May</t>
        </is>
      </c>
      <c r="B270" t="inlineStr">
        <is>
          <t>Production</t>
        </is>
      </c>
      <c r="C270" t="inlineStr">
        <is>
          <t>UK</t>
        </is>
      </c>
      <c r="D270" t="inlineStr">
        <is>
          <t>Birmingham</t>
        </is>
      </c>
      <c r="E270" t="n">
        <v>32</v>
      </c>
      <c r="F270" t="n">
        <v>5</v>
      </c>
      <c r="G270" t="n">
        <v>0</v>
      </c>
      <c r="H270" t="n">
        <v>35</v>
      </c>
      <c r="I270" t="n">
        <v>89</v>
      </c>
      <c r="J270" t="n">
        <v>16</v>
      </c>
      <c r="K270" t="n">
        <v>90</v>
      </c>
      <c r="L270" s="7">
        <f>IF(E270=0,0,G270/E270)</f>
        <v/>
      </c>
      <c r="M270" s="7">
        <f>IF(N270=0,0,H270/N270)</f>
        <v/>
      </c>
      <c r="N270">
        <f>E270*22</f>
        <v/>
      </c>
    </row>
    <row r="271">
      <c r="A271" t="inlineStr">
        <is>
          <t>May</t>
        </is>
      </c>
      <c r="B271" t="inlineStr">
        <is>
          <t>Production</t>
        </is>
      </c>
      <c r="C271" t="inlineStr">
        <is>
          <t>USA</t>
        </is>
      </c>
      <c r="D271" t="inlineStr">
        <is>
          <t>New York</t>
        </is>
      </c>
      <c r="E271" t="n">
        <v>36</v>
      </c>
      <c r="F271" t="n">
        <v>0</v>
      </c>
      <c r="G271" t="n">
        <v>3</v>
      </c>
      <c r="H271" t="n">
        <v>4</v>
      </c>
      <c r="I271" t="n">
        <v>103</v>
      </c>
      <c r="J271" t="n">
        <v>2</v>
      </c>
      <c r="K271" t="n">
        <v>91</v>
      </c>
      <c r="L271" s="7">
        <f>IF(E271=0,0,G271/E271)</f>
        <v/>
      </c>
      <c r="M271" s="7">
        <f>IF(N271=0,0,H271/N271)</f>
        <v/>
      </c>
      <c r="N271">
        <f>E271*22</f>
        <v/>
      </c>
    </row>
    <row r="272">
      <c r="A272" t="inlineStr">
        <is>
          <t>May</t>
        </is>
      </c>
      <c r="B272" t="inlineStr">
        <is>
          <t>Production</t>
        </is>
      </c>
      <c r="C272" t="inlineStr">
        <is>
          <t>USA</t>
        </is>
      </c>
      <c r="D272" t="inlineStr">
        <is>
          <t>Chicago</t>
        </is>
      </c>
      <c r="E272" t="n">
        <v>22</v>
      </c>
      <c r="F272" t="n">
        <v>3</v>
      </c>
      <c r="G272" t="n">
        <v>7</v>
      </c>
      <c r="H272" t="n">
        <v>25</v>
      </c>
      <c r="I272" t="n">
        <v>88</v>
      </c>
      <c r="J272" t="n">
        <v>136</v>
      </c>
      <c r="K272" t="n">
        <v>64</v>
      </c>
      <c r="L272" s="7">
        <f>IF(E272=0,0,G272/E272)</f>
        <v/>
      </c>
      <c r="M272" s="7">
        <f>IF(N272=0,0,H272/N272)</f>
        <v/>
      </c>
      <c r="N272">
        <f>E272*22</f>
        <v/>
      </c>
    </row>
    <row r="273">
      <c r="A273" t="inlineStr">
        <is>
          <t>May</t>
        </is>
      </c>
      <c r="B273" t="inlineStr">
        <is>
          <t>Production</t>
        </is>
      </c>
      <c r="C273" t="inlineStr">
        <is>
          <t>USA</t>
        </is>
      </c>
      <c r="D273" t="inlineStr">
        <is>
          <t>Austin</t>
        </is>
      </c>
      <c r="E273" t="n">
        <v>70</v>
      </c>
      <c r="F273" t="n">
        <v>7</v>
      </c>
      <c r="G273" t="n">
        <v>6</v>
      </c>
      <c r="H273" t="n">
        <v>26</v>
      </c>
      <c r="I273" t="n">
        <v>74</v>
      </c>
      <c r="J273" t="n">
        <v>159</v>
      </c>
      <c r="K273" t="n">
        <v>59</v>
      </c>
      <c r="L273" s="7">
        <f>IF(E273=0,0,G273/E273)</f>
        <v/>
      </c>
      <c r="M273" s="7">
        <f>IF(N273=0,0,H273/N273)</f>
        <v/>
      </c>
      <c r="N273">
        <f>E273*22</f>
        <v/>
      </c>
    </row>
    <row r="274">
      <c r="A274" t="inlineStr">
        <is>
          <t>May</t>
        </is>
      </c>
      <c r="B274" t="inlineStr">
        <is>
          <t>Production</t>
        </is>
      </c>
      <c r="C274" t="inlineStr">
        <is>
          <t>USA</t>
        </is>
      </c>
      <c r="D274" t="inlineStr">
        <is>
          <t>San Francisco</t>
        </is>
      </c>
      <c r="E274" t="n">
        <v>9</v>
      </c>
      <c r="F274" t="n">
        <v>2</v>
      </c>
      <c r="G274" t="n">
        <v>3</v>
      </c>
      <c r="H274" t="n">
        <v>20</v>
      </c>
      <c r="I274" t="n">
        <v>109</v>
      </c>
      <c r="J274" t="n">
        <v>94</v>
      </c>
      <c r="K274" t="n">
        <v>90</v>
      </c>
      <c r="L274" s="7">
        <f>IF(E274=0,0,G274/E274)</f>
        <v/>
      </c>
      <c r="M274" s="7">
        <f>IF(N274=0,0,H274/N274)</f>
        <v/>
      </c>
      <c r="N274">
        <f>E274*22</f>
        <v/>
      </c>
    </row>
    <row r="275">
      <c r="A275" t="inlineStr">
        <is>
          <t>May</t>
        </is>
      </c>
      <c r="B275" t="inlineStr">
        <is>
          <t>Marketing</t>
        </is>
      </c>
      <c r="C275" t="inlineStr">
        <is>
          <t>UK</t>
        </is>
      </c>
      <c r="D275" t="inlineStr">
        <is>
          <t>London</t>
        </is>
      </c>
      <c r="E275" t="n">
        <v>51</v>
      </c>
      <c r="F275" t="n">
        <v>4</v>
      </c>
      <c r="G275" t="n">
        <v>5</v>
      </c>
      <c r="H275" t="n">
        <v>28</v>
      </c>
      <c r="I275" t="n">
        <v>100</v>
      </c>
      <c r="J275" t="n">
        <v>79</v>
      </c>
      <c r="K275" t="n">
        <v>75</v>
      </c>
      <c r="L275" s="7">
        <f>IF(E275=0,0,G275/E275)</f>
        <v/>
      </c>
      <c r="M275" s="7">
        <f>IF(N275=0,0,H275/N275)</f>
        <v/>
      </c>
      <c r="N275">
        <f>E275*22</f>
        <v/>
      </c>
    </row>
    <row r="276">
      <c r="A276" t="inlineStr">
        <is>
          <t>May</t>
        </is>
      </c>
      <c r="B276" t="inlineStr">
        <is>
          <t>Marketing</t>
        </is>
      </c>
      <c r="C276" t="inlineStr">
        <is>
          <t>UK</t>
        </is>
      </c>
      <c r="D276" t="inlineStr">
        <is>
          <t>Manchester</t>
        </is>
      </c>
      <c r="E276" t="n">
        <v>18</v>
      </c>
      <c r="F276" t="n">
        <v>5</v>
      </c>
      <c r="G276" t="n">
        <v>1</v>
      </c>
      <c r="H276" t="n">
        <v>16</v>
      </c>
      <c r="I276" t="n">
        <v>95</v>
      </c>
      <c r="J276" t="n">
        <v>54</v>
      </c>
      <c r="K276" t="n">
        <v>69</v>
      </c>
      <c r="L276" s="7">
        <f>IF(E276=0,0,G276/E276)</f>
        <v/>
      </c>
      <c r="M276" s="7">
        <f>IF(N276=0,0,H276/N276)</f>
        <v/>
      </c>
      <c r="N276">
        <f>E276*22</f>
        <v/>
      </c>
    </row>
    <row r="277">
      <c r="A277" t="inlineStr">
        <is>
          <t>May</t>
        </is>
      </c>
      <c r="B277" t="inlineStr">
        <is>
          <t>Marketing</t>
        </is>
      </c>
      <c r="C277" t="inlineStr">
        <is>
          <t>UK</t>
        </is>
      </c>
      <c r="D277" t="inlineStr">
        <is>
          <t>Birmingham</t>
        </is>
      </c>
      <c r="E277" t="n">
        <v>21</v>
      </c>
      <c r="F277" t="n">
        <v>0</v>
      </c>
      <c r="G277" t="n">
        <v>2</v>
      </c>
      <c r="H277" t="n">
        <v>34</v>
      </c>
      <c r="I277" t="n">
        <v>87</v>
      </c>
      <c r="J277" t="n">
        <v>174</v>
      </c>
      <c r="K277" t="n">
        <v>71</v>
      </c>
      <c r="L277" s="7">
        <f>IF(E277=0,0,G277/E277)</f>
        <v/>
      </c>
      <c r="M277" s="7">
        <f>IF(N277=0,0,H277/N277)</f>
        <v/>
      </c>
      <c r="N277">
        <f>E277*22</f>
        <v/>
      </c>
    </row>
    <row r="278">
      <c r="A278" t="inlineStr">
        <is>
          <t>May</t>
        </is>
      </c>
      <c r="B278" t="inlineStr">
        <is>
          <t>Marketing</t>
        </is>
      </c>
      <c r="C278" t="inlineStr">
        <is>
          <t>USA</t>
        </is>
      </c>
      <c r="D278" t="inlineStr">
        <is>
          <t>New York</t>
        </is>
      </c>
      <c r="E278" t="n">
        <v>25</v>
      </c>
      <c r="F278" t="n">
        <v>5</v>
      </c>
      <c r="G278" t="n">
        <v>1</v>
      </c>
      <c r="H278" t="n">
        <v>9</v>
      </c>
      <c r="I278" t="n">
        <v>46</v>
      </c>
      <c r="J278" t="n">
        <v>95</v>
      </c>
      <c r="K278" t="n">
        <v>80</v>
      </c>
      <c r="L278" s="7">
        <f>IF(E278=0,0,G278/E278)</f>
        <v/>
      </c>
      <c r="M278" s="7">
        <f>IF(N278=0,0,H278/N278)</f>
        <v/>
      </c>
      <c r="N278">
        <f>E278*22</f>
        <v/>
      </c>
    </row>
    <row r="279">
      <c r="A279" t="inlineStr">
        <is>
          <t>May</t>
        </is>
      </c>
      <c r="B279" t="inlineStr">
        <is>
          <t>Marketing</t>
        </is>
      </c>
      <c r="C279" t="inlineStr">
        <is>
          <t>USA</t>
        </is>
      </c>
      <c r="D279" t="inlineStr">
        <is>
          <t>Chicago</t>
        </is>
      </c>
      <c r="E279" t="n">
        <v>27</v>
      </c>
      <c r="F279" t="n">
        <v>6</v>
      </c>
      <c r="G279" t="n">
        <v>0</v>
      </c>
      <c r="H279" t="n">
        <v>0</v>
      </c>
      <c r="I279" t="n">
        <v>112</v>
      </c>
      <c r="J279" t="n">
        <v>128</v>
      </c>
      <c r="K279" t="n">
        <v>61</v>
      </c>
      <c r="L279" s="7">
        <f>IF(E279=0,0,G279/E279)</f>
        <v/>
      </c>
      <c r="M279" s="7">
        <f>IF(N279=0,0,H279/N279)</f>
        <v/>
      </c>
      <c r="N279">
        <f>E279*22</f>
        <v/>
      </c>
    </row>
    <row r="280">
      <c r="A280" t="inlineStr">
        <is>
          <t>May</t>
        </is>
      </c>
      <c r="B280" t="inlineStr">
        <is>
          <t>Marketing</t>
        </is>
      </c>
      <c r="C280" t="inlineStr">
        <is>
          <t>USA</t>
        </is>
      </c>
      <c r="D280" t="inlineStr">
        <is>
          <t>Austin</t>
        </is>
      </c>
      <c r="E280" t="n">
        <v>31</v>
      </c>
      <c r="F280" t="n">
        <v>1</v>
      </c>
      <c r="G280" t="n">
        <v>5</v>
      </c>
      <c r="H280" t="n">
        <v>34</v>
      </c>
      <c r="I280" t="n">
        <v>62</v>
      </c>
      <c r="J280" t="n">
        <v>5</v>
      </c>
      <c r="K280" t="n">
        <v>69</v>
      </c>
      <c r="L280" s="7">
        <f>IF(E280=0,0,G280/E280)</f>
        <v/>
      </c>
      <c r="M280" s="7">
        <f>IF(N280=0,0,H280/N280)</f>
        <v/>
      </c>
      <c r="N280">
        <f>E280*22</f>
        <v/>
      </c>
    </row>
    <row r="281">
      <c r="A281" t="inlineStr">
        <is>
          <t>May</t>
        </is>
      </c>
      <c r="B281" t="inlineStr">
        <is>
          <t>Marketing</t>
        </is>
      </c>
      <c r="C281" t="inlineStr">
        <is>
          <t>USA</t>
        </is>
      </c>
      <c r="D281" t="inlineStr">
        <is>
          <t>San Francisco</t>
        </is>
      </c>
      <c r="E281" t="n">
        <v>30</v>
      </c>
      <c r="F281" t="n">
        <v>1</v>
      </c>
      <c r="G281" t="n">
        <v>1</v>
      </c>
      <c r="H281" t="n">
        <v>20</v>
      </c>
      <c r="I281" t="n">
        <v>120</v>
      </c>
      <c r="J281" t="n">
        <v>121</v>
      </c>
      <c r="K281" t="n">
        <v>72</v>
      </c>
      <c r="L281" s="7">
        <f>IF(E281=0,0,G281/E281)</f>
        <v/>
      </c>
      <c r="M281" s="7">
        <f>IF(N281=0,0,H281/N281)</f>
        <v/>
      </c>
      <c r="N281">
        <f>E281*22</f>
        <v/>
      </c>
    </row>
    <row r="282">
      <c r="A282" t="inlineStr">
        <is>
          <t>Jun</t>
        </is>
      </c>
      <c r="B282" t="inlineStr">
        <is>
          <t>Operations</t>
        </is>
      </c>
      <c r="C282" t="inlineStr">
        <is>
          <t>UK</t>
        </is>
      </c>
      <c r="D282" t="inlineStr">
        <is>
          <t>London</t>
        </is>
      </c>
      <c r="E282" t="n">
        <v>45</v>
      </c>
      <c r="F282" t="n">
        <v>6</v>
      </c>
      <c r="G282" t="n">
        <v>2</v>
      </c>
      <c r="H282" t="n">
        <v>17</v>
      </c>
      <c r="I282" t="n">
        <v>27</v>
      </c>
      <c r="J282" t="n">
        <v>173</v>
      </c>
      <c r="K282" t="n">
        <v>82</v>
      </c>
      <c r="L282" s="7">
        <f>IF(E282=0,0,G282/E282)</f>
        <v/>
      </c>
      <c r="M282" s="7">
        <f>IF(N282=0,0,H282/N282)</f>
        <v/>
      </c>
      <c r="N282">
        <f>E282*22</f>
        <v/>
      </c>
    </row>
    <row r="283">
      <c r="A283" t="inlineStr">
        <is>
          <t>Jun</t>
        </is>
      </c>
      <c r="B283" t="inlineStr">
        <is>
          <t>Operations</t>
        </is>
      </c>
      <c r="C283" t="inlineStr">
        <is>
          <t>UK</t>
        </is>
      </c>
      <c r="D283" t="inlineStr">
        <is>
          <t>Manchester</t>
        </is>
      </c>
      <c r="E283" t="n">
        <v>73</v>
      </c>
      <c r="F283" t="n">
        <v>5</v>
      </c>
      <c r="G283" t="n">
        <v>2</v>
      </c>
      <c r="H283" t="n">
        <v>22</v>
      </c>
      <c r="I283" t="n">
        <v>12</v>
      </c>
      <c r="J283" t="n">
        <v>37</v>
      </c>
      <c r="K283" t="n">
        <v>82</v>
      </c>
      <c r="L283" s="7">
        <f>IF(E283=0,0,G283/E283)</f>
        <v/>
      </c>
      <c r="M283" s="7">
        <f>IF(N283=0,0,H283/N283)</f>
        <v/>
      </c>
      <c r="N283">
        <f>E283*22</f>
        <v/>
      </c>
    </row>
    <row r="284">
      <c r="A284" t="inlineStr">
        <is>
          <t>Jun</t>
        </is>
      </c>
      <c r="B284" t="inlineStr">
        <is>
          <t>Operations</t>
        </is>
      </c>
      <c r="C284" t="inlineStr">
        <is>
          <t>UK</t>
        </is>
      </c>
      <c r="D284" t="inlineStr">
        <is>
          <t>Birmingham</t>
        </is>
      </c>
      <c r="E284" t="n">
        <v>65</v>
      </c>
      <c r="F284" t="n">
        <v>0</v>
      </c>
      <c r="G284" t="n">
        <v>3</v>
      </c>
      <c r="H284" t="n">
        <v>22</v>
      </c>
      <c r="I284" t="n">
        <v>122</v>
      </c>
      <c r="J284" t="n">
        <v>160</v>
      </c>
      <c r="K284" t="n">
        <v>85</v>
      </c>
      <c r="L284" s="7">
        <f>IF(E284=0,0,G284/E284)</f>
        <v/>
      </c>
      <c r="M284" s="7">
        <f>IF(N284=0,0,H284/N284)</f>
        <v/>
      </c>
      <c r="N284">
        <f>E284*22</f>
        <v/>
      </c>
    </row>
    <row r="285">
      <c r="A285" t="inlineStr">
        <is>
          <t>Jun</t>
        </is>
      </c>
      <c r="B285" t="inlineStr">
        <is>
          <t>Operations</t>
        </is>
      </c>
      <c r="C285" t="inlineStr">
        <is>
          <t>USA</t>
        </is>
      </c>
      <c r="D285" t="inlineStr">
        <is>
          <t>New York</t>
        </is>
      </c>
      <c r="E285" t="n">
        <v>42</v>
      </c>
      <c r="F285" t="n">
        <v>1</v>
      </c>
      <c r="G285" t="n">
        <v>1</v>
      </c>
      <c r="H285" t="n">
        <v>29</v>
      </c>
      <c r="I285" t="n">
        <v>121</v>
      </c>
      <c r="J285" t="n">
        <v>170</v>
      </c>
      <c r="K285" t="n">
        <v>87</v>
      </c>
      <c r="L285" s="7">
        <f>IF(E285=0,0,G285/E285)</f>
        <v/>
      </c>
      <c r="M285" s="7">
        <f>IF(N285=0,0,H285/N285)</f>
        <v/>
      </c>
      <c r="N285">
        <f>E285*22</f>
        <v/>
      </c>
    </row>
    <row r="286">
      <c r="A286" t="inlineStr">
        <is>
          <t>Jun</t>
        </is>
      </c>
      <c r="B286" t="inlineStr">
        <is>
          <t>Operations</t>
        </is>
      </c>
      <c r="C286" t="inlineStr">
        <is>
          <t>USA</t>
        </is>
      </c>
      <c r="D286" t="inlineStr">
        <is>
          <t>Chicago</t>
        </is>
      </c>
      <c r="E286" t="n">
        <v>39</v>
      </c>
      <c r="F286" t="n">
        <v>6</v>
      </c>
      <c r="G286" t="n">
        <v>3</v>
      </c>
      <c r="H286" t="n">
        <v>24</v>
      </c>
      <c r="I286" t="n">
        <v>20</v>
      </c>
      <c r="J286" t="n">
        <v>131</v>
      </c>
      <c r="K286" t="n">
        <v>60</v>
      </c>
      <c r="L286" s="7">
        <f>IF(E286=0,0,G286/E286)</f>
        <v/>
      </c>
      <c r="M286" s="7">
        <f>IF(N286=0,0,H286/N286)</f>
        <v/>
      </c>
      <c r="N286">
        <f>E286*22</f>
        <v/>
      </c>
    </row>
    <row r="287">
      <c r="A287" t="inlineStr">
        <is>
          <t>Jun</t>
        </is>
      </c>
      <c r="B287" t="inlineStr">
        <is>
          <t>Operations</t>
        </is>
      </c>
      <c r="C287" t="inlineStr">
        <is>
          <t>USA</t>
        </is>
      </c>
      <c r="D287" t="inlineStr">
        <is>
          <t>Austin</t>
        </is>
      </c>
      <c r="E287" t="n">
        <v>43</v>
      </c>
      <c r="F287" t="n">
        <v>7</v>
      </c>
      <c r="G287" t="n">
        <v>7</v>
      </c>
      <c r="H287" t="n">
        <v>18</v>
      </c>
      <c r="I287" t="n">
        <v>21</v>
      </c>
      <c r="J287" t="n">
        <v>152</v>
      </c>
      <c r="K287" t="n">
        <v>61</v>
      </c>
      <c r="L287" s="7">
        <f>IF(E287=0,0,G287/E287)</f>
        <v/>
      </c>
      <c r="M287" s="7">
        <f>IF(N287=0,0,H287/N287)</f>
        <v/>
      </c>
      <c r="N287">
        <f>E287*22</f>
        <v/>
      </c>
    </row>
    <row r="288">
      <c r="A288" t="inlineStr">
        <is>
          <t>Jun</t>
        </is>
      </c>
      <c r="B288" t="inlineStr">
        <is>
          <t>Operations</t>
        </is>
      </c>
      <c r="C288" t="inlineStr">
        <is>
          <t>USA</t>
        </is>
      </c>
      <c r="D288" t="inlineStr">
        <is>
          <t>San Francisco</t>
        </is>
      </c>
      <c r="E288" t="n">
        <v>72</v>
      </c>
      <c r="F288" t="n">
        <v>5</v>
      </c>
      <c r="G288" t="n">
        <v>2</v>
      </c>
      <c r="H288" t="n">
        <v>34</v>
      </c>
      <c r="I288" t="n">
        <v>129</v>
      </c>
      <c r="J288" t="n">
        <v>84</v>
      </c>
      <c r="K288" t="n">
        <v>74</v>
      </c>
      <c r="L288" s="7">
        <f>IF(E288=0,0,G288/E288)</f>
        <v/>
      </c>
      <c r="M288" s="7">
        <f>IF(N288=0,0,H288/N288)</f>
        <v/>
      </c>
      <c r="N288">
        <f>E288*22</f>
        <v/>
      </c>
    </row>
    <row r="289">
      <c r="A289" t="inlineStr">
        <is>
          <t>Jun</t>
        </is>
      </c>
      <c r="B289" t="inlineStr">
        <is>
          <t>Sales</t>
        </is>
      </c>
      <c r="C289" t="inlineStr">
        <is>
          <t>UK</t>
        </is>
      </c>
      <c r="D289" t="inlineStr">
        <is>
          <t>London</t>
        </is>
      </c>
      <c r="E289" t="n">
        <v>59</v>
      </c>
      <c r="F289" t="n">
        <v>5</v>
      </c>
      <c r="G289" t="n">
        <v>3</v>
      </c>
      <c r="H289" t="n">
        <v>30</v>
      </c>
      <c r="I289" t="n">
        <v>112</v>
      </c>
      <c r="J289" t="n">
        <v>13</v>
      </c>
      <c r="K289" t="n">
        <v>66</v>
      </c>
      <c r="L289" s="7">
        <f>IF(E289=0,0,G289/E289)</f>
        <v/>
      </c>
      <c r="M289" s="7">
        <f>IF(N289=0,0,H289/N289)</f>
        <v/>
      </c>
      <c r="N289">
        <f>E289*22</f>
        <v/>
      </c>
    </row>
    <row r="290">
      <c r="A290" t="inlineStr">
        <is>
          <t>Jun</t>
        </is>
      </c>
      <c r="B290" t="inlineStr">
        <is>
          <t>Sales</t>
        </is>
      </c>
      <c r="C290" t="inlineStr">
        <is>
          <t>UK</t>
        </is>
      </c>
      <c r="D290" t="inlineStr">
        <is>
          <t>Manchester</t>
        </is>
      </c>
      <c r="E290" t="n">
        <v>64</v>
      </c>
      <c r="F290" t="n">
        <v>7</v>
      </c>
      <c r="G290" t="n">
        <v>1</v>
      </c>
      <c r="H290" t="n">
        <v>14</v>
      </c>
      <c r="I290" t="n">
        <v>57</v>
      </c>
      <c r="J290" t="n">
        <v>166</v>
      </c>
      <c r="K290" t="n">
        <v>67</v>
      </c>
      <c r="L290" s="7">
        <f>IF(E290=0,0,G290/E290)</f>
        <v/>
      </c>
      <c r="M290" s="7">
        <f>IF(N290=0,0,H290/N290)</f>
        <v/>
      </c>
      <c r="N290">
        <f>E290*22</f>
        <v/>
      </c>
    </row>
    <row r="291">
      <c r="A291" t="inlineStr">
        <is>
          <t>Jun</t>
        </is>
      </c>
      <c r="B291" t="inlineStr">
        <is>
          <t>Sales</t>
        </is>
      </c>
      <c r="C291" t="inlineStr">
        <is>
          <t>UK</t>
        </is>
      </c>
      <c r="D291" t="inlineStr">
        <is>
          <t>Birmingham</t>
        </is>
      </c>
      <c r="E291" t="n">
        <v>63</v>
      </c>
      <c r="F291" t="n">
        <v>1</v>
      </c>
      <c r="G291" t="n">
        <v>1</v>
      </c>
      <c r="H291" t="n">
        <v>32</v>
      </c>
      <c r="I291" t="n">
        <v>74</v>
      </c>
      <c r="J291" t="n">
        <v>66</v>
      </c>
      <c r="K291" t="n">
        <v>62</v>
      </c>
      <c r="L291" s="7">
        <f>IF(E291=0,0,G291/E291)</f>
        <v/>
      </c>
      <c r="M291" s="7">
        <f>IF(N291=0,0,H291/N291)</f>
        <v/>
      </c>
      <c r="N291">
        <f>E291*22</f>
        <v/>
      </c>
    </row>
    <row r="292">
      <c r="A292" t="inlineStr">
        <is>
          <t>Jun</t>
        </is>
      </c>
      <c r="B292" t="inlineStr">
        <is>
          <t>Sales</t>
        </is>
      </c>
      <c r="C292" t="inlineStr">
        <is>
          <t>USA</t>
        </is>
      </c>
      <c r="D292" t="inlineStr">
        <is>
          <t>New York</t>
        </is>
      </c>
      <c r="E292" t="n">
        <v>16</v>
      </c>
      <c r="F292" t="n">
        <v>0</v>
      </c>
      <c r="G292" t="n">
        <v>5</v>
      </c>
      <c r="H292" t="n">
        <v>16</v>
      </c>
      <c r="I292" t="n">
        <v>99</v>
      </c>
      <c r="J292" t="n">
        <v>116</v>
      </c>
      <c r="K292" t="n">
        <v>71</v>
      </c>
      <c r="L292" s="7">
        <f>IF(E292=0,0,G292/E292)</f>
        <v/>
      </c>
      <c r="M292" s="7">
        <f>IF(N292=0,0,H292/N292)</f>
        <v/>
      </c>
      <c r="N292">
        <f>E292*22</f>
        <v/>
      </c>
    </row>
    <row r="293">
      <c r="A293" t="inlineStr">
        <is>
          <t>Jun</t>
        </is>
      </c>
      <c r="B293" t="inlineStr">
        <is>
          <t>Sales</t>
        </is>
      </c>
      <c r="C293" t="inlineStr">
        <is>
          <t>USA</t>
        </is>
      </c>
      <c r="D293" t="inlineStr">
        <is>
          <t>Chicago</t>
        </is>
      </c>
      <c r="E293" t="n">
        <v>38</v>
      </c>
      <c r="F293" t="n">
        <v>0</v>
      </c>
      <c r="G293" t="n">
        <v>6</v>
      </c>
      <c r="H293" t="n">
        <v>12</v>
      </c>
      <c r="I293" t="n">
        <v>135</v>
      </c>
      <c r="J293" t="n">
        <v>71</v>
      </c>
      <c r="K293" t="n">
        <v>73</v>
      </c>
      <c r="L293" s="7">
        <f>IF(E293=0,0,G293/E293)</f>
        <v/>
      </c>
      <c r="M293" s="7">
        <f>IF(N293=0,0,H293/N293)</f>
        <v/>
      </c>
      <c r="N293">
        <f>E293*22</f>
        <v/>
      </c>
    </row>
    <row r="294">
      <c r="A294" t="inlineStr">
        <is>
          <t>Jun</t>
        </is>
      </c>
      <c r="B294" t="inlineStr">
        <is>
          <t>Sales</t>
        </is>
      </c>
      <c r="C294" t="inlineStr">
        <is>
          <t>USA</t>
        </is>
      </c>
      <c r="D294" t="inlineStr">
        <is>
          <t>Austin</t>
        </is>
      </c>
      <c r="E294" t="n">
        <v>8</v>
      </c>
      <c r="F294" t="n">
        <v>1</v>
      </c>
      <c r="G294" t="n">
        <v>7</v>
      </c>
      <c r="H294" t="n">
        <v>31</v>
      </c>
      <c r="I294" t="n">
        <v>71</v>
      </c>
      <c r="J294" t="n">
        <v>18</v>
      </c>
      <c r="K294" t="n">
        <v>89</v>
      </c>
      <c r="L294" s="7">
        <f>IF(E294=0,0,G294/E294)</f>
        <v/>
      </c>
      <c r="M294" s="7">
        <f>IF(N294=0,0,H294/N294)</f>
        <v/>
      </c>
      <c r="N294">
        <f>E294*22</f>
        <v/>
      </c>
    </row>
    <row r="295">
      <c r="A295" t="inlineStr">
        <is>
          <t>Jun</t>
        </is>
      </c>
      <c r="B295" t="inlineStr">
        <is>
          <t>Sales</t>
        </is>
      </c>
      <c r="C295" t="inlineStr">
        <is>
          <t>USA</t>
        </is>
      </c>
      <c r="D295" t="inlineStr">
        <is>
          <t>San Francisco</t>
        </is>
      </c>
      <c r="E295" t="n">
        <v>63</v>
      </c>
      <c r="F295" t="n">
        <v>0</v>
      </c>
      <c r="G295" t="n">
        <v>1</v>
      </c>
      <c r="H295" t="n">
        <v>9</v>
      </c>
      <c r="I295" t="n">
        <v>103</v>
      </c>
      <c r="J295" t="n">
        <v>45</v>
      </c>
      <c r="K295" t="n">
        <v>64</v>
      </c>
      <c r="L295" s="7">
        <f>IF(E295=0,0,G295/E295)</f>
        <v/>
      </c>
      <c r="M295" s="7">
        <f>IF(N295=0,0,H295/N295)</f>
        <v/>
      </c>
      <c r="N295">
        <f>E295*22</f>
        <v/>
      </c>
    </row>
    <row r="296">
      <c r="A296" t="inlineStr">
        <is>
          <t>Jun</t>
        </is>
      </c>
      <c r="B296" t="inlineStr">
        <is>
          <t>HR</t>
        </is>
      </c>
      <c r="C296" t="inlineStr">
        <is>
          <t>UK</t>
        </is>
      </c>
      <c r="D296" t="inlineStr">
        <is>
          <t>London</t>
        </is>
      </c>
      <c r="E296" t="n">
        <v>26</v>
      </c>
      <c r="F296" t="n">
        <v>0</v>
      </c>
      <c r="G296" t="n">
        <v>5</v>
      </c>
      <c r="H296" t="n">
        <v>14</v>
      </c>
      <c r="I296" t="n">
        <v>83</v>
      </c>
      <c r="J296" t="n">
        <v>30</v>
      </c>
      <c r="K296" t="n">
        <v>84</v>
      </c>
      <c r="L296" s="7">
        <f>IF(E296=0,0,G296/E296)</f>
        <v/>
      </c>
      <c r="M296" s="7">
        <f>IF(N296=0,0,H296/N296)</f>
        <v/>
      </c>
      <c r="N296">
        <f>E296*22</f>
        <v/>
      </c>
    </row>
    <row r="297">
      <c r="A297" t="inlineStr">
        <is>
          <t>Jun</t>
        </is>
      </c>
      <c r="B297" t="inlineStr">
        <is>
          <t>HR</t>
        </is>
      </c>
      <c r="C297" t="inlineStr">
        <is>
          <t>UK</t>
        </is>
      </c>
      <c r="D297" t="inlineStr">
        <is>
          <t>Manchester</t>
        </is>
      </c>
      <c r="E297" t="n">
        <v>27</v>
      </c>
      <c r="F297" t="n">
        <v>6</v>
      </c>
      <c r="G297" t="n">
        <v>0</v>
      </c>
      <c r="H297" t="n">
        <v>29</v>
      </c>
      <c r="I297" t="n">
        <v>135</v>
      </c>
      <c r="J297" t="n">
        <v>18</v>
      </c>
      <c r="K297" t="n">
        <v>63</v>
      </c>
      <c r="L297" s="7">
        <f>IF(E297=0,0,G297/E297)</f>
        <v/>
      </c>
      <c r="M297" s="7">
        <f>IF(N297=0,0,H297/N297)</f>
        <v/>
      </c>
      <c r="N297">
        <f>E297*22</f>
        <v/>
      </c>
    </row>
    <row r="298">
      <c r="A298" t="inlineStr">
        <is>
          <t>Jun</t>
        </is>
      </c>
      <c r="B298" t="inlineStr">
        <is>
          <t>HR</t>
        </is>
      </c>
      <c r="C298" t="inlineStr">
        <is>
          <t>UK</t>
        </is>
      </c>
      <c r="D298" t="inlineStr">
        <is>
          <t>Birmingham</t>
        </is>
      </c>
      <c r="E298" t="n">
        <v>49</v>
      </c>
      <c r="F298" t="n">
        <v>3</v>
      </c>
      <c r="G298" t="n">
        <v>5</v>
      </c>
      <c r="H298" t="n">
        <v>12</v>
      </c>
      <c r="I298" t="n">
        <v>120</v>
      </c>
      <c r="J298" t="n">
        <v>96</v>
      </c>
      <c r="K298" t="n">
        <v>58</v>
      </c>
      <c r="L298" s="7">
        <f>IF(E298=0,0,G298/E298)</f>
        <v/>
      </c>
      <c r="M298" s="7">
        <f>IF(N298=0,0,H298/N298)</f>
        <v/>
      </c>
      <c r="N298">
        <f>E298*22</f>
        <v/>
      </c>
    </row>
    <row r="299">
      <c r="A299" t="inlineStr">
        <is>
          <t>Jun</t>
        </is>
      </c>
      <c r="B299" t="inlineStr">
        <is>
          <t>HR</t>
        </is>
      </c>
      <c r="C299" t="inlineStr">
        <is>
          <t>USA</t>
        </is>
      </c>
      <c r="D299" t="inlineStr">
        <is>
          <t>New York</t>
        </is>
      </c>
      <c r="E299" t="n">
        <v>62</v>
      </c>
      <c r="F299" t="n">
        <v>5</v>
      </c>
      <c r="G299" t="n">
        <v>5</v>
      </c>
      <c r="H299" t="n">
        <v>17</v>
      </c>
      <c r="I299" t="n">
        <v>63</v>
      </c>
      <c r="J299" t="n">
        <v>177</v>
      </c>
      <c r="K299" t="n">
        <v>71</v>
      </c>
      <c r="L299" s="7">
        <f>IF(E299=0,0,G299/E299)</f>
        <v/>
      </c>
      <c r="M299" s="7">
        <f>IF(N299=0,0,H299/N299)</f>
        <v/>
      </c>
      <c r="N299">
        <f>E299*22</f>
        <v/>
      </c>
    </row>
    <row r="300">
      <c r="A300" t="inlineStr">
        <is>
          <t>Jun</t>
        </is>
      </c>
      <c r="B300" t="inlineStr">
        <is>
          <t>HR</t>
        </is>
      </c>
      <c r="C300" t="inlineStr">
        <is>
          <t>USA</t>
        </is>
      </c>
      <c r="D300" t="inlineStr">
        <is>
          <t>Chicago</t>
        </is>
      </c>
      <c r="E300" t="n">
        <v>21</v>
      </c>
      <c r="F300" t="n">
        <v>2</v>
      </c>
      <c r="G300" t="n">
        <v>2</v>
      </c>
      <c r="H300" t="n">
        <v>29</v>
      </c>
      <c r="I300" t="n">
        <v>20</v>
      </c>
      <c r="J300" t="n">
        <v>33</v>
      </c>
      <c r="K300" t="n">
        <v>75</v>
      </c>
      <c r="L300" s="7">
        <f>IF(E300=0,0,G300/E300)</f>
        <v/>
      </c>
      <c r="M300" s="7">
        <f>IF(N300=0,0,H300/N300)</f>
        <v/>
      </c>
      <c r="N300">
        <f>E300*22</f>
        <v/>
      </c>
    </row>
    <row r="301">
      <c r="A301" t="inlineStr">
        <is>
          <t>Jun</t>
        </is>
      </c>
      <c r="B301" t="inlineStr">
        <is>
          <t>HR</t>
        </is>
      </c>
      <c r="C301" t="inlineStr">
        <is>
          <t>USA</t>
        </is>
      </c>
      <c r="D301" t="inlineStr">
        <is>
          <t>Austin</t>
        </is>
      </c>
      <c r="E301" t="n">
        <v>16</v>
      </c>
      <c r="F301" t="n">
        <v>4</v>
      </c>
      <c r="G301" t="n">
        <v>5</v>
      </c>
      <c r="H301" t="n">
        <v>22</v>
      </c>
      <c r="I301" t="n">
        <v>88</v>
      </c>
      <c r="J301" t="n">
        <v>50</v>
      </c>
      <c r="K301" t="n">
        <v>58</v>
      </c>
      <c r="L301" s="7">
        <f>IF(E301=0,0,G301/E301)</f>
        <v/>
      </c>
      <c r="M301" s="7">
        <f>IF(N301=0,0,H301/N301)</f>
        <v/>
      </c>
      <c r="N301">
        <f>E301*22</f>
        <v/>
      </c>
    </row>
    <row r="302">
      <c r="A302" t="inlineStr">
        <is>
          <t>Jun</t>
        </is>
      </c>
      <c r="B302" t="inlineStr">
        <is>
          <t>HR</t>
        </is>
      </c>
      <c r="C302" t="inlineStr">
        <is>
          <t>USA</t>
        </is>
      </c>
      <c r="D302" t="inlineStr">
        <is>
          <t>San Francisco</t>
        </is>
      </c>
      <c r="E302" t="n">
        <v>12</v>
      </c>
      <c r="F302" t="n">
        <v>3</v>
      </c>
      <c r="G302" t="n">
        <v>5</v>
      </c>
      <c r="H302" t="n">
        <v>19</v>
      </c>
      <c r="I302" t="n">
        <v>114</v>
      </c>
      <c r="J302" t="n">
        <v>51</v>
      </c>
      <c r="K302" t="n">
        <v>67</v>
      </c>
      <c r="L302" s="7">
        <f>IF(E302=0,0,G302/E302)</f>
        <v/>
      </c>
      <c r="M302" s="7">
        <f>IF(N302=0,0,H302/N302)</f>
        <v/>
      </c>
      <c r="N302">
        <f>E302*22</f>
        <v/>
      </c>
    </row>
    <row r="303">
      <c r="A303" t="inlineStr">
        <is>
          <t>Jun</t>
        </is>
      </c>
      <c r="B303" t="inlineStr">
        <is>
          <t>Finance</t>
        </is>
      </c>
      <c r="C303" t="inlineStr">
        <is>
          <t>UK</t>
        </is>
      </c>
      <c r="D303" t="inlineStr">
        <is>
          <t>London</t>
        </is>
      </c>
      <c r="E303" t="n">
        <v>12</v>
      </c>
      <c r="F303" t="n">
        <v>4</v>
      </c>
      <c r="G303" t="n">
        <v>6</v>
      </c>
      <c r="H303" t="n">
        <v>23</v>
      </c>
      <c r="I303" t="n">
        <v>114</v>
      </c>
      <c r="J303" t="n">
        <v>71</v>
      </c>
      <c r="K303" t="n">
        <v>87</v>
      </c>
      <c r="L303" s="7">
        <f>IF(E303=0,0,G303/E303)</f>
        <v/>
      </c>
      <c r="M303" s="7">
        <f>IF(N303=0,0,H303/N303)</f>
        <v/>
      </c>
      <c r="N303">
        <f>E303*22</f>
        <v/>
      </c>
    </row>
    <row r="304">
      <c r="A304" t="inlineStr">
        <is>
          <t>Jun</t>
        </is>
      </c>
      <c r="B304" t="inlineStr">
        <is>
          <t>Finance</t>
        </is>
      </c>
      <c r="C304" t="inlineStr">
        <is>
          <t>UK</t>
        </is>
      </c>
      <c r="D304" t="inlineStr">
        <is>
          <t>Manchester</t>
        </is>
      </c>
      <c r="E304" t="n">
        <v>25</v>
      </c>
      <c r="F304" t="n">
        <v>8</v>
      </c>
      <c r="G304" t="n">
        <v>1</v>
      </c>
      <c r="H304" t="n">
        <v>6</v>
      </c>
      <c r="I304" t="n">
        <v>98</v>
      </c>
      <c r="J304" t="n">
        <v>131</v>
      </c>
      <c r="K304" t="n">
        <v>84</v>
      </c>
      <c r="L304" s="7">
        <f>IF(E304=0,0,G304/E304)</f>
        <v/>
      </c>
      <c r="M304" s="7">
        <f>IF(N304=0,0,H304/N304)</f>
        <v/>
      </c>
      <c r="N304">
        <f>E304*22</f>
        <v/>
      </c>
    </row>
    <row r="305">
      <c r="A305" t="inlineStr">
        <is>
          <t>Jun</t>
        </is>
      </c>
      <c r="B305" t="inlineStr">
        <is>
          <t>Finance</t>
        </is>
      </c>
      <c r="C305" t="inlineStr">
        <is>
          <t>UK</t>
        </is>
      </c>
      <c r="D305" t="inlineStr">
        <is>
          <t>Birmingham</t>
        </is>
      </c>
      <c r="E305" t="n">
        <v>31</v>
      </c>
      <c r="F305" t="n">
        <v>7</v>
      </c>
      <c r="G305" t="n">
        <v>1</v>
      </c>
      <c r="H305" t="n">
        <v>18</v>
      </c>
      <c r="I305" t="n">
        <v>41</v>
      </c>
      <c r="J305" t="n">
        <v>73</v>
      </c>
      <c r="K305" t="n">
        <v>63</v>
      </c>
      <c r="L305" s="7">
        <f>IF(E305=0,0,G305/E305)</f>
        <v/>
      </c>
      <c r="M305" s="7">
        <f>IF(N305=0,0,H305/N305)</f>
        <v/>
      </c>
      <c r="N305">
        <f>E305*22</f>
        <v/>
      </c>
    </row>
    <row r="306">
      <c r="A306" t="inlineStr">
        <is>
          <t>Jun</t>
        </is>
      </c>
      <c r="B306" t="inlineStr">
        <is>
          <t>Finance</t>
        </is>
      </c>
      <c r="C306" t="inlineStr">
        <is>
          <t>USA</t>
        </is>
      </c>
      <c r="D306" t="inlineStr">
        <is>
          <t>New York</t>
        </is>
      </c>
      <c r="E306" t="n">
        <v>57</v>
      </c>
      <c r="F306" t="n">
        <v>7</v>
      </c>
      <c r="G306" t="n">
        <v>3</v>
      </c>
      <c r="H306" t="n">
        <v>30</v>
      </c>
      <c r="I306" t="n">
        <v>109</v>
      </c>
      <c r="J306" t="n">
        <v>50</v>
      </c>
      <c r="K306" t="n">
        <v>84</v>
      </c>
      <c r="L306" s="7">
        <f>IF(E306=0,0,G306/E306)</f>
        <v/>
      </c>
      <c r="M306" s="7">
        <f>IF(N306=0,0,H306/N306)</f>
        <v/>
      </c>
      <c r="N306">
        <f>E306*22</f>
        <v/>
      </c>
    </row>
    <row r="307">
      <c r="A307" t="inlineStr">
        <is>
          <t>Jun</t>
        </is>
      </c>
      <c r="B307" t="inlineStr">
        <is>
          <t>Finance</t>
        </is>
      </c>
      <c r="C307" t="inlineStr">
        <is>
          <t>USA</t>
        </is>
      </c>
      <c r="D307" t="inlineStr">
        <is>
          <t>Chicago</t>
        </is>
      </c>
      <c r="E307" t="n">
        <v>44</v>
      </c>
      <c r="F307" t="n">
        <v>3</v>
      </c>
      <c r="G307" t="n">
        <v>7</v>
      </c>
      <c r="H307" t="n">
        <v>4</v>
      </c>
      <c r="I307" t="n">
        <v>103</v>
      </c>
      <c r="J307" t="n">
        <v>107</v>
      </c>
      <c r="K307" t="n">
        <v>79</v>
      </c>
      <c r="L307" s="7">
        <f>IF(E307=0,0,G307/E307)</f>
        <v/>
      </c>
      <c r="M307" s="7">
        <f>IF(N307=0,0,H307/N307)</f>
        <v/>
      </c>
      <c r="N307">
        <f>E307*22</f>
        <v/>
      </c>
    </row>
    <row r="308">
      <c r="A308" t="inlineStr">
        <is>
          <t>Jun</t>
        </is>
      </c>
      <c r="B308" t="inlineStr">
        <is>
          <t>Finance</t>
        </is>
      </c>
      <c r="C308" t="inlineStr">
        <is>
          <t>USA</t>
        </is>
      </c>
      <c r="D308" t="inlineStr">
        <is>
          <t>Austin</t>
        </is>
      </c>
      <c r="E308" t="n">
        <v>31</v>
      </c>
      <c r="F308" t="n">
        <v>7</v>
      </c>
      <c r="G308" t="n">
        <v>4</v>
      </c>
      <c r="H308" t="n">
        <v>18</v>
      </c>
      <c r="I308" t="n">
        <v>13</v>
      </c>
      <c r="J308" t="n">
        <v>172</v>
      </c>
      <c r="K308" t="n">
        <v>73</v>
      </c>
      <c r="L308" s="7">
        <f>IF(E308=0,0,G308/E308)</f>
        <v/>
      </c>
      <c r="M308" s="7">
        <f>IF(N308=0,0,H308/N308)</f>
        <v/>
      </c>
      <c r="N308">
        <f>E308*22</f>
        <v/>
      </c>
    </row>
    <row r="309">
      <c r="A309" t="inlineStr">
        <is>
          <t>Jun</t>
        </is>
      </c>
      <c r="B309" t="inlineStr">
        <is>
          <t>Finance</t>
        </is>
      </c>
      <c r="C309" t="inlineStr">
        <is>
          <t>USA</t>
        </is>
      </c>
      <c r="D309" t="inlineStr">
        <is>
          <t>San Francisco</t>
        </is>
      </c>
      <c r="E309" t="n">
        <v>11</v>
      </c>
      <c r="F309" t="n">
        <v>6</v>
      </c>
      <c r="G309" t="n">
        <v>5</v>
      </c>
      <c r="H309" t="n">
        <v>8</v>
      </c>
      <c r="I309" t="n">
        <v>74</v>
      </c>
      <c r="J309" t="n">
        <v>99</v>
      </c>
      <c r="K309" t="n">
        <v>84</v>
      </c>
      <c r="L309" s="7">
        <f>IF(E309=0,0,G309/E309)</f>
        <v/>
      </c>
      <c r="M309" s="7">
        <f>IF(N309=0,0,H309/N309)</f>
        <v/>
      </c>
      <c r="N309">
        <f>E309*22</f>
        <v/>
      </c>
    </row>
    <row r="310">
      <c r="A310" t="inlineStr">
        <is>
          <t>Jun</t>
        </is>
      </c>
      <c r="B310" t="inlineStr">
        <is>
          <t>IT</t>
        </is>
      </c>
      <c r="C310" t="inlineStr">
        <is>
          <t>UK</t>
        </is>
      </c>
      <c r="D310" t="inlineStr">
        <is>
          <t>London</t>
        </is>
      </c>
      <c r="E310" t="n">
        <v>31</v>
      </c>
      <c r="F310" t="n">
        <v>5</v>
      </c>
      <c r="G310" t="n">
        <v>1</v>
      </c>
      <c r="H310" t="n">
        <v>6</v>
      </c>
      <c r="I310" t="n">
        <v>35</v>
      </c>
      <c r="J310" t="n">
        <v>116</v>
      </c>
      <c r="K310" t="n">
        <v>71</v>
      </c>
      <c r="L310" s="7">
        <f>IF(E310=0,0,G310/E310)</f>
        <v/>
      </c>
      <c r="M310" s="7">
        <f>IF(N310=0,0,H310/N310)</f>
        <v/>
      </c>
      <c r="N310">
        <f>E310*22</f>
        <v/>
      </c>
    </row>
    <row r="311">
      <c r="A311" t="inlineStr">
        <is>
          <t>Jun</t>
        </is>
      </c>
      <c r="B311" t="inlineStr">
        <is>
          <t>IT</t>
        </is>
      </c>
      <c r="C311" t="inlineStr">
        <is>
          <t>UK</t>
        </is>
      </c>
      <c r="D311" t="inlineStr">
        <is>
          <t>Manchester</t>
        </is>
      </c>
      <c r="E311" t="n">
        <v>20</v>
      </c>
      <c r="F311" t="n">
        <v>5</v>
      </c>
      <c r="G311" t="n">
        <v>0</v>
      </c>
      <c r="H311" t="n">
        <v>23</v>
      </c>
      <c r="I311" t="n">
        <v>17</v>
      </c>
      <c r="J311" t="n">
        <v>151</v>
      </c>
      <c r="K311" t="n">
        <v>80</v>
      </c>
      <c r="L311" s="7">
        <f>IF(E311=0,0,G311/E311)</f>
        <v/>
      </c>
      <c r="M311" s="7">
        <f>IF(N311=0,0,H311/N311)</f>
        <v/>
      </c>
      <c r="N311">
        <f>E311*22</f>
        <v/>
      </c>
    </row>
    <row r="312">
      <c r="A312" t="inlineStr">
        <is>
          <t>Jun</t>
        </is>
      </c>
      <c r="B312" t="inlineStr">
        <is>
          <t>IT</t>
        </is>
      </c>
      <c r="C312" t="inlineStr">
        <is>
          <t>UK</t>
        </is>
      </c>
      <c r="D312" t="inlineStr">
        <is>
          <t>Birmingham</t>
        </is>
      </c>
      <c r="E312" t="n">
        <v>65</v>
      </c>
      <c r="F312" t="n">
        <v>0</v>
      </c>
      <c r="G312" t="n">
        <v>2</v>
      </c>
      <c r="H312" t="n">
        <v>30</v>
      </c>
      <c r="I312" t="n">
        <v>28</v>
      </c>
      <c r="J312" t="n">
        <v>92</v>
      </c>
      <c r="K312" t="n">
        <v>68</v>
      </c>
      <c r="L312" s="7">
        <f>IF(E312=0,0,G312/E312)</f>
        <v/>
      </c>
      <c r="M312" s="7">
        <f>IF(N312=0,0,H312/N312)</f>
        <v/>
      </c>
      <c r="N312">
        <f>E312*22</f>
        <v/>
      </c>
    </row>
    <row r="313">
      <c r="A313" t="inlineStr">
        <is>
          <t>Jun</t>
        </is>
      </c>
      <c r="B313" t="inlineStr">
        <is>
          <t>IT</t>
        </is>
      </c>
      <c r="C313" t="inlineStr">
        <is>
          <t>USA</t>
        </is>
      </c>
      <c r="D313" t="inlineStr">
        <is>
          <t>New York</t>
        </is>
      </c>
      <c r="E313" t="n">
        <v>42</v>
      </c>
      <c r="F313" t="n">
        <v>8</v>
      </c>
      <c r="G313" t="n">
        <v>5</v>
      </c>
      <c r="H313" t="n">
        <v>30</v>
      </c>
      <c r="I313" t="n">
        <v>25</v>
      </c>
      <c r="J313" t="n">
        <v>56</v>
      </c>
      <c r="K313" t="n">
        <v>59</v>
      </c>
      <c r="L313" s="7">
        <f>IF(E313=0,0,G313/E313)</f>
        <v/>
      </c>
      <c r="M313" s="7">
        <f>IF(N313=0,0,H313/N313)</f>
        <v/>
      </c>
      <c r="N313">
        <f>E313*22</f>
        <v/>
      </c>
    </row>
    <row r="314">
      <c r="A314" t="inlineStr">
        <is>
          <t>Jun</t>
        </is>
      </c>
      <c r="B314" t="inlineStr">
        <is>
          <t>IT</t>
        </is>
      </c>
      <c r="C314" t="inlineStr">
        <is>
          <t>USA</t>
        </is>
      </c>
      <c r="D314" t="inlineStr">
        <is>
          <t>Chicago</t>
        </is>
      </c>
      <c r="E314" t="n">
        <v>60</v>
      </c>
      <c r="F314" t="n">
        <v>6</v>
      </c>
      <c r="G314" t="n">
        <v>6</v>
      </c>
      <c r="H314" t="n">
        <v>14</v>
      </c>
      <c r="I314" t="n">
        <v>38</v>
      </c>
      <c r="J314" t="n">
        <v>14</v>
      </c>
      <c r="K314" t="n">
        <v>62</v>
      </c>
      <c r="L314" s="7">
        <f>IF(E314=0,0,G314/E314)</f>
        <v/>
      </c>
      <c r="M314" s="7">
        <f>IF(N314=0,0,H314/N314)</f>
        <v/>
      </c>
      <c r="N314">
        <f>E314*22</f>
        <v/>
      </c>
    </row>
    <row r="315">
      <c r="A315" t="inlineStr">
        <is>
          <t>Jun</t>
        </is>
      </c>
      <c r="B315" t="inlineStr">
        <is>
          <t>IT</t>
        </is>
      </c>
      <c r="C315" t="inlineStr">
        <is>
          <t>USA</t>
        </is>
      </c>
      <c r="D315" t="inlineStr">
        <is>
          <t>Austin</t>
        </is>
      </c>
      <c r="E315" t="n">
        <v>42</v>
      </c>
      <c r="F315" t="n">
        <v>6</v>
      </c>
      <c r="G315" t="n">
        <v>3</v>
      </c>
      <c r="H315" t="n">
        <v>33</v>
      </c>
      <c r="I315" t="n">
        <v>63</v>
      </c>
      <c r="J315" t="n">
        <v>127</v>
      </c>
      <c r="K315" t="n">
        <v>81</v>
      </c>
      <c r="L315" s="7">
        <f>IF(E315=0,0,G315/E315)</f>
        <v/>
      </c>
      <c r="M315" s="7">
        <f>IF(N315=0,0,H315/N315)</f>
        <v/>
      </c>
      <c r="N315">
        <f>E315*22</f>
        <v/>
      </c>
    </row>
    <row r="316">
      <c r="A316" t="inlineStr">
        <is>
          <t>Jun</t>
        </is>
      </c>
      <c r="B316" t="inlineStr">
        <is>
          <t>IT</t>
        </is>
      </c>
      <c r="C316" t="inlineStr">
        <is>
          <t>USA</t>
        </is>
      </c>
      <c r="D316" t="inlineStr">
        <is>
          <t>San Francisco</t>
        </is>
      </c>
      <c r="E316" t="n">
        <v>59</v>
      </c>
      <c r="F316" t="n">
        <v>2</v>
      </c>
      <c r="G316" t="n">
        <v>6</v>
      </c>
      <c r="H316" t="n">
        <v>6</v>
      </c>
      <c r="I316" t="n">
        <v>31</v>
      </c>
      <c r="J316" t="n">
        <v>0</v>
      </c>
      <c r="K316" t="n">
        <v>68</v>
      </c>
      <c r="L316" s="7">
        <f>IF(E316=0,0,G316/E316)</f>
        <v/>
      </c>
      <c r="M316" s="7">
        <f>IF(N316=0,0,H316/N316)</f>
        <v/>
      </c>
      <c r="N316">
        <f>E316*22</f>
        <v/>
      </c>
    </row>
    <row r="317">
      <c r="A317" t="inlineStr">
        <is>
          <t>Jun</t>
        </is>
      </c>
      <c r="B317" t="inlineStr">
        <is>
          <t>Customer Support</t>
        </is>
      </c>
      <c r="C317" t="inlineStr">
        <is>
          <t>UK</t>
        </is>
      </c>
      <c r="D317" t="inlineStr">
        <is>
          <t>London</t>
        </is>
      </c>
      <c r="E317" t="n">
        <v>48</v>
      </c>
      <c r="F317" t="n">
        <v>4</v>
      </c>
      <c r="G317" t="n">
        <v>7</v>
      </c>
      <c r="H317" t="n">
        <v>7</v>
      </c>
      <c r="I317" t="n">
        <v>120</v>
      </c>
      <c r="J317" t="n">
        <v>119</v>
      </c>
      <c r="K317" t="n">
        <v>67</v>
      </c>
      <c r="L317" s="7">
        <f>IF(E317=0,0,G317/E317)</f>
        <v/>
      </c>
      <c r="M317" s="7">
        <f>IF(N317=0,0,H317/N317)</f>
        <v/>
      </c>
      <c r="N317">
        <f>E317*22</f>
        <v/>
      </c>
    </row>
    <row r="318">
      <c r="A318" t="inlineStr">
        <is>
          <t>Jun</t>
        </is>
      </c>
      <c r="B318" t="inlineStr">
        <is>
          <t>Customer Support</t>
        </is>
      </c>
      <c r="C318" t="inlineStr">
        <is>
          <t>UK</t>
        </is>
      </c>
      <c r="D318" t="inlineStr">
        <is>
          <t>Manchester</t>
        </is>
      </c>
      <c r="E318" t="n">
        <v>11</v>
      </c>
      <c r="F318" t="n">
        <v>5</v>
      </c>
      <c r="G318" t="n">
        <v>5</v>
      </c>
      <c r="H318" t="n">
        <v>1</v>
      </c>
      <c r="I318" t="n">
        <v>37</v>
      </c>
      <c r="J318" t="n">
        <v>89</v>
      </c>
      <c r="K318" t="n">
        <v>84</v>
      </c>
      <c r="L318" s="7">
        <f>IF(E318=0,0,G318/E318)</f>
        <v/>
      </c>
      <c r="M318" s="7">
        <f>IF(N318=0,0,H318/N318)</f>
        <v/>
      </c>
      <c r="N318">
        <f>E318*22</f>
        <v/>
      </c>
    </row>
    <row r="319">
      <c r="A319" t="inlineStr">
        <is>
          <t>Jun</t>
        </is>
      </c>
      <c r="B319" t="inlineStr">
        <is>
          <t>Customer Support</t>
        </is>
      </c>
      <c r="C319" t="inlineStr">
        <is>
          <t>UK</t>
        </is>
      </c>
      <c r="D319" t="inlineStr">
        <is>
          <t>Birmingham</t>
        </is>
      </c>
      <c r="E319" t="n">
        <v>51</v>
      </c>
      <c r="F319" t="n">
        <v>8</v>
      </c>
      <c r="G319" t="n">
        <v>1</v>
      </c>
      <c r="H319" t="n">
        <v>6</v>
      </c>
      <c r="I319" t="n">
        <v>87</v>
      </c>
      <c r="J319" t="n">
        <v>129</v>
      </c>
      <c r="K319" t="n">
        <v>65</v>
      </c>
      <c r="L319" s="7">
        <f>IF(E319=0,0,G319/E319)</f>
        <v/>
      </c>
      <c r="M319" s="7">
        <f>IF(N319=0,0,H319/N319)</f>
        <v/>
      </c>
      <c r="N319">
        <f>E319*22</f>
        <v/>
      </c>
    </row>
    <row r="320">
      <c r="A320" t="inlineStr">
        <is>
          <t>Jun</t>
        </is>
      </c>
      <c r="B320" t="inlineStr">
        <is>
          <t>Customer Support</t>
        </is>
      </c>
      <c r="C320" t="inlineStr">
        <is>
          <t>USA</t>
        </is>
      </c>
      <c r="D320" t="inlineStr">
        <is>
          <t>New York</t>
        </is>
      </c>
      <c r="E320" t="n">
        <v>15</v>
      </c>
      <c r="F320" t="n">
        <v>3</v>
      </c>
      <c r="G320" t="n">
        <v>2</v>
      </c>
      <c r="H320" t="n">
        <v>5</v>
      </c>
      <c r="I320" t="n">
        <v>140</v>
      </c>
      <c r="J320" t="n">
        <v>131</v>
      </c>
      <c r="K320" t="n">
        <v>77</v>
      </c>
      <c r="L320" s="7">
        <f>IF(E320=0,0,G320/E320)</f>
        <v/>
      </c>
      <c r="M320" s="7">
        <f>IF(N320=0,0,H320/N320)</f>
        <v/>
      </c>
      <c r="N320">
        <f>E320*22</f>
        <v/>
      </c>
    </row>
    <row r="321">
      <c r="A321" t="inlineStr">
        <is>
          <t>Jun</t>
        </is>
      </c>
      <c r="B321" t="inlineStr">
        <is>
          <t>Customer Support</t>
        </is>
      </c>
      <c r="C321" t="inlineStr">
        <is>
          <t>USA</t>
        </is>
      </c>
      <c r="D321" t="inlineStr">
        <is>
          <t>Chicago</t>
        </is>
      </c>
      <c r="E321" t="n">
        <v>30</v>
      </c>
      <c r="F321" t="n">
        <v>5</v>
      </c>
      <c r="G321" t="n">
        <v>3</v>
      </c>
      <c r="H321" t="n">
        <v>15</v>
      </c>
      <c r="I321" t="n">
        <v>115</v>
      </c>
      <c r="J321" t="n">
        <v>119</v>
      </c>
      <c r="K321" t="n">
        <v>61</v>
      </c>
      <c r="L321" s="7">
        <f>IF(E321=0,0,G321/E321)</f>
        <v/>
      </c>
      <c r="M321" s="7">
        <f>IF(N321=0,0,H321/N321)</f>
        <v/>
      </c>
      <c r="N321">
        <f>E321*22</f>
        <v/>
      </c>
    </row>
    <row r="322">
      <c r="A322" t="inlineStr">
        <is>
          <t>Jun</t>
        </is>
      </c>
      <c r="B322" t="inlineStr">
        <is>
          <t>Customer Support</t>
        </is>
      </c>
      <c r="C322" t="inlineStr">
        <is>
          <t>USA</t>
        </is>
      </c>
      <c r="D322" t="inlineStr">
        <is>
          <t>Austin</t>
        </is>
      </c>
      <c r="E322" t="n">
        <v>28</v>
      </c>
      <c r="F322" t="n">
        <v>7</v>
      </c>
      <c r="G322" t="n">
        <v>2</v>
      </c>
      <c r="H322" t="n">
        <v>35</v>
      </c>
      <c r="I322" t="n">
        <v>36</v>
      </c>
      <c r="J322" t="n">
        <v>117</v>
      </c>
      <c r="K322" t="n">
        <v>66</v>
      </c>
      <c r="L322" s="7">
        <f>IF(E322=0,0,G322/E322)</f>
        <v/>
      </c>
      <c r="M322" s="7">
        <f>IF(N322=0,0,H322/N322)</f>
        <v/>
      </c>
      <c r="N322">
        <f>E322*22</f>
        <v/>
      </c>
    </row>
    <row r="323">
      <c r="A323" t="inlineStr">
        <is>
          <t>Jun</t>
        </is>
      </c>
      <c r="B323" t="inlineStr">
        <is>
          <t>Customer Support</t>
        </is>
      </c>
      <c r="C323" t="inlineStr">
        <is>
          <t>USA</t>
        </is>
      </c>
      <c r="D323" t="inlineStr">
        <is>
          <t>San Francisco</t>
        </is>
      </c>
      <c r="E323" t="n">
        <v>63</v>
      </c>
      <c r="F323" t="n">
        <v>1</v>
      </c>
      <c r="G323" t="n">
        <v>2</v>
      </c>
      <c r="H323" t="n">
        <v>9</v>
      </c>
      <c r="I323" t="n">
        <v>54</v>
      </c>
      <c r="J323" t="n">
        <v>104</v>
      </c>
      <c r="K323" t="n">
        <v>65</v>
      </c>
      <c r="L323" s="7">
        <f>IF(E323=0,0,G323/E323)</f>
        <v/>
      </c>
      <c r="M323" s="7">
        <f>IF(N323=0,0,H323/N323)</f>
        <v/>
      </c>
      <c r="N323">
        <f>E323*22</f>
        <v/>
      </c>
    </row>
    <row r="324">
      <c r="A324" t="inlineStr">
        <is>
          <t>Jun</t>
        </is>
      </c>
      <c r="B324" t="inlineStr">
        <is>
          <t>Production</t>
        </is>
      </c>
      <c r="C324" t="inlineStr">
        <is>
          <t>UK</t>
        </is>
      </c>
      <c r="D324" t="inlineStr">
        <is>
          <t>London</t>
        </is>
      </c>
      <c r="E324" t="n">
        <v>33</v>
      </c>
      <c r="F324" t="n">
        <v>0</v>
      </c>
      <c r="G324" t="n">
        <v>3</v>
      </c>
      <c r="H324" t="n">
        <v>9</v>
      </c>
      <c r="I324" t="n">
        <v>38</v>
      </c>
      <c r="J324" t="n">
        <v>96</v>
      </c>
      <c r="K324" t="n">
        <v>68</v>
      </c>
      <c r="L324" s="7">
        <f>IF(E324=0,0,G324/E324)</f>
        <v/>
      </c>
      <c r="M324" s="7">
        <f>IF(N324=0,0,H324/N324)</f>
        <v/>
      </c>
      <c r="N324">
        <f>E324*22</f>
        <v/>
      </c>
    </row>
    <row r="325">
      <c r="A325" t="inlineStr">
        <is>
          <t>Jun</t>
        </is>
      </c>
      <c r="B325" t="inlineStr">
        <is>
          <t>Production</t>
        </is>
      </c>
      <c r="C325" t="inlineStr">
        <is>
          <t>UK</t>
        </is>
      </c>
      <c r="D325" t="inlineStr">
        <is>
          <t>Manchester</t>
        </is>
      </c>
      <c r="E325" t="n">
        <v>36</v>
      </c>
      <c r="F325" t="n">
        <v>8</v>
      </c>
      <c r="G325" t="n">
        <v>0</v>
      </c>
      <c r="H325" t="n">
        <v>25</v>
      </c>
      <c r="I325" t="n">
        <v>38</v>
      </c>
      <c r="J325" t="n">
        <v>126</v>
      </c>
      <c r="K325" t="n">
        <v>77</v>
      </c>
      <c r="L325" s="7">
        <f>IF(E325=0,0,G325/E325)</f>
        <v/>
      </c>
      <c r="M325" s="7">
        <f>IF(N325=0,0,H325/N325)</f>
        <v/>
      </c>
      <c r="N325">
        <f>E325*22</f>
        <v/>
      </c>
    </row>
    <row r="326">
      <c r="A326" t="inlineStr">
        <is>
          <t>Jun</t>
        </is>
      </c>
      <c r="B326" t="inlineStr">
        <is>
          <t>Production</t>
        </is>
      </c>
      <c r="C326" t="inlineStr">
        <is>
          <t>UK</t>
        </is>
      </c>
      <c r="D326" t="inlineStr">
        <is>
          <t>Birmingham</t>
        </is>
      </c>
      <c r="E326" t="n">
        <v>76</v>
      </c>
      <c r="F326" t="n">
        <v>8</v>
      </c>
      <c r="G326" t="n">
        <v>0</v>
      </c>
      <c r="H326" t="n">
        <v>24</v>
      </c>
      <c r="I326" t="n">
        <v>116</v>
      </c>
      <c r="J326" t="n">
        <v>76</v>
      </c>
      <c r="K326" t="n">
        <v>63</v>
      </c>
      <c r="L326" s="7">
        <f>IF(E326=0,0,G326/E326)</f>
        <v/>
      </c>
      <c r="M326" s="7">
        <f>IF(N326=0,0,H326/N326)</f>
        <v/>
      </c>
      <c r="N326">
        <f>E326*22</f>
        <v/>
      </c>
    </row>
    <row r="327">
      <c r="A327" t="inlineStr">
        <is>
          <t>Jun</t>
        </is>
      </c>
      <c r="B327" t="inlineStr">
        <is>
          <t>Production</t>
        </is>
      </c>
      <c r="C327" t="inlineStr">
        <is>
          <t>USA</t>
        </is>
      </c>
      <c r="D327" t="inlineStr">
        <is>
          <t>New York</t>
        </is>
      </c>
      <c r="E327" t="n">
        <v>26</v>
      </c>
      <c r="F327" t="n">
        <v>4</v>
      </c>
      <c r="G327" t="n">
        <v>1</v>
      </c>
      <c r="H327" t="n">
        <v>26</v>
      </c>
      <c r="I327" t="n">
        <v>94</v>
      </c>
      <c r="J327" t="n">
        <v>125</v>
      </c>
      <c r="K327" t="n">
        <v>71</v>
      </c>
      <c r="L327" s="7">
        <f>IF(E327=0,0,G327/E327)</f>
        <v/>
      </c>
      <c r="M327" s="7">
        <f>IF(N327=0,0,H327/N327)</f>
        <v/>
      </c>
      <c r="N327">
        <f>E327*22</f>
        <v/>
      </c>
    </row>
    <row r="328">
      <c r="A328" t="inlineStr">
        <is>
          <t>Jun</t>
        </is>
      </c>
      <c r="B328" t="inlineStr">
        <is>
          <t>Production</t>
        </is>
      </c>
      <c r="C328" t="inlineStr">
        <is>
          <t>USA</t>
        </is>
      </c>
      <c r="D328" t="inlineStr">
        <is>
          <t>Chicago</t>
        </is>
      </c>
      <c r="E328" t="n">
        <v>57</v>
      </c>
      <c r="F328" t="n">
        <v>8</v>
      </c>
      <c r="G328" t="n">
        <v>2</v>
      </c>
      <c r="H328" t="n">
        <v>32</v>
      </c>
      <c r="I328" t="n">
        <v>34</v>
      </c>
      <c r="J328" t="n">
        <v>100</v>
      </c>
      <c r="K328" t="n">
        <v>77</v>
      </c>
      <c r="L328" s="7">
        <f>IF(E328=0,0,G328/E328)</f>
        <v/>
      </c>
      <c r="M328" s="7">
        <f>IF(N328=0,0,H328/N328)</f>
        <v/>
      </c>
      <c r="N328">
        <f>E328*22</f>
        <v/>
      </c>
    </row>
    <row r="329">
      <c r="A329" t="inlineStr">
        <is>
          <t>Jun</t>
        </is>
      </c>
      <c r="B329" t="inlineStr">
        <is>
          <t>Production</t>
        </is>
      </c>
      <c r="C329" t="inlineStr">
        <is>
          <t>USA</t>
        </is>
      </c>
      <c r="D329" t="inlineStr">
        <is>
          <t>Austin</t>
        </is>
      </c>
      <c r="E329" t="n">
        <v>28</v>
      </c>
      <c r="F329" t="n">
        <v>4</v>
      </c>
      <c r="G329" t="n">
        <v>3</v>
      </c>
      <c r="H329" t="n">
        <v>23</v>
      </c>
      <c r="I329" t="n">
        <v>31</v>
      </c>
      <c r="J329" t="n">
        <v>109</v>
      </c>
      <c r="K329" t="n">
        <v>88</v>
      </c>
      <c r="L329" s="7">
        <f>IF(E329=0,0,G329/E329)</f>
        <v/>
      </c>
      <c r="M329" s="7">
        <f>IF(N329=0,0,H329/N329)</f>
        <v/>
      </c>
      <c r="N329">
        <f>E329*22</f>
        <v/>
      </c>
    </row>
    <row r="330">
      <c r="A330" t="inlineStr">
        <is>
          <t>Jun</t>
        </is>
      </c>
      <c r="B330" t="inlineStr">
        <is>
          <t>Production</t>
        </is>
      </c>
      <c r="C330" t="inlineStr">
        <is>
          <t>USA</t>
        </is>
      </c>
      <c r="D330" t="inlineStr">
        <is>
          <t>San Francisco</t>
        </is>
      </c>
      <c r="E330" t="n">
        <v>33</v>
      </c>
      <c r="F330" t="n">
        <v>5</v>
      </c>
      <c r="G330" t="n">
        <v>6</v>
      </c>
      <c r="H330" t="n">
        <v>21</v>
      </c>
      <c r="I330" t="n">
        <v>125</v>
      </c>
      <c r="J330" t="n">
        <v>29</v>
      </c>
      <c r="K330" t="n">
        <v>61</v>
      </c>
      <c r="L330" s="7">
        <f>IF(E330=0,0,G330/E330)</f>
        <v/>
      </c>
      <c r="M330" s="7">
        <f>IF(N330=0,0,H330/N330)</f>
        <v/>
      </c>
      <c r="N330">
        <f>E330*22</f>
        <v/>
      </c>
    </row>
    <row r="331">
      <c r="A331" t="inlineStr">
        <is>
          <t>Jun</t>
        </is>
      </c>
      <c r="B331" t="inlineStr">
        <is>
          <t>Marketing</t>
        </is>
      </c>
      <c r="C331" t="inlineStr">
        <is>
          <t>UK</t>
        </is>
      </c>
      <c r="D331" t="inlineStr">
        <is>
          <t>London</t>
        </is>
      </c>
      <c r="E331" t="n">
        <v>37</v>
      </c>
      <c r="F331" t="n">
        <v>8</v>
      </c>
      <c r="G331" t="n">
        <v>0</v>
      </c>
      <c r="H331" t="n">
        <v>10</v>
      </c>
      <c r="I331" t="n">
        <v>107</v>
      </c>
      <c r="J331" t="n">
        <v>140</v>
      </c>
      <c r="K331" t="n">
        <v>78</v>
      </c>
      <c r="L331" s="7">
        <f>IF(E331=0,0,G331/E331)</f>
        <v/>
      </c>
      <c r="M331" s="7">
        <f>IF(N331=0,0,H331/N331)</f>
        <v/>
      </c>
      <c r="N331">
        <f>E331*22</f>
        <v/>
      </c>
    </row>
    <row r="332">
      <c r="A332" t="inlineStr">
        <is>
          <t>Jun</t>
        </is>
      </c>
      <c r="B332" t="inlineStr">
        <is>
          <t>Marketing</t>
        </is>
      </c>
      <c r="C332" t="inlineStr">
        <is>
          <t>UK</t>
        </is>
      </c>
      <c r="D332" t="inlineStr">
        <is>
          <t>Manchester</t>
        </is>
      </c>
      <c r="E332" t="n">
        <v>37</v>
      </c>
      <c r="F332" t="n">
        <v>3</v>
      </c>
      <c r="G332" t="n">
        <v>1</v>
      </c>
      <c r="H332" t="n">
        <v>23</v>
      </c>
      <c r="I332" t="n">
        <v>18</v>
      </c>
      <c r="J332" t="n">
        <v>80</v>
      </c>
      <c r="K332" t="n">
        <v>81</v>
      </c>
      <c r="L332" s="7">
        <f>IF(E332=0,0,G332/E332)</f>
        <v/>
      </c>
      <c r="M332" s="7">
        <f>IF(N332=0,0,H332/N332)</f>
        <v/>
      </c>
      <c r="N332">
        <f>E332*22</f>
        <v/>
      </c>
    </row>
    <row r="333">
      <c r="A333" t="inlineStr">
        <is>
          <t>Jun</t>
        </is>
      </c>
      <c r="B333" t="inlineStr">
        <is>
          <t>Marketing</t>
        </is>
      </c>
      <c r="C333" t="inlineStr">
        <is>
          <t>UK</t>
        </is>
      </c>
      <c r="D333" t="inlineStr">
        <is>
          <t>Birmingham</t>
        </is>
      </c>
      <c r="E333" t="n">
        <v>36</v>
      </c>
      <c r="F333" t="n">
        <v>3</v>
      </c>
      <c r="G333" t="n">
        <v>7</v>
      </c>
      <c r="H333" t="n">
        <v>0</v>
      </c>
      <c r="I333" t="n">
        <v>105</v>
      </c>
      <c r="J333" t="n">
        <v>104</v>
      </c>
      <c r="K333" t="n">
        <v>64</v>
      </c>
      <c r="L333" s="7">
        <f>IF(E333=0,0,G333/E333)</f>
        <v/>
      </c>
      <c r="M333" s="7">
        <f>IF(N333=0,0,H333/N333)</f>
        <v/>
      </c>
      <c r="N333">
        <f>E333*22</f>
        <v/>
      </c>
    </row>
    <row r="334">
      <c r="A334" t="inlineStr">
        <is>
          <t>Jun</t>
        </is>
      </c>
      <c r="B334" t="inlineStr">
        <is>
          <t>Marketing</t>
        </is>
      </c>
      <c r="C334" t="inlineStr">
        <is>
          <t>USA</t>
        </is>
      </c>
      <c r="D334" t="inlineStr">
        <is>
          <t>New York</t>
        </is>
      </c>
      <c r="E334" t="n">
        <v>12</v>
      </c>
      <c r="F334" t="n">
        <v>5</v>
      </c>
      <c r="G334" t="n">
        <v>3</v>
      </c>
      <c r="H334" t="n">
        <v>23</v>
      </c>
      <c r="I334" t="n">
        <v>104</v>
      </c>
      <c r="J334" t="n">
        <v>77</v>
      </c>
      <c r="K334" t="n">
        <v>71</v>
      </c>
      <c r="L334" s="7">
        <f>IF(E334=0,0,G334/E334)</f>
        <v/>
      </c>
      <c r="M334" s="7">
        <f>IF(N334=0,0,H334/N334)</f>
        <v/>
      </c>
      <c r="N334">
        <f>E334*22</f>
        <v/>
      </c>
    </row>
    <row r="335">
      <c r="A335" t="inlineStr">
        <is>
          <t>Jun</t>
        </is>
      </c>
      <c r="B335" t="inlineStr">
        <is>
          <t>Marketing</t>
        </is>
      </c>
      <c r="C335" t="inlineStr">
        <is>
          <t>USA</t>
        </is>
      </c>
      <c r="D335" t="inlineStr">
        <is>
          <t>Chicago</t>
        </is>
      </c>
      <c r="E335" t="n">
        <v>43</v>
      </c>
      <c r="F335" t="n">
        <v>0</v>
      </c>
      <c r="G335" t="n">
        <v>5</v>
      </c>
      <c r="H335" t="n">
        <v>11</v>
      </c>
      <c r="I335" t="n">
        <v>137</v>
      </c>
      <c r="J335" t="n">
        <v>30</v>
      </c>
      <c r="K335" t="n">
        <v>91</v>
      </c>
      <c r="L335" s="7">
        <f>IF(E335=0,0,G335/E335)</f>
        <v/>
      </c>
      <c r="M335" s="7">
        <f>IF(N335=0,0,H335/N335)</f>
        <v/>
      </c>
      <c r="N335">
        <f>E335*22</f>
        <v/>
      </c>
    </row>
    <row r="336">
      <c r="A336" t="inlineStr">
        <is>
          <t>Jun</t>
        </is>
      </c>
      <c r="B336" t="inlineStr">
        <is>
          <t>Marketing</t>
        </is>
      </c>
      <c r="C336" t="inlineStr">
        <is>
          <t>USA</t>
        </is>
      </c>
      <c r="D336" t="inlineStr">
        <is>
          <t>Austin</t>
        </is>
      </c>
      <c r="E336" t="n">
        <v>63</v>
      </c>
      <c r="F336" t="n">
        <v>5</v>
      </c>
      <c r="G336" t="n">
        <v>0</v>
      </c>
      <c r="H336" t="n">
        <v>5</v>
      </c>
      <c r="I336" t="n">
        <v>64</v>
      </c>
      <c r="J336" t="n">
        <v>64</v>
      </c>
      <c r="K336" t="n">
        <v>75</v>
      </c>
      <c r="L336" s="7">
        <f>IF(E336=0,0,G336/E336)</f>
        <v/>
      </c>
      <c r="M336" s="7">
        <f>IF(N336=0,0,H336/N336)</f>
        <v/>
      </c>
      <c r="N336">
        <f>E336*22</f>
        <v/>
      </c>
    </row>
    <row r="337">
      <c r="A337" t="inlineStr">
        <is>
          <t>Jun</t>
        </is>
      </c>
      <c r="B337" t="inlineStr">
        <is>
          <t>Marketing</t>
        </is>
      </c>
      <c r="C337" t="inlineStr">
        <is>
          <t>USA</t>
        </is>
      </c>
      <c r="D337" t="inlineStr">
        <is>
          <t>San Francisco</t>
        </is>
      </c>
      <c r="E337" t="n">
        <v>62</v>
      </c>
      <c r="F337" t="n">
        <v>6</v>
      </c>
      <c r="G337" t="n">
        <v>5</v>
      </c>
      <c r="H337" t="n">
        <v>25</v>
      </c>
      <c r="I337" t="n">
        <v>32</v>
      </c>
      <c r="J337" t="n">
        <v>73</v>
      </c>
      <c r="K337" t="n">
        <v>64</v>
      </c>
      <c r="L337" s="7">
        <f>IF(E337=0,0,G337/E337)</f>
        <v/>
      </c>
      <c r="M337" s="7">
        <f>IF(N337=0,0,H337/N337)</f>
        <v/>
      </c>
      <c r="N337">
        <f>E337*22</f>
        <v/>
      </c>
    </row>
    <row r="338">
      <c r="A338" t="inlineStr">
        <is>
          <t>Jul</t>
        </is>
      </c>
      <c r="B338" t="inlineStr">
        <is>
          <t>Operations</t>
        </is>
      </c>
      <c r="C338" t="inlineStr">
        <is>
          <t>UK</t>
        </is>
      </c>
      <c r="D338" t="inlineStr">
        <is>
          <t>London</t>
        </is>
      </c>
      <c r="E338" t="n">
        <v>18</v>
      </c>
      <c r="F338" t="n">
        <v>6</v>
      </c>
      <c r="G338" t="n">
        <v>3</v>
      </c>
      <c r="H338" t="n">
        <v>16</v>
      </c>
      <c r="I338" t="n">
        <v>94</v>
      </c>
      <c r="J338" t="n">
        <v>8</v>
      </c>
      <c r="K338" t="n">
        <v>78</v>
      </c>
      <c r="L338" s="7">
        <f>IF(E338=0,0,G338/E338)</f>
        <v/>
      </c>
      <c r="M338" s="7">
        <f>IF(N338=0,0,H338/N338)</f>
        <v/>
      </c>
      <c r="N338">
        <f>E338*22</f>
        <v/>
      </c>
    </row>
    <row r="339">
      <c r="A339" t="inlineStr">
        <is>
          <t>Jul</t>
        </is>
      </c>
      <c r="B339" t="inlineStr">
        <is>
          <t>Operations</t>
        </is>
      </c>
      <c r="C339" t="inlineStr">
        <is>
          <t>UK</t>
        </is>
      </c>
      <c r="D339" t="inlineStr">
        <is>
          <t>Manchester</t>
        </is>
      </c>
      <c r="E339" t="n">
        <v>17</v>
      </c>
      <c r="F339" t="n">
        <v>2</v>
      </c>
      <c r="G339" t="n">
        <v>4</v>
      </c>
      <c r="H339" t="n">
        <v>18</v>
      </c>
      <c r="I339" t="n">
        <v>24</v>
      </c>
      <c r="J339" t="n">
        <v>125</v>
      </c>
      <c r="K339" t="n">
        <v>61</v>
      </c>
      <c r="L339" s="7">
        <f>IF(E339=0,0,G339/E339)</f>
        <v/>
      </c>
      <c r="M339" s="7">
        <f>IF(N339=0,0,H339/N339)</f>
        <v/>
      </c>
      <c r="N339">
        <f>E339*22</f>
        <v/>
      </c>
    </row>
    <row r="340">
      <c r="A340" t="inlineStr">
        <is>
          <t>Jul</t>
        </is>
      </c>
      <c r="B340" t="inlineStr">
        <is>
          <t>Operations</t>
        </is>
      </c>
      <c r="C340" t="inlineStr">
        <is>
          <t>UK</t>
        </is>
      </c>
      <c r="D340" t="inlineStr">
        <is>
          <t>Birmingham</t>
        </is>
      </c>
      <c r="E340" t="n">
        <v>34</v>
      </c>
      <c r="F340" t="n">
        <v>1</v>
      </c>
      <c r="G340" t="n">
        <v>2</v>
      </c>
      <c r="H340" t="n">
        <v>21</v>
      </c>
      <c r="I340" t="n">
        <v>15</v>
      </c>
      <c r="J340" t="n">
        <v>157</v>
      </c>
      <c r="K340" t="n">
        <v>71</v>
      </c>
      <c r="L340" s="7">
        <f>IF(E340=0,0,G340/E340)</f>
        <v/>
      </c>
      <c r="M340" s="7">
        <f>IF(N340=0,0,H340/N340)</f>
        <v/>
      </c>
      <c r="N340">
        <f>E340*22</f>
        <v/>
      </c>
    </row>
    <row r="341">
      <c r="A341" t="inlineStr">
        <is>
          <t>Jul</t>
        </is>
      </c>
      <c r="B341" t="inlineStr">
        <is>
          <t>Operations</t>
        </is>
      </c>
      <c r="C341" t="inlineStr">
        <is>
          <t>USA</t>
        </is>
      </c>
      <c r="D341" t="inlineStr">
        <is>
          <t>New York</t>
        </is>
      </c>
      <c r="E341" t="n">
        <v>55</v>
      </c>
      <c r="F341" t="n">
        <v>8</v>
      </c>
      <c r="G341" t="n">
        <v>0</v>
      </c>
      <c r="H341" t="n">
        <v>30</v>
      </c>
      <c r="I341" t="n">
        <v>117</v>
      </c>
      <c r="J341" t="n">
        <v>85</v>
      </c>
      <c r="K341" t="n">
        <v>62</v>
      </c>
      <c r="L341" s="7">
        <f>IF(E341=0,0,G341/E341)</f>
        <v/>
      </c>
      <c r="M341" s="7">
        <f>IF(N341=0,0,H341/N341)</f>
        <v/>
      </c>
      <c r="N341">
        <f>E341*22</f>
        <v/>
      </c>
    </row>
    <row r="342">
      <c r="A342" t="inlineStr">
        <is>
          <t>Jul</t>
        </is>
      </c>
      <c r="B342" t="inlineStr">
        <is>
          <t>Operations</t>
        </is>
      </c>
      <c r="C342" t="inlineStr">
        <is>
          <t>USA</t>
        </is>
      </c>
      <c r="D342" t="inlineStr">
        <is>
          <t>Chicago</t>
        </is>
      </c>
      <c r="E342" t="n">
        <v>15</v>
      </c>
      <c r="F342" t="n">
        <v>1</v>
      </c>
      <c r="G342" t="n">
        <v>7</v>
      </c>
      <c r="H342" t="n">
        <v>8</v>
      </c>
      <c r="I342" t="n">
        <v>106</v>
      </c>
      <c r="J342" t="n">
        <v>114</v>
      </c>
      <c r="K342" t="n">
        <v>85</v>
      </c>
      <c r="L342" s="7">
        <f>IF(E342=0,0,G342/E342)</f>
        <v/>
      </c>
      <c r="M342" s="7">
        <f>IF(N342=0,0,H342/N342)</f>
        <v/>
      </c>
      <c r="N342">
        <f>E342*22</f>
        <v/>
      </c>
    </row>
    <row r="343">
      <c r="A343" t="inlineStr">
        <is>
          <t>Jul</t>
        </is>
      </c>
      <c r="B343" t="inlineStr">
        <is>
          <t>Operations</t>
        </is>
      </c>
      <c r="C343" t="inlineStr">
        <is>
          <t>USA</t>
        </is>
      </c>
      <c r="D343" t="inlineStr">
        <is>
          <t>Austin</t>
        </is>
      </c>
      <c r="E343" t="n">
        <v>55</v>
      </c>
      <c r="F343" t="n">
        <v>1</v>
      </c>
      <c r="G343" t="n">
        <v>7</v>
      </c>
      <c r="H343" t="n">
        <v>20</v>
      </c>
      <c r="I343" t="n">
        <v>28</v>
      </c>
      <c r="J343" t="n">
        <v>29</v>
      </c>
      <c r="K343" t="n">
        <v>80</v>
      </c>
      <c r="L343" s="7">
        <f>IF(E343=0,0,G343/E343)</f>
        <v/>
      </c>
      <c r="M343" s="7">
        <f>IF(N343=0,0,H343/N343)</f>
        <v/>
      </c>
      <c r="N343">
        <f>E343*22</f>
        <v/>
      </c>
    </row>
    <row r="344">
      <c r="A344" t="inlineStr">
        <is>
          <t>Jul</t>
        </is>
      </c>
      <c r="B344" t="inlineStr">
        <is>
          <t>Operations</t>
        </is>
      </c>
      <c r="C344" t="inlineStr">
        <is>
          <t>USA</t>
        </is>
      </c>
      <c r="D344" t="inlineStr">
        <is>
          <t>San Francisco</t>
        </is>
      </c>
      <c r="E344" t="n">
        <v>59</v>
      </c>
      <c r="F344" t="n">
        <v>8</v>
      </c>
      <c r="G344" t="n">
        <v>1</v>
      </c>
      <c r="H344" t="n">
        <v>7</v>
      </c>
      <c r="I344" t="n">
        <v>111</v>
      </c>
      <c r="J344" t="n">
        <v>79</v>
      </c>
      <c r="K344" t="n">
        <v>65</v>
      </c>
      <c r="L344" s="7">
        <f>IF(E344=0,0,G344/E344)</f>
        <v/>
      </c>
      <c r="M344" s="7">
        <f>IF(N344=0,0,H344/N344)</f>
        <v/>
      </c>
      <c r="N344">
        <f>E344*22</f>
        <v/>
      </c>
    </row>
    <row r="345">
      <c r="A345" t="inlineStr">
        <is>
          <t>Jul</t>
        </is>
      </c>
      <c r="B345" t="inlineStr">
        <is>
          <t>Sales</t>
        </is>
      </c>
      <c r="C345" t="inlineStr">
        <is>
          <t>UK</t>
        </is>
      </c>
      <c r="D345" t="inlineStr">
        <is>
          <t>London</t>
        </is>
      </c>
      <c r="E345" t="n">
        <v>71</v>
      </c>
      <c r="F345" t="n">
        <v>3</v>
      </c>
      <c r="G345" t="n">
        <v>1</v>
      </c>
      <c r="H345" t="n">
        <v>26</v>
      </c>
      <c r="I345" t="n">
        <v>92</v>
      </c>
      <c r="J345" t="n">
        <v>137</v>
      </c>
      <c r="K345" t="n">
        <v>66</v>
      </c>
      <c r="L345" s="7">
        <f>IF(E345=0,0,G345/E345)</f>
        <v/>
      </c>
      <c r="M345" s="7">
        <f>IF(N345=0,0,H345/N345)</f>
        <v/>
      </c>
      <c r="N345">
        <f>E345*22</f>
        <v/>
      </c>
    </row>
    <row r="346">
      <c r="A346" t="inlineStr">
        <is>
          <t>Jul</t>
        </is>
      </c>
      <c r="B346" t="inlineStr">
        <is>
          <t>Sales</t>
        </is>
      </c>
      <c r="C346" t="inlineStr">
        <is>
          <t>UK</t>
        </is>
      </c>
      <c r="D346" t="inlineStr">
        <is>
          <t>Manchester</t>
        </is>
      </c>
      <c r="E346" t="n">
        <v>62</v>
      </c>
      <c r="F346" t="n">
        <v>1</v>
      </c>
      <c r="G346" t="n">
        <v>2</v>
      </c>
      <c r="H346" t="n">
        <v>17</v>
      </c>
      <c r="I346" t="n">
        <v>130</v>
      </c>
      <c r="J346" t="n">
        <v>104</v>
      </c>
      <c r="K346" t="n">
        <v>60</v>
      </c>
      <c r="L346" s="7">
        <f>IF(E346=0,0,G346/E346)</f>
        <v/>
      </c>
      <c r="M346" s="7">
        <f>IF(N346=0,0,H346/N346)</f>
        <v/>
      </c>
      <c r="N346">
        <f>E346*22</f>
        <v/>
      </c>
    </row>
    <row r="347">
      <c r="A347" t="inlineStr">
        <is>
          <t>Jul</t>
        </is>
      </c>
      <c r="B347" t="inlineStr">
        <is>
          <t>Sales</t>
        </is>
      </c>
      <c r="C347" t="inlineStr">
        <is>
          <t>UK</t>
        </is>
      </c>
      <c r="D347" t="inlineStr">
        <is>
          <t>Birmingham</t>
        </is>
      </c>
      <c r="E347" t="n">
        <v>67</v>
      </c>
      <c r="F347" t="n">
        <v>6</v>
      </c>
      <c r="G347" t="n">
        <v>6</v>
      </c>
      <c r="H347" t="n">
        <v>12</v>
      </c>
      <c r="I347" t="n">
        <v>136</v>
      </c>
      <c r="J347" t="n">
        <v>126</v>
      </c>
      <c r="K347" t="n">
        <v>85</v>
      </c>
      <c r="L347" s="7">
        <f>IF(E347=0,0,G347/E347)</f>
        <v/>
      </c>
      <c r="M347" s="7">
        <f>IF(N347=0,0,H347/N347)</f>
        <v/>
      </c>
      <c r="N347">
        <f>E347*22</f>
        <v/>
      </c>
    </row>
    <row r="348">
      <c r="A348" t="inlineStr">
        <is>
          <t>Jul</t>
        </is>
      </c>
      <c r="B348" t="inlineStr">
        <is>
          <t>Sales</t>
        </is>
      </c>
      <c r="C348" t="inlineStr">
        <is>
          <t>USA</t>
        </is>
      </c>
      <c r="D348" t="inlineStr">
        <is>
          <t>New York</t>
        </is>
      </c>
      <c r="E348" t="n">
        <v>53</v>
      </c>
      <c r="F348" t="n">
        <v>6</v>
      </c>
      <c r="G348" t="n">
        <v>7</v>
      </c>
      <c r="H348" t="n">
        <v>6</v>
      </c>
      <c r="I348" t="n">
        <v>52</v>
      </c>
      <c r="J348" t="n">
        <v>149</v>
      </c>
      <c r="K348" t="n">
        <v>78</v>
      </c>
      <c r="L348" s="7">
        <f>IF(E348=0,0,G348/E348)</f>
        <v/>
      </c>
      <c r="M348" s="7">
        <f>IF(N348=0,0,H348/N348)</f>
        <v/>
      </c>
      <c r="N348">
        <f>E348*22</f>
        <v/>
      </c>
    </row>
    <row r="349">
      <c r="A349" t="inlineStr">
        <is>
          <t>Jul</t>
        </is>
      </c>
      <c r="B349" t="inlineStr">
        <is>
          <t>Sales</t>
        </is>
      </c>
      <c r="C349" t="inlineStr">
        <is>
          <t>USA</t>
        </is>
      </c>
      <c r="D349" t="inlineStr">
        <is>
          <t>Chicago</t>
        </is>
      </c>
      <c r="E349" t="n">
        <v>17</v>
      </c>
      <c r="F349" t="n">
        <v>0</v>
      </c>
      <c r="G349" t="n">
        <v>5</v>
      </c>
      <c r="H349" t="n">
        <v>10</v>
      </c>
      <c r="I349" t="n">
        <v>99</v>
      </c>
      <c r="J349" t="n">
        <v>96</v>
      </c>
      <c r="K349" t="n">
        <v>91</v>
      </c>
      <c r="L349" s="7">
        <f>IF(E349=0,0,G349/E349)</f>
        <v/>
      </c>
      <c r="M349" s="7">
        <f>IF(N349=0,0,H349/N349)</f>
        <v/>
      </c>
      <c r="N349">
        <f>E349*22</f>
        <v/>
      </c>
    </row>
    <row r="350">
      <c r="A350" t="inlineStr">
        <is>
          <t>Jul</t>
        </is>
      </c>
      <c r="B350" t="inlineStr">
        <is>
          <t>Sales</t>
        </is>
      </c>
      <c r="C350" t="inlineStr">
        <is>
          <t>USA</t>
        </is>
      </c>
      <c r="D350" t="inlineStr">
        <is>
          <t>Austin</t>
        </is>
      </c>
      <c r="E350" t="n">
        <v>52</v>
      </c>
      <c r="F350" t="n">
        <v>6</v>
      </c>
      <c r="G350" t="n">
        <v>7</v>
      </c>
      <c r="H350" t="n">
        <v>29</v>
      </c>
      <c r="I350" t="n">
        <v>101</v>
      </c>
      <c r="J350" t="n">
        <v>149</v>
      </c>
      <c r="K350" t="n">
        <v>67</v>
      </c>
      <c r="L350" s="7">
        <f>IF(E350=0,0,G350/E350)</f>
        <v/>
      </c>
      <c r="M350" s="7">
        <f>IF(N350=0,0,H350/N350)</f>
        <v/>
      </c>
      <c r="N350">
        <f>E350*22</f>
        <v/>
      </c>
    </row>
    <row r="351">
      <c r="A351" t="inlineStr">
        <is>
          <t>Jul</t>
        </is>
      </c>
      <c r="B351" t="inlineStr">
        <is>
          <t>Sales</t>
        </is>
      </c>
      <c r="C351" t="inlineStr">
        <is>
          <t>USA</t>
        </is>
      </c>
      <c r="D351" t="inlineStr">
        <is>
          <t>San Francisco</t>
        </is>
      </c>
      <c r="E351" t="n">
        <v>41</v>
      </c>
      <c r="F351" t="n">
        <v>6</v>
      </c>
      <c r="G351" t="n">
        <v>5</v>
      </c>
      <c r="H351" t="n">
        <v>5</v>
      </c>
      <c r="I351" t="n">
        <v>135</v>
      </c>
      <c r="J351" t="n">
        <v>59</v>
      </c>
      <c r="K351" t="n">
        <v>74</v>
      </c>
      <c r="L351" s="7">
        <f>IF(E351=0,0,G351/E351)</f>
        <v/>
      </c>
      <c r="M351" s="7">
        <f>IF(N351=0,0,H351/N351)</f>
        <v/>
      </c>
      <c r="N351">
        <f>E351*22</f>
        <v/>
      </c>
    </row>
    <row r="352">
      <c r="A352" t="inlineStr">
        <is>
          <t>Jul</t>
        </is>
      </c>
      <c r="B352" t="inlineStr">
        <is>
          <t>HR</t>
        </is>
      </c>
      <c r="C352" t="inlineStr">
        <is>
          <t>UK</t>
        </is>
      </c>
      <c r="D352" t="inlineStr">
        <is>
          <t>London</t>
        </is>
      </c>
      <c r="E352" t="n">
        <v>38</v>
      </c>
      <c r="F352" t="n">
        <v>6</v>
      </c>
      <c r="G352" t="n">
        <v>0</v>
      </c>
      <c r="H352" t="n">
        <v>16</v>
      </c>
      <c r="I352" t="n">
        <v>26</v>
      </c>
      <c r="J352" t="n">
        <v>65</v>
      </c>
      <c r="K352" t="n">
        <v>82</v>
      </c>
      <c r="L352" s="7">
        <f>IF(E352=0,0,G352/E352)</f>
        <v/>
      </c>
      <c r="M352" s="7">
        <f>IF(N352=0,0,H352/N352)</f>
        <v/>
      </c>
      <c r="N352">
        <f>E352*22</f>
        <v/>
      </c>
    </row>
    <row r="353">
      <c r="A353" t="inlineStr">
        <is>
          <t>Jul</t>
        </is>
      </c>
      <c r="B353" t="inlineStr">
        <is>
          <t>HR</t>
        </is>
      </c>
      <c r="C353" t="inlineStr">
        <is>
          <t>UK</t>
        </is>
      </c>
      <c r="D353" t="inlineStr">
        <is>
          <t>Manchester</t>
        </is>
      </c>
      <c r="E353" t="n">
        <v>22</v>
      </c>
      <c r="F353" t="n">
        <v>3</v>
      </c>
      <c r="G353" t="n">
        <v>6</v>
      </c>
      <c r="H353" t="n">
        <v>4</v>
      </c>
      <c r="I353" t="n">
        <v>56</v>
      </c>
      <c r="J353" t="n">
        <v>105</v>
      </c>
      <c r="K353" t="n">
        <v>91</v>
      </c>
      <c r="L353" s="7">
        <f>IF(E353=0,0,G353/E353)</f>
        <v/>
      </c>
      <c r="M353" s="7">
        <f>IF(N353=0,0,H353/N353)</f>
        <v/>
      </c>
      <c r="N353">
        <f>E353*22</f>
        <v/>
      </c>
    </row>
    <row r="354">
      <c r="A354" t="inlineStr">
        <is>
          <t>Jul</t>
        </is>
      </c>
      <c r="B354" t="inlineStr">
        <is>
          <t>HR</t>
        </is>
      </c>
      <c r="C354" t="inlineStr">
        <is>
          <t>UK</t>
        </is>
      </c>
      <c r="D354" t="inlineStr">
        <is>
          <t>Birmingham</t>
        </is>
      </c>
      <c r="E354" t="n">
        <v>38</v>
      </c>
      <c r="F354" t="n">
        <v>6</v>
      </c>
      <c r="G354" t="n">
        <v>7</v>
      </c>
      <c r="H354" t="n">
        <v>7</v>
      </c>
      <c r="I354" t="n">
        <v>69</v>
      </c>
      <c r="J354" t="n">
        <v>47</v>
      </c>
      <c r="K354" t="n">
        <v>64</v>
      </c>
      <c r="L354" s="7">
        <f>IF(E354=0,0,G354/E354)</f>
        <v/>
      </c>
      <c r="M354" s="7">
        <f>IF(N354=0,0,H354/N354)</f>
        <v/>
      </c>
      <c r="N354">
        <f>E354*22</f>
        <v/>
      </c>
    </row>
    <row r="355">
      <c r="A355" t="inlineStr">
        <is>
          <t>Jul</t>
        </is>
      </c>
      <c r="B355" t="inlineStr">
        <is>
          <t>HR</t>
        </is>
      </c>
      <c r="C355" t="inlineStr">
        <is>
          <t>USA</t>
        </is>
      </c>
      <c r="D355" t="inlineStr">
        <is>
          <t>New York</t>
        </is>
      </c>
      <c r="E355" t="n">
        <v>55</v>
      </c>
      <c r="F355" t="n">
        <v>4</v>
      </c>
      <c r="G355" t="n">
        <v>2</v>
      </c>
      <c r="H355" t="n">
        <v>2</v>
      </c>
      <c r="I355" t="n">
        <v>100</v>
      </c>
      <c r="J355" t="n">
        <v>145</v>
      </c>
      <c r="K355" t="n">
        <v>68</v>
      </c>
      <c r="L355" s="7">
        <f>IF(E355=0,0,G355/E355)</f>
        <v/>
      </c>
      <c r="M355" s="7">
        <f>IF(N355=0,0,H355/N355)</f>
        <v/>
      </c>
      <c r="N355">
        <f>E355*22</f>
        <v/>
      </c>
    </row>
    <row r="356">
      <c r="A356" t="inlineStr">
        <is>
          <t>Jul</t>
        </is>
      </c>
      <c r="B356" t="inlineStr">
        <is>
          <t>HR</t>
        </is>
      </c>
      <c r="C356" t="inlineStr">
        <is>
          <t>USA</t>
        </is>
      </c>
      <c r="D356" t="inlineStr">
        <is>
          <t>Chicago</t>
        </is>
      </c>
      <c r="E356" t="n">
        <v>47</v>
      </c>
      <c r="F356" t="n">
        <v>7</v>
      </c>
      <c r="G356" t="n">
        <v>5</v>
      </c>
      <c r="H356" t="n">
        <v>31</v>
      </c>
      <c r="I356" t="n">
        <v>48</v>
      </c>
      <c r="J356" t="n">
        <v>114</v>
      </c>
      <c r="K356" t="n">
        <v>80</v>
      </c>
      <c r="L356" s="7">
        <f>IF(E356=0,0,G356/E356)</f>
        <v/>
      </c>
      <c r="M356" s="7">
        <f>IF(N356=0,0,H356/N356)</f>
        <v/>
      </c>
      <c r="N356">
        <f>E356*22</f>
        <v/>
      </c>
    </row>
    <row r="357">
      <c r="A357" t="inlineStr">
        <is>
          <t>Jul</t>
        </is>
      </c>
      <c r="B357" t="inlineStr">
        <is>
          <t>HR</t>
        </is>
      </c>
      <c r="C357" t="inlineStr">
        <is>
          <t>USA</t>
        </is>
      </c>
      <c r="D357" t="inlineStr">
        <is>
          <t>Austin</t>
        </is>
      </c>
      <c r="E357" t="n">
        <v>64</v>
      </c>
      <c r="F357" t="n">
        <v>4</v>
      </c>
      <c r="G357" t="n">
        <v>1</v>
      </c>
      <c r="H357" t="n">
        <v>15</v>
      </c>
      <c r="I357" t="n">
        <v>49</v>
      </c>
      <c r="J357" t="n">
        <v>55</v>
      </c>
      <c r="K357" t="n">
        <v>70</v>
      </c>
      <c r="L357" s="7">
        <f>IF(E357=0,0,G357/E357)</f>
        <v/>
      </c>
      <c r="M357" s="7">
        <f>IF(N357=0,0,H357/N357)</f>
        <v/>
      </c>
      <c r="N357">
        <f>E357*22</f>
        <v/>
      </c>
    </row>
    <row r="358">
      <c r="A358" t="inlineStr">
        <is>
          <t>Jul</t>
        </is>
      </c>
      <c r="B358" t="inlineStr">
        <is>
          <t>HR</t>
        </is>
      </c>
      <c r="C358" t="inlineStr">
        <is>
          <t>USA</t>
        </is>
      </c>
      <c r="D358" t="inlineStr">
        <is>
          <t>San Francisco</t>
        </is>
      </c>
      <c r="E358" t="n">
        <v>68</v>
      </c>
      <c r="F358" t="n">
        <v>8</v>
      </c>
      <c r="G358" t="n">
        <v>5</v>
      </c>
      <c r="H358" t="n">
        <v>7</v>
      </c>
      <c r="I358" t="n">
        <v>51</v>
      </c>
      <c r="J358" t="n">
        <v>48</v>
      </c>
      <c r="K358" t="n">
        <v>68</v>
      </c>
      <c r="L358" s="7">
        <f>IF(E358=0,0,G358/E358)</f>
        <v/>
      </c>
      <c r="M358" s="7">
        <f>IF(N358=0,0,H358/N358)</f>
        <v/>
      </c>
      <c r="N358">
        <f>E358*22</f>
        <v/>
      </c>
    </row>
    <row r="359">
      <c r="A359" t="inlineStr">
        <is>
          <t>Jul</t>
        </is>
      </c>
      <c r="B359" t="inlineStr">
        <is>
          <t>Finance</t>
        </is>
      </c>
      <c r="C359" t="inlineStr">
        <is>
          <t>UK</t>
        </is>
      </c>
      <c r="D359" t="inlineStr">
        <is>
          <t>London</t>
        </is>
      </c>
      <c r="E359" t="n">
        <v>67</v>
      </c>
      <c r="F359" t="n">
        <v>5</v>
      </c>
      <c r="G359" t="n">
        <v>5</v>
      </c>
      <c r="H359" t="n">
        <v>23</v>
      </c>
      <c r="I359" t="n">
        <v>37</v>
      </c>
      <c r="J359" t="n">
        <v>74</v>
      </c>
      <c r="K359" t="n">
        <v>74</v>
      </c>
      <c r="L359" s="7">
        <f>IF(E359=0,0,G359/E359)</f>
        <v/>
      </c>
      <c r="M359" s="7">
        <f>IF(N359=0,0,H359/N359)</f>
        <v/>
      </c>
      <c r="N359">
        <f>E359*22</f>
        <v/>
      </c>
    </row>
    <row r="360">
      <c r="A360" t="inlineStr">
        <is>
          <t>Jul</t>
        </is>
      </c>
      <c r="B360" t="inlineStr">
        <is>
          <t>Finance</t>
        </is>
      </c>
      <c r="C360" t="inlineStr">
        <is>
          <t>UK</t>
        </is>
      </c>
      <c r="D360" t="inlineStr">
        <is>
          <t>Manchester</t>
        </is>
      </c>
      <c r="E360" t="n">
        <v>15</v>
      </c>
      <c r="F360" t="n">
        <v>3</v>
      </c>
      <c r="G360" t="n">
        <v>5</v>
      </c>
      <c r="H360" t="n">
        <v>1</v>
      </c>
      <c r="I360" t="n">
        <v>54</v>
      </c>
      <c r="J360" t="n">
        <v>137</v>
      </c>
      <c r="K360" t="n">
        <v>74</v>
      </c>
      <c r="L360" s="7">
        <f>IF(E360=0,0,G360/E360)</f>
        <v/>
      </c>
      <c r="M360" s="7">
        <f>IF(N360=0,0,H360/N360)</f>
        <v/>
      </c>
      <c r="N360">
        <f>E360*22</f>
        <v/>
      </c>
    </row>
    <row r="361">
      <c r="A361" t="inlineStr">
        <is>
          <t>Jul</t>
        </is>
      </c>
      <c r="B361" t="inlineStr">
        <is>
          <t>Finance</t>
        </is>
      </c>
      <c r="C361" t="inlineStr">
        <is>
          <t>UK</t>
        </is>
      </c>
      <c r="D361" t="inlineStr">
        <is>
          <t>Birmingham</t>
        </is>
      </c>
      <c r="E361" t="n">
        <v>52</v>
      </c>
      <c r="F361" t="n">
        <v>4</v>
      </c>
      <c r="G361" t="n">
        <v>4</v>
      </c>
      <c r="H361" t="n">
        <v>16</v>
      </c>
      <c r="I361" t="n">
        <v>43</v>
      </c>
      <c r="J361" t="n">
        <v>67</v>
      </c>
      <c r="K361" t="n">
        <v>89</v>
      </c>
      <c r="L361" s="7">
        <f>IF(E361=0,0,G361/E361)</f>
        <v/>
      </c>
      <c r="M361" s="7">
        <f>IF(N361=0,0,H361/N361)</f>
        <v/>
      </c>
      <c r="N361">
        <f>E361*22</f>
        <v/>
      </c>
    </row>
    <row r="362">
      <c r="A362" t="inlineStr">
        <is>
          <t>Jul</t>
        </is>
      </c>
      <c r="B362" t="inlineStr">
        <is>
          <t>Finance</t>
        </is>
      </c>
      <c r="C362" t="inlineStr">
        <is>
          <t>USA</t>
        </is>
      </c>
      <c r="D362" t="inlineStr">
        <is>
          <t>New York</t>
        </is>
      </c>
      <c r="E362" t="n">
        <v>18</v>
      </c>
      <c r="F362" t="n">
        <v>4</v>
      </c>
      <c r="G362" t="n">
        <v>0</v>
      </c>
      <c r="H362" t="n">
        <v>18</v>
      </c>
      <c r="I362" t="n">
        <v>81</v>
      </c>
      <c r="J362" t="n">
        <v>130</v>
      </c>
      <c r="K362" t="n">
        <v>67</v>
      </c>
      <c r="L362" s="7">
        <f>IF(E362=0,0,G362/E362)</f>
        <v/>
      </c>
      <c r="M362" s="7">
        <f>IF(N362=0,0,H362/N362)</f>
        <v/>
      </c>
      <c r="N362">
        <f>E362*22</f>
        <v/>
      </c>
    </row>
    <row r="363">
      <c r="A363" t="inlineStr">
        <is>
          <t>Jul</t>
        </is>
      </c>
      <c r="B363" t="inlineStr">
        <is>
          <t>Finance</t>
        </is>
      </c>
      <c r="C363" t="inlineStr">
        <is>
          <t>USA</t>
        </is>
      </c>
      <c r="D363" t="inlineStr">
        <is>
          <t>Chicago</t>
        </is>
      </c>
      <c r="E363" t="n">
        <v>69</v>
      </c>
      <c r="F363" t="n">
        <v>6</v>
      </c>
      <c r="G363" t="n">
        <v>2</v>
      </c>
      <c r="H363" t="n">
        <v>34</v>
      </c>
      <c r="I363" t="n">
        <v>43</v>
      </c>
      <c r="J363" t="n">
        <v>156</v>
      </c>
      <c r="K363" t="n">
        <v>63</v>
      </c>
      <c r="L363" s="7">
        <f>IF(E363=0,0,G363/E363)</f>
        <v/>
      </c>
      <c r="M363" s="7">
        <f>IF(N363=0,0,H363/N363)</f>
        <v/>
      </c>
      <c r="N363">
        <f>E363*22</f>
        <v/>
      </c>
    </row>
    <row r="364">
      <c r="A364" t="inlineStr">
        <is>
          <t>Jul</t>
        </is>
      </c>
      <c r="B364" t="inlineStr">
        <is>
          <t>Finance</t>
        </is>
      </c>
      <c r="C364" t="inlineStr">
        <is>
          <t>USA</t>
        </is>
      </c>
      <c r="D364" t="inlineStr">
        <is>
          <t>Austin</t>
        </is>
      </c>
      <c r="E364" t="n">
        <v>42</v>
      </c>
      <c r="F364" t="n">
        <v>2</v>
      </c>
      <c r="G364" t="n">
        <v>4</v>
      </c>
      <c r="H364" t="n">
        <v>19</v>
      </c>
      <c r="I364" t="n">
        <v>23</v>
      </c>
      <c r="J364" t="n">
        <v>109</v>
      </c>
      <c r="K364" t="n">
        <v>81</v>
      </c>
      <c r="L364" s="7">
        <f>IF(E364=0,0,G364/E364)</f>
        <v/>
      </c>
      <c r="M364" s="7">
        <f>IF(N364=0,0,H364/N364)</f>
        <v/>
      </c>
      <c r="N364">
        <f>E364*22</f>
        <v/>
      </c>
    </row>
    <row r="365">
      <c r="A365" t="inlineStr">
        <is>
          <t>Jul</t>
        </is>
      </c>
      <c r="B365" t="inlineStr">
        <is>
          <t>Finance</t>
        </is>
      </c>
      <c r="C365" t="inlineStr">
        <is>
          <t>USA</t>
        </is>
      </c>
      <c r="D365" t="inlineStr">
        <is>
          <t>San Francisco</t>
        </is>
      </c>
      <c r="E365" t="n">
        <v>56</v>
      </c>
      <c r="F365" t="n">
        <v>8</v>
      </c>
      <c r="G365" t="n">
        <v>3</v>
      </c>
      <c r="H365" t="n">
        <v>30</v>
      </c>
      <c r="I365" t="n">
        <v>125</v>
      </c>
      <c r="J365" t="n">
        <v>175</v>
      </c>
      <c r="K365" t="n">
        <v>81</v>
      </c>
      <c r="L365" s="7">
        <f>IF(E365=0,0,G365/E365)</f>
        <v/>
      </c>
      <c r="M365" s="7">
        <f>IF(N365=0,0,H365/N365)</f>
        <v/>
      </c>
      <c r="N365">
        <f>E365*22</f>
        <v/>
      </c>
    </row>
    <row r="366">
      <c r="A366" t="inlineStr">
        <is>
          <t>Jul</t>
        </is>
      </c>
      <c r="B366" t="inlineStr">
        <is>
          <t>IT</t>
        </is>
      </c>
      <c r="C366" t="inlineStr">
        <is>
          <t>UK</t>
        </is>
      </c>
      <c r="D366" t="inlineStr">
        <is>
          <t>London</t>
        </is>
      </c>
      <c r="E366" t="n">
        <v>31</v>
      </c>
      <c r="F366" t="n">
        <v>3</v>
      </c>
      <c r="G366" t="n">
        <v>4</v>
      </c>
      <c r="H366" t="n">
        <v>22</v>
      </c>
      <c r="I366" t="n">
        <v>69</v>
      </c>
      <c r="J366" t="n">
        <v>19</v>
      </c>
      <c r="K366" t="n">
        <v>65</v>
      </c>
      <c r="L366" s="7">
        <f>IF(E366=0,0,G366/E366)</f>
        <v/>
      </c>
      <c r="M366" s="7">
        <f>IF(N366=0,0,H366/N366)</f>
        <v/>
      </c>
      <c r="N366">
        <f>E366*22</f>
        <v/>
      </c>
    </row>
    <row r="367">
      <c r="A367" t="inlineStr">
        <is>
          <t>Jul</t>
        </is>
      </c>
      <c r="B367" t="inlineStr">
        <is>
          <t>IT</t>
        </is>
      </c>
      <c r="C367" t="inlineStr">
        <is>
          <t>UK</t>
        </is>
      </c>
      <c r="D367" t="inlineStr">
        <is>
          <t>Manchester</t>
        </is>
      </c>
      <c r="E367" t="n">
        <v>43</v>
      </c>
      <c r="F367" t="n">
        <v>1</v>
      </c>
      <c r="G367" t="n">
        <v>4</v>
      </c>
      <c r="H367" t="n">
        <v>0</v>
      </c>
      <c r="I367" t="n">
        <v>36</v>
      </c>
      <c r="J367" t="n">
        <v>144</v>
      </c>
      <c r="K367" t="n">
        <v>65</v>
      </c>
      <c r="L367" s="7">
        <f>IF(E367=0,0,G367/E367)</f>
        <v/>
      </c>
      <c r="M367" s="7">
        <f>IF(N367=0,0,H367/N367)</f>
        <v/>
      </c>
      <c r="N367">
        <f>E367*22</f>
        <v/>
      </c>
    </row>
    <row r="368">
      <c r="A368" t="inlineStr">
        <is>
          <t>Jul</t>
        </is>
      </c>
      <c r="B368" t="inlineStr">
        <is>
          <t>IT</t>
        </is>
      </c>
      <c r="C368" t="inlineStr">
        <is>
          <t>UK</t>
        </is>
      </c>
      <c r="D368" t="inlineStr">
        <is>
          <t>Birmingham</t>
        </is>
      </c>
      <c r="E368" t="n">
        <v>23</v>
      </c>
      <c r="F368" t="n">
        <v>5</v>
      </c>
      <c r="G368" t="n">
        <v>4</v>
      </c>
      <c r="H368" t="n">
        <v>22</v>
      </c>
      <c r="I368" t="n">
        <v>46</v>
      </c>
      <c r="J368" t="n">
        <v>15</v>
      </c>
      <c r="K368" t="n">
        <v>62</v>
      </c>
      <c r="L368" s="7">
        <f>IF(E368=0,0,G368/E368)</f>
        <v/>
      </c>
      <c r="M368" s="7">
        <f>IF(N368=0,0,H368/N368)</f>
        <v/>
      </c>
      <c r="N368">
        <f>E368*22</f>
        <v/>
      </c>
    </row>
    <row r="369">
      <c r="A369" t="inlineStr">
        <is>
          <t>Jul</t>
        </is>
      </c>
      <c r="B369" t="inlineStr">
        <is>
          <t>IT</t>
        </is>
      </c>
      <c r="C369" t="inlineStr">
        <is>
          <t>USA</t>
        </is>
      </c>
      <c r="D369" t="inlineStr">
        <is>
          <t>New York</t>
        </is>
      </c>
      <c r="E369" t="n">
        <v>13</v>
      </c>
      <c r="F369" t="n">
        <v>0</v>
      </c>
      <c r="G369" t="n">
        <v>6</v>
      </c>
      <c r="H369" t="n">
        <v>9</v>
      </c>
      <c r="I369" t="n">
        <v>29</v>
      </c>
      <c r="J369" t="n">
        <v>111</v>
      </c>
      <c r="K369" t="n">
        <v>91</v>
      </c>
      <c r="L369" s="7">
        <f>IF(E369=0,0,G369/E369)</f>
        <v/>
      </c>
      <c r="M369" s="7">
        <f>IF(N369=0,0,H369/N369)</f>
        <v/>
      </c>
      <c r="N369">
        <f>E369*22</f>
        <v/>
      </c>
    </row>
    <row r="370">
      <c r="A370" t="inlineStr">
        <is>
          <t>Jul</t>
        </is>
      </c>
      <c r="B370" t="inlineStr">
        <is>
          <t>IT</t>
        </is>
      </c>
      <c r="C370" t="inlineStr">
        <is>
          <t>USA</t>
        </is>
      </c>
      <c r="D370" t="inlineStr">
        <is>
          <t>Chicago</t>
        </is>
      </c>
      <c r="E370" t="n">
        <v>54</v>
      </c>
      <c r="F370" t="n">
        <v>2</v>
      </c>
      <c r="G370" t="n">
        <v>1</v>
      </c>
      <c r="H370" t="n">
        <v>33</v>
      </c>
      <c r="I370" t="n">
        <v>100</v>
      </c>
      <c r="J370" t="n">
        <v>156</v>
      </c>
      <c r="K370" t="n">
        <v>89</v>
      </c>
      <c r="L370" s="7">
        <f>IF(E370=0,0,G370/E370)</f>
        <v/>
      </c>
      <c r="M370" s="7">
        <f>IF(N370=0,0,H370/N370)</f>
        <v/>
      </c>
      <c r="N370">
        <f>E370*22</f>
        <v/>
      </c>
    </row>
    <row r="371">
      <c r="A371" t="inlineStr">
        <is>
          <t>Jul</t>
        </is>
      </c>
      <c r="B371" t="inlineStr">
        <is>
          <t>IT</t>
        </is>
      </c>
      <c r="C371" t="inlineStr">
        <is>
          <t>USA</t>
        </is>
      </c>
      <c r="D371" t="inlineStr">
        <is>
          <t>Austin</t>
        </is>
      </c>
      <c r="E371" t="n">
        <v>71</v>
      </c>
      <c r="F371" t="n">
        <v>3</v>
      </c>
      <c r="G371" t="n">
        <v>1</v>
      </c>
      <c r="H371" t="n">
        <v>26</v>
      </c>
      <c r="I371" t="n">
        <v>45</v>
      </c>
      <c r="J371" t="n">
        <v>124</v>
      </c>
      <c r="K371" t="n">
        <v>70</v>
      </c>
      <c r="L371" s="7">
        <f>IF(E371=0,0,G371/E371)</f>
        <v/>
      </c>
      <c r="M371" s="7">
        <f>IF(N371=0,0,H371/N371)</f>
        <v/>
      </c>
      <c r="N371">
        <f>E371*22</f>
        <v/>
      </c>
    </row>
    <row r="372">
      <c r="A372" t="inlineStr">
        <is>
          <t>Jul</t>
        </is>
      </c>
      <c r="B372" t="inlineStr">
        <is>
          <t>IT</t>
        </is>
      </c>
      <c r="C372" t="inlineStr">
        <is>
          <t>USA</t>
        </is>
      </c>
      <c r="D372" t="inlineStr">
        <is>
          <t>San Francisco</t>
        </is>
      </c>
      <c r="E372" t="n">
        <v>22</v>
      </c>
      <c r="F372" t="n">
        <v>7</v>
      </c>
      <c r="G372" t="n">
        <v>0</v>
      </c>
      <c r="H372" t="n">
        <v>35</v>
      </c>
      <c r="I372" t="n">
        <v>32</v>
      </c>
      <c r="J372" t="n">
        <v>34</v>
      </c>
      <c r="K372" t="n">
        <v>77</v>
      </c>
      <c r="L372" s="7">
        <f>IF(E372=0,0,G372/E372)</f>
        <v/>
      </c>
      <c r="M372" s="7">
        <f>IF(N372=0,0,H372/N372)</f>
        <v/>
      </c>
      <c r="N372">
        <f>E372*22</f>
        <v/>
      </c>
    </row>
    <row r="373">
      <c r="A373" t="inlineStr">
        <is>
          <t>Jul</t>
        </is>
      </c>
      <c r="B373" t="inlineStr">
        <is>
          <t>Customer Support</t>
        </is>
      </c>
      <c r="C373" t="inlineStr">
        <is>
          <t>UK</t>
        </is>
      </c>
      <c r="D373" t="inlineStr">
        <is>
          <t>London</t>
        </is>
      </c>
      <c r="E373" t="n">
        <v>28</v>
      </c>
      <c r="F373" t="n">
        <v>5</v>
      </c>
      <c r="G373" t="n">
        <v>3</v>
      </c>
      <c r="H373" t="n">
        <v>17</v>
      </c>
      <c r="I373" t="n">
        <v>48</v>
      </c>
      <c r="J373" t="n">
        <v>138</v>
      </c>
      <c r="K373" t="n">
        <v>67</v>
      </c>
      <c r="L373" s="7">
        <f>IF(E373=0,0,G373/E373)</f>
        <v/>
      </c>
      <c r="M373" s="7">
        <f>IF(N373=0,0,H373/N373)</f>
        <v/>
      </c>
      <c r="N373">
        <f>E373*22</f>
        <v/>
      </c>
    </row>
    <row r="374">
      <c r="A374" t="inlineStr">
        <is>
          <t>Jul</t>
        </is>
      </c>
      <c r="B374" t="inlineStr">
        <is>
          <t>Customer Support</t>
        </is>
      </c>
      <c r="C374" t="inlineStr">
        <is>
          <t>UK</t>
        </is>
      </c>
      <c r="D374" t="inlineStr">
        <is>
          <t>Manchester</t>
        </is>
      </c>
      <c r="E374" t="n">
        <v>70</v>
      </c>
      <c r="F374" t="n">
        <v>6</v>
      </c>
      <c r="G374" t="n">
        <v>0</v>
      </c>
      <c r="H374" t="n">
        <v>31</v>
      </c>
      <c r="I374" t="n">
        <v>90</v>
      </c>
      <c r="J374" t="n">
        <v>43</v>
      </c>
      <c r="K374" t="n">
        <v>63</v>
      </c>
      <c r="L374" s="7">
        <f>IF(E374=0,0,G374/E374)</f>
        <v/>
      </c>
      <c r="M374" s="7">
        <f>IF(N374=0,0,H374/N374)</f>
        <v/>
      </c>
      <c r="N374">
        <f>E374*22</f>
        <v/>
      </c>
    </row>
    <row r="375">
      <c r="A375" t="inlineStr">
        <is>
          <t>Jul</t>
        </is>
      </c>
      <c r="B375" t="inlineStr">
        <is>
          <t>Customer Support</t>
        </is>
      </c>
      <c r="C375" t="inlineStr">
        <is>
          <t>UK</t>
        </is>
      </c>
      <c r="D375" t="inlineStr">
        <is>
          <t>Birmingham</t>
        </is>
      </c>
      <c r="E375" t="n">
        <v>65</v>
      </c>
      <c r="F375" t="n">
        <v>8</v>
      </c>
      <c r="G375" t="n">
        <v>2</v>
      </c>
      <c r="H375" t="n">
        <v>2</v>
      </c>
      <c r="I375" t="n">
        <v>37</v>
      </c>
      <c r="J375" t="n">
        <v>28</v>
      </c>
      <c r="K375" t="n">
        <v>77</v>
      </c>
      <c r="L375" s="7">
        <f>IF(E375=0,0,G375/E375)</f>
        <v/>
      </c>
      <c r="M375" s="7">
        <f>IF(N375=0,0,H375/N375)</f>
        <v/>
      </c>
      <c r="N375">
        <f>E375*22</f>
        <v/>
      </c>
    </row>
    <row r="376">
      <c r="A376" t="inlineStr">
        <is>
          <t>Jul</t>
        </is>
      </c>
      <c r="B376" t="inlineStr">
        <is>
          <t>Customer Support</t>
        </is>
      </c>
      <c r="C376" t="inlineStr">
        <is>
          <t>USA</t>
        </is>
      </c>
      <c r="D376" t="inlineStr">
        <is>
          <t>New York</t>
        </is>
      </c>
      <c r="E376" t="n">
        <v>69</v>
      </c>
      <c r="F376" t="n">
        <v>4</v>
      </c>
      <c r="G376" t="n">
        <v>0</v>
      </c>
      <c r="H376" t="n">
        <v>26</v>
      </c>
      <c r="I376" t="n">
        <v>18</v>
      </c>
      <c r="J376" t="n">
        <v>38</v>
      </c>
      <c r="K376" t="n">
        <v>69</v>
      </c>
      <c r="L376" s="7">
        <f>IF(E376=0,0,G376/E376)</f>
        <v/>
      </c>
      <c r="M376" s="7">
        <f>IF(N376=0,0,H376/N376)</f>
        <v/>
      </c>
      <c r="N376">
        <f>E376*22</f>
        <v/>
      </c>
    </row>
    <row r="377">
      <c r="A377" t="inlineStr">
        <is>
          <t>Jul</t>
        </is>
      </c>
      <c r="B377" t="inlineStr">
        <is>
          <t>Customer Support</t>
        </is>
      </c>
      <c r="C377" t="inlineStr">
        <is>
          <t>USA</t>
        </is>
      </c>
      <c r="D377" t="inlineStr">
        <is>
          <t>Chicago</t>
        </is>
      </c>
      <c r="E377" t="n">
        <v>61</v>
      </c>
      <c r="F377" t="n">
        <v>8</v>
      </c>
      <c r="G377" t="n">
        <v>1</v>
      </c>
      <c r="H377" t="n">
        <v>0</v>
      </c>
      <c r="I377" t="n">
        <v>105</v>
      </c>
      <c r="J377" t="n">
        <v>17</v>
      </c>
      <c r="K377" t="n">
        <v>71</v>
      </c>
      <c r="L377" s="7">
        <f>IF(E377=0,0,G377/E377)</f>
        <v/>
      </c>
      <c r="M377" s="7">
        <f>IF(N377=0,0,H377/N377)</f>
        <v/>
      </c>
      <c r="N377">
        <f>E377*22</f>
        <v/>
      </c>
    </row>
    <row r="378">
      <c r="A378" t="inlineStr">
        <is>
          <t>Jul</t>
        </is>
      </c>
      <c r="B378" t="inlineStr">
        <is>
          <t>Customer Support</t>
        </is>
      </c>
      <c r="C378" t="inlineStr">
        <is>
          <t>USA</t>
        </is>
      </c>
      <c r="D378" t="inlineStr">
        <is>
          <t>Austin</t>
        </is>
      </c>
      <c r="E378" t="n">
        <v>32</v>
      </c>
      <c r="F378" t="n">
        <v>3</v>
      </c>
      <c r="G378" t="n">
        <v>6</v>
      </c>
      <c r="H378" t="n">
        <v>22</v>
      </c>
      <c r="I378" t="n">
        <v>95</v>
      </c>
      <c r="J378" t="n">
        <v>56</v>
      </c>
      <c r="K378" t="n">
        <v>80</v>
      </c>
      <c r="L378" s="7">
        <f>IF(E378=0,0,G378/E378)</f>
        <v/>
      </c>
      <c r="M378" s="7">
        <f>IF(N378=0,0,H378/N378)</f>
        <v/>
      </c>
      <c r="N378">
        <f>E378*22</f>
        <v/>
      </c>
    </row>
    <row r="379">
      <c r="A379" t="inlineStr">
        <is>
          <t>Jul</t>
        </is>
      </c>
      <c r="B379" t="inlineStr">
        <is>
          <t>Customer Support</t>
        </is>
      </c>
      <c r="C379" t="inlineStr">
        <is>
          <t>USA</t>
        </is>
      </c>
      <c r="D379" t="inlineStr">
        <is>
          <t>San Francisco</t>
        </is>
      </c>
      <c r="E379" t="n">
        <v>32</v>
      </c>
      <c r="F379" t="n">
        <v>0</v>
      </c>
      <c r="G379" t="n">
        <v>3</v>
      </c>
      <c r="H379" t="n">
        <v>16</v>
      </c>
      <c r="I379" t="n">
        <v>22</v>
      </c>
      <c r="J379" t="n">
        <v>149</v>
      </c>
      <c r="K379" t="n">
        <v>81</v>
      </c>
      <c r="L379" s="7">
        <f>IF(E379=0,0,G379/E379)</f>
        <v/>
      </c>
      <c r="M379" s="7">
        <f>IF(N379=0,0,H379/N379)</f>
        <v/>
      </c>
      <c r="N379">
        <f>E379*22</f>
        <v/>
      </c>
    </row>
    <row r="380">
      <c r="A380" t="inlineStr">
        <is>
          <t>Jul</t>
        </is>
      </c>
      <c r="B380" t="inlineStr">
        <is>
          <t>Production</t>
        </is>
      </c>
      <c r="C380" t="inlineStr">
        <is>
          <t>UK</t>
        </is>
      </c>
      <c r="D380" t="inlineStr">
        <is>
          <t>London</t>
        </is>
      </c>
      <c r="E380" t="n">
        <v>43</v>
      </c>
      <c r="F380" t="n">
        <v>5</v>
      </c>
      <c r="G380" t="n">
        <v>5</v>
      </c>
      <c r="H380" t="n">
        <v>29</v>
      </c>
      <c r="I380" t="n">
        <v>70</v>
      </c>
      <c r="J380" t="n">
        <v>106</v>
      </c>
      <c r="K380" t="n">
        <v>69</v>
      </c>
      <c r="L380" s="7">
        <f>IF(E380=0,0,G380/E380)</f>
        <v/>
      </c>
      <c r="M380" s="7">
        <f>IF(N380=0,0,H380/N380)</f>
        <v/>
      </c>
      <c r="N380">
        <f>E380*22</f>
        <v/>
      </c>
    </row>
    <row r="381">
      <c r="A381" t="inlineStr">
        <is>
          <t>Jul</t>
        </is>
      </c>
      <c r="B381" t="inlineStr">
        <is>
          <t>Production</t>
        </is>
      </c>
      <c r="C381" t="inlineStr">
        <is>
          <t>UK</t>
        </is>
      </c>
      <c r="D381" t="inlineStr">
        <is>
          <t>Manchester</t>
        </is>
      </c>
      <c r="E381" t="n">
        <v>21</v>
      </c>
      <c r="F381" t="n">
        <v>2</v>
      </c>
      <c r="G381" t="n">
        <v>3</v>
      </c>
      <c r="H381" t="n">
        <v>16</v>
      </c>
      <c r="I381" t="n">
        <v>125</v>
      </c>
      <c r="J381" t="n">
        <v>122</v>
      </c>
      <c r="K381" t="n">
        <v>72</v>
      </c>
      <c r="L381" s="7">
        <f>IF(E381=0,0,G381/E381)</f>
        <v/>
      </c>
      <c r="M381" s="7">
        <f>IF(N381=0,0,H381/N381)</f>
        <v/>
      </c>
      <c r="N381">
        <f>E381*22</f>
        <v/>
      </c>
    </row>
    <row r="382">
      <c r="A382" t="inlineStr">
        <is>
          <t>Jul</t>
        </is>
      </c>
      <c r="B382" t="inlineStr">
        <is>
          <t>Production</t>
        </is>
      </c>
      <c r="C382" t="inlineStr">
        <is>
          <t>UK</t>
        </is>
      </c>
      <c r="D382" t="inlineStr">
        <is>
          <t>Birmingham</t>
        </is>
      </c>
      <c r="E382" t="n">
        <v>63</v>
      </c>
      <c r="F382" t="n">
        <v>5</v>
      </c>
      <c r="G382" t="n">
        <v>2</v>
      </c>
      <c r="H382" t="n">
        <v>15</v>
      </c>
      <c r="I382" t="n">
        <v>76</v>
      </c>
      <c r="J382" t="n">
        <v>152</v>
      </c>
      <c r="K382" t="n">
        <v>91</v>
      </c>
      <c r="L382" s="7">
        <f>IF(E382=0,0,G382/E382)</f>
        <v/>
      </c>
      <c r="M382" s="7">
        <f>IF(N382=0,0,H382/N382)</f>
        <v/>
      </c>
      <c r="N382">
        <f>E382*22</f>
        <v/>
      </c>
    </row>
    <row r="383">
      <c r="A383" t="inlineStr">
        <is>
          <t>Jul</t>
        </is>
      </c>
      <c r="B383" t="inlineStr">
        <is>
          <t>Production</t>
        </is>
      </c>
      <c r="C383" t="inlineStr">
        <is>
          <t>USA</t>
        </is>
      </c>
      <c r="D383" t="inlineStr">
        <is>
          <t>New York</t>
        </is>
      </c>
      <c r="E383" t="n">
        <v>50</v>
      </c>
      <c r="F383" t="n">
        <v>4</v>
      </c>
      <c r="G383" t="n">
        <v>0</v>
      </c>
      <c r="H383" t="n">
        <v>11</v>
      </c>
      <c r="I383" t="n">
        <v>89</v>
      </c>
      <c r="J383" t="n">
        <v>59</v>
      </c>
      <c r="K383" t="n">
        <v>62</v>
      </c>
      <c r="L383" s="7">
        <f>IF(E383=0,0,G383/E383)</f>
        <v/>
      </c>
      <c r="M383" s="7">
        <f>IF(N383=0,0,H383/N383)</f>
        <v/>
      </c>
      <c r="N383">
        <f>E383*22</f>
        <v/>
      </c>
    </row>
    <row r="384">
      <c r="A384" t="inlineStr">
        <is>
          <t>Jul</t>
        </is>
      </c>
      <c r="B384" t="inlineStr">
        <is>
          <t>Production</t>
        </is>
      </c>
      <c r="C384" t="inlineStr">
        <is>
          <t>USA</t>
        </is>
      </c>
      <c r="D384" t="inlineStr">
        <is>
          <t>Chicago</t>
        </is>
      </c>
      <c r="E384" t="n">
        <v>32</v>
      </c>
      <c r="F384" t="n">
        <v>8</v>
      </c>
      <c r="G384" t="n">
        <v>5</v>
      </c>
      <c r="H384" t="n">
        <v>13</v>
      </c>
      <c r="I384" t="n">
        <v>18</v>
      </c>
      <c r="J384" t="n">
        <v>63</v>
      </c>
      <c r="K384" t="n">
        <v>92</v>
      </c>
      <c r="L384" s="7">
        <f>IF(E384=0,0,G384/E384)</f>
        <v/>
      </c>
      <c r="M384" s="7">
        <f>IF(N384=0,0,H384/N384)</f>
        <v/>
      </c>
      <c r="N384">
        <f>E384*22</f>
        <v/>
      </c>
    </row>
    <row r="385">
      <c r="A385" t="inlineStr">
        <is>
          <t>Jul</t>
        </is>
      </c>
      <c r="B385" t="inlineStr">
        <is>
          <t>Production</t>
        </is>
      </c>
      <c r="C385" t="inlineStr">
        <is>
          <t>USA</t>
        </is>
      </c>
      <c r="D385" t="inlineStr">
        <is>
          <t>Austin</t>
        </is>
      </c>
      <c r="E385" t="n">
        <v>13</v>
      </c>
      <c r="F385" t="n">
        <v>1</v>
      </c>
      <c r="G385" t="n">
        <v>3</v>
      </c>
      <c r="H385" t="n">
        <v>28</v>
      </c>
      <c r="I385" t="n">
        <v>65</v>
      </c>
      <c r="J385" t="n">
        <v>11</v>
      </c>
      <c r="K385" t="n">
        <v>84</v>
      </c>
      <c r="L385" s="7">
        <f>IF(E385=0,0,G385/E385)</f>
        <v/>
      </c>
      <c r="M385" s="7">
        <f>IF(N385=0,0,H385/N385)</f>
        <v/>
      </c>
      <c r="N385">
        <f>E385*22</f>
        <v/>
      </c>
    </row>
    <row r="386">
      <c r="A386" t="inlineStr">
        <is>
          <t>Jul</t>
        </is>
      </c>
      <c r="B386" t="inlineStr">
        <is>
          <t>Production</t>
        </is>
      </c>
      <c r="C386" t="inlineStr">
        <is>
          <t>USA</t>
        </is>
      </c>
      <c r="D386" t="inlineStr">
        <is>
          <t>San Francisco</t>
        </is>
      </c>
      <c r="E386" t="n">
        <v>42</v>
      </c>
      <c r="F386" t="n">
        <v>2</v>
      </c>
      <c r="G386" t="n">
        <v>5</v>
      </c>
      <c r="H386" t="n">
        <v>22</v>
      </c>
      <c r="I386" t="n">
        <v>27</v>
      </c>
      <c r="J386" t="n">
        <v>18</v>
      </c>
      <c r="K386" t="n">
        <v>82</v>
      </c>
      <c r="L386" s="7">
        <f>IF(E386=0,0,G386/E386)</f>
        <v/>
      </c>
      <c r="M386" s="7">
        <f>IF(N386=0,0,H386/N386)</f>
        <v/>
      </c>
      <c r="N386">
        <f>E386*22</f>
        <v/>
      </c>
    </row>
    <row r="387">
      <c r="A387" t="inlineStr">
        <is>
          <t>Jul</t>
        </is>
      </c>
      <c r="B387" t="inlineStr">
        <is>
          <t>Marketing</t>
        </is>
      </c>
      <c r="C387" t="inlineStr">
        <is>
          <t>UK</t>
        </is>
      </c>
      <c r="D387" t="inlineStr">
        <is>
          <t>London</t>
        </is>
      </c>
      <c r="E387" t="n">
        <v>21</v>
      </c>
      <c r="F387" t="n">
        <v>6</v>
      </c>
      <c r="G387" t="n">
        <v>3</v>
      </c>
      <c r="H387" t="n">
        <v>21</v>
      </c>
      <c r="I387" t="n">
        <v>62</v>
      </c>
      <c r="J387" t="n">
        <v>97</v>
      </c>
      <c r="K387" t="n">
        <v>76</v>
      </c>
      <c r="L387" s="7">
        <f>IF(E387=0,0,G387/E387)</f>
        <v/>
      </c>
      <c r="M387" s="7">
        <f>IF(N387=0,0,H387/N387)</f>
        <v/>
      </c>
      <c r="N387">
        <f>E387*22</f>
        <v/>
      </c>
    </row>
    <row r="388">
      <c r="A388" t="inlineStr">
        <is>
          <t>Jul</t>
        </is>
      </c>
      <c r="B388" t="inlineStr">
        <is>
          <t>Marketing</t>
        </is>
      </c>
      <c r="C388" t="inlineStr">
        <is>
          <t>UK</t>
        </is>
      </c>
      <c r="D388" t="inlineStr">
        <is>
          <t>Manchester</t>
        </is>
      </c>
      <c r="E388" t="n">
        <v>39</v>
      </c>
      <c r="F388" t="n">
        <v>1</v>
      </c>
      <c r="G388" t="n">
        <v>7</v>
      </c>
      <c r="H388" t="n">
        <v>0</v>
      </c>
      <c r="I388" t="n">
        <v>23</v>
      </c>
      <c r="J388" t="n">
        <v>127</v>
      </c>
      <c r="K388" t="n">
        <v>60</v>
      </c>
      <c r="L388" s="7">
        <f>IF(E388=0,0,G388/E388)</f>
        <v/>
      </c>
      <c r="M388" s="7">
        <f>IF(N388=0,0,H388/N388)</f>
        <v/>
      </c>
      <c r="N388">
        <f>E388*22</f>
        <v/>
      </c>
    </row>
    <row r="389">
      <c r="A389" t="inlineStr">
        <is>
          <t>Jul</t>
        </is>
      </c>
      <c r="B389" t="inlineStr">
        <is>
          <t>Marketing</t>
        </is>
      </c>
      <c r="C389" t="inlineStr">
        <is>
          <t>UK</t>
        </is>
      </c>
      <c r="D389" t="inlineStr">
        <is>
          <t>Birmingham</t>
        </is>
      </c>
      <c r="E389" t="n">
        <v>29</v>
      </c>
      <c r="F389" t="n">
        <v>1</v>
      </c>
      <c r="G389" t="n">
        <v>6</v>
      </c>
      <c r="H389" t="n">
        <v>10</v>
      </c>
      <c r="I389" t="n">
        <v>46</v>
      </c>
      <c r="J389" t="n">
        <v>17</v>
      </c>
      <c r="K389" t="n">
        <v>71</v>
      </c>
      <c r="L389" s="7">
        <f>IF(E389=0,0,G389/E389)</f>
        <v/>
      </c>
      <c r="M389" s="7">
        <f>IF(N389=0,0,H389/N389)</f>
        <v/>
      </c>
      <c r="N389">
        <f>E389*22</f>
        <v/>
      </c>
    </row>
    <row r="390">
      <c r="A390" t="inlineStr">
        <is>
          <t>Jul</t>
        </is>
      </c>
      <c r="B390" t="inlineStr">
        <is>
          <t>Marketing</t>
        </is>
      </c>
      <c r="C390" t="inlineStr">
        <is>
          <t>USA</t>
        </is>
      </c>
      <c r="D390" t="inlineStr">
        <is>
          <t>New York</t>
        </is>
      </c>
      <c r="E390" t="n">
        <v>24</v>
      </c>
      <c r="F390" t="n">
        <v>7</v>
      </c>
      <c r="G390" t="n">
        <v>3</v>
      </c>
      <c r="H390" t="n">
        <v>20</v>
      </c>
      <c r="I390" t="n">
        <v>97</v>
      </c>
      <c r="J390" t="n">
        <v>35</v>
      </c>
      <c r="K390" t="n">
        <v>66</v>
      </c>
      <c r="L390" s="7">
        <f>IF(E390=0,0,G390/E390)</f>
        <v/>
      </c>
      <c r="M390" s="7">
        <f>IF(N390=0,0,H390/N390)</f>
        <v/>
      </c>
      <c r="N390">
        <f>E390*22</f>
        <v/>
      </c>
    </row>
    <row r="391">
      <c r="A391" t="inlineStr">
        <is>
          <t>Jul</t>
        </is>
      </c>
      <c r="B391" t="inlineStr">
        <is>
          <t>Marketing</t>
        </is>
      </c>
      <c r="C391" t="inlineStr">
        <is>
          <t>USA</t>
        </is>
      </c>
      <c r="D391" t="inlineStr">
        <is>
          <t>Chicago</t>
        </is>
      </c>
      <c r="E391" t="n">
        <v>24</v>
      </c>
      <c r="F391" t="n">
        <v>5</v>
      </c>
      <c r="G391" t="n">
        <v>0</v>
      </c>
      <c r="H391" t="n">
        <v>12</v>
      </c>
      <c r="I391" t="n">
        <v>70</v>
      </c>
      <c r="J391" t="n">
        <v>34</v>
      </c>
      <c r="K391" t="n">
        <v>73</v>
      </c>
      <c r="L391" s="7">
        <f>IF(E391=0,0,G391/E391)</f>
        <v/>
      </c>
      <c r="M391" s="7">
        <f>IF(N391=0,0,H391/N391)</f>
        <v/>
      </c>
      <c r="N391">
        <f>E391*22</f>
        <v/>
      </c>
    </row>
    <row r="392">
      <c r="A392" t="inlineStr">
        <is>
          <t>Jul</t>
        </is>
      </c>
      <c r="B392" t="inlineStr">
        <is>
          <t>Marketing</t>
        </is>
      </c>
      <c r="C392" t="inlineStr">
        <is>
          <t>USA</t>
        </is>
      </c>
      <c r="D392" t="inlineStr">
        <is>
          <t>Austin</t>
        </is>
      </c>
      <c r="E392" t="n">
        <v>68</v>
      </c>
      <c r="F392" t="n">
        <v>7</v>
      </c>
      <c r="G392" t="n">
        <v>5</v>
      </c>
      <c r="H392" t="n">
        <v>23</v>
      </c>
      <c r="I392" t="n">
        <v>40</v>
      </c>
      <c r="J392" t="n">
        <v>69</v>
      </c>
      <c r="K392" t="n">
        <v>67</v>
      </c>
      <c r="L392" s="7">
        <f>IF(E392=0,0,G392/E392)</f>
        <v/>
      </c>
      <c r="M392" s="7">
        <f>IF(N392=0,0,H392/N392)</f>
        <v/>
      </c>
      <c r="N392">
        <f>E392*22</f>
        <v/>
      </c>
    </row>
    <row r="393">
      <c r="A393" t="inlineStr">
        <is>
          <t>Jul</t>
        </is>
      </c>
      <c r="B393" t="inlineStr">
        <is>
          <t>Marketing</t>
        </is>
      </c>
      <c r="C393" t="inlineStr">
        <is>
          <t>USA</t>
        </is>
      </c>
      <c r="D393" t="inlineStr">
        <is>
          <t>San Francisco</t>
        </is>
      </c>
      <c r="E393" t="n">
        <v>69</v>
      </c>
      <c r="F393" t="n">
        <v>1</v>
      </c>
      <c r="G393" t="n">
        <v>2</v>
      </c>
      <c r="H393" t="n">
        <v>22</v>
      </c>
      <c r="I393" t="n">
        <v>22</v>
      </c>
      <c r="J393" t="n">
        <v>31</v>
      </c>
      <c r="K393" t="n">
        <v>77</v>
      </c>
      <c r="L393" s="7">
        <f>IF(E393=0,0,G393/E393)</f>
        <v/>
      </c>
      <c r="M393" s="7">
        <f>IF(N393=0,0,H393/N393)</f>
        <v/>
      </c>
      <c r="N393">
        <f>E393*22</f>
        <v/>
      </c>
    </row>
    <row r="394">
      <c r="A394" t="inlineStr">
        <is>
          <t>Aug</t>
        </is>
      </c>
      <c r="B394" t="inlineStr">
        <is>
          <t>Operations</t>
        </is>
      </c>
      <c r="C394" t="inlineStr">
        <is>
          <t>UK</t>
        </is>
      </c>
      <c r="D394" t="inlineStr">
        <is>
          <t>London</t>
        </is>
      </c>
      <c r="E394" t="n">
        <v>31</v>
      </c>
      <c r="F394" t="n">
        <v>2</v>
      </c>
      <c r="G394" t="n">
        <v>1</v>
      </c>
      <c r="H394" t="n">
        <v>17</v>
      </c>
      <c r="I394" t="n">
        <v>123</v>
      </c>
      <c r="J394" t="n">
        <v>134</v>
      </c>
      <c r="K394" t="n">
        <v>74</v>
      </c>
      <c r="L394" s="7">
        <f>IF(E394=0,0,G394/E394)</f>
        <v/>
      </c>
      <c r="M394" s="7">
        <f>IF(N394=0,0,H394/N394)</f>
        <v/>
      </c>
      <c r="N394">
        <f>E394*22</f>
        <v/>
      </c>
    </row>
    <row r="395">
      <c r="A395" t="inlineStr">
        <is>
          <t>Aug</t>
        </is>
      </c>
      <c r="B395" t="inlineStr">
        <is>
          <t>Operations</t>
        </is>
      </c>
      <c r="C395" t="inlineStr">
        <is>
          <t>UK</t>
        </is>
      </c>
      <c r="D395" t="inlineStr">
        <is>
          <t>Manchester</t>
        </is>
      </c>
      <c r="E395" t="n">
        <v>70</v>
      </c>
      <c r="F395" t="n">
        <v>1</v>
      </c>
      <c r="G395" t="n">
        <v>1</v>
      </c>
      <c r="H395" t="n">
        <v>14</v>
      </c>
      <c r="I395" t="n">
        <v>14</v>
      </c>
      <c r="J395" t="n">
        <v>19</v>
      </c>
      <c r="K395" t="n">
        <v>77</v>
      </c>
      <c r="L395" s="7">
        <f>IF(E395=0,0,G395/E395)</f>
        <v/>
      </c>
      <c r="M395" s="7">
        <f>IF(N395=0,0,H395/N395)</f>
        <v/>
      </c>
      <c r="N395">
        <f>E395*22</f>
        <v/>
      </c>
    </row>
    <row r="396">
      <c r="A396" t="inlineStr">
        <is>
          <t>Aug</t>
        </is>
      </c>
      <c r="B396" t="inlineStr">
        <is>
          <t>Operations</t>
        </is>
      </c>
      <c r="C396" t="inlineStr">
        <is>
          <t>UK</t>
        </is>
      </c>
      <c r="D396" t="inlineStr">
        <is>
          <t>Birmingham</t>
        </is>
      </c>
      <c r="E396" t="n">
        <v>64</v>
      </c>
      <c r="F396" t="n">
        <v>8</v>
      </c>
      <c r="G396" t="n">
        <v>2</v>
      </c>
      <c r="H396" t="n">
        <v>10</v>
      </c>
      <c r="I396" t="n">
        <v>94</v>
      </c>
      <c r="J396" t="n">
        <v>163</v>
      </c>
      <c r="K396" t="n">
        <v>64</v>
      </c>
      <c r="L396" s="7">
        <f>IF(E396=0,0,G396/E396)</f>
        <v/>
      </c>
      <c r="M396" s="7">
        <f>IF(N396=0,0,H396/N396)</f>
        <v/>
      </c>
      <c r="N396">
        <f>E396*22</f>
        <v/>
      </c>
    </row>
    <row r="397">
      <c r="A397" t="inlineStr">
        <is>
          <t>Aug</t>
        </is>
      </c>
      <c r="B397" t="inlineStr">
        <is>
          <t>Operations</t>
        </is>
      </c>
      <c r="C397" t="inlineStr">
        <is>
          <t>USA</t>
        </is>
      </c>
      <c r="D397" t="inlineStr">
        <is>
          <t>New York</t>
        </is>
      </c>
      <c r="E397" t="n">
        <v>28</v>
      </c>
      <c r="F397" t="n">
        <v>7</v>
      </c>
      <c r="G397" t="n">
        <v>7</v>
      </c>
      <c r="H397" t="n">
        <v>22</v>
      </c>
      <c r="I397" t="n">
        <v>135</v>
      </c>
      <c r="J397" t="n">
        <v>119</v>
      </c>
      <c r="K397" t="n">
        <v>60</v>
      </c>
      <c r="L397" s="7">
        <f>IF(E397=0,0,G397/E397)</f>
        <v/>
      </c>
      <c r="M397" s="7">
        <f>IF(N397=0,0,H397/N397)</f>
        <v/>
      </c>
      <c r="N397">
        <f>E397*22</f>
        <v/>
      </c>
    </row>
    <row r="398">
      <c r="A398" t="inlineStr">
        <is>
          <t>Aug</t>
        </is>
      </c>
      <c r="B398" t="inlineStr">
        <is>
          <t>Operations</t>
        </is>
      </c>
      <c r="C398" t="inlineStr">
        <is>
          <t>USA</t>
        </is>
      </c>
      <c r="D398" t="inlineStr">
        <is>
          <t>Chicago</t>
        </is>
      </c>
      <c r="E398" t="n">
        <v>17</v>
      </c>
      <c r="F398" t="n">
        <v>2</v>
      </c>
      <c r="G398" t="n">
        <v>7</v>
      </c>
      <c r="H398" t="n">
        <v>1</v>
      </c>
      <c r="I398" t="n">
        <v>122</v>
      </c>
      <c r="J398" t="n">
        <v>149</v>
      </c>
      <c r="K398" t="n">
        <v>83</v>
      </c>
      <c r="L398" s="7">
        <f>IF(E398=0,0,G398/E398)</f>
        <v/>
      </c>
      <c r="M398" s="7">
        <f>IF(N398=0,0,H398/N398)</f>
        <v/>
      </c>
      <c r="N398">
        <f>E398*22</f>
        <v/>
      </c>
    </row>
    <row r="399">
      <c r="A399" t="inlineStr">
        <is>
          <t>Aug</t>
        </is>
      </c>
      <c r="B399" t="inlineStr">
        <is>
          <t>Operations</t>
        </is>
      </c>
      <c r="C399" t="inlineStr">
        <is>
          <t>USA</t>
        </is>
      </c>
      <c r="D399" t="inlineStr">
        <is>
          <t>Austin</t>
        </is>
      </c>
      <c r="E399" t="n">
        <v>40</v>
      </c>
      <c r="F399" t="n">
        <v>0</v>
      </c>
      <c r="G399" t="n">
        <v>4</v>
      </c>
      <c r="H399" t="n">
        <v>10</v>
      </c>
      <c r="I399" t="n">
        <v>21</v>
      </c>
      <c r="J399" t="n">
        <v>44</v>
      </c>
      <c r="K399" t="n">
        <v>83</v>
      </c>
      <c r="L399" s="7">
        <f>IF(E399=0,0,G399/E399)</f>
        <v/>
      </c>
      <c r="M399" s="7">
        <f>IF(N399=0,0,H399/N399)</f>
        <v/>
      </c>
      <c r="N399">
        <f>E399*22</f>
        <v/>
      </c>
    </row>
    <row r="400">
      <c r="A400" t="inlineStr">
        <is>
          <t>Aug</t>
        </is>
      </c>
      <c r="B400" t="inlineStr">
        <is>
          <t>Operations</t>
        </is>
      </c>
      <c r="C400" t="inlineStr">
        <is>
          <t>USA</t>
        </is>
      </c>
      <c r="D400" t="inlineStr">
        <is>
          <t>San Francisco</t>
        </is>
      </c>
      <c r="E400" t="n">
        <v>60</v>
      </c>
      <c r="F400" t="n">
        <v>3</v>
      </c>
      <c r="G400" t="n">
        <v>0</v>
      </c>
      <c r="H400" t="n">
        <v>1</v>
      </c>
      <c r="I400" t="n">
        <v>66</v>
      </c>
      <c r="J400" t="n">
        <v>108</v>
      </c>
      <c r="K400" t="n">
        <v>89</v>
      </c>
      <c r="L400" s="7">
        <f>IF(E400=0,0,G400/E400)</f>
        <v/>
      </c>
      <c r="M400" s="7">
        <f>IF(N400=0,0,H400/N400)</f>
        <v/>
      </c>
      <c r="N400">
        <f>E400*22</f>
        <v/>
      </c>
    </row>
    <row r="401">
      <c r="A401" t="inlineStr">
        <is>
          <t>Aug</t>
        </is>
      </c>
      <c r="B401" t="inlineStr">
        <is>
          <t>Sales</t>
        </is>
      </c>
      <c r="C401" t="inlineStr">
        <is>
          <t>UK</t>
        </is>
      </c>
      <c r="D401" t="inlineStr">
        <is>
          <t>London</t>
        </is>
      </c>
      <c r="E401" t="n">
        <v>43</v>
      </c>
      <c r="F401" t="n">
        <v>1</v>
      </c>
      <c r="G401" t="n">
        <v>7</v>
      </c>
      <c r="H401" t="n">
        <v>1</v>
      </c>
      <c r="I401" t="n">
        <v>56</v>
      </c>
      <c r="J401" t="n">
        <v>87</v>
      </c>
      <c r="K401" t="n">
        <v>58</v>
      </c>
      <c r="L401" s="7">
        <f>IF(E401=0,0,G401/E401)</f>
        <v/>
      </c>
      <c r="M401" s="7">
        <f>IF(N401=0,0,H401/N401)</f>
        <v/>
      </c>
      <c r="N401">
        <f>E401*22</f>
        <v/>
      </c>
    </row>
    <row r="402">
      <c r="A402" t="inlineStr">
        <is>
          <t>Aug</t>
        </is>
      </c>
      <c r="B402" t="inlineStr">
        <is>
          <t>Sales</t>
        </is>
      </c>
      <c r="C402" t="inlineStr">
        <is>
          <t>UK</t>
        </is>
      </c>
      <c r="D402" t="inlineStr">
        <is>
          <t>Manchester</t>
        </is>
      </c>
      <c r="E402" t="n">
        <v>24</v>
      </c>
      <c r="F402" t="n">
        <v>4</v>
      </c>
      <c r="G402" t="n">
        <v>0</v>
      </c>
      <c r="H402" t="n">
        <v>21</v>
      </c>
      <c r="I402" t="n">
        <v>76</v>
      </c>
      <c r="J402" t="n">
        <v>158</v>
      </c>
      <c r="K402" t="n">
        <v>81</v>
      </c>
      <c r="L402" s="7">
        <f>IF(E402=0,0,G402/E402)</f>
        <v/>
      </c>
      <c r="M402" s="7">
        <f>IF(N402=0,0,H402/N402)</f>
        <v/>
      </c>
      <c r="N402">
        <f>E402*22</f>
        <v/>
      </c>
    </row>
    <row r="403">
      <c r="A403" t="inlineStr">
        <is>
          <t>Aug</t>
        </is>
      </c>
      <c r="B403" t="inlineStr">
        <is>
          <t>Sales</t>
        </is>
      </c>
      <c r="C403" t="inlineStr">
        <is>
          <t>UK</t>
        </is>
      </c>
      <c r="D403" t="inlineStr">
        <is>
          <t>Birmingham</t>
        </is>
      </c>
      <c r="E403" t="n">
        <v>57</v>
      </c>
      <c r="F403" t="n">
        <v>7</v>
      </c>
      <c r="G403" t="n">
        <v>4</v>
      </c>
      <c r="H403" t="n">
        <v>20</v>
      </c>
      <c r="I403" t="n">
        <v>52</v>
      </c>
      <c r="J403" t="n">
        <v>91</v>
      </c>
      <c r="K403" t="n">
        <v>67</v>
      </c>
      <c r="L403" s="7">
        <f>IF(E403=0,0,G403/E403)</f>
        <v/>
      </c>
      <c r="M403" s="7">
        <f>IF(N403=0,0,H403/N403)</f>
        <v/>
      </c>
      <c r="N403">
        <f>E403*22</f>
        <v/>
      </c>
    </row>
    <row r="404">
      <c r="A404" t="inlineStr">
        <is>
          <t>Aug</t>
        </is>
      </c>
      <c r="B404" t="inlineStr">
        <is>
          <t>Sales</t>
        </is>
      </c>
      <c r="C404" t="inlineStr">
        <is>
          <t>USA</t>
        </is>
      </c>
      <c r="D404" t="inlineStr">
        <is>
          <t>New York</t>
        </is>
      </c>
      <c r="E404" t="n">
        <v>66</v>
      </c>
      <c r="F404" t="n">
        <v>6</v>
      </c>
      <c r="G404" t="n">
        <v>6</v>
      </c>
      <c r="H404" t="n">
        <v>34</v>
      </c>
      <c r="I404" t="n">
        <v>127</v>
      </c>
      <c r="J404" t="n">
        <v>65</v>
      </c>
      <c r="K404" t="n">
        <v>79</v>
      </c>
      <c r="L404" s="7">
        <f>IF(E404=0,0,G404/E404)</f>
        <v/>
      </c>
      <c r="M404" s="7">
        <f>IF(N404=0,0,H404/N404)</f>
        <v/>
      </c>
      <c r="N404">
        <f>E404*22</f>
        <v/>
      </c>
    </row>
    <row r="405">
      <c r="A405" t="inlineStr">
        <is>
          <t>Aug</t>
        </is>
      </c>
      <c r="B405" t="inlineStr">
        <is>
          <t>Sales</t>
        </is>
      </c>
      <c r="C405" t="inlineStr">
        <is>
          <t>USA</t>
        </is>
      </c>
      <c r="D405" t="inlineStr">
        <is>
          <t>Chicago</t>
        </is>
      </c>
      <c r="E405" t="n">
        <v>74</v>
      </c>
      <c r="F405" t="n">
        <v>7</v>
      </c>
      <c r="G405" t="n">
        <v>3</v>
      </c>
      <c r="H405" t="n">
        <v>10</v>
      </c>
      <c r="I405" t="n">
        <v>129</v>
      </c>
      <c r="J405" t="n">
        <v>130</v>
      </c>
      <c r="K405" t="n">
        <v>76</v>
      </c>
      <c r="L405" s="7">
        <f>IF(E405=0,0,G405/E405)</f>
        <v/>
      </c>
      <c r="M405" s="7">
        <f>IF(N405=0,0,H405/N405)</f>
        <v/>
      </c>
      <c r="N405">
        <f>E405*22</f>
        <v/>
      </c>
    </row>
    <row r="406">
      <c r="A406" t="inlineStr">
        <is>
          <t>Aug</t>
        </is>
      </c>
      <c r="B406" t="inlineStr">
        <is>
          <t>Sales</t>
        </is>
      </c>
      <c r="C406" t="inlineStr">
        <is>
          <t>USA</t>
        </is>
      </c>
      <c r="D406" t="inlineStr">
        <is>
          <t>Austin</t>
        </is>
      </c>
      <c r="E406" t="n">
        <v>55</v>
      </c>
      <c r="F406" t="n">
        <v>2</v>
      </c>
      <c r="G406" t="n">
        <v>5</v>
      </c>
      <c r="H406" t="n">
        <v>15</v>
      </c>
      <c r="I406" t="n">
        <v>113</v>
      </c>
      <c r="J406" t="n">
        <v>40</v>
      </c>
      <c r="K406" t="n">
        <v>79</v>
      </c>
      <c r="L406" s="7">
        <f>IF(E406=0,0,G406/E406)</f>
        <v/>
      </c>
      <c r="M406" s="7">
        <f>IF(N406=0,0,H406/N406)</f>
        <v/>
      </c>
      <c r="N406">
        <f>E406*22</f>
        <v/>
      </c>
    </row>
    <row r="407">
      <c r="A407" t="inlineStr">
        <is>
          <t>Aug</t>
        </is>
      </c>
      <c r="B407" t="inlineStr">
        <is>
          <t>Sales</t>
        </is>
      </c>
      <c r="C407" t="inlineStr">
        <is>
          <t>USA</t>
        </is>
      </c>
      <c r="D407" t="inlineStr">
        <is>
          <t>San Francisco</t>
        </is>
      </c>
      <c r="E407" t="n">
        <v>29</v>
      </c>
      <c r="F407" t="n">
        <v>1</v>
      </c>
      <c r="G407" t="n">
        <v>0</v>
      </c>
      <c r="H407" t="n">
        <v>22</v>
      </c>
      <c r="I407" t="n">
        <v>132</v>
      </c>
      <c r="J407" t="n">
        <v>143</v>
      </c>
      <c r="K407" t="n">
        <v>65</v>
      </c>
      <c r="L407" s="7">
        <f>IF(E407=0,0,G407/E407)</f>
        <v/>
      </c>
      <c r="M407" s="7">
        <f>IF(N407=0,0,H407/N407)</f>
        <v/>
      </c>
      <c r="N407">
        <f>E407*22</f>
        <v/>
      </c>
    </row>
    <row r="408">
      <c r="A408" t="inlineStr">
        <is>
          <t>Aug</t>
        </is>
      </c>
      <c r="B408" t="inlineStr">
        <is>
          <t>HR</t>
        </is>
      </c>
      <c r="C408" t="inlineStr">
        <is>
          <t>UK</t>
        </is>
      </c>
      <c r="D408" t="inlineStr">
        <is>
          <t>London</t>
        </is>
      </c>
      <c r="E408" t="n">
        <v>43</v>
      </c>
      <c r="F408" t="n">
        <v>8</v>
      </c>
      <c r="G408" t="n">
        <v>6</v>
      </c>
      <c r="H408" t="n">
        <v>0</v>
      </c>
      <c r="I408" t="n">
        <v>137</v>
      </c>
      <c r="J408" t="n">
        <v>102</v>
      </c>
      <c r="K408" t="n">
        <v>75</v>
      </c>
      <c r="L408" s="7">
        <f>IF(E408=0,0,G408/E408)</f>
        <v/>
      </c>
      <c r="M408" s="7">
        <f>IF(N408=0,0,H408/N408)</f>
        <v/>
      </c>
      <c r="N408">
        <f>E408*22</f>
        <v/>
      </c>
    </row>
    <row r="409">
      <c r="A409" t="inlineStr">
        <is>
          <t>Aug</t>
        </is>
      </c>
      <c r="B409" t="inlineStr">
        <is>
          <t>HR</t>
        </is>
      </c>
      <c r="C409" t="inlineStr">
        <is>
          <t>UK</t>
        </is>
      </c>
      <c r="D409" t="inlineStr">
        <is>
          <t>Manchester</t>
        </is>
      </c>
      <c r="E409" t="n">
        <v>48</v>
      </c>
      <c r="F409" t="n">
        <v>7</v>
      </c>
      <c r="G409" t="n">
        <v>0</v>
      </c>
      <c r="H409" t="n">
        <v>5</v>
      </c>
      <c r="I409" t="n">
        <v>91</v>
      </c>
      <c r="J409" t="n">
        <v>127</v>
      </c>
      <c r="K409" t="n">
        <v>88</v>
      </c>
      <c r="L409" s="7">
        <f>IF(E409=0,0,G409/E409)</f>
        <v/>
      </c>
      <c r="M409" s="7">
        <f>IF(N409=0,0,H409/N409)</f>
        <v/>
      </c>
      <c r="N409">
        <f>E409*22</f>
        <v/>
      </c>
    </row>
    <row r="410">
      <c r="A410" t="inlineStr">
        <is>
          <t>Aug</t>
        </is>
      </c>
      <c r="B410" t="inlineStr">
        <is>
          <t>HR</t>
        </is>
      </c>
      <c r="C410" t="inlineStr">
        <is>
          <t>UK</t>
        </is>
      </c>
      <c r="D410" t="inlineStr">
        <is>
          <t>Birmingham</t>
        </is>
      </c>
      <c r="E410" t="n">
        <v>15</v>
      </c>
      <c r="F410" t="n">
        <v>2</v>
      </c>
      <c r="G410" t="n">
        <v>0</v>
      </c>
      <c r="H410" t="n">
        <v>17</v>
      </c>
      <c r="I410" t="n">
        <v>123</v>
      </c>
      <c r="J410" t="n">
        <v>12</v>
      </c>
      <c r="K410" t="n">
        <v>63</v>
      </c>
      <c r="L410" s="7">
        <f>IF(E410=0,0,G410/E410)</f>
        <v/>
      </c>
      <c r="M410" s="7">
        <f>IF(N410=0,0,H410/N410)</f>
        <v/>
      </c>
      <c r="N410">
        <f>E410*22</f>
        <v/>
      </c>
    </row>
    <row r="411">
      <c r="A411" t="inlineStr">
        <is>
          <t>Aug</t>
        </is>
      </c>
      <c r="B411" t="inlineStr">
        <is>
          <t>HR</t>
        </is>
      </c>
      <c r="C411" t="inlineStr">
        <is>
          <t>USA</t>
        </is>
      </c>
      <c r="D411" t="inlineStr">
        <is>
          <t>New York</t>
        </is>
      </c>
      <c r="E411" t="n">
        <v>24</v>
      </c>
      <c r="F411" t="n">
        <v>0</v>
      </c>
      <c r="G411" t="n">
        <v>3</v>
      </c>
      <c r="H411" t="n">
        <v>25</v>
      </c>
      <c r="I411" t="n">
        <v>20</v>
      </c>
      <c r="J411" t="n">
        <v>65</v>
      </c>
      <c r="K411" t="n">
        <v>70</v>
      </c>
      <c r="L411" s="7">
        <f>IF(E411=0,0,G411/E411)</f>
        <v/>
      </c>
      <c r="M411" s="7">
        <f>IF(N411=0,0,H411/N411)</f>
        <v/>
      </c>
      <c r="N411">
        <f>E411*22</f>
        <v/>
      </c>
    </row>
    <row r="412">
      <c r="A412" t="inlineStr">
        <is>
          <t>Aug</t>
        </is>
      </c>
      <c r="B412" t="inlineStr">
        <is>
          <t>HR</t>
        </is>
      </c>
      <c r="C412" t="inlineStr">
        <is>
          <t>USA</t>
        </is>
      </c>
      <c r="D412" t="inlineStr">
        <is>
          <t>Chicago</t>
        </is>
      </c>
      <c r="E412" t="n">
        <v>74</v>
      </c>
      <c r="F412" t="n">
        <v>8</v>
      </c>
      <c r="G412" t="n">
        <v>1</v>
      </c>
      <c r="H412" t="n">
        <v>27</v>
      </c>
      <c r="I412" t="n">
        <v>100</v>
      </c>
      <c r="J412" t="n">
        <v>142</v>
      </c>
      <c r="K412" t="n">
        <v>61</v>
      </c>
      <c r="L412" s="7">
        <f>IF(E412=0,0,G412/E412)</f>
        <v/>
      </c>
      <c r="M412" s="7">
        <f>IF(N412=0,0,H412/N412)</f>
        <v/>
      </c>
      <c r="N412">
        <f>E412*22</f>
        <v/>
      </c>
    </row>
    <row r="413">
      <c r="A413" t="inlineStr">
        <is>
          <t>Aug</t>
        </is>
      </c>
      <c r="B413" t="inlineStr">
        <is>
          <t>HR</t>
        </is>
      </c>
      <c r="C413" t="inlineStr">
        <is>
          <t>USA</t>
        </is>
      </c>
      <c r="D413" t="inlineStr">
        <is>
          <t>Austin</t>
        </is>
      </c>
      <c r="E413" t="n">
        <v>64</v>
      </c>
      <c r="F413" t="n">
        <v>1</v>
      </c>
      <c r="G413" t="n">
        <v>7</v>
      </c>
      <c r="H413" t="n">
        <v>30</v>
      </c>
      <c r="I413" t="n">
        <v>48</v>
      </c>
      <c r="J413" t="n">
        <v>74</v>
      </c>
      <c r="K413" t="n">
        <v>78</v>
      </c>
      <c r="L413" s="7">
        <f>IF(E413=0,0,G413/E413)</f>
        <v/>
      </c>
      <c r="M413" s="7">
        <f>IF(N413=0,0,H413/N413)</f>
        <v/>
      </c>
      <c r="N413">
        <f>E413*22</f>
        <v/>
      </c>
    </row>
    <row r="414">
      <c r="A414" t="inlineStr">
        <is>
          <t>Aug</t>
        </is>
      </c>
      <c r="B414" t="inlineStr">
        <is>
          <t>HR</t>
        </is>
      </c>
      <c r="C414" t="inlineStr">
        <is>
          <t>USA</t>
        </is>
      </c>
      <c r="D414" t="inlineStr">
        <is>
          <t>San Francisco</t>
        </is>
      </c>
      <c r="E414" t="n">
        <v>66</v>
      </c>
      <c r="F414" t="n">
        <v>8</v>
      </c>
      <c r="G414" t="n">
        <v>5</v>
      </c>
      <c r="H414" t="n">
        <v>12</v>
      </c>
      <c r="I414" t="n">
        <v>65</v>
      </c>
      <c r="J414" t="n">
        <v>176</v>
      </c>
      <c r="K414" t="n">
        <v>86</v>
      </c>
      <c r="L414" s="7">
        <f>IF(E414=0,0,G414/E414)</f>
        <v/>
      </c>
      <c r="M414" s="7">
        <f>IF(N414=0,0,H414/N414)</f>
        <v/>
      </c>
      <c r="N414">
        <f>E414*22</f>
        <v/>
      </c>
    </row>
    <row r="415">
      <c r="A415" t="inlineStr">
        <is>
          <t>Aug</t>
        </is>
      </c>
      <c r="B415" t="inlineStr">
        <is>
          <t>Finance</t>
        </is>
      </c>
      <c r="C415" t="inlineStr">
        <is>
          <t>UK</t>
        </is>
      </c>
      <c r="D415" t="inlineStr">
        <is>
          <t>London</t>
        </is>
      </c>
      <c r="E415" t="n">
        <v>63</v>
      </c>
      <c r="F415" t="n">
        <v>4</v>
      </c>
      <c r="G415" t="n">
        <v>2</v>
      </c>
      <c r="H415" t="n">
        <v>15</v>
      </c>
      <c r="I415" t="n">
        <v>80</v>
      </c>
      <c r="J415" t="n">
        <v>76</v>
      </c>
      <c r="K415" t="n">
        <v>69</v>
      </c>
      <c r="L415" s="7">
        <f>IF(E415=0,0,G415/E415)</f>
        <v/>
      </c>
      <c r="M415" s="7">
        <f>IF(N415=0,0,H415/N415)</f>
        <v/>
      </c>
      <c r="N415">
        <f>E415*22</f>
        <v/>
      </c>
    </row>
    <row r="416">
      <c r="A416" t="inlineStr">
        <is>
          <t>Aug</t>
        </is>
      </c>
      <c r="B416" t="inlineStr">
        <is>
          <t>Finance</t>
        </is>
      </c>
      <c r="C416" t="inlineStr">
        <is>
          <t>UK</t>
        </is>
      </c>
      <c r="D416" t="inlineStr">
        <is>
          <t>Manchester</t>
        </is>
      </c>
      <c r="E416" t="n">
        <v>20</v>
      </c>
      <c r="F416" t="n">
        <v>7</v>
      </c>
      <c r="G416" t="n">
        <v>4</v>
      </c>
      <c r="H416" t="n">
        <v>15</v>
      </c>
      <c r="I416" t="n">
        <v>21</v>
      </c>
      <c r="J416" t="n">
        <v>5</v>
      </c>
      <c r="K416" t="n">
        <v>90</v>
      </c>
      <c r="L416" s="7">
        <f>IF(E416=0,0,G416/E416)</f>
        <v/>
      </c>
      <c r="M416" s="7">
        <f>IF(N416=0,0,H416/N416)</f>
        <v/>
      </c>
      <c r="N416">
        <f>E416*22</f>
        <v/>
      </c>
    </row>
    <row r="417">
      <c r="A417" t="inlineStr">
        <is>
          <t>Aug</t>
        </is>
      </c>
      <c r="B417" t="inlineStr">
        <is>
          <t>Finance</t>
        </is>
      </c>
      <c r="C417" t="inlineStr">
        <is>
          <t>UK</t>
        </is>
      </c>
      <c r="D417" t="inlineStr">
        <is>
          <t>Birmingham</t>
        </is>
      </c>
      <c r="E417" t="n">
        <v>50</v>
      </c>
      <c r="F417" t="n">
        <v>5</v>
      </c>
      <c r="G417" t="n">
        <v>7</v>
      </c>
      <c r="H417" t="n">
        <v>25</v>
      </c>
      <c r="I417" t="n">
        <v>26</v>
      </c>
      <c r="J417" t="n">
        <v>170</v>
      </c>
      <c r="K417" t="n">
        <v>68</v>
      </c>
      <c r="L417" s="7">
        <f>IF(E417=0,0,G417/E417)</f>
        <v/>
      </c>
      <c r="M417" s="7">
        <f>IF(N417=0,0,H417/N417)</f>
        <v/>
      </c>
      <c r="N417">
        <f>E417*22</f>
        <v/>
      </c>
    </row>
    <row r="418">
      <c r="A418" t="inlineStr">
        <is>
          <t>Aug</t>
        </is>
      </c>
      <c r="B418" t="inlineStr">
        <is>
          <t>Finance</t>
        </is>
      </c>
      <c r="C418" t="inlineStr">
        <is>
          <t>USA</t>
        </is>
      </c>
      <c r="D418" t="inlineStr">
        <is>
          <t>New York</t>
        </is>
      </c>
      <c r="E418" t="n">
        <v>17</v>
      </c>
      <c r="F418" t="n">
        <v>4</v>
      </c>
      <c r="G418" t="n">
        <v>4</v>
      </c>
      <c r="H418" t="n">
        <v>24</v>
      </c>
      <c r="I418" t="n">
        <v>89</v>
      </c>
      <c r="J418" t="n">
        <v>65</v>
      </c>
      <c r="K418" t="n">
        <v>69</v>
      </c>
      <c r="L418" s="7">
        <f>IF(E418=0,0,G418/E418)</f>
        <v/>
      </c>
      <c r="M418" s="7">
        <f>IF(N418=0,0,H418/N418)</f>
        <v/>
      </c>
      <c r="N418">
        <f>E418*22</f>
        <v/>
      </c>
    </row>
    <row r="419">
      <c r="A419" t="inlineStr">
        <is>
          <t>Aug</t>
        </is>
      </c>
      <c r="B419" t="inlineStr">
        <is>
          <t>Finance</t>
        </is>
      </c>
      <c r="C419" t="inlineStr">
        <is>
          <t>USA</t>
        </is>
      </c>
      <c r="D419" t="inlineStr">
        <is>
          <t>Chicago</t>
        </is>
      </c>
      <c r="E419" t="n">
        <v>51</v>
      </c>
      <c r="F419" t="n">
        <v>4</v>
      </c>
      <c r="G419" t="n">
        <v>2</v>
      </c>
      <c r="H419" t="n">
        <v>3</v>
      </c>
      <c r="I419" t="n">
        <v>121</v>
      </c>
      <c r="J419" t="n">
        <v>104</v>
      </c>
      <c r="K419" t="n">
        <v>83</v>
      </c>
      <c r="L419" s="7">
        <f>IF(E419=0,0,G419/E419)</f>
        <v/>
      </c>
      <c r="M419" s="7">
        <f>IF(N419=0,0,H419/N419)</f>
        <v/>
      </c>
      <c r="N419">
        <f>E419*22</f>
        <v/>
      </c>
    </row>
    <row r="420">
      <c r="A420" t="inlineStr">
        <is>
          <t>Aug</t>
        </is>
      </c>
      <c r="B420" t="inlineStr">
        <is>
          <t>Finance</t>
        </is>
      </c>
      <c r="C420" t="inlineStr">
        <is>
          <t>USA</t>
        </is>
      </c>
      <c r="D420" t="inlineStr">
        <is>
          <t>Austin</t>
        </is>
      </c>
      <c r="E420" t="n">
        <v>56</v>
      </c>
      <c r="F420" t="n">
        <v>0</v>
      </c>
      <c r="G420" t="n">
        <v>4</v>
      </c>
      <c r="H420" t="n">
        <v>31</v>
      </c>
      <c r="I420" t="n">
        <v>135</v>
      </c>
      <c r="J420" t="n">
        <v>57</v>
      </c>
      <c r="K420" t="n">
        <v>82</v>
      </c>
      <c r="L420" s="7">
        <f>IF(E420=0,0,G420/E420)</f>
        <v/>
      </c>
      <c r="M420" s="7">
        <f>IF(N420=0,0,H420/N420)</f>
        <v/>
      </c>
      <c r="N420">
        <f>E420*22</f>
        <v/>
      </c>
    </row>
    <row r="421">
      <c r="A421" t="inlineStr">
        <is>
          <t>Aug</t>
        </is>
      </c>
      <c r="B421" t="inlineStr">
        <is>
          <t>Finance</t>
        </is>
      </c>
      <c r="C421" t="inlineStr">
        <is>
          <t>USA</t>
        </is>
      </c>
      <c r="D421" t="inlineStr">
        <is>
          <t>San Francisco</t>
        </is>
      </c>
      <c r="E421" t="n">
        <v>60</v>
      </c>
      <c r="F421" t="n">
        <v>5</v>
      </c>
      <c r="G421" t="n">
        <v>0</v>
      </c>
      <c r="H421" t="n">
        <v>1</v>
      </c>
      <c r="I421" t="n">
        <v>51</v>
      </c>
      <c r="J421" t="n">
        <v>127</v>
      </c>
      <c r="K421" t="n">
        <v>72</v>
      </c>
      <c r="L421" s="7">
        <f>IF(E421=0,0,G421/E421)</f>
        <v/>
      </c>
      <c r="M421" s="7">
        <f>IF(N421=0,0,H421/N421)</f>
        <v/>
      </c>
      <c r="N421">
        <f>E421*22</f>
        <v/>
      </c>
    </row>
    <row r="422">
      <c r="A422" t="inlineStr">
        <is>
          <t>Aug</t>
        </is>
      </c>
      <c r="B422" t="inlineStr">
        <is>
          <t>IT</t>
        </is>
      </c>
      <c r="C422" t="inlineStr">
        <is>
          <t>UK</t>
        </is>
      </c>
      <c r="D422" t="inlineStr">
        <is>
          <t>London</t>
        </is>
      </c>
      <c r="E422" t="n">
        <v>23</v>
      </c>
      <c r="F422" t="n">
        <v>1</v>
      </c>
      <c r="G422" t="n">
        <v>2</v>
      </c>
      <c r="H422" t="n">
        <v>33</v>
      </c>
      <c r="I422" t="n">
        <v>120</v>
      </c>
      <c r="J422" t="n">
        <v>80</v>
      </c>
      <c r="K422" t="n">
        <v>87</v>
      </c>
      <c r="L422" s="7">
        <f>IF(E422=0,0,G422/E422)</f>
        <v/>
      </c>
      <c r="M422" s="7">
        <f>IF(N422=0,0,H422/N422)</f>
        <v/>
      </c>
      <c r="N422">
        <f>E422*22</f>
        <v/>
      </c>
    </row>
    <row r="423">
      <c r="A423" t="inlineStr">
        <is>
          <t>Aug</t>
        </is>
      </c>
      <c r="B423" t="inlineStr">
        <is>
          <t>IT</t>
        </is>
      </c>
      <c r="C423" t="inlineStr">
        <is>
          <t>UK</t>
        </is>
      </c>
      <c r="D423" t="inlineStr">
        <is>
          <t>Manchester</t>
        </is>
      </c>
      <c r="E423" t="n">
        <v>29</v>
      </c>
      <c r="F423" t="n">
        <v>2</v>
      </c>
      <c r="G423" t="n">
        <v>0</v>
      </c>
      <c r="H423" t="n">
        <v>17</v>
      </c>
      <c r="I423" t="n">
        <v>36</v>
      </c>
      <c r="J423" t="n">
        <v>84</v>
      </c>
      <c r="K423" t="n">
        <v>79</v>
      </c>
      <c r="L423" s="7">
        <f>IF(E423=0,0,G423/E423)</f>
        <v/>
      </c>
      <c r="M423" s="7">
        <f>IF(N423=0,0,H423/N423)</f>
        <v/>
      </c>
      <c r="N423">
        <f>E423*22</f>
        <v/>
      </c>
    </row>
    <row r="424">
      <c r="A424" t="inlineStr">
        <is>
          <t>Aug</t>
        </is>
      </c>
      <c r="B424" t="inlineStr">
        <is>
          <t>IT</t>
        </is>
      </c>
      <c r="C424" t="inlineStr">
        <is>
          <t>UK</t>
        </is>
      </c>
      <c r="D424" t="inlineStr">
        <is>
          <t>Birmingham</t>
        </is>
      </c>
      <c r="E424" t="n">
        <v>69</v>
      </c>
      <c r="F424" t="n">
        <v>0</v>
      </c>
      <c r="G424" t="n">
        <v>0</v>
      </c>
      <c r="H424" t="n">
        <v>18</v>
      </c>
      <c r="I424" t="n">
        <v>87</v>
      </c>
      <c r="J424" t="n">
        <v>118</v>
      </c>
      <c r="K424" t="n">
        <v>61</v>
      </c>
      <c r="L424" s="7">
        <f>IF(E424=0,0,G424/E424)</f>
        <v/>
      </c>
      <c r="M424" s="7">
        <f>IF(N424=0,0,H424/N424)</f>
        <v/>
      </c>
      <c r="N424">
        <f>E424*22</f>
        <v/>
      </c>
    </row>
    <row r="425">
      <c r="A425" t="inlineStr">
        <is>
          <t>Aug</t>
        </is>
      </c>
      <c r="B425" t="inlineStr">
        <is>
          <t>IT</t>
        </is>
      </c>
      <c r="C425" t="inlineStr">
        <is>
          <t>USA</t>
        </is>
      </c>
      <c r="D425" t="inlineStr">
        <is>
          <t>New York</t>
        </is>
      </c>
      <c r="E425" t="n">
        <v>28</v>
      </c>
      <c r="F425" t="n">
        <v>1</v>
      </c>
      <c r="G425" t="n">
        <v>4</v>
      </c>
      <c r="H425" t="n">
        <v>13</v>
      </c>
      <c r="I425" t="n">
        <v>134</v>
      </c>
      <c r="J425" t="n">
        <v>16</v>
      </c>
      <c r="K425" t="n">
        <v>60</v>
      </c>
      <c r="L425" s="7">
        <f>IF(E425=0,0,G425/E425)</f>
        <v/>
      </c>
      <c r="M425" s="7">
        <f>IF(N425=0,0,H425/N425)</f>
        <v/>
      </c>
      <c r="N425">
        <f>E425*22</f>
        <v/>
      </c>
    </row>
    <row r="426">
      <c r="A426" t="inlineStr">
        <is>
          <t>Aug</t>
        </is>
      </c>
      <c r="B426" t="inlineStr">
        <is>
          <t>IT</t>
        </is>
      </c>
      <c r="C426" t="inlineStr">
        <is>
          <t>USA</t>
        </is>
      </c>
      <c r="D426" t="inlineStr">
        <is>
          <t>Chicago</t>
        </is>
      </c>
      <c r="E426" t="n">
        <v>24</v>
      </c>
      <c r="F426" t="n">
        <v>8</v>
      </c>
      <c r="G426" t="n">
        <v>0</v>
      </c>
      <c r="H426" t="n">
        <v>30</v>
      </c>
      <c r="I426" t="n">
        <v>73</v>
      </c>
      <c r="J426" t="n">
        <v>73</v>
      </c>
      <c r="K426" t="n">
        <v>70</v>
      </c>
      <c r="L426" s="7">
        <f>IF(E426=0,0,G426/E426)</f>
        <v/>
      </c>
      <c r="M426" s="7">
        <f>IF(N426=0,0,H426/N426)</f>
        <v/>
      </c>
      <c r="N426">
        <f>E426*22</f>
        <v/>
      </c>
    </row>
    <row r="427">
      <c r="A427" t="inlineStr">
        <is>
          <t>Aug</t>
        </is>
      </c>
      <c r="B427" t="inlineStr">
        <is>
          <t>IT</t>
        </is>
      </c>
      <c r="C427" t="inlineStr">
        <is>
          <t>USA</t>
        </is>
      </c>
      <c r="D427" t="inlineStr">
        <is>
          <t>Austin</t>
        </is>
      </c>
      <c r="E427" t="n">
        <v>71</v>
      </c>
      <c r="F427" t="n">
        <v>5</v>
      </c>
      <c r="G427" t="n">
        <v>3</v>
      </c>
      <c r="H427" t="n">
        <v>27</v>
      </c>
      <c r="I427" t="n">
        <v>93</v>
      </c>
      <c r="J427" t="n">
        <v>101</v>
      </c>
      <c r="K427" t="n">
        <v>62</v>
      </c>
      <c r="L427" s="7">
        <f>IF(E427=0,0,G427/E427)</f>
        <v/>
      </c>
      <c r="M427" s="7">
        <f>IF(N427=0,0,H427/N427)</f>
        <v/>
      </c>
      <c r="N427">
        <f>E427*22</f>
        <v/>
      </c>
    </row>
    <row r="428">
      <c r="A428" t="inlineStr">
        <is>
          <t>Aug</t>
        </is>
      </c>
      <c r="B428" t="inlineStr">
        <is>
          <t>IT</t>
        </is>
      </c>
      <c r="C428" t="inlineStr">
        <is>
          <t>USA</t>
        </is>
      </c>
      <c r="D428" t="inlineStr">
        <is>
          <t>San Francisco</t>
        </is>
      </c>
      <c r="E428" t="n">
        <v>26</v>
      </c>
      <c r="F428" t="n">
        <v>0</v>
      </c>
      <c r="G428" t="n">
        <v>5</v>
      </c>
      <c r="H428" t="n">
        <v>18</v>
      </c>
      <c r="I428" t="n">
        <v>116</v>
      </c>
      <c r="J428" t="n">
        <v>55</v>
      </c>
      <c r="K428" t="n">
        <v>84</v>
      </c>
      <c r="L428" s="7">
        <f>IF(E428=0,0,G428/E428)</f>
        <v/>
      </c>
      <c r="M428" s="7">
        <f>IF(N428=0,0,H428/N428)</f>
        <v/>
      </c>
      <c r="N428">
        <f>E428*22</f>
        <v/>
      </c>
    </row>
    <row r="429">
      <c r="A429" t="inlineStr">
        <is>
          <t>Aug</t>
        </is>
      </c>
      <c r="B429" t="inlineStr">
        <is>
          <t>Customer Support</t>
        </is>
      </c>
      <c r="C429" t="inlineStr">
        <is>
          <t>UK</t>
        </is>
      </c>
      <c r="D429" t="inlineStr">
        <is>
          <t>London</t>
        </is>
      </c>
      <c r="E429" t="n">
        <v>64</v>
      </c>
      <c r="F429" t="n">
        <v>3</v>
      </c>
      <c r="G429" t="n">
        <v>7</v>
      </c>
      <c r="H429" t="n">
        <v>5</v>
      </c>
      <c r="I429" t="n">
        <v>41</v>
      </c>
      <c r="J429" t="n">
        <v>109</v>
      </c>
      <c r="K429" t="n">
        <v>85</v>
      </c>
      <c r="L429" s="7">
        <f>IF(E429=0,0,G429/E429)</f>
        <v/>
      </c>
      <c r="M429" s="7">
        <f>IF(N429=0,0,H429/N429)</f>
        <v/>
      </c>
      <c r="N429">
        <f>E429*22</f>
        <v/>
      </c>
    </row>
    <row r="430">
      <c r="A430" t="inlineStr">
        <is>
          <t>Aug</t>
        </is>
      </c>
      <c r="B430" t="inlineStr">
        <is>
          <t>Customer Support</t>
        </is>
      </c>
      <c r="C430" t="inlineStr">
        <is>
          <t>UK</t>
        </is>
      </c>
      <c r="D430" t="inlineStr">
        <is>
          <t>Manchester</t>
        </is>
      </c>
      <c r="E430" t="n">
        <v>42</v>
      </c>
      <c r="F430" t="n">
        <v>6</v>
      </c>
      <c r="G430" t="n">
        <v>4</v>
      </c>
      <c r="H430" t="n">
        <v>34</v>
      </c>
      <c r="I430" t="n">
        <v>117</v>
      </c>
      <c r="J430" t="n">
        <v>3</v>
      </c>
      <c r="K430" t="n">
        <v>91</v>
      </c>
      <c r="L430" s="7">
        <f>IF(E430=0,0,G430/E430)</f>
        <v/>
      </c>
      <c r="M430" s="7">
        <f>IF(N430=0,0,H430/N430)</f>
        <v/>
      </c>
      <c r="N430">
        <f>E430*22</f>
        <v/>
      </c>
    </row>
    <row r="431">
      <c r="A431" t="inlineStr">
        <is>
          <t>Aug</t>
        </is>
      </c>
      <c r="B431" t="inlineStr">
        <is>
          <t>Customer Support</t>
        </is>
      </c>
      <c r="C431" t="inlineStr">
        <is>
          <t>UK</t>
        </is>
      </c>
      <c r="D431" t="inlineStr">
        <is>
          <t>Birmingham</t>
        </is>
      </c>
      <c r="E431" t="n">
        <v>16</v>
      </c>
      <c r="F431" t="n">
        <v>3</v>
      </c>
      <c r="G431" t="n">
        <v>2</v>
      </c>
      <c r="H431" t="n">
        <v>3</v>
      </c>
      <c r="I431" t="n">
        <v>48</v>
      </c>
      <c r="J431" t="n">
        <v>47</v>
      </c>
      <c r="K431" t="n">
        <v>75</v>
      </c>
      <c r="L431" s="7">
        <f>IF(E431=0,0,G431/E431)</f>
        <v/>
      </c>
      <c r="M431" s="7">
        <f>IF(N431=0,0,H431/N431)</f>
        <v/>
      </c>
      <c r="N431">
        <f>E431*22</f>
        <v/>
      </c>
    </row>
    <row r="432">
      <c r="A432" t="inlineStr">
        <is>
          <t>Aug</t>
        </is>
      </c>
      <c r="B432" t="inlineStr">
        <is>
          <t>Customer Support</t>
        </is>
      </c>
      <c r="C432" t="inlineStr">
        <is>
          <t>USA</t>
        </is>
      </c>
      <c r="D432" t="inlineStr">
        <is>
          <t>New York</t>
        </is>
      </c>
      <c r="E432" t="n">
        <v>61</v>
      </c>
      <c r="F432" t="n">
        <v>5</v>
      </c>
      <c r="G432" t="n">
        <v>4</v>
      </c>
      <c r="H432" t="n">
        <v>2</v>
      </c>
      <c r="I432" t="n">
        <v>24</v>
      </c>
      <c r="J432" t="n">
        <v>116</v>
      </c>
      <c r="K432" t="n">
        <v>61</v>
      </c>
      <c r="L432" s="7">
        <f>IF(E432=0,0,G432/E432)</f>
        <v/>
      </c>
      <c r="M432" s="7">
        <f>IF(N432=0,0,H432/N432)</f>
        <v/>
      </c>
      <c r="N432">
        <f>E432*22</f>
        <v/>
      </c>
    </row>
    <row r="433">
      <c r="A433" t="inlineStr">
        <is>
          <t>Aug</t>
        </is>
      </c>
      <c r="B433" t="inlineStr">
        <is>
          <t>Customer Support</t>
        </is>
      </c>
      <c r="C433" t="inlineStr">
        <is>
          <t>USA</t>
        </is>
      </c>
      <c r="D433" t="inlineStr">
        <is>
          <t>Chicago</t>
        </is>
      </c>
      <c r="E433" t="n">
        <v>31</v>
      </c>
      <c r="F433" t="n">
        <v>1</v>
      </c>
      <c r="G433" t="n">
        <v>7</v>
      </c>
      <c r="H433" t="n">
        <v>12</v>
      </c>
      <c r="I433" t="n">
        <v>74</v>
      </c>
      <c r="J433" t="n">
        <v>14</v>
      </c>
      <c r="K433" t="n">
        <v>62</v>
      </c>
      <c r="L433" s="7">
        <f>IF(E433=0,0,G433/E433)</f>
        <v/>
      </c>
      <c r="M433" s="7">
        <f>IF(N433=0,0,H433/N433)</f>
        <v/>
      </c>
      <c r="N433">
        <f>E433*22</f>
        <v/>
      </c>
    </row>
    <row r="434">
      <c r="A434" t="inlineStr">
        <is>
          <t>Aug</t>
        </is>
      </c>
      <c r="B434" t="inlineStr">
        <is>
          <t>Customer Support</t>
        </is>
      </c>
      <c r="C434" t="inlineStr">
        <is>
          <t>USA</t>
        </is>
      </c>
      <c r="D434" t="inlineStr">
        <is>
          <t>Austin</t>
        </is>
      </c>
      <c r="E434" t="n">
        <v>7</v>
      </c>
      <c r="F434" t="n">
        <v>4</v>
      </c>
      <c r="G434" t="n">
        <v>7</v>
      </c>
      <c r="H434" t="n">
        <v>28</v>
      </c>
      <c r="I434" t="n">
        <v>42</v>
      </c>
      <c r="J434" t="n">
        <v>108</v>
      </c>
      <c r="K434" t="n">
        <v>89</v>
      </c>
      <c r="L434" s="7">
        <f>IF(E434=0,0,G434/E434)</f>
        <v/>
      </c>
      <c r="M434" s="7">
        <f>IF(N434=0,0,H434/N434)</f>
        <v/>
      </c>
      <c r="N434">
        <f>E434*22</f>
        <v/>
      </c>
    </row>
    <row r="435">
      <c r="A435" t="inlineStr">
        <is>
          <t>Aug</t>
        </is>
      </c>
      <c r="B435" t="inlineStr">
        <is>
          <t>Customer Support</t>
        </is>
      </c>
      <c r="C435" t="inlineStr">
        <is>
          <t>USA</t>
        </is>
      </c>
      <c r="D435" t="inlineStr">
        <is>
          <t>San Francisco</t>
        </is>
      </c>
      <c r="E435" t="n">
        <v>43</v>
      </c>
      <c r="F435" t="n">
        <v>3</v>
      </c>
      <c r="G435" t="n">
        <v>6</v>
      </c>
      <c r="H435" t="n">
        <v>15</v>
      </c>
      <c r="I435" t="n">
        <v>114</v>
      </c>
      <c r="J435" t="n">
        <v>11</v>
      </c>
      <c r="K435" t="n">
        <v>63</v>
      </c>
      <c r="L435" s="7">
        <f>IF(E435=0,0,G435/E435)</f>
        <v/>
      </c>
      <c r="M435" s="7">
        <f>IF(N435=0,0,H435/N435)</f>
        <v/>
      </c>
      <c r="N435">
        <f>E435*22</f>
        <v/>
      </c>
    </row>
    <row r="436">
      <c r="A436" t="inlineStr">
        <is>
          <t>Aug</t>
        </is>
      </c>
      <c r="B436" t="inlineStr">
        <is>
          <t>Production</t>
        </is>
      </c>
      <c r="C436" t="inlineStr">
        <is>
          <t>UK</t>
        </is>
      </c>
      <c r="D436" t="inlineStr">
        <is>
          <t>London</t>
        </is>
      </c>
      <c r="E436" t="n">
        <v>54</v>
      </c>
      <c r="F436" t="n">
        <v>2</v>
      </c>
      <c r="G436" t="n">
        <v>3</v>
      </c>
      <c r="H436" t="n">
        <v>3</v>
      </c>
      <c r="I436" t="n">
        <v>131</v>
      </c>
      <c r="J436" t="n">
        <v>103</v>
      </c>
      <c r="K436" t="n">
        <v>59</v>
      </c>
      <c r="L436" s="7">
        <f>IF(E436=0,0,G436/E436)</f>
        <v/>
      </c>
      <c r="M436" s="7">
        <f>IF(N436=0,0,H436/N436)</f>
        <v/>
      </c>
      <c r="N436">
        <f>E436*22</f>
        <v/>
      </c>
    </row>
    <row r="437">
      <c r="A437" t="inlineStr">
        <is>
          <t>Aug</t>
        </is>
      </c>
      <c r="B437" t="inlineStr">
        <is>
          <t>Production</t>
        </is>
      </c>
      <c r="C437" t="inlineStr">
        <is>
          <t>UK</t>
        </is>
      </c>
      <c r="D437" t="inlineStr">
        <is>
          <t>Manchester</t>
        </is>
      </c>
      <c r="E437" t="n">
        <v>29</v>
      </c>
      <c r="F437" t="n">
        <v>1</v>
      </c>
      <c r="G437" t="n">
        <v>6</v>
      </c>
      <c r="H437" t="n">
        <v>29</v>
      </c>
      <c r="I437" t="n">
        <v>37</v>
      </c>
      <c r="J437" t="n">
        <v>53</v>
      </c>
      <c r="K437" t="n">
        <v>73</v>
      </c>
      <c r="L437" s="7">
        <f>IF(E437=0,0,G437/E437)</f>
        <v/>
      </c>
      <c r="M437" s="7">
        <f>IF(N437=0,0,H437/N437)</f>
        <v/>
      </c>
      <c r="N437">
        <f>E437*22</f>
        <v/>
      </c>
    </row>
    <row r="438">
      <c r="A438" t="inlineStr">
        <is>
          <t>Aug</t>
        </is>
      </c>
      <c r="B438" t="inlineStr">
        <is>
          <t>Production</t>
        </is>
      </c>
      <c r="C438" t="inlineStr">
        <is>
          <t>UK</t>
        </is>
      </c>
      <c r="D438" t="inlineStr">
        <is>
          <t>Birmingham</t>
        </is>
      </c>
      <c r="E438" t="n">
        <v>66</v>
      </c>
      <c r="F438" t="n">
        <v>7</v>
      </c>
      <c r="G438" t="n">
        <v>5</v>
      </c>
      <c r="H438" t="n">
        <v>7</v>
      </c>
      <c r="I438" t="n">
        <v>95</v>
      </c>
      <c r="J438" t="n">
        <v>77</v>
      </c>
      <c r="K438" t="n">
        <v>59</v>
      </c>
      <c r="L438" s="7">
        <f>IF(E438=0,0,G438/E438)</f>
        <v/>
      </c>
      <c r="M438" s="7">
        <f>IF(N438=0,0,H438/N438)</f>
        <v/>
      </c>
      <c r="N438">
        <f>E438*22</f>
        <v/>
      </c>
    </row>
    <row r="439">
      <c r="A439" t="inlineStr">
        <is>
          <t>Aug</t>
        </is>
      </c>
      <c r="B439" t="inlineStr">
        <is>
          <t>Production</t>
        </is>
      </c>
      <c r="C439" t="inlineStr">
        <is>
          <t>USA</t>
        </is>
      </c>
      <c r="D439" t="inlineStr">
        <is>
          <t>New York</t>
        </is>
      </c>
      <c r="E439" t="n">
        <v>26</v>
      </c>
      <c r="F439" t="n">
        <v>8</v>
      </c>
      <c r="G439" t="n">
        <v>6</v>
      </c>
      <c r="H439" t="n">
        <v>25</v>
      </c>
      <c r="I439" t="n">
        <v>59</v>
      </c>
      <c r="J439" t="n">
        <v>65</v>
      </c>
      <c r="K439" t="n">
        <v>60</v>
      </c>
      <c r="L439" s="7">
        <f>IF(E439=0,0,G439/E439)</f>
        <v/>
      </c>
      <c r="M439" s="7">
        <f>IF(N439=0,0,H439/N439)</f>
        <v/>
      </c>
      <c r="N439">
        <f>E439*22</f>
        <v/>
      </c>
    </row>
    <row r="440">
      <c r="A440" t="inlineStr">
        <is>
          <t>Aug</t>
        </is>
      </c>
      <c r="B440" t="inlineStr">
        <is>
          <t>Production</t>
        </is>
      </c>
      <c r="C440" t="inlineStr">
        <is>
          <t>USA</t>
        </is>
      </c>
      <c r="D440" t="inlineStr">
        <is>
          <t>Chicago</t>
        </is>
      </c>
      <c r="E440" t="n">
        <v>57</v>
      </c>
      <c r="F440" t="n">
        <v>1</v>
      </c>
      <c r="G440" t="n">
        <v>4</v>
      </c>
      <c r="H440" t="n">
        <v>28</v>
      </c>
      <c r="I440" t="n">
        <v>63</v>
      </c>
      <c r="J440" t="n">
        <v>93</v>
      </c>
      <c r="K440" t="n">
        <v>85</v>
      </c>
      <c r="L440" s="7">
        <f>IF(E440=0,0,G440/E440)</f>
        <v/>
      </c>
      <c r="M440" s="7">
        <f>IF(N440=0,0,H440/N440)</f>
        <v/>
      </c>
      <c r="N440">
        <f>E440*22</f>
        <v/>
      </c>
    </row>
    <row r="441">
      <c r="A441" t="inlineStr">
        <is>
          <t>Aug</t>
        </is>
      </c>
      <c r="B441" t="inlineStr">
        <is>
          <t>Production</t>
        </is>
      </c>
      <c r="C441" t="inlineStr">
        <is>
          <t>USA</t>
        </is>
      </c>
      <c r="D441" t="inlineStr">
        <is>
          <t>Austin</t>
        </is>
      </c>
      <c r="E441" t="n">
        <v>24</v>
      </c>
      <c r="F441" t="n">
        <v>7</v>
      </c>
      <c r="G441" t="n">
        <v>6</v>
      </c>
      <c r="H441" t="n">
        <v>20</v>
      </c>
      <c r="I441" t="n">
        <v>64</v>
      </c>
      <c r="J441" t="n">
        <v>159</v>
      </c>
      <c r="K441" t="n">
        <v>59</v>
      </c>
      <c r="L441" s="7">
        <f>IF(E441=0,0,G441/E441)</f>
        <v/>
      </c>
      <c r="M441" s="7">
        <f>IF(N441=0,0,H441/N441)</f>
        <v/>
      </c>
      <c r="N441">
        <f>E441*22</f>
        <v/>
      </c>
    </row>
    <row r="442">
      <c r="A442" t="inlineStr">
        <is>
          <t>Aug</t>
        </is>
      </c>
      <c r="B442" t="inlineStr">
        <is>
          <t>Production</t>
        </is>
      </c>
      <c r="C442" t="inlineStr">
        <is>
          <t>USA</t>
        </is>
      </c>
      <c r="D442" t="inlineStr">
        <is>
          <t>San Francisco</t>
        </is>
      </c>
      <c r="E442" t="n">
        <v>39</v>
      </c>
      <c r="F442" t="n">
        <v>4</v>
      </c>
      <c r="G442" t="n">
        <v>1</v>
      </c>
      <c r="H442" t="n">
        <v>29</v>
      </c>
      <c r="I442" t="n">
        <v>131</v>
      </c>
      <c r="J442" t="n">
        <v>160</v>
      </c>
      <c r="K442" t="n">
        <v>87</v>
      </c>
      <c r="L442" s="7">
        <f>IF(E442=0,0,G442/E442)</f>
        <v/>
      </c>
      <c r="M442" s="7">
        <f>IF(N442=0,0,H442/N442)</f>
        <v/>
      </c>
      <c r="N442">
        <f>E442*22</f>
        <v/>
      </c>
    </row>
    <row r="443">
      <c r="A443" t="inlineStr">
        <is>
          <t>Aug</t>
        </is>
      </c>
      <c r="B443" t="inlineStr">
        <is>
          <t>Marketing</t>
        </is>
      </c>
      <c r="C443" t="inlineStr">
        <is>
          <t>UK</t>
        </is>
      </c>
      <c r="D443" t="inlineStr">
        <is>
          <t>London</t>
        </is>
      </c>
      <c r="E443" t="n">
        <v>52</v>
      </c>
      <c r="F443" t="n">
        <v>6</v>
      </c>
      <c r="G443" t="n">
        <v>6</v>
      </c>
      <c r="H443" t="n">
        <v>4</v>
      </c>
      <c r="I443" t="n">
        <v>68</v>
      </c>
      <c r="J443" t="n">
        <v>75</v>
      </c>
      <c r="K443" t="n">
        <v>72</v>
      </c>
      <c r="L443" s="7">
        <f>IF(E443=0,0,G443/E443)</f>
        <v/>
      </c>
      <c r="M443" s="7">
        <f>IF(N443=0,0,H443/N443)</f>
        <v/>
      </c>
      <c r="N443">
        <f>E443*22</f>
        <v/>
      </c>
    </row>
    <row r="444">
      <c r="A444" t="inlineStr">
        <is>
          <t>Aug</t>
        </is>
      </c>
      <c r="B444" t="inlineStr">
        <is>
          <t>Marketing</t>
        </is>
      </c>
      <c r="C444" t="inlineStr">
        <is>
          <t>UK</t>
        </is>
      </c>
      <c r="D444" t="inlineStr">
        <is>
          <t>Manchester</t>
        </is>
      </c>
      <c r="E444" t="n">
        <v>57</v>
      </c>
      <c r="F444" t="n">
        <v>7</v>
      </c>
      <c r="G444" t="n">
        <v>6</v>
      </c>
      <c r="H444" t="n">
        <v>13</v>
      </c>
      <c r="I444" t="n">
        <v>86</v>
      </c>
      <c r="J444" t="n">
        <v>57</v>
      </c>
      <c r="K444" t="n">
        <v>63</v>
      </c>
      <c r="L444" s="7">
        <f>IF(E444=0,0,G444/E444)</f>
        <v/>
      </c>
      <c r="M444" s="7">
        <f>IF(N444=0,0,H444/N444)</f>
        <v/>
      </c>
      <c r="N444">
        <f>E444*22</f>
        <v/>
      </c>
    </row>
    <row r="445">
      <c r="A445" t="inlineStr">
        <is>
          <t>Aug</t>
        </is>
      </c>
      <c r="B445" t="inlineStr">
        <is>
          <t>Marketing</t>
        </is>
      </c>
      <c r="C445" t="inlineStr">
        <is>
          <t>UK</t>
        </is>
      </c>
      <c r="D445" t="inlineStr">
        <is>
          <t>Birmingham</t>
        </is>
      </c>
      <c r="E445" t="n">
        <v>43</v>
      </c>
      <c r="F445" t="n">
        <v>5</v>
      </c>
      <c r="G445" t="n">
        <v>6</v>
      </c>
      <c r="H445" t="n">
        <v>1</v>
      </c>
      <c r="I445" t="n">
        <v>116</v>
      </c>
      <c r="J445" t="n">
        <v>88</v>
      </c>
      <c r="K445" t="n">
        <v>85</v>
      </c>
      <c r="L445" s="7">
        <f>IF(E445=0,0,G445/E445)</f>
        <v/>
      </c>
      <c r="M445" s="7">
        <f>IF(N445=0,0,H445/N445)</f>
        <v/>
      </c>
      <c r="N445">
        <f>E445*22</f>
        <v/>
      </c>
    </row>
    <row r="446">
      <c r="A446" t="inlineStr">
        <is>
          <t>Aug</t>
        </is>
      </c>
      <c r="B446" t="inlineStr">
        <is>
          <t>Marketing</t>
        </is>
      </c>
      <c r="C446" t="inlineStr">
        <is>
          <t>USA</t>
        </is>
      </c>
      <c r="D446" t="inlineStr">
        <is>
          <t>New York</t>
        </is>
      </c>
      <c r="E446" t="n">
        <v>21</v>
      </c>
      <c r="F446" t="n">
        <v>1</v>
      </c>
      <c r="G446" t="n">
        <v>6</v>
      </c>
      <c r="H446" t="n">
        <v>14</v>
      </c>
      <c r="I446" t="n">
        <v>111</v>
      </c>
      <c r="J446" t="n">
        <v>76</v>
      </c>
      <c r="K446" t="n">
        <v>70</v>
      </c>
      <c r="L446" s="7">
        <f>IF(E446=0,0,G446/E446)</f>
        <v/>
      </c>
      <c r="M446" s="7">
        <f>IF(N446=0,0,H446/N446)</f>
        <v/>
      </c>
      <c r="N446">
        <f>E446*22</f>
        <v/>
      </c>
    </row>
    <row r="447">
      <c r="A447" t="inlineStr">
        <is>
          <t>Aug</t>
        </is>
      </c>
      <c r="B447" t="inlineStr">
        <is>
          <t>Marketing</t>
        </is>
      </c>
      <c r="C447" t="inlineStr">
        <is>
          <t>USA</t>
        </is>
      </c>
      <c r="D447" t="inlineStr">
        <is>
          <t>Chicago</t>
        </is>
      </c>
      <c r="E447" t="n">
        <v>63</v>
      </c>
      <c r="F447" t="n">
        <v>6</v>
      </c>
      <c r="G447" t="n">
        <v>0</v>
      </c>
      <c r="H447" t="n">
        <v>31</v>
      </c>
      <c r="I447" t="n">
        <v>23</v>
      </c>
      <c r="J447" t="n">
        <v>55</v>
      </c>
      <c r="K447" t="n">
        <v>83</v>
      </c>
      <c r="L447" s="7">
        <f>IF(E447=0,0,G447/E447)</f>
        <v/>
      </c>
      <c r="M447" s="7">
        <f>IF(N447=0,0,H447/N447)</f>
        <v/>
      </c>
      <c r="N447">
        <f>E447*22</f>
        <v/>
      </c>
    </row>
    <row r="448">
      <c r="A448" t="inlineStr">
        <is>
          <t>Aug</t>
        </is>
      </c>
      <c r="B448" t="inlineStr">
        <is>
          <t>Marketing</t>
        </is>
      </c>
      <c r="C448" t="inlineStr">
        <is>
          <t>USA</t>
        </is>
      </c>
      <c r="D448" t="inlineStr">
        <is>
          <t>Austin</t>
        </is>
      </c>
      <c r="E448" t="n">
        <v>14</v>
      </c>
      <c r="F448" t="n">
        <v>5</v>
      </c>
      <c r="G448" t="n">
        <v>5</v>
      </c>
      <c r="H448" t="n">
        <v>30</v>
      </c>
      <c r="I448" t="n">
        <v>74</v>
      </c>
      <c r="J448" t="n">
        <v>65</v>
      </c>
      <c r="K448" t="n">
        <v>84</v>
      </c>
      <c r="L448" s="7">
        <f>IF(E448=0,0,G448/E448)</f>
        <v/>
      </c>
      <c r="M448" s="7">
        <f>IF(N448=0,0,H448/N448)</f>
        <v/>
      </c>
      <c r="N448">
        <f>E448*22</f>
        <v/>
      </c>
    </row>
    <row r="449">
      <c r="A449" t="inlineStr">
        <is>
          <t>Aug</t>
        </is>
      </c>
      <c r="B449" t="inlineStr">
        <is>
          <t>Marketing</t>
        </is>
      </c>
      <c r="C449" t="inlineStr">
        <is>
          <t>USA</t>
        </is>
      </c>
      <c r="D449" t="inlineStr">
        <is>
          <t>San Francisco</t>
        </is>
      </c>
      <c r="E449" t="n">
        <v>46</v>
      </c>
      <c r="F449" t="n">
        <v>2</v>
      </c>
      <c r="G449" t="n">
        <v>0</v>
      </c>
      <c r="H449" t="n">
        <v>8</v>
      </c>
      <c r="I449" t="n">
        <v>93</v>
      </c>
      <c r="J449" t="n">
        <v>130</v>
      </c>
      <c r="K449" t="n">
        <v>59</v>
      </c>
      <c r="L449" s="7">
        <f>IF(E449=0,0,G449/E449)</f>
        <v/>
      </c>
      <c r="M449" s="7">
        <f>IF(N449=0,0,H449/N449)</f>
        <v/>
      </c>
      <c r="N449">
        <f>E449*22</f>
        <v/>
      </c>
    </row>
    <row r="450">
      <c r="A450" t="inlineStr">
        <is>
          <t>Sep</t>
        </is>
      </c>
      <c r="B450" t="inlineStr">
        <is>
          <t>Operations</t>
        </is>
      </c>
      <c r="C450" t="inlineStr">
        <is>
          <t>UK</t>
        </is>
      </c>
      <c r="D450" t="inlineStr">
        <is>
          <t>London</t>
        </is>
      </c>
      <c r="E450" t="n">
        <v>25</v>
      </c>
      <c r="F450" t="n">
        <v>5</v>
      </c>
      <c r="G450" t="n">
        <v>7</v>
      </c>
      <c r="H450" t="n">
        <v>20</v>
      </c>
      <c r="I450" t="n">
        <v>52</v>
      </c>
      <c r="J450" t="n">
        <v>160</v>
      </c>
      <c r="K450" t="n">
        <v>89</v>
      </c>
      <c r="L450" s="7">
        <f>IF(E450=0,0,G450/E450)</f>
        <v/>
      </c>
      <c r="M450" s="7">
        <f>IF(N450=0,0,H450/N450)</f>
        <v/>
      </c>
      <c r="N450">
        <f>E450*22</f>
        <v/>
      </c>
    </row>
    <row r="451">
      <c r="A451" t="inlineStr">
        <is>
          <t>Sep</t>
        </is>
      </c>
      <c r="B451" t="inlineStr">
        <is>
          <t>Operations</t>
        </is>
      </c>
      <c r="C451" t="inlineStr">
        <is>
          <t>UK</t>
        </is>
      </c>
      <c r="D451" t="inlineStr">
        <is>
          <t>Manchester</t>
        </is>
      </c>
      <c r="E451" t="n">
        <v>55</v>
      </c>
      <c r="F451" t="n">
        <v>7</v>
      </c>
      <c r="G451" t="n">
        <v>4</v>
      </c>
      <c r="H451" t="n">
        <v>26</v>
      </c>
      <c r="I451" t="n">
        <v>47</v>
      </c>
      <c r="J451" t="n">
        <v>25</v>
      </c>
      <c r="K451" t="n">
        <v>61</v>
      </c>
      <c r="L451" s="7">
        <f>IF(E451=0,0,G451/E451)</f>
        <v/>
      </c>
      <c r="M451" s="7">
        <f>IF(N451=0,0,H451/N451)</f>
        <v/>
      </c>
      <c r="N451">
        <f>E451*22</f>
        <v/>
      </c>
    </row>
    <row r="452">
      <c r="A452" t="inlineStr">
        <is>
          <t>Sep</t>
        </is>
      </c>
      <c r="B452" t="inlineStr">
        <is>
          <t>Operations</t>
        </is>
      </c>
      <c r="C452" t="inlineStr">
        <is>
          <t>UK</t>
        </is>
      </c>
      <c r="D452" t="inlineStr">
        <is>
          <t>Birmingham</t>
        </is>
      </c>
      <c r="E452" t="n">
        <v>39</v>
      </c>
      <c r="F452" t="n">
        <v>7</v>
      </c>
      <c r="G452" t="n">
        <v>7</v>
      </c>
      <c r="H452" t="n">
        <v>1</v>
      </c>
      <c r="I452" t="n">
        <v>84</v>
      </c>
      <c r="J452" t="n">
        <v>90</v>
      </c>
      <c r="K452" t="n">
        <v>85</v>
      </c>
      <c r="L452" s="7">
        <f>IF(E452=0,0,G452/E452)</f>
        <v/>
      </c>
      <c r="M452" s="7">
        <f>IF(N452=0,0,H452/N452)</f>
        <v/>
      </c>
      <c r="N452">
        <f>E452*22</f>
        <v/>
      </c>
    </row>
    <row r="453">
      <c r="A453" t="inlineStr">
        <is>
          <t>Sep</t>
        </is>
      </c>
      <c r="B453" t="inlineStr">
        <is>
          <t>Operations</t>
        </is>
      </c>
      <c r="C453" t="inlineStr">
        <is>
          <t>USA</t>
        </is>
      </c>
      <c r="D453" t="inlineStr">
        <is>
          <t>New York</t>
        </is>
      </c>
      <c r="E453" t="n">
        <v>57</v>
      </c>
      <c r="F453" t="n">
        <v>0</v>
      </c>
      <c r="G453" t="n">
        <v>1</v>
      </c>
      <c r="H453" t="n">
        <v>0</v>
      </c>
      <c r="I453" t="n">
        <v>86</v>
      </c>
      <c r="J453" t="n">
        <v>139</v>
      </c>
      <c r="K453" t="n">
        <v>68</v>
      </c>
      <c r="L453" s="7">
        <f>IF(E453=0,0,G453/E453)</f>
        <v/>
      </c>
      <c r="M453" s="7">
        <f>IF(N453=0,0,H453/N453)</f>
        <v/>
      </c>
      <c r="N453">
        <f>E453*22</f>
        <v/>
      </c>
    </row>
    <row r="454">
      <c r="A454" t="inlineStr">
        <is>
          <t>Sep</t>
        </is>
      </c>
      <c r="B454" t="inlineStr">
        <is>
          <t>Operations</t>
        </is>
      </c>
      <c r="C454" t="inlineStr">
        <is>
          <t>USA</t>
        </is>
      </c>
      <c r="D454" t="inlineStr">
        <is>
          <t>Chicago</t>
        </is>
      </c>
      <c r="E454" t="n">
        <v>56</v>
      </c>
      <c r="F454" t="n">
        <v>5</v>
      </c>
      <c r="G454" t="n">
        <v>3</v>
      </c>
      <c r="H454" t="n">
        <v>24</v>
      </c>
      <c r="I454" t="n">
        <v>80</v>
      </c>
      <c r="J454" t="n">
        <v>37</v>
      </c>
      <c r="K454" t="n">
        <v>80</v>
      </c>
      <c r="L454" s="7">
        <f>IF(E454=0,0,G454/E454)</f>
        <v/>
      </c>
      <c r="M454" s="7">
        <f>IF(N454=0,0,H454/N454)</f>
        <v/>
      </c>
      <c r="N454">
        <f>E454*22</f>
        <v/>
      </c>
    </row>
    <row r="455">
      <c r="A455" t="inlineStr">
        <is>
          <t>Sep</t>
        </is>
      </c>
      <c r="B455" t="inlineStr">
        <is>
          <t>Operations</t>
        </is>
      </c>
      <c r="C455" t="inlineStr">
        <is>
          <t>USA</t>
        </is>
      </c>
      <c r="D455" t="inlineStr">
        <is>
          <t>Austin</t>
        </is>
      </c>
      <c r="E455" t="n">
        <v>55</v>
      </c>
      <c r="F455" t="n">
        <v>8</v>
      </c>
      <c r="G455" t="n">
        <v>0</v>
      </c>
      <c r="H455" t="n">
        <v>34</v>
      </c>
      <c r="I455" t="n">
        <v>105</v>
      </c>
      <c r="J455" t="n">
        <v>101</v>
      </c>
      <c r="K455" t="n">
        <v>83</v>
      </c>
      <c r="L455" s="7">
        <f>IF(E455=0,0,G455/E455)</f>
        <v/>
      </c>
      <c r="M455" s="7">
        <f>IF(N455=0,0,H455/N455)</f>
        <v/>
      </c>
      <c r="N455">
        <f>E455*22</f>
        <v/>
      </c>
    </row>
    <row r="456">
      <c r="A456" t="inlineStr">
        <is>
          <t>Sep</t>
        </is>
      </c>
      <c r="B456" t="inlineStr">
        <is>
          <t>Operations</t>
        </is>
      </c>
      <c r="C456" t="inlineStr">
        <is>
          <t>USA</t>
        </is>
      </c>
      <c r="D456" t="inlineStr">
        <is>
          <t>San Francisco</t>
        </is>
      </c>
      <c r="E456" t="n">
        <v>20</v>
      </c>
      <c r="F456" t="n">
        <v>4</v>
      </c>
      <c r="G456" t="n">
        <v>3</v>
      </c>
      <c r="H456" t="n">
        <v>13</v>
      </c>
      <c r="I456" t="n">
        <v>55</v>
      </c>
      <c r="J456" t="n">
        <v>6</v>
      </c>
      <c r="K456" t="n">
        <v>65</v>
      </c>
      <c r="L456" s="7">
        <f>IF(E456=0,0,G456/E456)</f>
        <v/>
      </c>
      <c r="M456" s="7">
        <f>IF(N456=0,0,H456/N456)</f>
        <v/>
      </c>
      <c r="N456">
        <f>E456*22</f>
        <v/>
      </c>
    </row>
    <row r="457">
      <c r="A457" t="inlineStr">
        <is>
          <t>Sep</t>
        </is>
      </c>
      <c r="B457" t="inlineStr">
        <is>
          <t>Sales</t>
        </is>
      </c>
      <c r="C457" t="inlineStr">
        <is>
          <t>UK</t>
        </is>
      </c>
      <c r="D457" t="inlineStr">
        <is>
          <t>London</t>
        </is>
      </c>
      <c r="E457" t="n">
        <v>69</v>
      </c>
      <c r="F457" t="n">
        <v>1</v>
      </c>
      <c r="G457" t="n">
        <v>0</v>
      </c>
      <c r="H457" t="n">
        <v>12</v>
      </c>
      <c r="I457" t="n">
        <v>77</v>
      </c>
      <c r="J457" t="n">
        <v>5</v>
      </c>
      <c r="K457" t="n">
        <v>89</v>
      </c>
      <c r="L457" s="7">
        <f>IF(E457=0,0,G457/E457)</f>
        <v/>
      </c>
      <c r="M457" s="7">
        <f>IF(N457=0,0,H457/N457)</f>
        <v/>
      </c>
      <c r="N457">
        <f>E457*22</f>
        <v/>
      </c>
    </row>
    <row r="458">
      <c r="A458" t="inlineStr">
        <is>
          <t>Sep</t>
        </is>
      </c>
      <c r="B458" t="inlineStr">
        <is>
          <t>Sales</t>
        </is>
      </c>
      <c r="C458" t="inlineStr">
        <is>
          <t>UK</t>
        </is>
      </c>
      <c r="D458" t="inlineStr">
        <is>
          <t>Manchester</t>
        </is>
      </c>
      <c r="E458" t="n">
        <v>9</v>
      </c>
      <c r="F458" t="n">
        <v>0</v>
      </c>
      <c r="G458" t="n">
        <v>4</v>
      </c>
      <c r="H458" t="n">
        <v>21</v>
      </c>
      <c r="I458" t="n">
        <v>64</v>
      </c>
      <c r="J458" t="n">
        <v>159</v>
      </c>
      <c r="K458" t="n">
        <v>81</v>
      </c>
      <c r="L458" s="7">
        <f>IF(E458=0,0,G458/E458)</f>
        <v/>
      </c>
      <c r="M458" s="7">
        <f>IF(N458=0,0,H458/N458)</f>
        <v/>
      </c>
      <c r="N458">
        <f>E458*22</f>
        <v/>
      </c>
    </row>
    <row r="459">
      <c r="A459" t="inlineStr">
        <is>
          <t>Sep</t>
        </is>
      </c>
      <c r="B459" t="inlineStr">
        <is>
          <t>Sales</t>
        </is>
      </c>
      <c r="C459" t="inlineStr">
        <is>
          <t>UK</t>
        </is>
      </c>
      <c r="D459" t="inlineStr">
        <is>
          <t>Birmingham</t>
        </is>
      </c>
      <c r="E459" t="n">
        <v>54</v>
      </c>
      <c r="F459" t="n">
        <v>5</v>
      </c>
      <c r="G459" t="n">
        <v>5</v>
      </c>
      <c r="H459" t="n">
        <v>13</v>
      </c>
      <c r="I459" t="n">
        <v>131</v>
      </c>
      <c r="J459" t="n">
        <v>179</v>
      </c>
      <c r="K459" t="n">
        <v>78</v>
      </c>
      <c r="L459" s="7">
        <f>IF(E459=0,0,G459/E459)</f>
        <v/>
      </c>
      <c r="M459" s="7">
        <f>IF(N459=0,0,H459/N459)</f>
        <v/>
      </c>
      <c r="N459">
        <f>E459*22</f>
        <v/>
      </c>
    </row>
    <row r="460">
      <c r="A460" t="inlineStr">
        <is>
          <t>Sep</t>
        </is>
      </c>
      <c r="B460" t="inlineStr">
        <is>
          <t>Sales</t>
        </is>
      </c>
      <c r="C460" t="inlineStr">
        <is>
          <t>USA</t>
        </is>
      </c>
      <c r="D460" t="inlineStr">
        <is>
          <t>New York</t>
        </is>
      </c>
      <c r="E460" t="n">
        <v>14</v>
      </c>
      <c r="F460" t="n">
        <v>7</v>
      </c>
      <c r="G460" t="n">
        <v>4</v>
      </c>
      <c r="H460" t="n">
        <v>32</v>
      </c>
      <c r="I460" t="n">
        <v>101</v>
      </c>
      <c r="J460" t="n">
        <v>57</v>
      </c>
      <c r="K460" t="n">
        <v>72</v>
      </c>
      <c r="L460" s="7">
        <f>IF(E460=0,0,G460/E460)</f>
        <v/>
      </c>
      <c r="M460" s="7">
        <f>IF(N460=0,0,H460/N460)</f>
        <v/>
      </c>
      <c r="N460">
        <f>E460*22</f>
        <v/>
      </c>
    </row>
    <row r="461">
      <c r="A461" t="inlineStr">
        <is>
          <t>Sep</t>
        </is>
      </c>
      <c r="B461" t="inlineStr">
        <is>
          <t>Sales</t>
        </is>
      </c>
      <c r="C461" t="inlineStr">
        <is>
          <t>USA</t>
        </is>
      </c>
      <c r="D461" t="inlineStr">
        <is>
          <t>Chicago</t>
        </is>
      </c>
      <c r="E461" t="n">
        <v>51</v>
      </c>
      <c r="F461" t="n">
        <v>5</v>
      </c>
      <c r="G461" t="n">
        <v>2</v>
      </c>
      <c r="H461" t="n">
        <v>21</v>
      </c>
      <c r="I461" t="n">
        <v>122</v>
      </c>
      <c r="J461" t="n">
        <v>110</v>
      </c>
      <c r="K461" t="n">
        <v>69</v>
      </c>
      <c r="L461" s="7">
        <f>IF(E461=0,0,G461/E461)</f>
        <v/>
      </c>
      <c r="M461" s="7">
        <f>IF(N461=0,0,H461/N461)</f>
        <v/>
      </c>
      <c r="N461">
        <f>E461*22</f>
        <v/>
      </c>
    </row>
    <row r="462">
      <c r="A462" t="inlineStr">
        <is>
          <t>Sep</t>
        </is>
      </c>
      <c r="B462" t="inlineStr">
        <is>
          <t>Sales</t>
        </is>
      </c>
      <c r="C462" t="inlineStr">
        <is>
          <t>USA</t>
        </is>
      </c>
      <c r="D462" t="inlineStr">
        <is>
          <t>Austin</t>
        </is>
      </c>
      <c r="E462" t="n">
        <v>62</v>
      </c>
      <c r="F462" t="n">
        <v>2</v>
      </c>
      <c r="G462" t="n">
        <v>2</v>
      </c>
      <c r="H462" t="n">
        <v>30</v>
      </c>
      <c r="I462" t="n">
        <v>100</v>
      </c>
      <c r="J462" t="n">
        <v>154</v>
      </c>
      <c r="K462" t="n">
        <v>80</v>
      </c>
      <c r="L462" s="7">
        <f>IF(E462=0,0,G462/E462)</f>
        <v/>
      </c>
      <c r="M462" s="7">
        <f>IF(N462=0,0,H462/N462)</f>
        <v/>
      </c>
      <c r="N462">
        <f>E462*22</f>
        <v/>
      </c>
    </row>
    <row r="463">
      <c r="A463" t="inlineStr">
        <is>
          <t>Sep</t>
        </is>
      </c>
      <c r="B463" t="inlineStr">
        <is>
          <t>Sales</t>
        </is>
      </c>
      <c r="C463" t="inlineStr">
        <is>
          <t>USA</t>
        </is>
      </c>
      <c r="D463" t="inlineStr">
        <is>
          <t>San Francisco</t>
        </is>
      </c>
      <c r="E463" t="n">
        <v>25</v>
      </c>
      <c r="F463" t="n">
        <v>5</v>
      </c>
      <c r="G463" t="n">
        <v>3</v>
      </c>
      <c r="H463" t="n">
        <v>30</v>
      </c>
      <c r="I463" t="n">
        <v>103</v>
      </c>
      <c r="J463" t="n">
        <v>15</v>
      </c>
      <c r="K463" t="n">
        <v>72</v>
      </c>
      <c r="L463" s="7">
        <f>IF(E463=0,0,G463/E463)</f>
        <v/>
      </c>
      <c r="M463" s="7">
        <f>IF(N463=0,0,H463/N463)</f>
        <v/>
      </c>
      <c r="N463">
        <f>E463*22</f>
        <v/>
      </c>
    </row>
    <row r="464">
      <c r="A464" t="inlineStr">
        <is>
          <t>Sep</t>
        </is>
      </c>
      <c r="B464" t="inlineStr">
        <is>
          <t>HR</t>
        </is>
      </c>
      <c r="C464" t="inlineStr">
        <is>
          <t>UK</t>
        </is>
      </c>
      <c r="D464" t="inlineStr">
        <is>
          <t>London</t>
        </is>
      </c>
      <c r="E464" t="n">
        <v>40</v>
      </c>
      <c r="F464" t="n">
        <v>0</v>
      </c>
      <c r="G464" t="n">
        <v>1</v>
      </c>
      <c r="H464" t="n">
        <v>34</v>
      </c>
      <c r="I464" t="n">
        <v>16</v>
      </c>
      <c r="J464" t="n">
        <v>24</v>
      </c>
      <c r="K464" t="n">
        <v>78</v>
      </c>
      <c r="L464" s="7">
        <f>IF(E464=0,0,G464/E464)</f>
        <v/>
      </c>
      <c r="M464" s="7">
        <f>IF(N464=0,0,H464/N464)</f>
        <v/>
      </c>
      <c r="N464">
        <f>E464*22</f>
        <v/>
      </c>
    </row>
    <row r="465">
      <c r="A465" t="inlineStr">
        <is>
          <t>Sep</t>
        </is>
      </c>
      <c r="B465" t="inlineStr">
        <is>
          <t>HR</t>
        </is>
      </c>
      <c r="C465" t="inlineStr">
        <is>
          <t>UK</t>
        </is>
      </c>
      <c r="D465" t="inlineStr">
        <is>
          <t>Manchester</t>
        </is>
      </c>
      <c r="E465" t="n">
        <v>10</v>
      </c>
      <c r="F465" t="n">
        <v>5</v>
      </c>
      <c r="G465" t="n">
        <v>7</v>
      </c>
      <c r="H465" t="n">
        <v>34</v>
      </c>
      <c r="I465" t="n">
        <v>108</v>
      </c>
      <c r="J465" t="n">
        <v>16</v>
      </c>
      <c r="K465" t="n">
        <v>64</v>
      </c>
      <c r="L465" s="7">
        <f>IF(E465=0,0,G465/E465)</f>
        <v/>
      </c>
      <c r="M465" s="7">
        <f>IF(N465=0,0,H465/N465)</f>
        <v/>
      </c>
      <c r="N465">
        <f>E465*22</f>
        <v/>
      </c>
    </row>
    <row r="466">
      <c r="A466" t="inlineStr">
        <is>
          <t>Sep</t>
        </is>
      </c>
      <c r="B466" t="inlineStr">
        <is>
          <t>HR</t>
        </is>
      </c>
      <c r="C466" t="inlineStr">
        <is>
          <t>UK</t>
        </is>
      </c>
      <c r="D466" t="inlineStr">
        <is>
          <t>Birmingham</t>
        </is>
      </c>
      <c r="E466" t="n">
        <v>34</v>
      </c>
      <c r="F466" t="n">
        <v>0</v>
      </c>
      <c r="G466" t="n">
        <v>2</v>
      </c>
      <c r="H466" t="n">
        <v>35</v>
      </c>
      <c r="I466" t="n">
        <v>79</v>
      </c>
      <c r="J466" t="n">
        <v>11</v>
      </c>
      <c r="K466" t="n">
        <v>67</v>
      </c>
      <c r="L466" s="7">
        <f>IF(E466=0,0,G466/E466)</f>
        <v/>
      </c>
      <c r="M466" s="7">
        <f>IF(N466=0,0,H466/N466)</f>
        <v/>
      </c>
      <c r="N466">
        <f>E466*22</f>
        <v/>
      </c>
    </row>
    <row r="467">
      <c r="A467" t="inlineStr">
        <is>
          <t>Sep</t>
        </is>
      </c>
      <c r="B467" t="inlineStr">
        <is>
          <t>HR</t>
        </is>
      </c>
      <c r="C467" t="inlineStr">
        <is>
          <t>USA</t>
        </is>
      </c>
      <c r="D467" t="inlineStr">
        <is>
          <t>New York</t>
        </is>
      </c>
      <c r="E467" t="n">
        <v>59</v>
      </c>
      <c r="F467" t="n">
        <v>5</v>
      </c>
      <c r="G467" t="n">
        <v>0</v>
      </c>
      <c r="H467" t="n">
        <v>29</v>
      </c>
      <c r="I467" t="n">
        <v>83</v>
      </c>
      <c r="J467" t="n">
        <v>56</v>
      </c>
      <c r="K467" t="n">
        <v>59</v>
      </c>
      <c r="L467" s="7">
        <f>IF(E467=0,0,G467/E467)</f>
        <v/>
      </c>
      <c r="M467" s="7">
        <f>IF(N467=0,0,H467/N467)</f>
        <v/>
      </c>
      <c r="N467">
        <f>E467*22</f>
        <v/>
      </c>
    </row>
    <row r="468">
      <c r="A468" t="inlineStr">
        <is>
          <t>Sep</t>
        </is>
      </c>
      <c r="B468" t="inlineStr">
        <is>
          <t>HR</t>
        </is>
      </c>
      <c r="C468" t="inlineStr">
        <is>
          <t>USA</t>
        </is>
      </c>
      <c r="D468" t="inlineStr">
        <is>
          <t>Chicago</t>
        </is>
      </c>
      <c r="E468" t="n">
        <v>30</v>
      </c>
      <c r="F468" t="n">
        <v>3</v>
      </c>
      <c r="G468" t="n">
        <v>5</v>
      </c>
      <c r="H468" t="n">
        <v>0</v>
      </c>
      <c r="I468" t="n">
        <v>73</v>
      </c>
      <c r="J468" t="n">
        <v>74</v>
      </c>
      <c r="K468" t="n">
        <v>77</v>
      </c>
      <c r="L468" s="7">
        <f>IF(E468=0,0,G468/E468)</f>
        <v/>
      </c>
      <c r="M468" s="7">
        <f>IF(N468=0,0,H468/N468)</f>
        <v/>
      </c>
      <c r="N468">
        <f>E468*22</f>
        <v/>
      </c>
    </row>
    <row r="469">
      <c r="A469" t="inlineStr">
        <is>
          <t>Sep</t>
        </is>
      </c>
      <c r="B469" t="inlineStr">
        <is>
          <t>HR</t>
        </is>
      </c>
      <c r="C469" t="inlineStr">
        <is>
          <t>USA</t>
        </is>
      </c>
      <c r="D469" t="inlineStr">
        <is>
          <t>Austin</t>
        </is>
      </c>
      <c r="E469" t="n">
        <v>26</v>
      </c>
      <c r="F469" t="n">
        <v>0</v>
      </c>
      <c r="G469" t="n">
        <v>0</v>
      </c>
      <c r="H469" t="n">
        <v>23</v>
      </c>
      <c r="I469" t="n">
        <v>89</v>
      </c>
      <c r="J469" t="n">
        <v>106</v>
      </c>
      <c r="K469" t="n">
        <v>69</v>
      </c>
      <c r="L469" s="7">
        <f>IF(E469=0,0,G469/E469)</f>
        <v/>
      </c>
      <c r="M469" s="7">
        <f>IF(N469=0,0,H469/N469)</f>
        <v/>
      </c>
      <c r="N469">
        <f>E469*22</f>
        <v/>
      </c>
    </row>
    <row r="470">
      <c r="A470" t="inlineStr">
        <is>
          <t>Sep</t>
        </is>
      </c>
      <c r="B470" t="inlineStr">
        <is>
          <t>HR</t>
        </is>
      </c>
      <c r="C470" t="inlineStr">
        <is>
          <t>USA</t>
        </is>
      </c>
      <c r="D470" t="inlineStr">
        <is>
          <t>San Francisco</t>
        </is>
      </c>
      <c r="E470" t="n">
        <v>28</v>
      </c>
      <c r="F470" t="n">
        <v>2</v>
      </c>
      <c r="G470" t="n">
        <v>1</v>
      </c>
      <c r="H470" t="n">
        <v>10</v>
      </c>
      <c r="I470" t="n">
        <v>34</v>
      </c>
      <c r="J470" t="n">
        <v>120</v>
      </c>
      <c r="K470" t="n">
        <v>90</v>
      </c>
      <c r="L470" s="7">
        <f>IF(E470=0,0,G470/E470)</f>
        <v/>
      </c>
      <c r="M470" s="7">
        <f>IF(N470=0,0,H470/N470)</f>
        <v/>
      </c>
      <c r="N470">
        <f>E470*22</f>
        <v/>
      </c>
    </row>
    <row r="471">
      <c r="A471" t="inlineStr">
        <is>
          <t>Sep</t>
        </is>
      </c>
      <c r="B471" t="inlineStr">
        <is>
          <t>Finance</t>
        </is>
      </c>
      <c r="C471" t="inlineStr">
        <is>
          <t>UK</t>
        </is>
      </c>
      <c r="D471" t="inlineStr">
        <is>
          <t>London</t>
        </is>
      </c>
      <c r="E471" t="n">
        <v>19</v>
      </c>
      <c r="F471" t="n">
        <v>4</v>
      </c>
      <c r="G471" t="n">
        <v>7</v>
      </c>
      <c r="H471" t="n">
        <v>32</v>
      </c>
      <c r="I471" t="n">
        <v>72</v>
      </c>
      <c r="J471" t="n">
        <v>105</v>
      </c>
      <c r="K471" t="n">
        <v>82</v>
      </c>
      <c r="L471" s="7">
        <f>IF(E471=0,0,G471/E471)</f>
        <v/>
      </c>
      <c r="M471" s="7">
        <f>IF(N471=0,0,H471/N471)</f>
        <v/>
      </c>
      <c r="N471">
        <f>E471*22</f>
        <v/>
      </c>
    </row>
    <row r="472">
      <c r="A472" t="inlineStr">
        <is>
          <t>Sep</t>
        </is>
      </c>
      <c r="B472" t="inlineStr">
        <is>
          <t>Finance</t>
        </is>
      </c>
      <c r="C472" t="inlineStr">
        <is>
          <t>UK</t>
        </is>
      </c>
      <c r="D472" t="inlineStr">
        <is>
          <t>Manchester</t>
        </is>
      </c>
      <c r="E472" t="n">
        <v>37</v>
      </c>
      <c r="F472" t="n">
        <v>8</v>
      </c>
      <c r="G472" t="n">
        <v>4</v>
      </c>
      <c r="H472" t="n">
        <v>29</v>
      </c>
      <c r="I472" t="n">
        <v>123</v>
      </c>
      <c r="J472" t="n">
        <v>135</v>
      </c>
      <c r="K472" t="n">
        <v>92</v>
      </c>
      <c r="L472" s="7">
        <f>IF(E472=0,0,G472/E472)</f>
        <v/>
      </c>
      <c r="M472" s="7">
        <f>IF(N472=0,0,H472/N472)</f>
        <v/>
      </c>
      <c r="N472">
        <f>E472*22</f>
        <v/>
      </c>
    </row>
    <row r="473">
      <c r="A473" t="inlineStr">
        <is>
          <t>Sep</t>
        </is>
      </c>
      <c r="B473" t="inlineStr">
        <is>
          <t>Finance</t>
        </is>
      </c>
      <c r="C473" t="inlineStr">
        <is>
          <t>UK</t>
        </is>
      </c>
      <c r="D473" t="inlineStr">
        <is>
          <t>Birmingham</t>
        </is>
      </c>
      <c r="E473" t="n">
        <v>59</v>
      </c>
      <c r="F473" t="n">
        <v>3</v>
      </c>
      <c r="G473" t="n">
        <v>4</v>
      </c>
      <c r="H473" t="n">
        <v>1</v>
      </c>
      <c r="I473" t="n">
        <v>85</v>
      </c>
      <c r="J473" t="n">
        <v>77</v>
      </c>
      <c r="K473" t="n">
        <v>83</v>
      </c>
      <c r="L473" s="7">
        <f>IF(E473=0,0,G473/E473)</f>
        <v/>
      </c>
      <c r="M473" s="7">
        <f>IF(N473=0,0,H473/N473)</f>
        <v/>
      </c>
      <c r="N473">
        <f>E473*22</f>
        <v/>
      </c>
    </row>
    <row r="474">
      <c r="A474" t="inlineStr">
        <is>
          <t>Sep</t>
        </is>
      </c>
      <c r="B474" t="inlineStr">
        <is>
          <t>Finance</t>
        </is>
      </c>
      <c r="C474" t="inlineStr">
        <is>
          <t>USA</t>
        </is>
      </c>
      <c r="D474" t="inlineStr">
        <is>
          <t>New York</t>
        </is>
      </c>
      <c r="E474" t="n">
        <v>6</v>
      </c>
      <c r="F474" t="n">
        <v>0</v>
      </c>
      <c r="G474" t="n">
        <v>7</v>
      </c>
      <c r="H474" t="n">
        <v>18</v>
      </c>
      <c r="I474" t="n">
        <v>58</v>
      </c>
      <c r="J474" t="n">
        <v>94</v>
      </c>
      <c r="K474" t="n">
        <v>87</v>
      </c>
      <c r="L474" s="7">
        <f>IF(E474=0,0,G474/E474)</f>
        <v/>
      </c>
      <c r="M474" s="7">
        <f>IF(N474=0,0,H474/N474)</f>
        <v/>
      </c>
      <c r="N474">
        <f>E474*22</f>
        <v/>
      </c>
    </row>
    <row r="475">
      <c r="A475" t="inlineStr">
        <is>
          <t>Sep</t>
        </is>
      </c>
      <c r="B475" t="inlineStr">
        <is>
          <t>Finance</t>
        </is>
      </c>
      <c r="C475" t="inlineStr">
        <is>
          <t>USA</t>
        </is>
      </c>
      <c r="D475" t="inlineStr">
        <is>
          <t>Chicago</t>
        </is>
      </c>
      <c r="E475" t="n">
        <v>52</v>
      </c>
      <c r="F475" t="n">
        <v>5</v>
      </c>
      <c r="G475" t="n">
        <v>7</v>
      </c>
      <c r="H475" t="n">
        <v>5</v>
      </c>
      <c r="I475" t="n">
        <v>111</v>
      </c>
      <c r="J475" t="n">
        <v>128</v>
      </c>
      <c r="K475" t="n">
        <v>72</v>
      </c>
      <c r="L475" s="7">
        <f>IF(E475=0,0,G475/E475)</f>
        <v/>
      </c>
      <c r="M475" s="7">
        <f>IF(N475=0,0,H475/N475)</f>
        <v/>
      </c>
      <c r="N475">
        <f>E475*22</f>
        <v/>
      </c>
    </row>
    <row r="476">
      <c r="A476" t="inlineStr">
        <is>
          <t>Sep</t>
        </is>
      </c>
      <c r="B476" t="inlineStr">
        <is>
          <t>Finance</t>
        </is>
      </c>
      <c r="C476" t="inlineStr">
        <is>
          <t>USA</t>
        </is>
      </c>
      <c r="D476" t="inlineStr">
        <is>
          <t>Austin</t>
        </is>
      </c>
      <c r="E476" t="n">
        <v>68</v>
      </c>
      <c r="F476" t="n">
        <v>3</v>
      </c>
      <c r="G476" t="n">
        <v>1</v>
      </c>
      <c r="H476" t="n">
        <v>7</v>
      </c>
      <c r="I476" t="n">
        <v>73</v>
      </c>
      <c r="J476" t="n">
        <v>136</v>
      </c>
      <c r="K476" t="n">
        <v>79</v>
      </c>
      <c r="L476" s="7">
        <f>IF(E476=0,0,G476/E476)</f>
        <v/>
      </c>
      <c r="M476" s="7">
        <f>IF(N476=0,0,H476/N476)</f>
        <v/>
      </c>
      <c r="N476">
        <f>E476*22</f>
        <v/>
      </c>
    </row>
    <row r="477">
      <c r="A477" t="inlineStr">
        <is>
          <t>Sep</t>
        </is>
      </c>
      <c r="B477" t="inlineStr">
        <is>
          <t>Finance</t>
        </is>
      </c>
      <c r="C477" t="inlineStr">
        <is>
          <t>USA</t>
        </is>
      </c>
      <c r="D477" t="inlineStr">
        <is>
          <t>San Francisco</t>
        </is>
      </c>
      <c r="E477" t="n">
        <v>46</v>
      </c>
      <c r="F477" t="n">
        <v>6</v>
      </c>
      <c r="G477" t="n">
        <v>4</v>
      </c>
      <c r="H477" t="n">
        <v>2</v>
      </c>
      <c r="I477" t="n">
        <v>84</v>
      </c>
      <c r="J477" t="n">
        <v>132</v>
      </c>
      <c r="K477" t="n">
        <v>80</v>
      </c>
      <c r="L477" s="7">
        <f>IF(E477=0,0,G477/E477)</f>
        <v/>
      </c>
      <c r="M477" s="7">
        <f>IF(N477=0,0,H477/N477)</f>
        <v/>
      </c>
      <c r="N477">
        <f>E477*22</f>
        <v/>
      </c>
    </row>
    <row r="478">
      <c r="A478" t="inlineStr">
        <is>
          <t>Sep</t>
        </is>
      </c>
      <c r="B478" t="inlineStr">
        <is>
          <t>IT</t>
        </is>
      </c>
      <c r="C478" t="inlineStr">
        <is>
          <t>UK</t>
        </is>
      </c>
      <c r="D478" t="inlineStr">
        <is>
          <t>London</t>
        </is>
      </c>
      <c r="E478" t="n">
        <v>21</v>
      </c>
      <c r="F478" t="n">
        <v>8</v>
      </c>
      <c r="G478" t="n">
        <v>1</v>
      </c>
      <c r="H478" t="n">
        <v>0</v>
      </c>
      <c r="I478" t="n">
        <v>47</v>
      </c>
      <c r="J478" t="n">
        <v>99</v>
      </c>
      <c r="K478" t="n">
        <v>65</v>
      </c>
      <c r="L478" s="7">
        <f>IF(E478=0,0,G478/E478)</f>
        <v/>
      </c>
      <c r="M478" s="7">
        <f>IF(N478=0,0,H478/N478)</f>
        <v/>
      </c>
      <c r="N478">
        <f>E478*22</f>
        <v/>
      </c>
    </row>
    <row r="479">
      <c r="A479" t="inlineStr">
        <is>
          <t>Sep</t>
        </is>
      </c>
      <c r="B479" t="inlineStr">
        <is>
          <t>IT</t>
        </is>
      </c>
      <c r="C479" t="inlineStr">
        <is>
          <t>UK</t>
        </is>
      </c>
      <c r="D479" t="inlineStr">
        <is>
          <t>Manchester</t>
        </is>
      </c>
      <c r="E479" t="n">
        <v>40</v>
      </c>
      <c r="F479" t="n">
        <v>8</v>
      </c>
      <c r="G479" t="n">
        <v>6</v>
      </c>
      <c r="H479" t="n">
        <v>34</v>
      </c>
      <c r="I479" t="n">
        <v>24</v>
      </c>
      <c r="J479" t="n">
        <v>149</v>
      </c>
      <c r="K479" t="n">
        <v>69</v>
      </c>
      <c r="L479" s="7">
        <f>IF(E479=0,0,G479/E479)</f>
        <v/>
      </c>
      <c r="M479" s="7">
        <f>IF(N479=0,0,H479/N479)</f>
        <v/>
      </c>
      <c r="N479">
        <f>E479*22</f>
        <v/>
      </c>
    </row>
    <row r="480">
      <c r="A480" t="inlineStr">
        <is>
          <t>Sep</t>
        </is>
      </c>
      <c r="B480" t="inlineStr">
        <is>
          <t>IT</t>
        </is>
      </c>
      <c r="C480" t="inlineStr">
        <is>
          <t>UK</t>
        </is>
      </c>
      <c r="D480" t="inlineStr">
        <is>
          <t>Birmingham</t>
        </is>
      </c>
      <c r="E480" t="n">
        <v>18</v>
      </c>
      <c r="F480" t="n">
        <v>7</v>
      </c>
      <c r="G480" t="n">
        <v>3</v>
      </c>
      <c r="H480" t="n">
        <v>31</v>
      </c>
      <c r="I480" t="n">
        <v>65</v>
      </c>
      <c r="J480" t="n">
        <v>114</v>
      </c>
      <c r="K480" t="n">
        <v>92</v>
      </c>
      <c r="L480" s="7">
        <f>IF(E480=0,0,G480/E480)</f>
        <v/>
      </c>
      <c r="M480" s="7">
        <f>IF(N480=0,0,H480/N480)</f>
        <v/>
      </c>
      <c r="N480">
        <f>E480*22</f>
        <v/>
      </c>
    </row>
    <row r="481">
      <c r="A481" t="inlineStr">
        <is>
          <t>Sep</t>
        </is>
      </c>
      <c r="B481" t="inlineStr">
        <is>
          <t>IT</t>
        </is>
      </c>
      <c r="C481" t="inlineStr">
        <is>
          <t>USA</t>
        </is>
      </c>
      <c r="D481" t="inlineStr">
        <is>
          <t>New York</t>
        </is>
      </c>
      <c r="E481" t="n">
        <v>66</v>
      </c>
      <c r="F481" t="n">
        <v>5</v>
      </c>
      <c r="G481" t="n">
        <v>0</v>
      </c>
      <c r="H481" t="n">
        <v>0</v>
      </c>
      <c r="I481" t="n">
        <v>66</v>
      </c>
      <c r="J481" t="n">
        <v>168</v>
      </c>
      <c r="K481" t="n">
        <v>71</v>
      </c>
      <c r="L481" s="7">
        <f>IF(E481=0,0,G481/E481)</f>
        <v/>
      </c>
      <c r="M481" s="7">
        <f>IF(N481=0,0,H481/N481)</f>
        <v/>
      </c>
      <c r="N481">
        <f>E481*22</f>
        <v/>
      </c>
    </row>
    <row r="482">
      <c r="A482" t="inlineStr">
        <is>
          <t>Sep</t>
        </is>
      </c>
      <c r="B482" t="inlineStr">
        <is>
          <t>IT</t>
        </is>
      </c>
      <c r="C482" t="inlineStr">
        <is>
          <t>USA</t>
        </is>
      </c>
      <c r="D482" t="inlineStr">
        <is>
          <t>Chicago</t>
        </is>
      </c>
      <c r="E482" t="n">
        <v>46</v>
      </c>
      <c r="F482" t="n">
        <v>1</v>
      </c>
      <c r="G482" t="n">
        <v>3</v>
      </c>
      <c r="H482" t="n">
        <v>19</v>
      </c>
      <c r="I482" t="n">
        <v>95</v>
      </c>
      <c r="J482" t="n">
        <v>45</v>
      </c>
      <c r="K482" t="n">
        <v>91</v>
      </c>
      <c r="L482" s="7">
        <f>IF(E482=0,0,G482/E482)</f>
        <v/>
      </c>
      <c r="M482" s="7">
        <f>IF(N482=0,0,H482/N482)</f>
        <v/>
      </c>
      <c r="N482">
        <f>E482*22</f>
        <v/>
      </c>
    </row>
    <row r="483">
      <c r="A483" t="inlineStr">
        <is>
          <t>Sep</t>
        </is>
      </c>
      <c r="B483" t="inlineStr">
        <is>
          <t>IT</t>
        </is>
      </c>
      <c r="C483" t="inlineStr">
        <is>
          <t>USA</t>
        </is>
      </c>
      <c r="D483" t="inlineStr">
        <is>
          <t>Austin</t>
        </is>
      </c>
      <c r="E483" t="n">
        <v>14</v>
      </c>
      <c r="F483" t="n">
        <v>2</v>
      </c>
      <c r="G483" t="n">
        <v>4</v>
      </c>
      <c r="H483" t="n">
        <v>12</v>
      </c>
      <c r="I483" t="n">
        <v>67</v>
      </c>
      <c r="J483" t="n">
        <v>42</v>
      </c>
      <c r="K483" t="n">
        <v>61</v>
      </c>
      <c r="L483" s="7">
        <f>IF(E483=0,0,G483/E483)</f>
        <v/>
      </c>
      <c r="M483" s="7">
        <f>IF(N483=0,0,H483/N483)</f>
        <v/>
      </c>
      <c r="N483">
        <f>E483*22</f>
        <v/>
      </c>
    </row>
    <row r="484">
      <c r="A484" t="inlineStr">
        <is>
          <t>Sep</t>
        </is>
      </c>
      <c r="B484" t="inlineStr">
        <is>
          <t>IT</t>
        </is>
      </c>
      <c r="C484" t="inlineStr">
        <is>
          <t>USA</t>
        </is>
      </c>
      <c r="D484" t="inlineStr">
        <is>
          <t>San Francisco</t>
        </is>
      </c>
      <c r="E484" t="n">
        <v>30</v>
      </c>
      <c r="F484" t="n">
        <v>0</v>
      </c>
      <c r="G484" t="n">
        <v>2</v>
      </c>
      <c r="H484" t="n">
        <v>12</v>
      </c>
      <c r="I484" t="n">
        <v>17</v>
      </c>
      <c r="J484" t="n">
        <v>41</v>
      </c>
      <c r="K484" t="n">
        <v>88</v>
      </c>
      <c r="L484" s="7">
        <f>IF(E484=0,0,G484/E484)</f>
        <v/>
      </c>
      <c r="M484" s="7">
        <f>IF(N484=0,0,H484/N484)</f>
        <v/>
      </c>
      <c r="N484">
        <f>E484*22</f>
        <v/>
      </c>
    </row>
    <row r="485">
      <c r="A485" t="inlineStr">
        <is>
          <t>Sep</t>
        </is>
      </c>
      <c r="B485" t="inlineStr">
        <is>
          <t>Customer Support</t>
        </is>
      </c>
      <c r="C485" t="inlineStr">
        <is>
          <t>UK</t>
        </is>
      </c>
      <c r="D485" t="inlineStr">
        <is>
          <t>London</t>
        </is>
      </c>
      <c r="E485" t="n">
        <v>52</v>
      </c>
      <c r="F485" t="n">
        <v>5</v>
      </c>
      <c r="G485" t="n">
        <v>4</v>
      </c>
      <c r="H485" t="n">
        <v>11</v>
      </c>
      <c r="I485" t="n">
        <v>91</v>
      </c>
      <c r="J485" t="n">
        <v>162</v>
      </c>
      <c r="K485" t="n">
        <v>65</v>
      </c>
      <c r="L485" s="7">
        <f>IF(E485=0,0,G485/E485)</f>
        <v/>
      </c>
      <c r="M485" s="7">
        <f>IF(N485=0,0,H485/N485)</f>
        <v/>
      </c>
      <c r="N485">
        <f>E485*22</f>
        <v/>
      </c>
    </row>
    <row r="486">
      <c r="A486" t="inlineStr">
        <is>
          <t>Sep</t>
        </is>
      </c>
      <c r="B486" t="inlineStr">
        <is>
          <t>Customer Support</t>
        </is>
      </c>
      <c r="C486" t="inlineStr">
        <is>
          <t>UK</t>
        </is>
      </c>
      <c r="D486" t="inlineStr">
        <is>
          <t>Manchester</t>
        </is>
      </c>
      <c r="E486" t="n">
        <v>49</v>
      </c>
      <c r="F486" t="n">
        <v>0</v>
      </c>
      <c r="G486" t="n">
        <v>0</v>
      </c>
      <c r="H486" t="n">
        <v>19</v>
      </c>
      <c r="I486" t="n">
        <v>108</v>
      </c>
      <c r="J486" t="n">
        <v>168</v>
      </c>
      <c r="K486" t="n">
        <v>74</v>
      </c>
      <c r="L486" s="7">
        <f>IF(E486=0,0,G486/E486)</f>
        <v/>
      </c>
      <c r="M486" s="7">
        <f>IF(N486=0,0,H486/N486)</f>
        <v/>
      </c>
      <c r="N486">
        <f>E486*22</f>
        <v/>
      </c>
    </row>
    <row r="487">
      <c r="A487" t="inlineStr">
        <is>
          <t>Sep</t>
        </is>
      </c>
      <c r="B487" t="inlineStr">
        <is>
          <t>Customer Support</t>
        </is>
      </c>
      <c r="C487" t="inlineStr">
        <is>
          <t>UK</t>
        </is>
      </c>
      <c r="D487" t="inlineStr">
        <is>
          <t>Birmingham</t>
        </is>
      </c>
      <c r="E487" t="n">
        <v>30</v>
      </c>
      <c r="F487" t="n">
        <v>2</v>
      </c>
      <c r="G487" t="n">
        <v>6</v>
      </c>
      <c r="H487" t="n">
        <v>31</v>
      </c>
      <c r="I487" t="n">
        <v>19</v>
      </c>
      <c r="J487" t="n">
        <v>61</v>
      </c>
      <c r="K487" t="n">
        <v>75</v>
      </c>
      <c r="L487" s="7">
        <f>IF(E487=0,0,G487/E487)</f>
        <v/>
      </c>
      <c r="M487" s="7">
        <f>IF(N487=0,0,H487/N487)</f>
        <v/>
      </c>
      <c r="N487">
        <f>E487*22</f>
        <v/>
      </c>
    </row>
    <row r="488">
      <c r="A488" t="inlineStr">
        <is>
          <t>Sep</t>
        </is>
      </c>
      <c r="B488" t="inlineStr">
        <is>
          <t>Customer Support</t>
        </is>
      </c>
      <c r="C488" t="inlineStr">
        <is>
          <t>USA</t>
        </is>
      </c>
      <c r="D488" t="inlineStr">
        <is>
          <t>New York</t>
        </is>
      </c>
      <c r="E488" t="n">
        <v>29</v>
      </c>
      <c r="F488" t="n">
        <v>3</v>
      </c>
      <c r="G488" t="n">
        <v>1</v>
      </c>
      <c r="H488" t="n">
        <v>4</v>
      </c>
      <c r="I488" t="n">
        <v>74</v>
      </c>
      <c r="J488" t="n">
        <v>47</v>
      </c>
      <c r="K488" t="n">
        <v>73</v>
      </c>
      <c r="L488" s="7">
        <f>IF(E488=0,0,G488/E488)</f>
        <v/>
      </c>
      <c r="M488" s="7">
        <f>IF(N488=0,0,H488/N488)</f>
        <v/>
      </c>
      <c r="N488">
        <f>E488*22</f>
        <v/>
      </c>
    </row>
    <row r="489">
      <c r="A489" t="inlineStr">
        <is>
          <t>Sep</t>
        </is>
      </c>
      <c r="B489" t="inlineStr">
        <is>
          <t>Customer Support</t>
        </is>
      </c>
      <c r="C489" t="inlineStr">
        <is>
          <t>USA</t>
        </is>
      </c>
      <c r="D489" t="inlineStr">
        <is>
          <t>Chicago</t>
        </is>
      </c>
      <c r="E489" t="n">
        <v>37</v>
      </c>
      <c r="F489" t="n">
        <v>4</v>
      </c>
      <c r="G489" t="n">
        <v>1</v>
      </c>
      <c r="H489" t="n">
        <v>24</v>
      </c>
      <c r="I489" t="n">
        <v>91</v>
      </c>
      <c r="J489" t="n">
        <v>126</v>
      </c>
      <c r="K489" t="n">
        <v>58</v>
      </c>
      <c r="L489" s="7">
        <f>IF(E489=0,0,G489/E489)</f>
        <v/>
      </c>
      <c r="M489" s="7">
        <f>IF(N489=0,0,H489/N489)</f>
        <v/>
      </c>
      <c r="N489">
        <f>E489*22</f>
        <v/>
      </c>
    </row>
    <row r="490">
      <c r="A490" t="inlineStr">
        <is>
          <t>Sep</t>
        </is>
      </c>
      <c r="B490" t="inlineStr">
        <is>
          <t>Customer Support</t>
        </is>
      </c>
      <c r="C490" t="inlineStr">
        <is>
          <t>USA</t>
        </is>
      </c>
      <c r="D490" t="inlineStr">
        <is>
          <t>Austin</t>
        </is>
      </c>
      <c r="E490" t="n">
        <v>12</v>
      </c>
      <c r="F490" t="n">
        <v>6</v>
      </c>
      <c r="G490" t="n">
        <v>7</v>
      </c>
      <c r="H490" t="n">
        <v>24</v>
      </c>
      <c r="I490" t="n">
        <v>41</v>
      </c>
      <c r="J490" t="n">
        <v>135</v>
      </c>
      <c r="K490" t="n">
        <v>74</v>
      </c>
      <c r="L490" s="7">
        <f>IF(E490=0,0,G490/E490)</f>
        <v/>
      </c>
      <c r="M490" s="7">
        <f>IF(N490=0,0,H490/N490)</f>
        <v/>
      </c>
      <c r="N490">
        <f>E490*22</f>
        <v/>
      </c>
    </row>
    <row r="491">
      <c r="A491" t="inlineStr">
        <is>
          <t>Sep</t>
        </is>
      </c>
      <c r="B491" t="inlineStr">
        <is>
          <t>Customer Support</t>
        </is>
      </c>
      <c r="C491" t="inlineStr">
        <is>
          <t>USA</t>
        </is>
      </c>
      <c r="D491" t="inlineStr">
        <is>
          <t>San Francisco</t>
        </is>
      </c>
      <c r="E491" t="n">
        <v>14</v>
      </c>
      <c r="F491" t="n">
        <v>1</v>
      </c>
      <c r="G491" t="n">
        <v>0</v>
      </c>
      <c r="H491" t="n">
        <v>23</v>
      </c>
      <c r="I491" t="n">
        <v>105</v>
      </c>
      <c r="J491" t="n">
        <v>142</v>
      </c>
      <c r="K491" t="n">
        <v>79</v>
      </c>
      <c r="L491" s="7">
        <f>IF(E491=0,0,G491/E491)</f>
        <v/>
      </c>
      <c r="M491" s="7">
        <f>IF(N491=0,0,H491/N491)</f>
        <v/>
      </c>
      <c r="N491">
        <f>E491*22</f>
        <v/>
      </c>
    </row>
    <row r="492">
      <c r="A492" t="inlineStr">
        <is>
          <t>Sep</t>
        </is>
      </c>
      <c r="B492" t="inlineStr">
        <is>
          <t>Production</t>
        </is>
      </c>
      <c r="C492" t="inlineStr">
        <is>
          <t>UK</t>
        </is>
      </c>
      <c r="D492" t="inlineStr">
        <is>
          <t>London</t>
        </is>
      </c>
      <c r="E492" t="n">
        <v>34</v>
      </c>
      <c r="F492" t="n">
        <v>2</v>
      </c>
      <c r="G492" t="n">
        <v>2</v>
      </c>
      <c r="H492" t="n">
        <v>13</v>
      </c>
      <c r="I492" t="n">
        <v>138</v>
      </c>
      <c r="J492" t="n">
        <v>2</v>
      </c>
      <c r="K492" t="n">
        <v>89</v>
      </c>
      <c r="L492" s="7">
        <f>IF(E492=0,0,G492/E492)</f>
        <v/>
      </c>
      <c r="M492" s="7">
        <f>IF(N492=0,0,H492/N492)</f>
        <v/>
      </c>
      <c r="N492">
        <f>E492*22</f>
        <v/>
      </c>
    </row>
    <row r="493">
      <c r="A493" t="inlineStr">
        <is>
          <t>Sep</t>
        </is>
      </c>
      <c r="B493" t="inlineStr">
        <is>
          <t>Production</t>
        </is>
      </c>
      <c r="C493" t="inlineStr">
        <is>
          <t>UK</t>
        </is>
      </c>
      <c r="D493" t="inlineStr">
        <is>
          <t>Manchester</t>
        </is>
      </c>
      <c r="E493" t="n">
        <v>48</v>
      </c>
      <c r="F493" t="n">
        <v>3</v>
      </c>
      <c r="G493" t="n">
        <v>7</v>
      </c>
      <c r="H493" t="n">
        <v>12</v>
      </c>
      <c r="I493" t="n">
        <v>134</v>
      </c>
      <c r="J493" t="n">
        <v>10</v>
      </c>
      <c r="K493" t="n">
        <v>62</v>
      </c>
      <c r="L493" s="7">
        <f>IF(E493=0,0,G493/E493)</f>
        <v/>
      </c>
      <c r="M493" s="7">
        <f>IF(N493=0,0,H493/N493)</f>
        <v/>
      </c>
      <c r="N493">
        <f>E493*22</f>
        <v/>
      </c>
    </row>
    <row r="494">
      <c r="A494" t="inlineStr">
        <is>
          <t>Sep</t>
        </is>
      </c>
      <c r="B494" t="inlineStr">
        <is>
          <t>Production</t>
        </is>
      </c>
      <c r="C494" t="inlineStr">
        <is>
          <t>UK</t>
        </is>
      </c>
      <c r="D494" t="inlineStr">
        <is>
          <t>Birmingham</t>
        </is>
      </c>
      <c r="E494" t="n">
        <v>42</v>
      </c>
      <c r="F494" t="n">
        <v>0</v>
      </c>
      <c r="G494" t="n">
        <v>2</v>
      </c>
      <c r="H494" t="n">
        <v>12</v>
      </c>
      <c r="I494" t="n">
        <v>108</v>
      </c>
      <c r="J494" t="n">
        <v>119</v>
      </c>
      <c r="K494" t="n">
        <v>72</v>
      </c>
      <c r="L494" s="7">
        <f>IF(E494=0,0,G494/E494)</f>
        <v/>
      </c>
      <c r="M494" s="7">
        <f>IF(N494=0,0,H494/N494)</f>
        <v/>
      </c>
      <c r="N494">
        <f>E494*22</f>
        <v/>
      </c>
    </row>
    <row r="495">
      <c r="A495" t="inlineStr">
        <is>
          <t>Sep</t>
        </is>
      </c>
      <c r="B495" t="inlineStr">
        <is>
          <t>Production</t>
        </is>
      </c>
      <c r="C495" t="inlineStr">
        <is>
          <t>USA</t>
        </is>
      </c>
      <c r="D495" t="inlineStr">
        <is>
          <t>New York</t>
        </is>
      </c>
      <c r="E495" t="n">
        <v>64</v>
      </c>
      <c r="F495" t="n">
        <v>6</v>
      </c>
      <c r="G495" t="n">
        <v>6</v>
      </c>
      <c r="H495" t="n">
        <v>10</v>
      </c>
      <c r="I495" t="n">
        <v>103</v>
      </c>
      <c r="J495" t="n">
        <v>13</v>
      </c>
      <c r="K495" t="n">
        <v>80</v>
      </c>
      <c r="L495" s="7">
        <f>IF(E495=0,0,G495/E495)</f>
        <v/>
      </c>
      <c r="M495" s="7">
        <f>IF(N495=0,0,H495/N495)</f>
        <v/>
      </c>
      <c r="N495">
        <f>E495*22</f>
        <v/>
      </c>
    </row>
    <row r="496">
      <c r="A496" t="inlineStr">
        <is>
          <t>Sep</t>
        </is>
      </c>
      <c r="B496" t="inlineStr">
        <is>
          <t>Production</t>
        </is>
      </c>
      <c r="C496" t="inlineStr">
        <is>
          <t>USA</t>
        </is>
      </c>
      <c r="D496" t="inlineStr">
        <is>
          <t>Chicago</t>
        </is>
      </c>
      <c r="E496" t="n">
        <v>61</v>
      </c>
      <c r="F496" t="n">
        <v>1</v>
      </c>
      <c r="G496" t="n">
        <v>2</v>
      </c>
      <c r="H496" t="n">
        <v>17</v>
      </c>
      <c r="I496" t="n">
        <v>51</v>
      </c>
      <c r="J496" t="n">
        <v>157</v>
      </c>
      <c r="K496" t="n">
        <v>60</v>
      </c>
      <c r="L496" s="7">
        <f>IF(E496=0,0,G496/E496)</f>
        <v/>
      </c>
      <c r="M496" s="7">
        <f>IF(N496=0,0,H496/N496)</f>
        <v/>
      </c>
      <c r="N496">
        <f>E496*22</f>
        <v/>
      </c>
    </row>
    <row r="497">
      <c r="A497" t="inlineStr">
        <is>
          <t>Sep</t>
        </is>
      </c>
      <c r="B497" t="inlineStr">
        <is>
          <t>Production</t>
        </is>
      </c>
      <c r="C497" t="inlineStr">
        <is>
          <t>USA</t>
        </is>
      </c>
      <c r="D497" t="inlineStr">
        <is>
          <t>Austin</t>
        </is>
      </c>
      <c r="E497" t="n">
        <v>64</v>
      </c>
      <c r="F497" t="n">
        <v>0</v>
      </c>
      <c r="G497" t="n">
        <v>3</v>
      </c>
      <c r="H497" t="n">
        <v>24</v>
      </c>
      <c r="I497" t="n">
        <v>47</v>
      </c>
      <c r="J497" t="n">
        <v>22</v>
      </c>
      <c r="K497" t="n">
        <v>60</v>
      </c>
      <c r="L497" s="7">
        <f>IF(E497=0,0,G497/E497)</f>
        <v/>
      </c>
      <c r="M497" s="7">
        <f>IF(N497=0,0,H497/N497)</f>
        <v/>
      </c>
      <c r="N497">
        <f>E497*22</f>
        <v/>
      </c>
    </row>
    <row r="498">
      <c r="A498" t="inlineStr">
        <is>
          <t>Sep</t>
        </is>
      </c>
      <c r="B498" t="inlineStr">
        <is>
          <t>Production</t>
        </is>
      </c>
      <c r="C498" t="inlineStr">
        <is>
          <t>USA</t>
        </is>
      </c>
      <c r="D498" t="inlineStr">
        <is>
          <t>San Francisco</t>
        </is>
      </c>
      <c r="E498" t="n">
        <v>23</v>
      </c>
      <c r="F498" t="n">
        <v>5</v>
      </c>
      <c r="G498" t="n">
        <v>0</v>
      </c>
      <c r="H498" t="n">
        <v>7</v>
      </c>
      <c r="I498" t="n">
        <v>68</v>
      </c>
      <c r="J498" t="n">
        <v>73</v>
      </c>
      <c r="K498" t="n">
        <v>69</v>
      </c>
      <c r="L498" s="7">
        <f>IF(E498=0,0,G498/E498)</f>
        <v/>
      </c>
      <c r="M498" s="7">
        <f>IF(N498=0,0,H498/N498)</f>
        <v/>
      </c>
      <c r="N498">
        <f>E498*22</f>
        <v/>
      </c>
    </row>
    <row r="499">
      <c r="A499" t="inlineStr">
        <is>
          <t>Sep</t>
        </is>
      </c>
      <c r="B499" t="inlineStr">
        <is>
          <t>Marketing</t>
        </is>
      </c>
      <c r="C499" t="inlineStr">
        <is>
          <t>UK</t>
        </is>
      </c>
      <c r="D499" t="inlineStr">
        <is>
          <t>London</t>
        </is>
      </c>
      <c r="E499" t="n">
        <v>28</v>
      </c>
      <c r="F499" t="n">
        <v>7</v>
      </c>
      <c r="G499" t="n">
        <v>1</v>
      </c>
      <c r="H499" t="n">
        <v>27</v>
      </c>
      <c r="I499" t="n">
        <v>61</v>
      </c>
      <c r="J499" t="n">
        <v>18</v>
      </c>
      <c r="K499" t="n">
        <v>91</v>
      </c>
      <c r="L499" s="7">
        <f>IF(E499=0,0,G499/E499)</f>
        <v/>
      </c>
      <c r="M499" s="7">
        <f>IF(N499=0,0,H499/N499)</f>
        <v/>
      </c>
      <c r="N499">
        <f>E499*22</f>
        <v/>
      </c>
    </row>
    <row r="500">
      <c r="A500" t="inlineStr">
        <is>
          <t>Sep</t>
        </is>
      </c>
      <c r="B500" t="inlineStr">
        <is>
          <t>Marketing</t>
        </is>
      </c>
      <c r="C500" t="inlineStr">
        <is>
          <t>UK</t>
        </is>
      </c>
      <c r="D500" t="inlineStr">
        <is>
          <t>Manchester</t>
        </is>
      </c>
      <c r="E500" t="n">
        <v>19</v>
      </c>
      <c r="F500" t="n">
        <v>1</v>
      </c>
      <c r="G500" t="n">
        <v>2</v>
      </c>
      <c r="H500" t="n">
        <v>34</v>
      </c>
      <c r="I500" t="n">
        <v>106</v>
      </c>
      <c r="J500" t="n">
        <v>104</v>
      </c>
      <c r="K500" t="n">
        <v>67</v>
      </c>
      <c r="L500" s="7">
        <f>IF(E500=0,0,G500/E500)</f>
        <v/>
      </c>
      <c r="M500" s="7">
        <f>IF(N500=0,0,H500/N500)</f>
        <v/>
      </c>
      <c r="N500">
        <f>E500*22</f>
        <v/>
      </c>
    </row>
    <row r="501">
      <c r="A501" t="inlineStr">
        <is>
          <t>Sep</t>
        </is>
      </c>
      <c r="B501" t="inlineStr">
        <is>
          <t>Marketing</t>
        </is>
      </c>
      <c r="C501" t="inlineStr">
        <is>
          <t>UK</t>
        </is>
      </c>
      <c r="D501" t="inlineStr">
        <is>
          <t>Birmingham</t>
        </is>
      </c>
      <c r="E501" t="n">
        <v>41</v>
      </c>
      <c r="F501" t="n">
        <v>8</v>
      </c>
      <c r="G501" t="n">
        <v>1</v>
      </c>
      <c r="H501" t="n">
        <v>24</v>
      </c>
      <c r="I501" t="n">
        <v>11</v>
      </c>
      <c r="J501" t="n">
        <v>121</v>
      </c>
      <c r="K501" t="n">
        <v>77</v>
      </c>
      <c r="L501" s="7">
        <f>IF(E501=0,0,G501/E501)</f>
        <v/>
      </c>
      <c r="M501" s="7">
        <f>IF(N501=0,0,H501/N501)</f>
        <v/>
      </c>
      <c r="N501">
        <f>E501*22</f>
        <v/>
      </c>
    </row>
    <row r="502">
      <c r="A502" t="inlineStr">
        <is>
          <t>Sep</t>
        </is>
      </c>
      <c r="B502" t="inlineStr">
        <is>
          <t>Marketing</t>
        </is>
      </c>
      <c r="C502" t="inlineStr">
        <is>
          <t>USA</t>
        </is>
      </c>
      <c r="D502" t="inlineStr">
        <is>
          <t>New York</t>
        </is>
      </c>
      <c r="E502" t="n">
        <v>9</v>
      </c>
      <c r="F502" t="n">
        <v>0</v>
      </c>
      <c r="G502" t="n">
        <v>3</v>
      </c>
      <c r="H502" t="n">
        <v>21</v>
      </c>
      <c r="I502" t="n">
        <v>12</v>
      </c>
      <c r="J502" t="n">
        <v>108</v>
      </c>
      <c r="K502" t="n">
        <v>83</v>
      </c>
      <c r="L502" s="7">
        <f>IF(E502=0,0,G502/E502)</f>
        <v/>
      </c>
      <c r="M502" s="7">
        <f>IF(N502=0,0,H502/N502)</f>
        <v/>
      </c>
      <c r="N502">
        <f>E502*22</f>
        <v/>
      </c>
    </row>
    <row r="503">
      <c r="A503" t="inlineStr">
        <is>
          <t>Sep</t>
        </is>
      </c>
      <c r="B503" t="inlineStr">
        <is>
          <t>Marketing</t>
        </is>
      </c>
      <c r="C503" t="inlineStr">
        <is>
          <t>USA</t>
        </is>
      </c>
      <c r="D503" t="inlineStr">
        <is>
          <t>Chicago</t>
        </is>
      </c>
      <c r="E503" t="n">
        <v>32</v>
      </c>
      <c r="F503" t="n">
        <v>8</v>
      </c>
      <c r="G503" t="n">
        <v>4</v>
      </c>
      <c r="H503" t="n">
        <v>8</v>
      </c>
      <c r="I503" t="n">
        <v>51</v>
      </c>
      <c r="J503" t="n">
        <v>98</v>
      </c>
      <c r="K503" t="n">
        <v>81</v>
      </c>
      <c r="L503" s="7">
        <f>IF(E503=0,0,G503/E503)</f>
        <v/>
      </c>
      <c r="M503" s="7">
        <f>IF(N503=0,0,H503/N503)</f>
        <v/>
      </c>
      <c r="N503">
        <f>E503*22</f>
        <v/>
      </c>
    </row>
    <row r="504">
      <c r="A504" t="inlineStr">
        <is>
          <t>Sep</t>
        </is>
      </c>
      <c r="B504" t="inlineStr">
        <is>
          <t>Marketing</t>
        </is>
      </c>
      <c r="C504" t="inlineStr">
        <is>
          <t>USA</t>
        </is>
      </c>
      <c r="D504" t="inlineStr">
        <is>
          <t>Austin</t>
        </is>
      </c>
      <c r="E504" t="n">
        <v>70</v>
      </c>
      <c r="F504" t="n">
        <v>1</v>
      </c>
      <c r="G504" t="n">
        <v>0</v>
      </c>
      <c r="H504" t="n">
        <v>16</v>
      </c>
      <c r="I504" t="n">
        <v>82</v>
      </c>
      <c r="J504" t="n">
        <v>76</v>
      </c>
      <c r="K504" t="n">
        <v>76</v>
      </c>
      <c r="L504" s="7">
        <f>IF(E504=0,0,G504/E504)</f>
        <v/>
      </c>
      <c r="M504" s="7">
        <f>IF(N504=0,0,H504/N504)</f>
        <v/>
      </c>
      <c r="N504">
        <f>E504*22</f>
        <v/>
      </c>
    </row>
    <row r="505">
      <c r="A505" t="inlineStr">
        <is>
          <t>Sep</t>
        </is>
      </c>
      <c r="B505" t="inlineStr">
        <is>
          <t>Marketing</t>
        </is>
      </c>
      <c r="C505" t="inlineStr">
        <is>
          <t>USA</t>
        </is>
      </c>
      <c r="D505" t="inlineStr">
        <is>
          <t>San Francisco</t>
        </is>
      </c>
      <c r="E505" t="n">
        <v>24</v>
      </c>
      <c r="F505" t="n">
        <v>1</v>
      </c>
      <c r="G505" t="n">
        <v>2</v>
      </c>
      <c r="H505" t="n">
        <v>25</v>
      </c>
      <c r="I505" t="n">
        <v>97</v>
      </c>
      <c r="J505" t="n">
        <v>64</v>
      </c>
      <c r="K505" t="n">
        <v>65</v>
      </c>
      <c r="L505" s="7">
        <f>IF(E505=0,0,G505/E505)</f>
        <v/>
      </c>
      <c r="M505" s="7">
        <f>IF(N505=0,0,H505/N505)</f>
        <v/>
      </c>
      <c r="N505">
        <f>E505*22</f>
        <v/>
      </c>
    </row>
    <row r="506">
      <c r="A506" t="inlineStr">
        <is>
          <t>Oct</t>
        </is>
      </c>
      <c r="B506" t="inlineStr">
        <is>
          <t>Operations</t>
        </is>
      </c>
      <c r="C506" t="inlineStr">
        <is>
          <t>UK</t>
        </is>
      </c>
      <c r="D506" t="inlineStr">
        <is>
          <t>London</t>
        </is>
      </c>
      <c r="E506" t="n">
        <v>40</v>
      </c>
      <c r="F506" t="n">
        <v>1</v>
      </c>
      <c r="G506" t="n">
        <v>6</v>
      </c>
      <c r="H506" t="n">
        <v>23</v>
      </c>
      <c r="I506" t="n">
        <v>81</v>
      </c>
      <c r="J506" t="n">
        <v>59</v>
      </c>
      <c r="K506" t="n">
        <v>88</v>
      </c>
      <c r="L506" s="7">
        <f>IF(E506=0,0,G506/E506)</f>
        <v/>
      </c>
      <c r="M506" s="7">
        <f>IF(N506=0,0,H506/N506)</f>
        <v/>
      </c>
      <c r="N506">
        <f>E506*22</f>
        <v/>
      </c>
    </row>
    <row r="507">
      <c r="A507" t="inlineStr">
        <is>
          <t>Oct</t>
        </is>
      </c>
      <c r="B507" t="inlineStr">
        <is>
          <t>Operations</t>
        </is>
      </c>
      <c r="C507" t="inlineStr">
        <is>
          <t>UK</t>
        </is>
      </c>
      <c r="D507" t="inlineStr">
        <is>
          <t>Manchester</t>
        </is>
      </c>
      <c r="E507" t="n">
        <v>53</v>
      </c>
      <c r="F507" t="n">
        <v>4</v>
      </c>
      <c r="G507" t="n">
        <v>2</v>
      </c>
      <c r="H507" t="n">
        <v>16</v>
      </c>
      <c r="I507" t="n">
        <v>113</v>
      </c>
      <c r="J507" t="n">
        <v>127</v>
      </c>
      <c r="K507" t="n">
        <v>63</v>
      </c>
      <c r="L507" s="7">
        <f>IF(E507=0,0,G507/E507)</f>
        <v/>
      </c>
      <c r="M507" s="7">
        <f>IF(N507=0,0,H507/N507)</f>
        <v/>
      </c>
      <c r="N507">
        <f>E507*22</f>
        <v/>
      </c>
    </row>
    <row r="508">
      <c r="A508" t="inlineStr">
        <is>
          <t>Oct</t>
        </is>
      </c>
      <c r="B508" t="inlineStr">
        <is>
          <t>Operations</t>
        </is>
      </c>
      <c r="C508" t="inlineStr">
        <is>
          <t>UK</t>
        </is>
      </c>
      <c r="D508" t="inlineStr">
        <is>
          <t>Birmingham</t>
        </is>
      </c>
      <c r="E508" t="n">
        <v>12</v>
      </c>
      <c r="F508" t="n">
        <v>0</v>
      </c>
      <c r="G508" t="n">
        <v>6</v>
      </c>
      <c r="H508" t="n">
        <v>17</v>
      </c>
      <c r="I508" t="n">
        <v>63</v>
      </c>
      <c r="J508" t="n">
        <v>82</v>
      </c>
      <c r="K508" t="n">
        <v>82</v>
      </c>
      <c r="L508" s="7">
        <f>IF(E508=0,0,G508/E508)</f>
        <v/>
      </c>
      <c r="M508" s="7">
        <f>IF(N508=0,0,H508/N508)</f>
        <v/>
      </c>
      <c r="N508">
        <f>E508*22</f>
        <v/>
      </c>
    </row>
    <row r="509">
      <c r="A509" t="inlineStr">
        <is>
          <t>Oct</t>
        </is>
      </c>
      <c r="B509" t="inlineStr">
        <is>
          <t>Operations</t>
        </is>
      </c>
      <c r="C509" t="inlineStr">
        <is>
          <t>USA</t>
        </is>
      </c>
      <c r="D509" t="inlineStr">
        <is>
          <t>New York</t>
        </is>
      </c>
      <c r="E509" t="n">
        <v>19</v>
      </c>
      <c r="F509" t="n">
        <v>4</v>
      </c>
      <c r="G509" t="n">
        <v>7</v>
      </c>
      <c r="H509" t="n">
        <v>1</v>
      </c>
      <c r="I509" t="n">
        <v>77</v>
      </c>
      <c r="J509" t="n">
        <v>47</v>
      </c>
      <c r="K509" t="n">
        <v>81</v>
      </c>
      <c r="L509" s="7">
        <f>IF(E509=0,0,G509/E509)</f>
        <v/>
      </c>
      <c r="M509" s="7">
        <f>IF(N509=0,0,H509/N509)</f>
        <v/>
      </c>
      <c r="N509">
        <f>E509*22</f>
        <v/>
      </c>
    </row>
    <row r="510">
      <c r="A510" t="inlineStr">
        <is>
          <t>Oct</t>
        </is>
      </c>
      <c r="B510" t="inlineStr">
        <is>
          <t>Operations</t>
        </is>
      </c>
      <c r="C510" t="inlineStr">
        <is>
          <t>USA</t>
        </is>
      </c>
      <c r="D510" t="inlineStr">
        <is>
          <t>Chicago</t>
        </is>
      </c>
      <c r="E510" t="n">
        <v>41</v>
      </c>
      <c r="F510" t="n">
        <v>3</v>
      </c>
      <c r="G510" t="n">
        <v>4</v>
      </c>
      <c r="H510" t="n">
        <v>12</v>
      </c>
      <c r="I510" t="n">
        <v>107</v>
      </c>
      <c r="J510" t="n">
        <v>142</v>
      </c>
      <c r="K510" t="n">
        <v>79</v>
      </c>
      <c r="L510" s="7">
        <f>IF(E510=0,0,G510/E510)</f>
        <v/>
      </c>
      <c r="M510" s="7">
        <f>IF(N510=0,0,H510/N510)</f>
        <v/>
      </c>
      <c r="N510">
        <f>E510*22</f>
        <v/>
      </c>
    </row>
    <row r="511">
      <c r="A511" t="inlineStr">
        <is>
          <t>Oct</t>
        </is>
      </c>
      <c r="B511" t="inlineStr">
        <is>
          <t>Operations</t>
        </is>
      </c>
      <c r="C511" t="inlineStr">
        <is>
          <t>USA</t>
        </is>
      </c>
      <c r="D511" t="inlineStr">
        <is>
          <t>Austin</t>
        </is>
      </c>
      <c r="E511" t="n">
        <v>55</v>
      </c>
      <c r="F511" t="n">
        <v>0</v>
      </c>
      <c r="G511" t="n">
        <v>1</v>
      </c>
      <c r="H511" t="n">
        <v>0</v>
      </c>
      <c r="I511" t="n">
        <v>10</v>
      </c>
      <c r="J511" t="n">
        <v>160</v>
      </c>
      <c r="K511" t="n">
        <v>79</v>
      </c>
      <c r="L511" s="7">
        <f>IF(E511=0,0,G511/E511)</f>
        <v/>
      </c>
      <c r="M511" s="7">
        <f>IF(N511=0,0,H511/N511)</f>
        <v/>
      </c>
      <c r="N511">
        <f>E511*22</f>
        <v/>
      </c>
    </row>
    <row r="512">
      <c r="A512" t="inlineStr">
        <is>
          <t>Oct</t>
        </is>
      </c>
      <c r="B512" t="inlineStr">
        <is>
          <t>Operations</t>
        </is>
      </c>
      <c r="C512" t="inlineStr">
        <is>
          <t>USA</t>
        </is>
      </c>
      <c r="D512" t="inlineStr">
        <is>
          <t>San Francisco</t>
        </is>
      </c>
      <c r="E512" t="n">
        <v>48</v>
      </c>
      <c r="F512" t="n">
        <v>4</v>
      </c>
      <c r="G512" t="n">
        <v>7</v>
      </c>
      <c r="H512" t="n">
        <v>32</v>
      </c>
      <c r="I512" t="n">
        <v>16</v>
      </c>
      <c r="J512" t="n">
        <v>16</v>
      </c>
      <c r="K512" t="n">
        <v>85</v>
      </c>
      <c r="L512" s="7">
        <f>IF(E512=0,0,G512/E512)</f>
        <v/>
      </c>
      <c r="M512" s="7">
        <f>IF(N512=0,0,H512/N512)</f>
        <v/>
      </c>
      <c r="N512">
        <f>E512*22</f>
        <v/>
      </c>
    </row>
    <row r="513">
      <c r="A513" t="inlineStr">
        <is>
          <t>Oct</t>
        </is>
      </c>
      <c r="B513" t="inlineStr">
        <is>
          <t>Sales</t>
        </is>
      </c>
      <c r="C513" t="inlineStr">
        <is>
          <t>UK</t>
        </is>
      </c>
      <c r="D513" t="inlineStr">
        <is>
          <t>London</t>
        </is>
      </c>
      <c r="E513" t="n">
        <v>51</v>
      </c>
      <c r="F513" t="n">
        <v>3</v>
      </c>
      <c r="G513" t="n">
        <v>7</v>
      </c>
      <c r="H513" t="n">
        <v>11</v>
      </c>
      <c r="I513" t="n">
        <v>128</v>
      </c>
      <c r="J513" t="n">
        <v>121</v>
      </c>
      <c r="K513" t="n">
        <v>84</v>
      </c>
      <c r="L513" s="7">
        <f>IF(E513=0,0,G513/E513)</f>
        <v/>
      </c>
      <c r="M513" s="7">
        <f>IF(N513=0,0,H513/N513)</f>
        <v/>
      </c>
      <c r="N513">
        <f>E513*22</f>
        <v/>
      </c>
    </row>
    <row r="514">
      <c r="A514" t="inlineStr">
        <is>
          <t>Oct</t>
        </is>
      </c>
      <c r="B514" t="inlineStr">
        <is>
          <t>Sales</t>
        </is>
      </c>
      <c r="C514" t="inlineStr">
        <is>
          <t>UK</t>
        </is>
      </c>
      <c r="D514" t="inlineStr">
        <is>
          <t>Manchester</t>
        </is>
      </c>
      <c r="E514" t="n">
        <v>26</v>
      </c>
      <c r="F514" t="n">
        <v>5</v>
      </c>
      <c r="G514" t="n">
        <v>6</v>
      </c>
      <c r="H514" t="n">
        <v>15</v>
      </c>
      <c r="I514" t="n">
        <v>90</v>
      </c>
      <c r="J514" t="n">
        <v>118</v>
      </c>
      <c r="K514" t="n">
        <v>92</v>
      </c>
      <c r="L514" s="7">
        <f>IF(E514=0,0,G514/E514)</f>
        <v/>
      </c>
      <c r="M514" s="7">
        <f>IF(N514=0,0,H514/N514)</f>
        <v/>
      </c>
      <c r="N514">
        <f>E514*22</f>
        <v/>
      </c>
    </row>
    <row r="515">
      <c r="A515" t="inlineStr">
        <is>
          <t>Oct</t>
        </is>
      </c>
      <c r="B515" t="inlineStr">
        <is>
          <t>Sales</t>
        </is>
      </c>
      <c r="C515" t="inlineStr">
        <is>
          <t>UK</t>
        </is>
      </c>
      <c r="D515" t="inlineStr">
        <is>
          <t>Birmingham</t>
        </is>
      </c>
      <c r="E515" t="n">
        <v>52</v>
      </c>
      <c r="F515" t="n">
        <v>2</v>
      </c>
      <c r="G515" t="n">
        <v>3</v>
      </c>
      <c r="H515" t="n">
        <v>8</v>
      </c>
      <c r="I515" t="n">
        <v>51</v>
      </c>
      <c r="J515" t="n">
        <v>175</v>
      </c>
      <c r="K515" t="n">
        <v>60</v>
      </c>
      <c r="L515" s="7">
        <f>IF(E515=0,0,G515/E515)</f>
        <v/>
      </c>
      <c r="M515" s="7">
        <f>IF(N515=0,0,H515/N515)</f>
        <v/>
      </c>
      <c r="N515">
        <f>E515*22</f>
        <v/>
      </c>
    </row>
    <row r="516">
      <c r="A516" t="inlineStr">
        <is>
          <t>Oct</t>
        </is>
      </c>
      <c r="B516" t="inlineStr">
        <is>
          <t>Sales</t>
        </is>
      </c>
      <c r="C516" t="inlineStr">
        <is>
          <t>USA</t>
        </is>
      </c>
      <c r="D516" t="inlineStr">
        <is>
          <t>New York</t>
        </is>
      </c>
      <c r="E516" t="n">
        <v>40</v>
      </c>
      <c r="F516" t="n">
        <v>6</v>
      </c>
      <c r="G516" t="n">
        <v>2</v>
      </c>
      <c r="H516" t="n">
        <v>34</v>
      </c>
      <c r="I516" t="n">
        <v>59</v>
      </c>
      <c r="J516" t="n">
        <v>146</v>
      </c>
      <c r="K516" t="n">
        <v>80</v>
      </c>
      <c r="L516" s="7">
        <f>IF(E516=0,0,G516/E516)</f>
        <v/>
      </c>
      <c r="M516" s="7">
        <f>IF(N516=0,0,H516/N516)</f>
        <v/>
      </c>
      <c r="N516">
        <f>E516*22</f>
        <v/>
      </c>
    </row>
    <row r="517">
      <c r="A517" t="inlineStr">
        <is>
          <t>Oct</t>
        </is>
      </c>
      <c r="B517" t="inlineStr">
        <is>
          <t>Sales</t>
        </is>
      </c>
      <c r="C517" t="inlineStr">
        <is>
          <t>USA</t>
        </is>
      </c>
      <c r="D517" t="inlineStr">
        <is>
          <t>Chicago</t>
        </is>
      </c>
      <c r="E517" t="n">
        <v>46</v>
      </c>
      <c r="F517" t="n">
        <v>0</v>
      </c>
      <c r="G517" t="n">
        <v>5</v>
      </c>
      <c r="H517" t="n">
        <v>6</v>
      </c>
      <c r="I517" t="n">
        <v>19</v>
      </c>
      <c r="J517" t="n">
        <v>35</v>
      </c>
      <c r="K517" t="n">
        <v>87</v>
      </c>
      <c r="L517" s="7">
        <f>IF(E517=0,0,G517/E517)</f>
        <v/>
      </c>
      <c r="M517" s="7">
        <f>IF(N517=0,0,H517/N517)</f>
        <v/>
      </c>
      <c r="N517">
        <f>E517*22</f>
        <v/>
      </c>
    </row>
    <row r="518">
      <c r="A518" t="inlineStr">
        <is>
          <t>Oct</t>
        </is>
      </c>
      <c r="B518" t="inlineStr">
        <is>
          <t>Sales</t>
        </is>
      </c>
      <c r="C518" t="inlineStr">
        <is>
          <t>USA</t>
        </is>
      </c>
      <c r="D518" t="inlineStr">
        <is>
          <t>Austin</t>
        </is>
      </c>
      <c r="E518" t="n">
        <v>53</v>
      </c>
      <c r="F518" t="n">
        <v>4</v>
      </c>
      <c r="G518" t="n">
        <v>4</v>
      </c>
      <c r="H518" t="n">
        <v>35</v>
      </c>
      <c r="I518" t="n">
        <v>126</v>
      </c>
      <c r="J518" t="n">
        <v>95</v>
      </c>
      <c r="K518" t="n">
        <v>65</v>
      </c>
      <c r="L518" s="7">
        <f>IF(E518=0,0,G518/E518)</f>
        <v/>
      </c>
      <c r="M518" s="7">
        <f>IF(N518=0,0,H518/N518)</f>
        <v/>
      </c>
      <c r="N518">
        <f>E518*22</f>
        <v/>
      </c>
    </row>
    <row r="519">
      <c r="A519" t="inlineStr">
        <is>
          <t>Oct</t>
        </is>
      </c>
      <c r="B519" t="inlineStr">
        <is>
          <t>Sales</t>
        </is>
      </c>
      <c r="C519" t="inlineStr">
        <is>
          <t>USA</t>
        </is>
      </c>
      <c r="D519" t="inlineStr">
        <is>
          <t>San Francisco</t>
        </is>
      </c>
      <c r="E519" t="n">
        <v>6</v>
      </c>
      <c r="F519" t="n">
        <v>0</v>
      </c>
      <c r="G519" t="n">
        <v>7</v>
      </c>
      <c r="H519" t="n">
        <v>14</v>
      </c>
      <c r="I519" t="n">
        <v>35</v>
      </c>
      <c r="J519" t="n">
        <v>7</v>
      </c>
      <c r="K519" t="n">
        <v>68</v>
      </c>
      <c r="L519" s="7">
        <f>IF(E519=0,0,G519/E519)</f>
        <v/>
      </c>
      <c r="M519" s="7">
        <f>IF(N519=0,0,H519/N519)</f>
        <v/>
      </c>
      <c r="N519">
        <f>E519*22</f>
        <v/>
      </c>
    </row>
    <row r="520">
      <c r="A520" t="inlineStr">
        <is>
          <t>Oct</t>
        </is>
      </c>
      <c r="B520" t="inlineStr">
        <is>
          <t>HR</t>
        </is>
      </c>
      <c r="C520" t="inlineStr">
        <is>
          <t>UK</t>
        </is>
      </c>
      <c r="D520" t="inlineStr">
        <is>
          <t>London</t>
        </is>
      </c>
      <c r="E520" t="n">
        <v>63</v>
      </c>
      <c r="F520" t="n">
        <v>1</v>
      </c>
      <c r="G520" t="n">
        <v>2</v>
      </c>
      <c r="H520" t="n">
        <v>34</v>
      </c>
      <c r="I520" t="n">
        <v>99</v>
      </c>
      <c r="J520" t="n">
        <v>32</v>
      </c>
      <c r="K520" t="n">
        <v>63</v>
      </c>
      <c r="L520" s="7">
        <f>IF(E520=0,0,G520/E520)</f>
        <v/>
      </c>
      <c r="M520" s="7">
        <f>IF(N520=0,0,H520/N520)</f>
        <v/>
      </c>
      <c r="N520">
        <f>E520*22</f>
        <v/>
      </c>
    </row>
    <row r="521">
      <c r="A521" t="inlineStr">
        <is>
          <t>Oct</t>
        </is>
      </c>
      <c r="B521" t="inlineStr">
        <is>
          <t>HR</t>
        </is>
      </c>
      <c r="C521" t="inlineStr">
        <is>
          <t>UK</t>
        </is>
      </c>
      <c r="D521" t="inlineStr">
        <is>
          <t>Manchester</t>
        </is>
      </c>
      <c r="E521" t="n">
        <v>52</v>
      </c>
      <c r="F521" t="n">
        <v>5</v>
      </c>
      <c r="G521" t="n">
        <v>1</v>
      </c>
      <c r="H521" t="n">
        <v>23</v>
      </c>
      <c r="I521" t="n">
        <v>105</v>
      </c>
      <c r="J521" t="n">
        <v>109</v>
      </c>
      <c r="K521" t="n">
        <v>73</v>
      </c>
      <c r="L521" s="7">
        <f>IF(E521=0,0,G521/E521)</f>
        <v/>
      </c>
      <c r="M521" s="7">
        <f>IF(N521=0,0,H521/N521)</f>
        <v/>
      </c>
      <c r="N521">
        <f>E521*22</f>
        <v/>
      </c>
    </row>
    <row r="522">
      <c r="A522" t="inlineStr">
        <is>
          <t>Oct</t>
        </is>
      </c>
      <c r="B522" t="inlineStr">
        <is>
          <t>HR</t>
        </is>
      </c>
      <c r="C522" t="inlineStr">
        <is>
          <t>UK</t>
        </is>
      </c>
      <c r="D522" t="inlineStr">
        <is>
          <t>Birmingham</t>
        </is>
      </c>
      <c r="E522" t="n">
        <v>60</v>
      </c>
      <c r="F522" t="n">
        <v>0</v>
      </c>
      <c r="G522" t="n">
        <v>5</v>
      </c>
      <c r="H522" t="n">
        <v>18</v>
      </c>
      <c r="I522" t="n">
        <v>123</v>
      </c>
      <c r="J522" t="n">
        <v>73</v>
      </c>
      <c r="K522" t="n">
        <v>85</v>
      </c>
      <c r="L522" s="7">
        <f>IF(E522=0,0,G522/E522)</f>
        <v/>
      </c>
      <c r="M522" s="7">
        <f>IF(N522=0,0,H522/N522)</f>
        <v/>
      </c>
      <c r="N522">
        <f>E522*22</f>
        <v/>
      </c>
    </row>
    <row r="523">
      <c r="A523" t="inlineStr">
        <is>
          <t>Oct</t>
        </is>
      </c>
      <c r="B523" t="inlineStr">
        <is>
          <t>HR</t>
        </is>
      </c>
      <c r="C523" t="inlineStr">
        <is>
          <t>USA</t>
        </is>
      </c>
      <c r="D523" t="inlineStr">
        <is>
          <t>New York</t>
        </is>
      </c>
      <c r="E523" t="n">
        <v>42</v>
      </c>
      <c r="F523" t="n">
        <v>3</v>
      </c>
      <c r="G523" t="n">
        <v>0</v>
      </c>
      <c r="H523" t="n">
        <v>28</v>
      </c>
      <c r="I523" t="n">
        <v>131</v>
      </c>
      <c r="J523" t="n">
        <v>67</v>
      </c>
      <c r="K523" t="n">
        <v>88</v>
      </c>
      <c r="L523" s="7">
        <f>IF(E523=0,0,G523/E523)</f>
        <v/>
      </c>
      <c r="M523" s="7">
        <f>IF(N523=0,0,H523/N523)</f>
        <v/>
      </c>
      <c r="N523">
        <f>E523*22</f>
        <v/>
      </c>
    </row>
    <row r="524">
      <c r="A524" t="inlineStr">
        <is>
          <t>Oct</t>
        </is>
      </c>
      <c r="B524" t="inlineStr">
        <is>
          <t>HR</t>
        </is>
      </c>
      <c r="C524" t="inlineStr">
        <is>
          <t>USA</t>
        </is>
      </c>
      <c r="D524" t="inlineStr">
        <is>
          <t>Chicago</t>
        </is>
      </c>
      <c r="E524" t="n">
        <v>54</v>
      </c>
      <c r="F524" t="n">
        <v>8</v>
      </c>
      <c r="G524" t="n">
        <v>2</v>
      </c>
      <c r="H524" t="n">
        <v>32</v>
      </c>
      <c r="I524" t="n">
        <v>78</v>
      </c>
      <c r="J524" t="n">
        <v>15</v>
      </c>
      <c r="K524" t="n">
        <v>92</v>
      </c>
      <c r="L524" s="7">
        <f>IF(E524=0,0,G524/E524)</f>
        <v/>
      </c>
      <c r="M524" s="7">
        <f>IF(N524=0,0,H524/N524)</f>
        <v/>
      </c>
      <c r="N524">
        <f>E524*22</f>
        <v/>
      </c>
    </row>
    <row r="525">
      <c r="A525" t="inlineStr">
        <is>
          <t>Oct</t>
        </is>
      </c>
      <c r="B525" t="inlineStr">
        <is>
          <t>HR</t>
        </is>
      </c>
      <c r="C525" t="inlineStr">
        <is>
          <t>USA</t>
        </is>
      </c>
      <c r="D525" t="inlineStr">
        <is>
          <t>Austin</t>
        </is>
      </c>
      <c r="E525" t="n">
        <v>18</v>
      </c>
      <c r="F525" t="n">
        <v>5</v>
      </c>
      <c r="G525" t="n">
        <v>5</v>
      </c>
      <c r="H525" t="n">
        <v>6</v>
      </c>
      <c r="I525" t="n">
        <v>84</v>
      </c>
      <c r="J525" t="n">
        <v>18</v>
      </c>
      <c r="K525" t="n">
        <v>87</v>
      </c>
      <c r="L525" s="7">
        <f>IF(E525=0,0,G525/E525)</f>
        <v/>
      </c>
      <c r="M525" s="7">
        <f>IF(N525=0,0,H525/N525)</f>
        <v/>
      </c>
      <c r="N525">
        <f>E525*22</f>
        <v/>
      </c>
    </row>
    <row r="526">
      <c r="A526" t="inlineStr">
        <is>
          <t>Oct</t>
        </is>
      </c>
      <c r="B526" t="inlineStr">
        <is>
          <t>HR</t>
        </is>
      </c>
      <c r="C526" t="inlineStr">
        <is>
          <t>USA</t>
        </is>
      </c>
      <c r="D526" t="inlineStr">
        <is>
          <t>San Francisco</t>
        </is>
      </c>
      <c r="E526" t="n">
        <v>50</v>
      </c>
      <c r="F526" t="n">
        <v>8</v>
      </c>
      <c r="G526" t="n">
        <v>6</v>
      </c>
      <c r="H526" t="n">
        <v>17</v>
      </c>
      <c r="I526" t="n">
        <v>110</v>
      </c>
      <c r="J526" t="n">
        <v>175</v>
      </c>
      <c r="K526" t="n">
        <v>88</v>
      </c>
      <c r="L526" s="7">
        <f>IF(E526=0,0,G526/E526)</f>
        <v/>
      </c>
      <c r="M526" s="7">
        <f>IF(N526=0,0,H526/N526)</f>
        <v/>
      </c>
      <c r="N526">
        <f>E526*22</f>
        <v/>
      </c>
    </row>
    <row r="527">
      <c r="A527" t="inlineStr">
        <is>
          <t>Oct</t>
        </is>
      </c>
      <c r="B527" t="inlineStr">
        <is>
          <t>Finance</t>
        </is>
      </c>
      <c r="C527" t="inlineStr">
        <is>
          <t>UK</t>
        </is>
      </c>
      <c r="D527" t="inlineStr">
        <is>
          <t>London</t>
        </is>
      </c>
      <c r="E527" t="n">
        <v>68</v>
      </c>
      <c r="F527" t="n">
        <v>6</v>
      </c>
      <c r="G527" t="n">
        <v>7</v>
      </c>
      <c r="H527" t="n">
        <v>22</v>
      </c>
      <c r="I527" t="n">
        <v>30</v>
      </c>
      <c r="J527" t="n">
        <v>30</v>
      </c>
      <c r="K527" t="n">
        <v>60</v>
      </c>
      <c r="L527" s="7">
        <f>IF(E527=0,0,G527/E527)</f>
        <v/>
      </c>
      <c r="M527" s="7">
        <f>IF(N527=0,0,H527/N527)</f>
        <v/>
      </c>
      <c r="N527">
        <f>E527*22</f>
        <v/>
      </c>
    </row>
    <row r="528">
      <c r="A528" t="inlineStr">
        <is>
          <t>Oct</t>
        </is>
      </c>
      <c r="B528" t="inlineStr">
        <is>
          <t>Finance</t>
        </is>
      </c>
      <c r="C528" t="inlineStr">
        <is>
          <t>UK</t>
        </is>
      </c>
      <c r="D528" t="inlineStr">
        <is>
          <t>Manchester</t>
        </is>
      </c>
      <c r="E528" t="n">
        <v>59</v>
      </c>
      <c r="F528" t="n">
        <v>6</v>
      </c>
      <c r="G528" t="n">
        <v>1</v>
      </c>
      <c r="H528" t="n">
        <v>9</v>
      </c>
      <c r="I528" t="n">
        <v>123</v>
      </c>
      <c r="J528" t="n">
        <v>38</v>
      </c>
      <c r="K528" t="n">
        <v>85</v>
      </c>
      <c r="L528" s="7">
        <f>IF(E528=0,0,G528/E528)</f>
        <v/>
      </c>
      <c r="M528" s="7">
        <f>IF(N528=0,0,H528/N528)</f>
        <v/>
      </c>
      <c r="N528">
        <f>E528*22</f>
        <v/>
      </c>
    </row>
    <row r="529">
      <c r="A529" t="inlineStr">
        <is>
          <t>Oct</t>
        </is>
      </c>
      <c r="B529" t="inlineStr">
        <is>
          <t>Finance</t>
        </is>
      </c>
      <c r="C529" t="inlineStr">
        <is>
          <t>UK</t>
        </is>
      </c>
      <c r="D529" t="inlineStr">
        <is>
          <t>Birmingham</t>
        </is>
      </c>
      <c r="E529" t="n">
        <v>17</v>
      </c>
      <c r="F529" t="n">
        <v>3</v>
      </c>
      <c r="G529" t="n">
        <v>2</v>
      </c>
      <c r="H529" t="n">
        <v>28</v>
      </c>
      <c r="I529" t="n">
        <v>85</v>
      </c>
      <c r="J529" t="n">
        <v>79</v>
      </c>
      <c r="K529" t="n">
        <v>81</v>
      </c>
      <c r="L529" s="7">
        <f>IF(E529=0,0,G529/E529)</f>
        <v/>
      </c>
      <c r="M529" s="7">
        <f>IF(N529=0,0,H529/N529)</f>
        <v/>
      </c>
      <c r="N529">
        <f>E529*22</f>
        <v/>
      </c>
    </row>
    <row r="530">
      <c r="A530" t="inlineStr">
        <is>
          <t>Oct</t>
        </is>
      </c>
      <c r="B530" t="inlineStr">
        <is>
          <t>Finance</t>
        </is>
      </c>
      <c r="C530" t="inlineStr">
        <is>
          <t>USA</t>
        </is>
      </c>
      <c r="D530" t="inlineStr">
        <is>
          <t>New York</t>
        </is>
      </c>
      <c r="E530" t="n">
        <v>37</v>
      </c>
      <c r="F530" t="n">
        <v>3</v>
      </c>
      <c r="G530" t="n">
        <v>0</v>
      </c>
      <c r="H530" t="n">
        <v>0</v>
      </c>
      <c r="I530" t="n">
        <v>53</v>
      </c>
      <c r="J530" t="n">
        <v>123</v>
      </c>
      <c r="K530" t="n">
        <v>67</v>
      </c>
      <c r="L530" s="7">
        <f>IF(E530=0,0,G530/E530)</f>
        <v/>
      </c>
      <c r="M530" s="7">
        <f>IF(N530=0,0,H530/N530)</f>
        <v/>
      </c>
      <c r="N530">
        <f>E530*22</f>
        <v/>
      </c>
    </row>
    <row r="531">
      <c r="A531" t="inlineStr">
        <is>
          <t>Oct</t>
        </is>
      </c>
      <c r="B531" t="inlineStr">
        <is>
          <t>Finance</t>
        </is>
      </c>
      <c r="C531" t="inlineStr">
        <is>
          <t>USA</t>
        </is>
      </c>
      <c r="D531" t="inlineStr">
        <is>
          <t>Chicago</t>
        </is>
      </c>
      <c r="E531" t="n">
        <v>18</v>
      </c>
      <c r="F531" t="n">
        <v>2</v>
      </c>
      <c r="G531" t="n">
        <v>2</v>
      </c>
      <c r="H531" t="n">
        <v>7</v>
      </c>
      <c r="I531" t="n">
        <v>26</v>
      </c>
      <c r="J531" t="n">
        <v>145</v>
      </c>
      <c r="K531" t="n">
        <v>67</v>
      </c>
      <c r="L531" s="7">
        <f>IF(E531=0,0,G531/E531)</f>
        <v/>
      </c>
      <c r="M531" s="7">
        <f>IF(N531=0,0,H531/N531)</f>
        <v/>
      </c>
      <c r="N531">
        <f>E531*22</f>
        <v/>
      </c>
    </row>
    <row r="532">
      <c r="A532" t="inlineStr">
        <is>
          <t>Oct</t>
        </is>
      </c>
      <c r="B532" t="inlineStr">
        <is>
          <t>Finance</t>
        </is>
      </c>
      <c r="C532" t="inlineStr">
        <is>
          <t>USA</t>
        </is>
      </c>
      <c r="D532" t="inlineStr">
        <is>
          <t>Austin</t>
        </is>
      </c>
      <c r="E532" t="n">
        <v>21</v>
      </c>
      <c r="F532" t="n">
        <v>5</v>
      </c>
      <c r="G532" t="n">
        <v>7</v>
      </c>
      <c r="H532" t="n">
        <v>11</v>
      </c>
      <c r="I532" t="n">
        <v>23</v>
      </c>
      <c r="J532" t="n">
        <v>72</v>
      </c>
      <c r="K532" t="n">
        <v>61</v>
      </c>
      <c r="L532" s="7">
        <f>IF(E532=0,0,G532/E532)</f>
        <v/>
      </c>
      <c r="M532" s="7">
        <f>IF(N532=0,0,H532/N532)</f>
        <v/>
      </c>
      <c r="N532">
        <f>E532*22</f>
        <v/>
      </c>
    </row>
    <row r="533">
      <c r="A533" t="inlineStr">
        <is>
          <t>Oct</t>
        </is>
      </c>
      <c r="B533" t="inlineStr">
        <is>
          <t>Finance</t>
        </is>
      </c>
      <c r="C533" t="inlineStr">
        <is>
          <t>USA</t>
        </is>
      </c>
      <c r="D533" t="inlineStr">
        <is>
          <t>San Francisco</t>
        </is>
      </c>
      <c r="E533" t="n">
        <v>27</v>
      </c>
      <c r="F533" t="n">
        <v>2</v>
      </c>
      <c r="G533" t="n">
        <v>6</v>
      </c>
      <c r="H533" t="n">
        <v>4</v>
      </c>
      <c r="I533" t="n">
        <v>37</v>
      </c>
      <c r="J533" t="n">
        <v>141</v>
      </c>
      <c r="K533" t="n">
        <v>60</v>
      </c>
      <c r="L533" s="7">
        <f>IF(E533=0,0,G533/E533)</f>
        <v/>
      </c>
      <c r="M533" s="7">
        <f>IF(N533=0,0,H533/N533)</f>
        <v/>
      </c>
      <c r="N533">
        <f>E533*22</f>
        <v/>
      </c>
    </row>
    <row r="534">
      <c r="A534" t="inlineStr">
        <is>
          <t>Oct</t>
        </is>
      </c>
      <c r="B534" t="inlineStr">
        <is>
          <t>IT</t>
        </is>
      </c>
      <c r="C534" t="inlineStr">
        <is>
          <t>UK</t>
        </is>
      </c>
      <c r="D534" t="inlineStr">
        <is>
          <t>London</t>
        </is>
      </c>
      <c r="E534" t="n">
        <v>49</v>
      </c>
      <c r="F534" t="n">
        <v>5</v>
      </c>
      <c r="G534" t="n">
        <v>7</v>
      </c>
      <c r="H534" t="n">
        <v>25</v>
      </c>
      <c r="I534" t="n">
        <v>62</v>
      </c>
      <c r="J534" t="n">
        <v>11</v>
      </c>
      <c r="K534" t="n">
        <v>69</v>
      </c>
      <c r="L534" s="7">
        <f>IF(E534=0,0,G534/E534)</f>
        <v/>
      </c>
      <c r="M534" s="7">
        <f>IF(N534=0,0,H534/N534)</f>
        <v/>
      </c>
      <c r="N534">
        <f>E534*22</f>
        <v/>
      </c>
    </row>
    <row r="535">
      <c r="A535" t="inlineStr">
        <is>
          <t>Oct</t>
        </is>
      </c>
      <c r="B535" t="inlineStr">
        <is>
          <t>IT</t>
        </is>
      </c>
      <c r="C535" t="inlineStr">
        <is>
          <t>UK</t>
        </is>
      </c>
      <c r="D535" t="inlineStr">
        <is>
          <t>Manchester</t>
        </is>
      </c>
      <c r="E535" t="n">
        <v>43</v>
      </c>
      <c r="F535" t="n">
        <v>7</v>
      </c>
      <c r="G535" t="n">
        <v>4</v>
      </c>
      <c r="H535" t="n">
        <v>19</v>
      </c>
      <c r="I535" t="n">
        <v>116</v>
      </c>
      <c r="J535" t="n">
        <v>53</v>
      </c>
      <c r="K535" t="n">
        <v>62</v>
      </c>
      <c r="L535" s="7">
        <f>IF(E535=0,0,G535/E535)</f>
        <v/>
      </c>
      <c r="M535" s="7">
        <f>IF(N535=0,0,H535/N535)</f>
        <v/>
      </c>
      <c r="N535">
        <f>E535*22</f>
        <v/>
      </c>
    </row>
    <row r="536">
      <c r="A536" t="inlineStr">
        <is>
          <t>Oct</t>
        </is>
      </c>
      <c r="B536" t="inlineStr">
        <is>
          <t>IT</t>
        </is>
      </c>
      <c r="C536" t="inlineStr">
        <is>
          <t>UK</t>
        </is>
      </c>
      <c r="D536" t="inlineStr">
        <is>
          <t>Birmingham</t>
        </is>
      </c>
      <c r="E536" t="n">
        <v>31</v>
      </c>
      <c r="F536" t="n">
        <v>2</v>
      </c>
      <c r="G536" t="n">
        <v>7</v>
      </c>
      <c r="H536" t="n">
        <v>11</v>
      </c>
      <c r="I536" t="n">
        <v>92</v>
      </c>
      <c r="J536" t="n">
        <v>15</v>
      </c>
      <c r="K536" t="n">
        <v>84</v>
      </c>
      <c r="L536" s="7">
        <f>IF(E536=0,0,G536/E536)</f>
        <v/>
      </c>
      <c r="M536" s="7">
        <f>IF(N536=0,0,H536/N536)</f>
        <v/>
      </c>
      <c r="N536">
        <f>E536*22</f>
        <v/>
      </c>
    </row>
    <row r="537">
      <c r="A537" t="inlineStr">
        <is>
          <t>Oct</t>
        </is>
      </c>
      <c r="B537" t="inlineStr">
        <is>
          <t>IT</t>
        </is>
      </c>
      <c r="C537" t="inlineStr">
        <is>
          <t>USA</t>
        </is>
      </c>
      <c r="D537" t="inlineStr">
        <is>
          <t>New York</t>
        </is>
      </c>
      <c r="E537" t="n">
        <v>64</v>
      </c>
      <c r="F537" t="n">
        <v>0</v>
      </c>
      <c r="G537" t="n">
        <v>3</v>
      </c>
      <c r="H537" t="n">
        <v>8</v>
      </c>
      <c r="I537" t="n">
        <v>82</v>
      </c>
      <c r="J537" t="n">
        <v>63</v>
      </c>
      <c r="K537" t="n">
        <v>68</v>
      </c>
      <c r="L537" s="7">
        <f>IF(E537=0,0,G537/E537)</f>
        <v/>
      </c>
      <c r="M537" s="7">
        <f>IF(N537=0,0,H537/N537)</f>
        <v/>
      </c>
      <c r="N537">
        <f>E537*22</f>
        <v/>
      </c>
    </row>
    <row r="538">
      <c r="A538" t="inlineStr">
        <is>
          <t>Oct</t>
        </is>
      </c>
      <c r="B538" t="inlineStr">
        <is>
          <t>IT</t>
        </is>
      </c>
      <c r="C538" t="inlineStr">
        <is>
          <t>USA</t>
        </is>
      </c>
      <c r="D538" t="inlineStr">
        <is>
          <t>Chicago</t>
        </is>
      </c>
      <c r="E538" t="n">
        <v>48</v>
      </c>
      <c r="F538" t="n">
        <v>8</v>
      </c>
      <c r="G538" t="n">
        <v>5</v>
      </c>
      <c r="H538" t="n">
        <v>10</v>
      </c>
      <c r="I538" t="n">
        <v>77</v>
      </c>
      <c r="J538" t="n">
        <v>62</v>
      </c>
      <c r="K538" t="n">
        <v>79</v>
      </c>
      <c r="L538" s="7">
        <f>IF(E538=0,0,G538/E538)</f>
        <v/>
      </c>
      <c r="M538" s="7">
        <f>IF(N538=0,0,H538/N538)</f>
        <v/>
      </c>
      <c r="N538">
        <f>E538*22</f>
        <v/>
      </c>
    </row>
    <row r="539">
      <c r="A539" t="inlineStr">
        <is>
          <t>Oct</t>
        </is>
      </c>
      <c r="B539" t="inlineStr">
        <is>
          <t>IT</t>
        </is>
      </c>
      <c r="C539" t="inlineStr">
        <is>
          <t>USA</t>
        </is>
      </c>
      <c r="D539" t="inlineStr">
        <is>
          <t>Austin</t>
        </is>
      </c>
      <c r="E539" t="n">
        <v>56</v>
      </c>
      <c r="F539" t="n">
        <v>6</v>
      </c>
      <c r="G539" t="n">
        <v>3</v>
      </c>
      <c r="H539" t="n">
        <v>29</v>
      </c>
      <c r="I539" t="n">
        <v>26</v>
      </c>
      <c r="J539" t="n">
        <v>30</v>
      </c>
      <c r="K539" t="n">
        <v>90</v>
      </c>
      <c r="L539" s="7">
        <f>IF(E539=0,0,G539/E539)</f>
        <v/>
      </c>
      <c r="M539" s="7">
        <f>IF(N539=0,0,H539/N539)</f>
        <v/>
      </c>
      <c r="N539">
        <f>E539*22</f>
        <v/>
      </c>
    </row>
    <row r="540">
      <c r="A540" t="inlineStr">
        <is>
          <t>Oct</t>
        </is>
      </c>
      <c r="B540" t="inlineStr">
        <is>
          <t>IT</t>
        </is>
      </c>
      <c r="C540" t="inlineStr">
        <is>
          <t>USA</t>
        </is>
      </c>
      <c r="D540" t="inlineStr">
        <is>
          <t>San Francisco</t>
        </is>
      </c>
      <c r="E540" t="n">
        <v>17</v>
      </c>
      <c r="F540" t="n">
        <v>3</v>
      </c>
      <c r="G540" t="n">
        <v>2</v>
      </c>
      <c r="H540" t="n">
        <v>15</v>
      </c>
      <c r="I540" t="n">
        <v>117</v>
      </c>
      <c r="J540" t="n">
        <v>127</v>
      </c>
      <c r="K540" t="n">
        <v>89</v>
      </c>
      <c r="L540" s="7">
        <f>IF(E540=0,0,G540/E540)</f>
        <v/>
      </c>
      <c r="M540" s="7">
        <f>IF(N540=0,0,H540/N540)</f>
        <v/>
      </c>
      <c r="N540">
        <f>E540*22</f>
        <v/>
      </c>
    </row>
    <row r="541">
      <c r="A541" t="inlineStr">
        <is>
          <t>Oct</t>
        </is>
      </c>
      <c r="B541" t="inlineStr">
        <is>
          <t>Customer Support</t>
        </is>
      </c>
      <c r="C541" t="inlineStr">
        <is>
          <t>UK</t>
        </is>
      </c>
      <c r="D541" t="inlineStr">
        <is>
          <t>London</t>
        </is>
      </c>
      <c r="E541" t="n">
        <v>31</v>
      </c>
      <c r="F541" t="n">
        <v>3</v>
      </c>
      <c r="G541" t="n">
        <v>5</v>
      </c>
      <c r="H541" t="n">
        <v>4</v>
      </c>
      <c r="I541" t="n">
        <v>55</v>
      </c>
      <c r="J541" t="n">
        <v>57</v>
      </c>
      <c r="K541" t="n">
        <v>73</v>
      </c>
      <c r="L541" s="7">
        <f>IF(E541=0,0,G541/E541)</f>
        <v/>
      </c>
      <c r="M541" s="7">
        <f>IF(N541=0,0,H541/N541)</f>
        <v/>
      </c>
      <c r="N541">
        <f>E541*22</f>
        <v/>
      </c>
    </row>
    <row r="542">
      <c r="A542" t="inlineStr">
        <is>
          <t>Oct</t>
        </is>
      </c>
      <c r="B542" t="inlineStr">
        <is>
          <t>Customer Support</t>
        </is>
      </c>
      <c r="C542" t="inlineStr">
        <is>
          <t>UK</t>
        </is>
      </c>
      <c r="D542" t="inlineStr">
        <is>
          <t>Manchester</t>
        </is>
      </c>
      <c r="E542" t="n">
        <v>13</v>
      </c>
      <c r="F542" t="n">
        <v>1</v>
      </c>
      <c r="G542" t="n">
        <v>6</v>
      </c>
      <c r="H542" t="n">
        <v>26</v>
      </c>
      <c r="I542" t="n">
        <v>70</v>
      </c>
      <c r="J542" t="n">
        <v>165</v>
      </c>
      <c r="K542" t="n">
        <v>81</v>
      </c>
      <c r="L542" s="7">
        <f>IF(E542=0,0,G542/E542)</f>
        <v/>
      </c>
      <c r="M542" s="7">
        <f>IF(N542=0,0,H542/N542)</f>
        <v/>
      </c>
      <c r="N542">
        <f>E542*22</f>
        <v/>
      </c>
    </row>
    <row r="543">
      <c r="A543" t="inlineStr">
        <is>
          <t>Oct</t>
        </is>
      </c>
      <c r="B543" t="inlineStr">
        <is>
          <t>Customer Support</t>
        </is>
      </c>
      <c r="C543" t="inlineStr">
        <is>
          <t>UK</t>
        </is>
      </c>
      <c r="D543" t="inlineStr">
        <is>
          <t>Birmingham</t>
        </is>
      </c>
      <c r="E543" t="n">
        <v>69</v>
      </c>
      <c r="F543" t="n">
        <v>6</v>
      </c>
      <c r="G543" t="n">
        <v>5</v>
      </c>
      <c r="H543" t="n">
        <v>7</v>
      </c>
      <c r="I543" t="n">
        <v>74</v>
      </c>
      <c r="J543" t="n">
        <v>90</v>
      </c>
      <c r="K543" t="n">
        <v>87</v>
      </c>
      <c r="L543" s="7">
        <f>IF(E543=0,0,G543/E543)</f>
        <v/>
      </c>
      <c r="M543" s="7">
        <f>IF(N543=0,0,H543/N543)</f>
        <v/>
      </c>
      <c r="N543">
        <f>E543*22</f>
        <v/>
      </c>
    </row>
    <row r="544">
      <c r="A544" t="inlineStr">
        <is>
          <t>Oct</t>
        </is>
      </c>
      <c r="B544" t="inlineStr">
        <is>
          <t>Customer Support</t>
        </is>
      </c>
      <c r="C544" t="inlineStr">
        <is>
          <t>USA</t>
        </is>
      </c>
      <c r="D544" t="inlineStr">
        <is>
          <t>New York</t>
        </is>
      </c>
      <c r="E544" t="n">
        <v>36</v>
      </c>
      <c r="F544" t="n">
        <v>8</v>
      </c>
      <c r="G544" t="n">
        <v>4</v>
      </c>
      <c r="H544" t="n">
        <v>9</v>
      </c>
      <c r="I544" t="n">
        <v>83</v>
      </c>
      <c r="J544" t="n">
        <v>98</v>
      </c>
      <c r="K544" t="n">
        <v>60</v>
      </c>
      <c r="L544" s="7">
        <f>IF(E544=0,0,G544/E544)</f>
        <v/>
      </c>
      <c r="M544" s="7">
        <f>IF(N544=0,0,H544/N544)</f>
        <v/>
      </c>
      <c r="N544">
        <f>E544*22</f>
        <v/>
      </c>
    </row>
    <row r="545">
      <c r="A545" t="inlineStr">
        <is>
          <t>Oct</t>
        </is>
      </c>
      <c r="B545" t="inlineStr">
        <is>
          <t>Customer Support</t>
        </is>
      </c>
      <c r="C545" t="inlineStr">
        <is>
          <t>USA</t>
        </is>
      </c>
      <c r="D545" t="inlineStr">
        <is>
          <t>Chicago</t>
        </is>
      </c>
      <c r="E545" t="n">
        <v>27</v>
      </c>
      <c r="F545" t="n">
        <v>6</v>
      </c>
      <c r="G545" t="n">
        <v>5</v>
      </c>
      <c r="H545" t="n">
        <v>6</v>
      </c>
      <c r="I545" t="n">
        <v>54</v>
      </c>
      <c r="J545" t="n">
        <v>77</v>
      </c>
      <c r="K545" t="n">
        <v>82</v>
      </c>
      <c r="L545" s="7">
        <f>IF(E545=0,0,G545/E545)</f>
        <v/>
      </c>
      <c r="M545" s="7">
        <f>IF(N545=0,0,H545/N545)</f>
        <v/>
      </c>
      <c r="N545">
        <f>E545*22</f>
        <v/>
      </c>
    </row>
    <row r="546">
      <c r="A546" t="inlineStr">
        <is>
          <t>Oct</t>
        </is>
      </c>
      <c r="B546" t="inlineStr">
        <is>
          <t>Customer Support</t>
        </is>
      </c>
      <c r="C546" t="inlineStr">
        <is>
          <t>USA</t>
        </is>
      </c>
      <c r="D546" t="inlineStr">
        <is>
          <t>Austin</t>
        </is>
      </c>
      <c r="E546" t="n">
        <v>49</v>
      </c>
      <c r="F546" t="n">
        <v>1</v>
      </c>
      <c r="G546" t="n">
        <v>2</v>
      </c>
      <c r="H546" t="n">
        <v>33</v>
      </c>
      <c r="I546" t="n">
        <v>31</v>
      </c>
      <c r="J546" t="n">
        <v>136</v>
      </c>
      <c r="K546" t="n">
        <v>74</v>
      </c>
      <c r="L546" s="7">
        <f>IF(E546=0,0,G546/E546)</f>
        <v/>
      </c>
      <c r="M546" s="7">
        <f>IF(N546=0,0,H546/N546)</f>
        <v/>
      </c>
      <c r="N546">
        <f>E546*22</f>
        <v/>
      </c>
    </row>
    <row r="547">
      <c r="A547" t="inlineStr">
        <is>
          <t>Oct</t>
        </is>
      </c>
      <c r="B547" t="inlineStr">
        <is>
          <t>Customer Support</t>
        </is>
      </c>
      <c r="C547" t="inlineStr">
        <is>
          <t>USA</t>
        </is>
      </c>
      <c r="D547" t="inlineStr">
        <is>
          <t>San Francisco</t>
        </is>
      </c>
      <c r="E547" t="n">
        <v>63</v>
      </c>
      <c r="F547" t="n">
        <v>7</v>
      </c>
      <c r="G547" t="n">
        <v>3</v>
      </c>
      <c r="H547" t="n">
        <v>6</v>
      </c>
      <c r="I547" t="n">
        <v>27</v>
      </c>
      <c r="J547" t="n">
        <v>90</v>
      </c>
      <c r="K547" t="n">
        <v>88</v>
      </c>
      <c r="L547" s="7">
        <f>IF(E547=0,0,G547/E547)</f>
        <v/>
      </c>
      <c r="M547" s="7">
        <f>IF(N547=0,0,H547/N547)</f>
        <v/>
      </c>
      <c r="N547">
        <f>E547*22</f>
        <v/>
      </c>
    </row>
    <row r="548">
      <c r="A548" t="inlineStr">
        <is>
          <t>Oct</t>
        </is>
      </c>
      <c r="B548" t="inlineStr">
        <is>
          <t>Production</t>
        </is>
      </c>
      <c r="C548" t="inlineStr">
        <is>
          <t>UK</t>
        </is>
      </c>
      <c r="D548" t="inlineStr">
        <is>
          <t>London</t>
        </is>
      </c>
      <c r="E548" t="n">
        <v>69</v>
      </c>
      <c r="F548" t="n">
        <v>3</v>
      </c>
      <c r="G548" t="n">
        <v>4</v>
      </c>
      <c r="H548" t="n">
        <v>27</v>
      </c>
      <c r="I548" t="n">
        <v>81</v>
      </c>
      <c r="J548" t="n">
        <v>78</v>
      </c>
      <c r="K548" t="n">
        <v>88</v>
      </c>
      <c r="L548" s="7">
        <f>IF(E548=0,0,G548/E548)</f>
        <v/>
      </c>
      <c r="M548" s="7">
        <f>IF(N548=0,0,H548/N548)</f>
        <v/>
      </c>
      <c r="N548">
        <f>E548*22</f>
        <v/>
      </c>
    </row>
    <row r="549">
      <c r="A549" t="inlineStr">
        <is>
          <t>Oct</t>
        </is>
      </c>
      <c r="B549" t="inlineStr">
        <is>
          <t>Production</t>
        </is>
      </c>
      <c r="C549" t="inlineStr">
        <is>
          <t>UK</t>
        </is>
      </c>
      <c r="D549" t="inlineStr">
        <is>
          <t>Manchester</t>
        </is>
      </c>
      <c r="E549" t="n">
        <v>9</v>
      </c>
      <c r="F549" t="n">
        <v>3</v>
      </c>
      <c r="G549" t="n">
        <v>5</v>
      </c>
      <c r="H549" t="n">
        <v>31</v>
      </c>
      <c r="I549" t="n">
        <v>59</v>
      </c>
      <c r="J549" t="n">
        <v>3</v>
      </c>
      <c r="K549" t="n">
        <v>65</v>
      </c>
      <c r="L549" s="7">
        <f>IF(E549=0,0,G549/E549)</f>
        <v/>
      </c>
      <c r="M549" s="7">
        <f>IF(N549=0,0,H549/N549)</f>
        <v/>
      </c>
      <c r="N549">
        <f>E549*22</f>
        <v/>
      </c>
    </row>
    <row r="550">
      <c r="A550" t="inlineStr">
        <is>
          <t>Oct</t>
        </is>
      </c>
      <c r="B550" t="inlineStr">
        <is>
          <t>Production</t>
        </is>
      </c>
      <c r="C550" t="inlineStr">
        <is>
          <t>UK</t>
        </is>
      </c>
      <c r="D550" t="inlineStr">
        <is>
          <t>Birmingham</t>
        </is>
      </c>
      <c r="E550" t="n">
        <v>36</v>
      </c>
      <c r="F550" t="n">
        <v>1</v>
      </c>
      <c r="G550" t="n">
        <v>1</v>
      </c>
      <c r="H550" t="n">
        <v>35</v>
      </c>
      <c r="I550" t="n">
        <v>13</v>
      </c>
      <c r="J550" t="n">
        <v>61</v>
      </c>
      <c r="K550" t="n">
        <v>87</v>
      </c>
      <c r="L550" s="7">
        <f>IF(E550=0,0,G550/E550)</f>
        <v/>
      </c>
      <c r="M550" s="7">
        <f>IF(N550=0,0,H550/N550)</f>
        <v/>
      </c>
      <c r="N550">
        <f>E550*22</f>
        <v/>
      </c>
    </row>
    <row r="551">
      <c r="A551" t="inlineStr">
        <is>
          <t>Oct</t>
        </is>
      </c>
      <c r="B551" t="inlineStr">
        <is>
          <t>Production</t>
        </is>
      </c>
      <c r="C551" t="inlineStr">
        <is>
          <t>USA</t>
        </is>
      </c>
      <c r="D551" t="inlineStr">
        <is>
          <t>New York</t>
        </is>
      </c>
      <c r="E551" t="n">
        <v>41</v>
      </c>
      <c r="F551" t="n">
        <v>7</v>
      </c>
      <c r="G551" t="n">
        <v>5</v>
      </c>
      <c r="H551" t="n">
        <v>20</v>
      </c>
      <c r="I551" t="n">
        <v>18</v>
      </c>
      <c r="J551" t="n">
        <v>132</v>
      </c>
      <c r="K551" t="n">
        <v>84</v>
      </c>
      <c r="L551" s="7">
        <f>IF(E551=0,0,G551/E551)</f>
        <v/>
      </c>
      <c r="M551" s="7">
        <f>IF(N551=0,0,H551/N551)</f>
        <v/>
      </c>
      <c r="N551">
        <f>E551*22</f>
        <v/>
      </c>
    </row>
    <row r="552">
      <c r="A552" t="inlineStr">
        <is>
          <t>Oct</t>
        </is>
      </c>
      <c r="B552" t="inlineStr">
        <is>
          <t>Production</t>
        </is>
      </c>
      <c r="C552" t="inlineStr">
        <is>
          <t>USA</t>
        </is>
      </c>
      <c r="D552" t="inlineStr">
        <is>
          <t>Chicago</t>
        </is>
      </c>
      <c r="E552" t="n">
        <v>39</v>
      </c>
      <c r="F552" t="n">
        <v>5</v>
      </c>
      <c r="G552" t="n">
        <v>4</v>
      </c>
      <c r="H552" t="n">
        <v>8</v>
      </c>
      <c r="I552" t="n">
        <v>102</v>
      </c>
      <c r="J552" t="n">
        <v>159</v>
      </c>
      <c r="K552" t="n">
        <v>65</v>
      </c>
      <c r="L552" s="7">
        <f>IF(E552=0,0,G552/E552)</f>
        <v/>
      </c>
      <c r="M552" s="7">
        <f>IF(N552=0,0,H552/N552)</f>
        <v/>
      </c>
      <c r="N552">
        <f>E552*22</f>
        <v/>
      </c>
    </row>
    <row r="553">
      <c r="A553" t="inlineStr">
        <is>
          <t>Oct</t>
        </is>
      </c>
      <c r="B553" t="inlineStr">
        <is>
          <t>Production</t>
        </is>
      </c>
      <c r="C553" t="inlineStr">
        <is>
          <t>USA</t>
        </is>
      </c>
      <c r="D553" t="inlineStr">
        <is>
          <t>Austin</t>
        </is>
      </c>
      <c r="E553" t="n">
        <v>22</v>
      </c>
      <c r="F553" t="n">
        <v>5</v>
      </c>
      <c r="G553" t="n">
        <v>1</v>
      </c>
      <c r="H553" t="n">
        <v>11</v>
      </c>
      <c r="I553" t="n">
        <v>34</v>
      </c>
      <c r="J553" t="n">
        <v>128</v>
      </c>
      <c r="K553" t="n">
        <v>63</v>
      </c>
      <c r="L553" s="7">
        <f>IF(E553=0,0,G553/E553)</f>
        <v/>
      </c>
      <c r="M553" s="7">
        <f>IF(N553=0,0,H553/N553)</f>
        <v/>
      </c>
      <c r="N553">
        <f>E553*22</f>
        <v/>
      </c>
    </row>
    <row r="554">
      <c r="A554" t="inlineStr">
        <is>
          <t>Oct</t>
        </is>
      </c>
      <c r="B554" t="inlineStr">
        <is>
          <t>Production</t>
        </is>
      </c>
      <c r="C554" t="inlineStr">
        <is>
          <t>USA</t>
        </is>
      </c>
      <c r="D554" t="inlineStr">
        <is>
          <t>San Francisco</t>
        </is>
      </c>
      <c r="E554" t="n">
        <v>25</v>
      </c>
      <c r="F554" t="n">
        <v>6</v>
      </c>
      <c r="G554" t="n">
        <v>2</v>
      </c>
      <c r="H554" t="n">
        <v>19</v>
      </c>
      <c r="I554" t="n">
        <v>91</v>
      </c>
      <c r="J554" t="n">
        <v>147</v>
      </c>
      <c r="K554" t="n">
        <v>76</v>
      </c>
      <c r="L554" s="7">
        <f>IF(E554=0,0,G554/E554)</f>
        <v/>
      </c>
      <c r="M554" s="7">
        <f>IF(N554=0,0,H554/N554)</f>
        <v/>
      </c>
      <c r="N554">
        <f>E554*22</f>
        <v/>
      </c>
    </row>
    <row r="555">
      <c r="A555" t="inlineStr">
        <is>
          <t>Oct</t>
        </is>
      </c>
      <c r="B555" t="inlineStr">
        <is>
          <t>Marketing</t>
        </is>
      </c>
      <c r="C555" t="inlineStr">
        <is>
          <t>UK</t>
        </is>
      </c>
      <c r="D555" t="inlineStr">
        <is>
          <t>London</t>
        </is>
      </c>
      <c r="E555" t="n">
        <v>70</v>
      </c>
      <c r="F555" t="n">
        <v>4</v>
      </c>
      <c r="G555" t="n">
        <v>1</v>
      </c>
      <c r="H555" t="n">
        <v>29</v>
      </c>
      <c r="I555" t="n">
        <v>19</v>
      </c>
      <c r="J555" t="n">
        <v>121</v>
      </c>
      <c r="K555" t="n">
        <v>66</v>
      </c>
      <c r="L555" s="7">
        <f>IF(E555=0,0,G555/E555)</f>
        <v/>
      </c>
      <c r="M555" s="7">
        <f>IF(N555=0,0,H555/N555)</f>
        <v/>
      </c>
      <c r="N555">
        <f>E555*22</f>
        <v/>
      </c>
    </row>
    <row r="556">
      <c r="A556" t="inlineStr">
        <is>
          <t>Oct</t>
        </is>
      </c>
      <c r="B556" t="inlineStr">
        <is>
          <t>Marketing</t>
        </is>
      </c>
      <c r="C556" t="inlineStr">
        <is>
          <t>UK</t>
        </is>
      </c>
      <c r="D556" t="inlineStr">
        <is>
          <t>Manchester</t>
        </is>
      </c>
      <c r="E556" t="n">
        <v>63</v>
      </c>
      <c r="F556" t="n">
        <v>5</v>
      </c>
      <c r="G556" t="n">
        <v>1</v>
      </c>
      <c r="H556" t="n">
        <v>10</v>
      </c>
      <c r="I556" t="n">
        <v>115</v>
      </c>
      <c r="J556" t="n">
        <v>131</v>
      </c>
      <c r="K556" t="n">
        <v>86</v>
      </c>
      <c r="L556" s="7">
        <f>IF(E556=0,0,G556/E556)</f>
        <v/>
      </c>
      <c r="M556" s="7">
        <f>IF(N556=0,0,H556/N556)</f>
        <v/>
      </c>
      <c r="N556">
        <f>E556*22</f>
        <v/>
      </c>
    </row>
    <row r="557">
      <c r="A557" t="inlineStr">
        <is>
          <t>Oct</t>
        </is>
      </c>
      <c r="B557" t="inlineStr">
        <is>
          <t>Marketing</t>
        </is>
      </c>
      <c r="C557" t="inlineStr">
        <is>
          <t>UK</t>
        </is>
      </c>
      <c r="D557" t="inlineStr">
        <is>
          <t>Birmingham</t>
        </is>
      </c>
      <c r="E557" t="n">
        <v>17</v>
      </c>
      <c r="F557" t="n">
        <v>2</v>
      </c>
      <c r="G557" t="n">
        <v>0</v>
      </c>
      <c r="H557" t="n">
        <v>10</v>
      </c>
      <c r="I557" t="n">
        <v>89</v>
      </c>
      <c r="J557" t="n">
        <v>29</v>
      </c>
      <c r="K557" t="n">
        <v>86</v>
      </c>
      <c r="L557" s="7">
        <f>IF(E557=0,0,G557/E557)</f>
        <v/>
      </c>
      <c r="M557" s="7">
        <f>IF(N557=0,0,H557/N557)</f>
        <v/>
      </c>
      <c r="N557">
        <f>E557*22</f>
        <v/>
      </c>
    </row>
    <row r="558">
      <c r="A558" t="inlineStr">
        <is>
          <t>Oct</t>
        </is>
      </c>
      <c r="B558" t="inlineStr">
        <is>
          <t>Marketing</t>
        </is>
      </c>
      <c r="C558" t="inlineStr">
        <is>
          <t>USA</t>
        </is>
      </c>
      <c r="D558" t="inlineStr">
        <is>
          <t>New York</t>
        </is>
      </c>
      <c r="E558" t="n">
        <v>23</v>
      </c>
      <c r="F558" t="n">
        <v>7</v>
      </c>
      <c r="G558" t="n">
        <v>2</v>
      </c>
      <c r="H558" t="n">
        <v>17</v>
      </c>
      <c r="I558" t="n">
        <v>94</v>
      </c>
      <c r="J558" t="n">
        <v>26</v>
      </c>
      <c r="K558" t="n">
        <v>79</v>
      </c>
      <c r="L558" s="7">
        <f>IF(E558=0,0,G558/E558)</f>
        <v/>
      </c>
      <c r="M558" s="7">
        <f>IF(N558=0,0,H558/N558)</f>
        <v/>
      </c>
      <c r="N558">
        <f>E558*22</f>
        <v/>
      </c>
    </row>
    <row r="559">
      <c r="A559" t="inlineStr">
        <is>
          <t>Oct</t>
        </is>
      </c>
      <c r="B559" t="inlineStr">
        <is>
          <t>Marketing</t>
        </is>
      </c>
      <c r="C559" t="inlineStr">
        <is>
          <t>USA</t>
        </is>
      </c>
      <c r="D559" t="inlineStr">
        <is>
          <t>Chicago</t>
        </is>
      </c>
      <c r="E559" t="n">
        <v>67</v>
      </c>
      <c r="F559" t="n">
        <v>6</v>
      </c>
      <c r="G559" t="n">
        <v>0</v>
      </c>
      <c r="H559" t="n">
        <v>31</v>
      </c>
      <c r="I559" t="n">
        <v>106</v>
      </c>
      <c r="J559" t="n">
        <v>23</v>
      </c>
      <c r="K559" t="n">
        <v>71</v>
      </c>
      <c r="L559" s="7">
        <f>IF(E559=0,0,G559/E559)</f>
        <v/>
      </c>
      <c r="M559" s="7">
        <f>IF(N559=0,0,H559/N559)</f>
        <v/>
      </c>
      <c r="N559">
        <f>E559*22</f>
        <v/>
      </c>
    </row>
    <row r="560">
      <c r="A560" t="inlineStr">
        <is>
          <t>Oct</t>
        </is>
      </c>
      <c r="B560" t="inlineStr">
        <is>
          <t>Marketing</t>
        </is>
      </c>
      <c r="C560" t="inlineStr">
        <is>
          <t>USA</t>
        </is>
      </c>
      <c r="D560" t="inlineStr">
        <is>
          <t>Austin</t>
        </is>
      </c>
      <c r="E560" t="n">
        <v>15</v>
      </c>
      <c r="F560" t="n">
        <v>5</v>
      </c>
      <c r="G560" t="n">
        <v>4</v>
      </c>
      <c r="H560" t="n">
        <v>11</v>
      </c>
      <c r="I560" t="n">
        <v>115</v>
      </c>
      <c r="J560" t="n">
        <v>84</v>
      </c>
      <c r="K560" t="n">
        <v>91</v>
      </c>
      <c r="L560" s="7">
        <f>IF(E560=0,0,G560/E560)</f>
        <v/>
      </c>
      <c r="M560" s="7">
        <f>IF(N560=0,0,H560/N560)</f>
        <v/>
      </c>
      <c r="N560">
        <f>E560*22</f>
        <v/>
      </c>
    </row>
    <row r="561">
      <c r="A561" t="inlineStr">
        <is>
          <t>Oct</t>
        </is>
      </c>
      <c r="B561" t="inlineStr">
        <is>
          <t>Marketing</t>
        </is>
      </c>
      <c r="C561" t="inlineStr">
        <is>
          <t>USA</t>
        </is>
      </c>
      <c r="D561" t="inlineStr">
        <is>
          <t>San Francisco</t>
        </is>
      </c>
      <c r="E561" t="n">
        <v>48</v>
      </c>
      <c r="F561" t="n">
        <v>3</v>
      </c>
      <c r="G561" t="n">
        <v>6</v>
      </c>
      <c r="H561" t="n">
        <v>29</v>
      </c>
      <c r="I561" t="n">
        <v>20</v>
      </c>
      <c r="J561" t="n">
        <v>65</v>
      </c>
      <c r="K561" t="n">
        <v>61</v>
      </c>
      <c r="L561" s="7">
        <f>IF(E561=0,0,G561/E561)</f>
        <v/>
      </c>
      <c r="M561" s="7">
        <f>IF(N561=0,0,H561/N561)</f>
        <v/>
      </c>
      <c r="N561">
        <f>E561*22</f>
        <v/>
      </c>
    </row>
    <row r="562">
      <c r="A562" t="inlineStr">
        <is>
          <t>Nov</t>
        </is>
      </c>
      <c r="B562" t="inlineStr">
        <is>
          <t>Operations</t>
        </is>
      </c>
      <c r="C562" t="inlineStr">
        <is>
          <t>UK</t>
        </is>
      </c>
      <c r="D562" t="inlineStr">
        <is>
          <t>London</t>
        </is>
      </c>
      <c r="E562" t="n">
        <v>59</v>
      </c>
      <c r="F562" t="n">
        <v>7</v>
      </c>
      <c r="G562" t="n">
        <v>1</v>
      </c>
      <c r="H562" t="n">
        <v>35</v>
      </c>
      <c r="I562" t="n">
        <v>45</v>
      </c>
      <c r="J562" t="n">
        <v>152</v>
      </c>
      <c r="K562" t="n">
        <v>70</v>
      </c>
      <c r="L562" s="7">
        <f>IF(E562=0,0,G562/E562)</f>
        <v/>
      </c>
      <c r="M562" s="7">
        <f>IF(N562=0,0,H562/N562)</f>
        <v/>
      </c>
      <c r="N562">
        <f>E562*22</f>
        <v/>
      </c>
    </row>
    <row r="563">
      <c r="A563" t="inlineStr">
        <is>
          <t>Nov</t>
        </is>
      </c>
      <c r="B563" t="inlineStr">
        <is>
          <t>Operations</t>
        </is>
      </c>
      <c r="C563" t="inlineStr">
        <is>
          <t>UK</t>
        </is>
      </c>
      <c r="D563" t="inlineStr">
        <is>
          <t>Manchester</t>
        </is>
      </c>
      <c r="E563" t="n">
        <v>47</v>
      </c>
      <c r="F563" t="n">
        <v>8</v>
      </c>
      <c r="G563" t="n">
        <v>7</v>
      </c>
      <c r="H563" t="n">
        <v>0</v>
      </c>
      <c r="I563" t="n">
        <v>64</v>
      </c>
      <c r="J563" t="n">
        <v>166</v>
      </c>
      <c r="K563" t="n">
        <v>82</v>
      </c>
      <c r="L563" s="7">
        <f>IF(E563=0,0,G563/E563)</f>
        <v/>
      </c>
      <c r="M563" s="7">
        <f>IF(N563=0,0,H563/N563)</f>
        <v/>
      </c>
      <c r="N563">
        <f>E563*22</f>
        <v/>
      </c>
    </row>
    <row r="564">
      <c r="A564" t="inlineStr">
        <is>
          <t>Nov</t>
        </is>
      </c>
      <c r="B564" t="inlineStr">
        <is>
          <t>Operations</t>
        </is>
      </c>
      <c r="C564" t="inlineStr">
        <is>
          <t>UK</t>
        </is>
      </c>
      <c r="D564" t="inlineStr">
        <is>
          <t>Birmingham</t>
        </is>
      </c>
      <c r="E564" t="n">
        <v>45</v>
      </c>
      <c r="F564" t="n">
        <v>2</v>
      </c>
      <c r="G564" t="n">
        <v>7</v>
      </c>
      <c r="H564" t="n">
        <v>28</v>
      </c>
      <c r="I564" t="n">
        <v>55</v>
      </c>
      <c r="J564" t="n">
        <v>179</v>
      </c>
      <c r="K564" t="n">
        <v>89</v>
      </c>
      <c r="L564" s="7">
        <f>IF(E564=0,0,G564/E564)</f>
        <v/>
      </c>
      <c r="M564" s="7">
        <f>IF(N564=0,0,H564/N564)</f>
        <v/>
      </c>
      <c r="N564">
        <f>E564*22</f>
        <v/>
      </c>
    </row>
    <row r="565">
      <c r="A565" t="inlineStr">
        <is>
          <t>Nov</t>
        </is>
      </c>
      <c r="B565" t="inlineStr">
        <is>
          <t>Operations</t>
        </is>
      </c>
      <c r="C565" t="inlineStr">
        <is>
          <t>USA</t>
        </is>
      </c>
      <c r="D565" t="inlineStr">
        <is>
          <t>New York</t>
        </is>
      </c>
      <c r="E565" t="n">
        <v>71</v>
      </c>
      <c r="F565" t="n">
        <v>3</v>
      </c>
      <c r="G565" t="n">
        <v>1</v>
      </c>
      <c r="H565" t="n">
        <v>23</v>
      </c>
      <c r="I565" t="n">
        <v>52</v>
      </c>
      <c r="J565" t="n">
        <v>109</v>
      </c>
      <c r="K565" t="n">
        <v>72</v>
      </c>
      <c r="L565" s="7">
        <f>IF(E565=0,0,G565/E565)</f>
        <v/>
      </c>
      <c r="M565" s="7">
        <f>IF(N565=0,0,H565/N565)</f>
        <v/>
      </c>
      <c r="N565">
        <f>E565*22</f>
        <v/>
      </c>
    </row>
    <row r="566">
      <c r="A566" t="inlineStr">
        <is>
          <t>Nov</t>
        </is>
      </c>
      <c r="B566" t="inlineStr">
        <is>
          <t>Operations</t>
        </is>
      </c>
      <c r="C566" t="inlineStr">
        <is>
          <t>USA</t>
        </is>
      </c>
      <c r="D566" t="inlineStr">
        <is>
          <t>Chicago</t>
        </is>
      </c>
      <c r="E566" t="n">
        <v>69</v>
      </c>
      <c r="F566" t="n">
        <v>1</v>
      </c>
      <c r="G566" t="n">
        <v>0</v>
      </c>
      <c r="H566" t="n">
        <v>30</v>
      </c>
      <c r="I566" t="n">
        <v>42</v>
      </c>
      <c r="J566" t="n">
        <v>90</v>
      </c>
      <c r="K566" t="n">
        <v>63</v>
      </c>
      <c r="L566" s="7">
        <f>IF(E566=0,0,G566/E566)</f>
        <v/>
      </c>
      <c r="M566" s="7">
        <f>IF(N566=0,0,H566/N566)</f>
        <v/>
      </c>
      <c r="N566">
        <f>E566*22</f>
        <v/>
      </c>
    </row>
    <row r="567">
      <c r="A567" t="inlineStr">
        <is>
          <t>Nov</t>
        </is>
      </c>
      <c r="B567" t="inlineStr">
        <is>
          <t>Operations</t>
        </is>
      </c>
      <c r="C567" t="inlineStr">
        <is>
          <t>USA</t>
        </is>
      </c>
      <c r="D567" t="inlineStr">
        <is>
          <t>Austin</t>
        </is>
      </c>
      <c r="E567" t="n">
        <v>24</v>
      </c>
      <c r="F567" t="n">
        <v>4</v>
      </c>
      <c r="G567" t="n">
        <v>5</v>
      </c>
      <c r="H567" t="n">
        <v>27</v>
      </c>
      <c r="I567" t="n">
        <v>126</v>
      </c>
      <c r="J567" t="n">
        <v>6</v>
      </c>
      <c r="K567" t="n">
        <v>87</v>
      </c>
      <c r="L567" s="7">
        <f>IF(E567=0,0,G567/E567)</f>
        <v/>
      </c>
      <c r="M567" s="7">
        <f>IF(N567=0,0,H567/N567)</f>
        <v/>
      </c>
      <c r="N567">
        <f>E567*22</f>
        <v/>
      </c>
    </row>
    <row r="568">
      <c r="A568" t="inlineStr">
        <is>
          <t>Nov</t>
        </is>
      </c>
      <c r="B568" t="inlineStr">
        <is>
          <t>Operations</t>
        </is>
      </c>
      <c r="C568" t="inlineStr">
        <is>
          <t>USA</t>
        </is>
      </c>
      <c r="D568" t="inlineStr">
        <is>
          <t>San Francisco</t>
        </is>
      </c>
      <c r="E568" t="n">
        <v>57</v>
      </c>
      <c r="F568" t="n">
        <v>5</v>
      </c>
      <c r="G568" t="n">
        <v>7</v>
      </c>
      <c r="H568" t="n">
        <v>32</v>
      </c>
      <c r="I568" t="n">
        <v>93</v>
      </c>
      <c r="J568" t="n">
        <v>145</v>
      </c>
      <c r="K568" t="n">
        <v>67</v>
      </c>
      <c r="L568" s="7">
        <f>IF(E568=0,0,G568/E568)</f>
        <v/>
      </c>
      <c r="M568" s="7">
        <f>IF(N568=0,0,H568/N568)</f>
        <v/>
      </c>
      <c r="N568">
        <f>E568*22</f>
        <v/>
      </c>
    </row>
    <row r="569">
      <c r="A569" t="inlineStr">
        <is>
          <t>Nov</t>
        </is>
      </c>
      <c r="B569" t="inlineStr">
        <is>
          <t>Sales</t>
        </is>
      </c>
      <c r="C569" t="inlineStr">
        <is>
          <t>UK</t>
        </is>
      </c>
      <c r="D569" t="inlineStr">
        <is>
          <t>London</t>
        </is>
      </c>
      <c r="E569" t="n">
        <v>13</v>
      </c>
      <c r="F569" t="n">
        <v>0</v>
      </c>
      <c r="G569" t="n">
        <v>6</v>
      </c>
      <c r="H569" t="n">
        <v>22</v>
      </c>
      <c r="I569" t="n">
        <v>18</v>
      </c>
      <c r="J569" t="n">
        <v>140</v>
      </c>
      <c r="K569" t="n">
        <v>63</v>
      </c>
      <c r="L569" s="7">
        <f>IF(E569=0,0,G569/E569)</f>
        <v/>
      </c>
      <c r="M569" s="7">
        <f>IF(N569=0,0,H569/N569)</f>
        <v/>
      </c>
      <c r="N569">
        <f>E569*22</f>
        <v/>
      </c>
    </row>
    <row r="570">
      <c r="A570" t="inlineStr">
        <is>
          <t>Nov</t>
        </is>
      </c>
      <c r="B570" t="inlineStr">
        <is>
          <t>Sales</t>
        </is>
      </c>
      <c r="C570" t="inlineStr">
        <is>
          <t>UK</t>
        </is>
      </c>
      <c r="D570" t="inlineStr">
        <is>
          <t>Manchester</t>
        </is>
      </c>
      <c r="E570" t="n">
        <v>70</v>
      </c>
      <c r="F570" t="n">
        <v>6</v>
      </c>
      <c r="G570" t="n">
        <v>3</v>
      </c>
      <c r="H570" t="n">
        <v>22</v>
      </c>
      <c r="I570" t="n">
        <v>17</v>
      </c>
      <c r="J570" t="n">
        <v>20</v>
      </c>
      <c r="K570" t="n">
        <v>78</v>
      </c>
      <c r="L570" s="7">
        <f>IF(E570=0,0,G570/E570)</f>
        <v/>
      </c>
      <c r="M570" s="7">
        <f>IF(N570=0,0,H570/N570)</f>
        <v/>
      </c>
      <c r="N570">
        <f>E570*22</f>
        <v/>
      </c>
    </row>
    <row r="571">
      <c r="A571" t="inlineStr">
        <is>
          <t>Nov</t>
        </is>
      </c>
      <c r="B571" t="inlineStr">
        <is>
          <t>Sales</t>
        </is>
      </c>
      <c r="C571" t="inlineStr">
        <is>
          <t>UK</t>
        </is>
      </c>
      <c r="D571" t="inlineStr">
        <is>
          <t>Birmingham</t>
        </is>
      </c>
      <c r="E571" t="n">
        <v>28</v>
      </c>
      <c r="F571" t="n">
        <v>5</v>
      </c>
      <c r="G571" t="n">
        <v>1</v>
      </c>
      <c r="H571" t="n">
        <v>19</v>
      </c>
      <c r="I571" t="n">
        <v>45</v>
      </c>
      <c r="J571" t="n">
        <v>15</v>
      </c>
      <c r="K571" t="n">
        <v>82</v>
      </c>
      <c r="L571" s="7">
        <f>IF(E571=0,0,G571/E571)</f>
        <v/>
      </c>
      <c r="M571" s="7">
        <f>IF(N571=0,0,H571/N571)</f>
        <v/>
      </c>
      <c r="N571">
        <f>E571*22</f>
        <v/>
      </c>
    </row>
    <row r="572">
      <c r="A572" t="inlineStr">
        <is>
          <t>Nov</t>
        </is>
      </c>
      <c r="B572" t="inlineStr">
        <is>
          <t>Sales</t>
        </is>
      </c>
      <c r="C572" t="inlineStr">
        <is>
          <t>USA</t>
        </is>
      </c>
      <c r="D572" t="inlineStr">
        <is>
          <t>New York</t>
        </is>
      </c>
      <c r="E572" t="n">
        <v>31</v>
      </c>
      <c r="F572" t="n">
        <v>2</v>
      </c>
      <c r="G572" t="n">
        <v>2</v>
      </c>
      <c r="H572" t="n">
        <v>6</v>
      </c>
      <c r="I572" t="n">
        <v>97</v>
      </c>
      <c r="J572" t="n">
        <v>3</v>
      </c>
      <c r="K572" t="n">
        <v>86</v>
      </c>
      <c r="L572" s="7">
        <f>IF(E572=0,0,G572/E572)</f>
        <v/>
      </c>
      <c r="M572" s="7">
        <f>IF(N572=0,0,H572/N572)</f>
        <v/>
      </c>
      <c r="N572">
        <f>E572*22</f>
        <v/>
      </c>
    </row>
    <row r="573">
      <c r="A573" t="inlineStr">
        <is>
          <t>Nov</t>
        </is>
      </c>
      <c r="B573" t="inlineStr">
        <is>
          <t>Sales</t>
        </is>
      </c>
      <c r="C573" t="inlineStr">
        <is>
          <t>USA</t>
        </is>
      </c>
      <c r="D573" t="inlineStr">
        <is>
          <t>Chicago</t>
        </is>
      </c>
      <c r="E573" t="n">
        <v>59</v>
      </c>
      <c r="F573" t="n">
        <v>3</v>
      </c>
      <c r="G573" t="n">
        <v>2</v>
      </c>
      <c r="H573" t="n">
        <v>5</v>
      </c>
      <c r="I573" t="n">
        <v>61</v>
      </c>
      <c r="J573" t="n">
        <v>48</v>
      </c>
      <c r="K573" t="n">
        <v>82</v>
      </c>
      <c r="L573" s="7">
        <f>IF(E573=0,0,G573/E573)</f>
        <v/>
      </c>
      <c r="M573" s="7">
        <f>IF(N573=0,0,H573/N573)</f>
        <v/>
      </c>
      <c r="N573">
        <f>E573*22</f>
        <v/>
      </c>
    </row>
    <row r="574">
      <c r="A574" t="inlineStr">
        <is>
          <t>Nov</t>
        </is>
      </c>
      <c r="B574" t="inlineStr">
        <is>
          <t>Sales</t>
        </is>
      </c>
      <c r="C574" t="inlineStr">
        <is>
          <t>USA</t>
        </is>
      </c>
      <c r="D574" t="inlineStr">
        <is>
          <t>Austin</t>
        </is>
      </c>
      <c r="E574" t="n">
        <v>36</v>
      </c>
      <c r="F574" t="n">
        <v>7</v>
      </c>
      <c r="G574" t="n">
        <v>1</v>
      </c>
      <c r="H574" t="n">
        <v>19</v>
      </c>
      <c r="I574" t="n">
        <v>21</v>
      </c>
      <c r="J574" t="n">
        <v>115</v>
      </c>
      <c r="K574" t="n">
        <v>89</v>
      </c>
      <c r="L574" s="7">
        <f>IF(E574=0,0,G574/E574)</f>
        <v/>
      </c>
      <c r="M574" s="7">
        <f>IF(N574=0,0,H574/N574)</f>
        <v/>
      </c>
      <c r="N574">
        <f>E574*22</f>
        <v/>
      </c>
    </row>
    <row r="575">
      <c r="A575" t="inlineStr">
        <is>
          <t>Nov</t>
        </is>
      </c>
      <c r="B575" t="inlineStr">
        <is>
          <t>Sales</t>
        </is>
      </c>
      <c r="C575" t="inlineStr">
        <is>
          <t>USA</t>
        </is>
      </c>
      <c r="D575" t="inlineStr">
        <is>
          <t>San Francisco</t>
        </is>
      </c>
      <c r="E575" t="n">
        <v>26</v>
      </c>
      <c r="F575" t="n">
        <v>1</v>
      </c>
      <c r="G575" t="n">
        <v>7</v>
      </c>
      <c r="H575" t="n">
        <v>6</v>
      </c>
      <c r="I575" t="n">
        <v>77</v>
      </c>
      <c r="J575" t="n">
        <v>16</v>
      </c>
      <c r="K575" t="n">
        <v>77</v>
      </c>
      <c r="L575" s="7">
        <f>IF(E575=0,0,G575/E575)</f>
        <v/>
      </c>
      <c r="M575" s="7">
        <f>IF(N575=0,0,H575/N575)</f>
        <v/>
      </c>
      <c r="N575">
        <f>E575*22</f>
        <v/>
      </c>
    </row>
    <row r="576">
      <c r="A576" t="inlineStr">
        <is>
          <t>Nov</t>
        </is>
      </c>
      <c r="B576" t="inlineStr">
        <is>
          <t>HR</t>
        </is>
      </c>
      <c r="C576" t="inlineStr">
        <is>
          <t>UK</t>
        </is>
      </c>
      <c r="D576" t="inlineStr">
        <is>
          <t>London</t>
        </is>
      </c>
      <c r="E576" t="n">
        <v>52</v>
      </c>
      <c r="F576" t="n">
        <v>5</v>
      </c>
      <c r="G576" t="n">
        <v>1</v>
      </c>
      <c r="H576" t="n">
        <v>10</v>
      </c>
      <c r="I576" t="n">
        <v>94</v>
      </c>
      <c r="J576" t="n">
        <v>51</v>
      </c>
      <c r="K576" t="n">
        <v>72</v>
      </c>
      <c r="L576" s="7">
        <f>IF(E576=0,0,G576/E576)</f>
        <v/>
      </c>
      <c r="M576" s="7">
        <f>IF(N576=0,0,H576/N576)</f>
        <v/>
      </c>
      <c r="N576">
        <f>E576*22</f>
        <v/>
      </c>
    </row>
    <row r="577">
      <c r="A577" t="inlineStr">
        <is>
          <t>Nov</t>
        </is>
      </c>
      <c r="B577" t="inlineStr">
        <is>
          <t>HR</t>
        </is>
      </c>
      <c r="C577" t="inlineStr">
        <is>
          <t>UK</t>
        </is>
      </c>
      <c r="D577" t="inlineStr">
        <is>
          <t>Manchester</t>
        </is>
      </c>
      <c r="E577" t="n">
        <v>20</v>
      </c>
      <c r="F577" t="n">
        <v>7</v>
      </c>
      <c r="G577" t="n">
        <v>4</v>
      </c>
      <c r="H577" t="n">
        <v>28</v>
      </c>
      <c r="I577" t="n">
        <v>29</v>
      </c>
      <c r="J577" t="n">
        <v>150</v>
      </c>
      <c r="K577" t="n">
        <v>78</v>
      </c>
      <c r="L577" s="7">
        <f>IF(E577=0,0,G577/E577)</f>
        <v/>
      </c>
      <c r="M577" s="7">
        <f>IF(N577=0,0,H577/N577)</f>
        <v/>
      </c>
      <c r="N577">
        <f>E577*22</f>
        <v/>
      </c>
    </row>
    <row r="578">
      <c r="A578" t="inlineStr">
        <is>
          <t>Nov</t>
        </is>
      </c>
      <c r="B578" t="inlineStr">
        <is>
          <t>HR</t>
        </is>
      </c>
      <c r="C578" t="inlineStr">
        <is>
          <t>UK</t>
        </is>
      </c>
      <c r="D578" t="inlineStr">
        <is>
          <t>Birmingham</t>
        </is>
      </c>
      <c r="E578" t="n">
        <v>18</v>
      </c>
      <c r="F578" t="n">
        <v>1</v>
      </c>
      <c r="G578" t="n">
        <v>6</v>
      </c>
      <c r="H578" t="n">
        <v>32</v>
      </c>
      <c r="I578" t="n">
        <v>18</v>
      </c>
      <c r="J578" t="n">
        <v>12</v>
      </c>
      <c r="K578" t="n">
        <v>76</v>
      </c>
      <c r="L578" s="7">
        <f>IF(E578=0,0,G578/E578)</f>
        <v/>
      </c>
      <c r="M578" s="7">
        <f>IF(N578=0,0,H578/N578)</f>
        <v/>
      </c>
      <c r="N578">
        <f>E578*22</f>
        <v/>
      </c>
    </row>
    <row r="579">
      <c r="A579" t="inlineStr">
        <is>
          <t>Nov</t>
        </is>
      </c>
      <c r="B579" t="inlineStr">
        <is>
          <t>HR</t>
        </is>
      </c>
      <c r="C579" t="inlineStr">
        <is>
          <t>USA</t>
        </is>
      </c>
      <c r="D579" t="inlineStr">
        <is>
          <t>New York</t>
        </is>
      </c>
      <c r="E579" t="n">
        <v>26</v>
      </c>
      <c r="F579" t="n">
        <v>4</v>
      </c>
      <c r="G579" t="n">
        <v>6</v>
      </c>
      <c r="H579" t="n">
        <v>25</v>
      </c>
      <c r="I579" t="n">
        <v>29</v>
      </c>
      <c r="J579" t="n">
        <v>152</v>
      </c>
      <c r="K579" t="n">
        <v>84</v>
      </c>
      <c r="L579" s="7">
        <f>IF(E579=0,0,G579/E579)</f>
        <v/>
      </c>
      <c r="M579" s="7">
        <f>IF(N579=0,0,H579/N579)</f>
        <v/>
      </c>
      <c r="N579">
        <f>E579*22</f>
        <v/>
      </c>
    </row>
    <row r="580">
      <c r="A580" t="inlineStr">
        <is>
          <t>Nov</t>
        </is>
      </c>
      <c r="B580" t="inlineStr">
        <is>
          <t>HR</t>
        </is>
      </c>
      <c r="C580" t="inlineStr">
        <is>
          <t>USA</t>
        </is>
      </c>
      <c r="D580" t="inlineStr">
        <is>
          <t>Chicago</t>
        </is>
      </c>
      <c r="E580" t="n">
        <v>17</v>
      </c>
      <c r="F580" t="n">
        <v>6</v>
      </c>
      <c r="G580" t="n">
        <v>3</v>
      </c>
      <c r="H580" t="n">
        <v>25</v>
      </c>
      <c r="I580" t="n">
        <v>97</v>
      </c>
      <c r="J580" t="n">
        <v>112</v>
      </c>
      <c r="K580" t="n">
        <v>72</v>
      </c>
      <c r="L580" s="7">
        <f>IF(E580=0,0,G580/E580)</f>
        <v/>
      </c>
      <c r="M580" s="7">
        <f>IF(N580=0,0,H580/N580)</f>
        <v/>
      </c>
      <c r="N580">
        <f>E580*22</f>
        <v/>
      </c>
    </row>
    <row r="581">
      <c r="A581" t="inlineStr">
        <is>
          <t>Nov</t>
        </is>
      </c>
      <c r="B581" t="inlineStr">
        <is>
          <t>HR</t>
        </is>
      </c>
      <c r="C581" t="inlineStr">
        <is>
          <t>USA</t>
        </is>
      </c>
      <c r="D581" t="inlineStr">
        <is>
          <t>Austin</t>
        </is>
      </c>
      <c r="E581" t="n">
        <v>42</v>
      </c>
      <c r="F581" t="n">
        <v>1</v>
      </c>
      <c r="G581" t="n">
        <v>0</v>
      </c>
      <c r="H581" t="n">
        <v>19</v>
      </c>
      <c r="I581" t="n">
        <v>115</v>
      </c>
      <c r="J581" t="n">
        <v>69</v>
      </c>
      <c r="K581" t="n">
        <v>92</v>
      </c>
      <c r="L581" s="7">
        <f>IF(E581=0,0,G581/E581)</f>
        <v/>
      </c>
      <c r="M581" s="7">
        <f>IF(N581=0,0,H581/N581)</f>
        <v/>
      </c>
      <c r="N581">
        <f>E581*22</f>
        <v/>
      </c>
    </row>
    <row r="582">
      <c r="A582" t="inlineStr">
        <is>
          <t>Nov</t>
        </is>
      </c>
      <c r="B582" t="inlineStr">
        <is>
          <t>HR</t>
        </is>
      </c>
      <c r="C582" t="inlineStr">
        <is>
          <t>USA</t>
        </is>
      </c>
      <c r="D582" t="inlineStr">
        <is>
          <t>San Francisco</t>
        </is>
      </c>
      <c r="E582" t="n">
        <v>30</v>
      </c>
      <c r="F582" t="n">
        <v>6</v>
      </c>
      <c r="G582" t="n">
        <v>4</v>
      </c>
      <c r="H582" t="n">
        <v>23</v>
      </c>
      <c r="I582" t="n">
        <v>14</v>
      </c>
      <c r="J582" t="n">
        <v>116</v>
      </c>
      <c r="K582" t="n">
        <v>60</v>
      </c>
      <c r="L582" s="7">
        <f>IF(E582=0,0,G582/E582)</f>
        <v/>
      </c>
      <c r="M582" s="7">
        <f>IF(N582=0,0,H582/N582)</f>
        <v/>
      </c>
      <c r="N582">
        <f>E582*22</f>
        <v/>
      </c>
    </row>
    <row r="583">
      <c r="A583" t="inlineStr">
        <is>
          <t>Nov</t>
        </is>
      </c>
      <c r="B583" t="inlineStr">
        <is>
          <t>Finance</t>
        </is>
      </c>
      <c r="C583" t="inlineStr">
        <is>
          <t>UK</t>
        </is>
      </c>
      <c r="D583" t="inlineStr">
        <is>
          <t>London</t>
        </is>
      </c>
      <c r="E583" t="n">
        <v>32</v>
      </c>
      <c r="F583" t="n">
        <v>7</v>
      </c>
      <c r="G583" t="n">
        <v>6</v>
      </c>
      <c r="H583" t="n">
        <v>5</v>
      </c>
      <c r="I583" t="n">
        <v>79</v>
      </c>
      <c r="J583" t="n">
        <v>159</v>
      </c>
      <c r="K583" t="n">
        <v>61</v>
      </c>
      <c r="L583" s="7">
        <f>IF(E583=0,0,G583/E583)</f>
        <v/>
      </c>
      <c r="M583" s="7">
        <f>IF(N583=0,0,H583/N583)</f>
        <v/>
      </c>
      <c r="N583">
        <f>E583*22</f>
        <v/>
      </c>
    </row>
    <row r="584">
      <c r="A584" t="inlineStr">
        <is>
          <t>Nov</t>
        </is>
      </c>
      <c r="B584" t="inlineStr">
        <is>
          <t>Finance</t>
        </is>
      </c>
      <c r="C584" t="inlineStr">
        <is>
          <t>UK</t>
        </is>
      </c>
      <c r="D584" t="inlineStr">
        <is>
          <t>Manchester</t>
        </is>
      </c>
      <c r="E584" t="n">
        <v>10</v>
      </c>
      <c r="F584" t="n">
        <v>4</v>
      </c>
      <c r="G584" t="n">
        <v>4</v>
      </c>
      <c r="H584" t="n">
        <v>10</v>
      </c>
      <c r="I584" t="n">
        <v>39</v>
      </c>
      <c r="J584" t="n">
        <v>60</v>
      </c>
      <c r="K584" t="n">
        <v>59</v>
      </c>
      <c r="L584" s="7">
        <f>IF(E584=0,0,G584/E584)</f>
        <v/>
      </c>
      <c r="M584" s="7">
        <f>IF(N584=0,0,H584/N584)</f>
        <v/>
      </c>
      <c r="N584">
        <f>E584*22</f>
        <v/>
      </c>
    </row>
    <row r="585">
      <c r="A585" t="inlineStr">
        <is>
          <t>Nov</t>
        </is>
      </c>
      <c r="B585" t="inlineStr">
        <is>
          <t>Finance</t>
        </is>
      </c>
      <c r="C585" t="inlineStr">
        <is>
          <t>UK</t>
        </is>
      </c>
      <c r="D585" t="inlineStr">
        <is>
          <t>Birmingham</t>
        </is>
      </c>
      <c r="E585" t="n">
        <v>68</v>
      </c>
      <c r="F585" t="n">
        <v>7</v>
      </c>
      <c r="G585" t="n">
        <v>0</v>
      </c>
      <c r="H585" t="n">
        <v>1</v>
      </c>
      <c r="I585" t="n">
        <v>102</v>
      </c>
      <c r="J585" t="n">
        <v>1</v>
      </c>
      <c r="K585" t="n">
        <v>86</v>
      </c>
      <c r="L585" s="7">
        <f>IF(E585=0,0,G585/E585)</f>
        <v/>
      </c>
      <c r="M585" s="7">
        <f>IF(N585=0,0,H585/N585)</f>
        <v/>
      </c>
      <c r="N585">
        <f>E585*22</f>
        <v/>
      </c>
    </row>
    <row r="586">
      <c r="A586" t="inlineStr">
        <is>
          <t>Nov</t>
        </is>
      </c>
      <c r="B586" t="inlineStr">
        <is>
          <t>Finance</t>
        </is>
      </c>
      <c r="C586" t="inlineStr">
        <is>
          <t>USA</t>
        </is>
      </c>
      <c r="D586" t="inlineStr">
        <is>
          <t>New York</t>
        </is>
      </c>
      <c r="E586" t="n">
        <v>50</v>
      </c>
      <c r="F586" t="n">
        <v>8</v>
      </c>
      <c r="G586" t="n">
        <v>2</v>
      </c>
      <c r="H586" t="n">
        <v>1</v>
      </c>
      <c r="I586" t="n">
        <v>117</v>
      </c>
      <c r="J586" t="n">
        <v>25</v>
      </c>
      <c r="K586" t="n">
        <v>83</v>
      </c>
      <c r="L586" s="7">
        <f>IF(E586=0,0,G586/E586)</f>
        <v/>
      </c>
      <c r="M586" s="7">
        <f>IF(N586=0,0,H586/N586)</f>
        <v/>
      </c>
      <c r="N586">
        <f>E586*22</f>
        <v/>
      </c>
    </row>
    <row r="587">
      <c r="A587" t="inlineStr">
        <is>
          <t>Nov</t>
        </is>
      </c>
      <c r="B587" t="inlineStr">
        <is>
          <t>Finance</t>
        </is>
      </c>
      <c r="C587" t="inlineStr">
        <is>
          <t>USA</t>
        </is>
      </c>
      <c r="D587" t="inlineStr">
        <is>
          <t>Chicago</t>
        </is>
      </c>
      <c r="E587" t="n">
        <v>61</v>
      </c>
      <c r="F587" t="n">
        <v>8</v>
      </c>
      <c r="G587" t="n">
        <v>7</v>
      </c>
      <c r="H587" t="n">
        <v>6</v>
      </c>
      <c r="I587" t="n">
        <v>98</v>
      </c>
      <c r="J587" t="n">
        <v>98</v>
      </c>
      <c r="K587" t="n">
        <v>75</v>
      </c>
      <c r="L587" s="7">
        <f>IF(E587=0,0,G587/E587)</f>
        <v/>
      </c>
      <c r="M587" s="7">
        <f>IF(N587=0,0,H587/N587)</f>
        <v/>
      </c>
      <c r="N587">
        <f>E587*22</f>
        <v/>
      </c>
    </row>
    <row r="588">
      <c r="A588" t="inlineStr">
        <is>
          <t>Nov</t>
        </is>
      </c>
      <c r="B588" t="inlineStr">
        <is>
          <t>Finance</t>
        </is>
      </c>
      <c r="C588" t="inlineStr">
        <is>
          <t>USA</t>
        </is>
      </c>
      <c r="D588" t="inlineStr">
        <is>
          <t>Austin</t>
        </is>
      </c>
      <c r="E588" t="n">
        <v>46</v>
      </c>
      <c r="F588" t="n">
        <v>6</v>
      </c>
      <c r="G588" t="n">
        <v>2</v>
      </c>
      <c r="H588" t="n">
        <v>19</v>
      </c>
      <c r="I588" t="n">
        <v>128</v>
      </c>
      <c r="J588" t="n">
        <v>136</v>
      </c>
      <c r="K588" t="n">
        <v>91</v>
      </c>
      <c r="L588" s="7">
        <f>IF(E588=0,0,G588/E588)</f>
        <v/>
      </c>
      <c r="M588" s="7">
        <f>IF(N588=0,0,H588/N588)</f>
        <v/>
      </c>
      <c r="N588">
        <f>E588*22</f>
        <v/>
      </c>
    </row>
    <row r="589">
      <c r="A589" t="inlineStr">
        <is>
          <t>Nov</t>
        </is>
      </c>
      <c r="B589" t="inlineStr">
        <is>
          <t>Finance</t>
        </is>
      </c>
      <c r="C589" t="inlineStr">
        <is>
          <t>USA</t>
        </is>
      </c>
      <c r="D589" t="inlineStr">
        <is>
          <t>San Francisco</t>
        </is>
      </c>
      <c r="E589" t="n">
        <v>43</v>
      </c>
      <c r="F589" t="n">
        <v>0</v>
      </c>
      <c r="G589" t="n">
        <v>0</v>
      </c>
      <c r="H589" t="n">
        <v>30</v>
      </c>
      <c r="I589" t="n">
        <v>43</v>
      </c>
      <c r="J589" t="n">
        <v>96</v>
      </c>
      <c r="K589" t="n">
        <v>58</v>
      </c>
      <c r="L589" s="7">
        <f>IF(E589=0,0,G589/E589)</f>
        <v/>
      </c>
      <c r="M589" s="7">
        <f>IF(N589=0,0,H589/N589)</f>
        <v/>
      </c>
      <c r="N589">
        <f>E589*22</f>
        <v/>
      </c>
    </row>
    <row r="590">
      <c r="A590" t="inlineStr">
        <is>
          <t>Nov</t>
        </is>
      </c>
      <c r="B590" t="inlineStr">
        <is>
          <t>IT</t>
        </is>
      </c>
      <c r="C590" t="inlineStr">
        <is>
          <t>UK</t>
        </is>
      </c>
      <c r="D590" t="inlineStr">
        <is>
          <t>London</t>
        </is>
      </c>
      <c r="E590" t="n">
        <v>68</v>
      </c>
      <c r="F590" t="n">
        <v>2</v>
      </c>
      <c r="G590" t="n">
        <v>4</v>
      </c>
      <c r="H590" t="n">
        <v>9</v>
      </c>
      <c r="I590" t="n">
        <v>135</v>
      </c>
      <c r="J590" t="n">
        <v>28</v>
      </c>
      <c r="K590" t="n">
        <v>77</v>
      </c>
      <c r="L590" s="7">
        <f>IF(E590=0,0,G590/E590)</f>
        <v/>
      </c>
      <c r="M590" s="7">
        <f>IF(N590=0,0,H590/N590)</f>
        <v/>
      </c>
      <c r="N590">
        <f>E590*22</f>
        <v/>
      </c>
    </row>
    <row r="591">
      <c r="A591" t="inlineStr">
        <is>
          <t>Nov</t>
        </is>
      </c>
      <c r="B591" t="inlineStr">
        <is>
          <t>IT</t>
        </is>
      </c>
      <c r="C591" t="inlineStr">
        <is>
          <t>UK</t>
        </is>
      </c>
      <c r="D591" t="inlineStr">
        <is>
          <t>Manchester</t>
        </is>
      </c>
      <c r="E591" t="n">
        <v>68</v>
      </c>
      <c r="F591" t="n">
        <v>6</v>
      </c>
      <c r="G591" t="n">
        <v>0</v>
      </c>
      <c r="H591" t="n">
        <v>21</v>
      </c>
      <c r="I591" t="n">
        <v>67</v>
      </c>
      <c r="J591" t="n">
        <v>96</v>
      </c>
      <c r="K591" t="n">
        <v>75</v>
      </c>
      <c r="L591" s="7">
        <f>IF(E591=0,0,G591/E591)</f>
        <v/>
      </c>
      <c r="M591" s="7">
        <f>IF(N591=0,0,H591/N591)</f>
        <v/>
      </c>
      <c r="N591">
        <f>E591*22</f>
        <v/>
      </c>
    </row>
    <row r="592">
      <c r="A592" t="inlineStr">
        <is>
          <t>Nov</t>
        </is>
      </c>
      <c r="B592" t="inlineStr">
        <is>
          <t>IT</t>
        </is>
      </c>
      <c r="C592" t="inlineStr">
        <is>
          <t>UK</t>
        </is>
      </c>
      <c r="D592" t="inlineStr">
        <is>
          <t>Birmingham</t>
        </is>
      </c>
      <c r="E592" t="n">
        <v>14</v>
      </c>
      <c r="F592" t="n">
        <v>6</v>
      </c>
      <c r="G592" t="n">
        <v>7</v>
      </c>
      <c r="H592" t="n">
        <v>3</v>
      </c>
      <c r="I592" t="n">
        <v>29</v>
      </c>
      <c r="J592" t="n">
        <v>8</v>
      </c>
      <c r="K592" t="n">
        <v>86</v>
      </c>
      <c r="L592" s="7">
        <f>IF(E592=0,0,G592/E592)</f>
        <v/>
      </c>
      <c r="M592" s="7">
        <f>IF(N592=0,0,H592/N592)</f>
        <v/>
      </c>
      <c r="N592">
        <f>E592*22</f>
        <v/>
      </c>
    </row>
    <row r="593">
      <c r="A593" t="inlineStr">
        <is>
          <t>Nov</t>
        </is>
      </c>
      <c r="B593" t="inlineStr">
        <is>
          <t>IT</t>
        </is>
      </c>
      <c r="C593" t="inlineStr">
        <is>
          <t>USA</t>
        </is>
      </c>
      <c r="D593" t="inlineStr">
        <is>
          <t>New York</t>
        </is>
      </c>
      <c r="E593" t="n">
        <v>38</v>
      </c>
      <c r="F593" t="n">
        <v>3</v>
      </c>
      <c r="G593" t="n">
        <v>5</v>
      </c>
      <c r="H593" t="n">
        <v>10</v>
      </c>
      <c r="I593" t="n">
        <v>36</v>
      </c>
      <c r="J593" t="n">
        <v>148</v>
      </c>
      <c r="K593" t="n">
        <v>82</v>
      </c>
      <c r="L593" s="7">
        <f>IF(E593=0,0,G593/E593)</f>
        <v/>
      </c>
      <c r="M593" s="7">
        <f>IF(N593=0,0,H593/N593)</f>
        <v/>
      </c>
      <c r="N593">
        <f>E593*22</f>
        <v/>
      </c>
    </row>
    <row r="594">
      <c r="A594" t="inlineStr">
        <is>
          <t>Nov</t>
        </is>
      </c>
      <c r="B594" t="inlineStr">
        <is>
          <t>IT</t>
        </is>
      </c>
      <c r="C594" t="inlineStr">
        <is>
          <t>USA</t>
        </is>
      </c>
      <c r="D594" t="inlineStr">
        <is>
          <t>Chicago</t>
        </is>
      </c>
      <c r="E594" t="n">
        <v>75</v>
      </c>
      <c r="F594" t="n">
        <v>7</v>
      </c>
      <c r="G594" t="n">
        <v>1</v>
      </c>
      <c r="H594" t="n">
        <v>28</v>
      </c>
      <c r="I594" t="n">
        <v>42</v>
      </c>
      <c r="J594" t="n">
        <v>69</v>
      </c>
      <c r="K594" t="n">
        <v>90</v>
      </c>
      <c r="L594" s="7">
        <f>IF(E594=0,0,G594/E594)</f>
        <v/>
      </c>
      <c r="M594" s="7">
        <f>IF(N594=0,0,H594/N594)</f>
        <v/>
      </c>
      <c r="N594">
        <f>E594*22</f>
        <v/>
      </c>
    </row>
    <row r="595">
      <c r="A595" t="inlineStr">
        <is>
          <t>Nov</t>
        </is>
      </c>
      <c r="B595" t="inlineStr">
        <is>
          <t>IT</t>
        </is>
      </c>
      <c r="C595" t="inlineStr">
        <is>
          <t>USA</t>
        </is>
      </c>
      <c r="D595" t="inlineStr">
        <is>
          <t>Austin</t>
        </is>
      </c>
      <c r="E595" t="n">
        <v>14</v>
      </c>
      <c r="F595" t="n">
        <v>2</v>
      </c>
      <c r="G595" t="n">
        <v>5</v>
      </c>
      <c r="H595" t="n">
        <v>24</v>
      </c>
      <c r="I595" t="n">
        <v>115</v>
      </c>
      <c r="J595" t="n">
        <v>131</v>
      </c>
      <c r="K595" t="n">
        <v>88</v>
      </c>
      <c r="L595" s="7">
        <f>IF(E595=0,0,G595/E595)</f>
        <v/>
      </c>
      <c r="M595" s="7">
        <f>IF(N595=0,0,H595/N595)</f>
        <v/>
      </c>
      <c r="N595">
        <f>E595*22</f>
        <v/>
      </c>
    </row>
    <row r="596">
      <c r="A596" t="inlineStr">
        <is>
          <t>Nov</t>
        </is>
      </c>
      <c r="B596" t="inlineStr">
        <is>
          <t>IT</t>
        </is>
      </c>
      <c r="C596" t="inlineStr">
        <is>
          <t>USA</t>
        </is>
      </c>
      <c r="D596" t="inlineStr">
        <is>
          <t>San Francisco</t>
        </is>
      </c>
      <c r="E596" t="n">
        <v>47</v>
      </c>
      <c r="F596" t="n">
        <v>6</v>
      </c>
      <c r="G596" t="n">
        <v>2</v>
      </c>
      <c r="H596" t="n">
        <v>19</v>
      </c>
      <c r="I596" t="n">
        <v>14</v>
      </c>
      <c r="J596" t="n">
        <v>135</v>
      </c>
      <c r="K596" t="n">
        <v>72</v>
      </c>
      <c r="L596" s="7">
        <f>IF(E596=0,0,G596/E596)</f>
        <v/>
      </c>
      <c r="M596" s="7">
        <f>IF(N596=0,0,H596/N596)</f>
        <v/>
      </c>
      <c r="N596">
        <f>E596*22</f>
        <v/>
      </c>
    </row>
    <row r="597">
      <c r="A597" t="inlineStr">
        <is>
          <t>Nov</t>
        </is>
      </c>
      <c r="B597" t="inlineStr">
        <is>
          <t>Customer Support</t>
        </is>
      </c>
      <c r="C597" t="inlineStr">
        <is>
          <t>UK</t>
        </is>
      </c>
      <c r="D597" t="inlineStr">
        <is>
          <t>London</t>
        </is>
      </c>
      <c r="E597" t="n">
        <v>55</v>
      </c>
      <c r="F597" t="n">
        <v>3</v>
      </c>
      <c r="G597" t="n">
        <v>3</v>
      </c>
      <c r="H597" t="n">
        <v>29</v>
      </c>
      <c r="I597" t="n">
        <v>133</v>
      </c>
      <c r="J597" t="n">
        <v>155</v>
      </c>
      <c r="K597" t="n">
        <v>80</v>
      </c>
      <c r="L597" s="7">
        <f>IF(E597=0,0,G597/E597)</f>
        <v/>
      </c>
      <c r="M597" s="7">
        <f>IF(N597=0,0,H597/N597)</f>
        <v/>
      </c>
      <c r="N597">
        <f>E597*22</f>
        <v/>
      </c>
    </row>
    <row r="598">
      <c r="A598" t="inlineStr">
        <is>
          <t>Nov</t>
        </is>
      </c>
      <c r="B598" t="inlineStr">
        <is>
          <t>Customer Support</t>
        </is>
      </c>
      <c r="C598" t="inlineStr">
        <is>
          <t>UK</t>
        </is>
      </c>
      <c r="D598" t="inlineStr">
        <is>
          <t>Manchester</t>
        </is>
      </c>
      <c r="E598" t="n">
        <v>52</v>
      </c>
      <c r="F598" t="n">
        <v>4</v>
      </c>
      <c r="G598" t="n">
        <v>4</v>
      </c>
      <c r="H598" t="n">
        <v>1</v>
      </c>
      <c r="I598" t="n">
        <v>43</v>
      </c>
      <c r="J598" t="n">
        <v>23</v>
      </c>
      <c r="K598" t="n">
        <v>71</v>
      </c>
      <c r="L598" s="7">
        <f>IF(E598=0,0,G598/E598)</f>
        <v/>
      </c>
      <c r="M598" s="7">
        <f>IF(N598=0,0,H598/N598)</f>
        <v/>
      </c>
      <c r="N598">
        <f>E598*22</f>
        <v/>
      </c>
    </row>
    <row r="599">
      <c r="A599" t="inlineStr">
        <is>
          <t>Nov</t>
        </is>
      </c>
      <c r="B599" t="inlineStr">
        <is>
          <t>Customer Support</t>
        </is>
      </c>
      <c r="C599" t="inlineStr">
        <is>
          <t>UK</t>
        </is>
      </c>
      <c r="D599" t="inlineStr">
        <is>
          <t>Birmingham</t>
        </is>
      </c>
      <c r="E599" t="n">
        <v>53</v>
      </c>
      <c r="F599" t="n">
        <v>0</v>
      </c>
      <c r="G599" t="n">
        <v>3</v>
      </c>
      <c r="H599" t="n">
        <v>6</v>
      </c>
      <c r="I599" t="n">
        <v>72</v>
      </c>
      <c r="J599" t="n">
        <v>30</v>
      </c>
      <c r="K599" t="n">
        <v>63</v>
      </c>
      <c r="L599" s="7">
        <f>IF(E599=0,0,G599/E599)</f>
        <v/>
      </c>
      <c r="M599" s="7">
        <f>IF(N599=0,0,H599/N599)</f>
        <v/>
      </c>
      <c r="N599">
        <f>E599*22</f>
        <v/>
      </c>
    </row>
    <row r="600">
      <c r="A600" t="inlineStr">
        <is>
          <t>Nov</t>
        </is>
      </c>
      <c r="B600" t="inlineStr">
        <is>
          <t>Customer Support</t>
        </is>
      </c>
      <c r="C600" t="inlineStr">
        <is>
          <t>USA</t>
        </is>
      </c>
      <c r="D600" t="inlineStr">
        <is>
          <t>New York</t>
        </is>
      </c>
      <c r="E600" t="n">
        <v>70</v>
      </c>
      <c r="F600" t="n">
        <v>4</v>
      </c>
      <c r="G600" t="n">
        <v>1</v>
      </c>
      <c r="H600" t="n">
        <v>28</v>
      </c>
      <c r="I600" t="n">
        <v>81</v>
      </c>
      <c r="J600" t="n">
        <v>148</v>
      </c>
      <c r="K600" t="n">
        <v>88</v>
      </c>
      <c r="L600" s="7">
        <f>IF(E600=0,0,G600/E600)</f>
        <v/>
      </c>
      <c r="M600" s="7">
        <f>IF(N600=0,0,H600/N600)</f>
        <v/>
      </c>
      <c r="N600">
        <f>E600*22</f>
        <v/>
      </c>
    </row>
    <row r="601">
      <c r="A601" t="inlineStr">
        <is>
          <t>Nov</t>
        </is>
      </c>
      <c r="B601" t="inlineStr">
        <is>
          <t>Customer Support</t>
        </is>
      </c>
      <c r="C601" t="inlineStr">
        <is>
          <t>USA</t>
        </is>
      </c>
      <c r="D601" t="inlineStr">
        <is>
          <t>Chicago</t>
        </is>
      </c>
      <c r="E601" t="n">
        <v>19</v>
      </c>
      <c r="F601" t="n">
        <v>5</v>
      </c>
      <c r="G601" t="n">
        <v>4</v>
      </c>
      <c r="H601" t="n">
        <v>33</v>
      </c>
      <c r="I601" t="n">
        <v>93</v>
      </c>
      <c r="J601" t="n">
        <v>163</v>
      </c>
      <c r="K601" t="n">
        <v>66</v>
      </c>
      <c r="L601" s="7">
        <f>IF(E601=0,0,G601/E601)</f>
        <v/>
      </c>
      <c r="M601" s="7">
        <f>IF(N601=0,0,H601/N601)</f>
        <v/>
      </c>
      <c r="N601">
        <f>E601*22</f>
        <v/>
      </c>
    </row>
    <row r="602">
      <c r="A602" t="inlineStr">
        <is>
          <t>Nov</t>
        </is>
      </c>
      <c r="B602" t="inlineStr">
        <is>
          <t>Customer Support</t>
        </is>
      </c>
      <c r="C602" t="inlineStr">
        <is>
          <t>USA</t>
        </is>
      </c>
      <c r="D602" t="inlineStr">
        <is>
          <t>Austin</t>
        </is>
      </c>
      <c r="E602" t="n">
        <v>20</v>
      </c>
      <c r="F602" t="n">
        <v>4</v>
      </c>
      <c r="G602" t="n">
        <v>3</v>
      </c>
      <c r="H602" t="n">
        <v>11</v>
      </c>
      <c r="I602" t="n">
        <v>67</v>
      </c>
      <c r="J602" t="n">
        <v>29</v>
      </c>
      <c r="K602" t="n">
        <v>60</v>
      </c>
      <c r="L602" s="7">
        <f>IF(E602=0,0,G602/E602)</f>
        <v/>
      </c>
      <c r="M602" s="7">
        <f>IF(N602=0,0,H602/N602)</f>
        <v/>
      </c>
      <c r="N602">
        <f>E602*22</f>
        <v/>
      </c>
    </row>
    <row r="603">
      <c r="A603" t="inlineStr">
        <is>
          <t>Nov</t>
        </is>
      </c>
      <c r="B603" t="inlineStr">
        <is>
          <t>Customer Support</t>
        </is>
      </c>
      <c r="C603" t="inlineStr">
        <is>
          <t>USA</t>
        </is>
      </c>
      <c r="D603" t="inlineStr">
        <is>
          <t>San Francisco</t>
        </is>
      </c>
      <c r="E603" t="n">
        <v>70</v>
      </c>
      <c r="F603" t="n">
        <v>6</v>
      </c>
      <c r="G603" t="n">
        <v>5</v>
      </c>
      <c r="H603" t="n">
        <v>4</v>
      </c>
      <c r="I603" t="n">
        <v>25</v>
      </c>
      <c r="J603" t="n">
        <v>11</v>
      </c>
      <c r="K603" t="n">
        <v>83</v>
      </c>
      <c r="L603" s="7">
        <f>IF(E603=0,0,G603/E603)</f>
        <v/>
      </c>
      <c r="M603" s="7">
        <f>IF(N603=0,0,H603/N603)</f>
        <v/>
      </c>
      <c r="N603">
        <f>E603*22</f>
        <v/>
      </c>
    </row>
    <row r="604">
      <c r="A604" t="inlineStr">
        <is>
          <t>Nov</t>
        </is>
      </c>
      <c r="B604" t="inlineStr">
        <is>
          <t>Production</t>
        </is>
      </c>
      <c r="C604" t="inlineStr">
        <is>
          <t>UK</t>
        </is>
      </c>
      <c r="D604" t="inlineStr">
        <is>
          <t>London</t>
        </is>
      </c>
      <c r="E604" t="n">
        <v>14</v>
      </c>
      <c r="F604" t="n">
        <v>8</v>
      </c>
      <c r="G604" t="n">
        <v>7</v>
      </c>
      <c r="H604" t="n">
        <v>3</v>
      </c>
      <c r="I604" t="n">
        <v>124</v>
      </c>
      <c r="J604" t="n">
        <v>172</v>
      </c>
      <c r="K604" t="n">
        <v>70</v>
      </c>
      <c r="L604" s="7">
        <f>IF(E604=0,0,G604/E604)</f>
        <v/>
      </c>
      <c r="M604" s="7">
        <f>IF(N604=0,0,H604/N604)</f>
        <v/>
      </c>
      <c r="N604">
        <f>E604*22</f>
        <v/>
      </c>
    </row>
    <row r="605">
      <c r="A605" t="inlineStr">
        <is>
          <t>Nov</t>
        </is>
      </c>
      <c r="B605" t="inlineStr">
        <is>
          <t>Production</t>
        </is>
      </c>
      <c r="C605" t="inlineStr">
        <is>
          <t>UK</t>
        </is>
      </c>
      <c r="D605" t="inlineStr">
        <is>
          <t>Manchester</t>
        </is>
      </c>
      <c r="E605" t="n">
        <v>51</v>
      </c>
      <c r="F605" t="n">
        <v>5</v>
      </c>
      <c r="G605" t="n">
        <v>6</v>
      </c>
      <c r="H605" t="n">
        <v>23</v>
      </c>
      <c r="I605" t="n">
        <v>25</v>
      </c>
      <c r="J605" t="n">
        <v>163</v>
      </c>
      <c r="K605" t="n">
        <v>62</v>
      </c>
      <c r="L605" s="7">
        <f>IF(E605=0,0,G605/E605)</f>
        <v/>
      </c>
      <c r="M605" s="7">
        <f>IF(N605=0,0,H605/N605)</f>
        <v/>
      </c>
      <c r="N605">
        <f>E605*22</f>
        <v/>
      </c>
    </row>
    <row r="606">
      <c r="A606" t="inlineStr">
        <is>
          <t>Nov</t>
        </is>
      </c>
      <c r="B606" t="inlineStr">
        <is>
          <t>Production</t>
        </is>
      </c>
      <c r="C606" t="inlineStr">
        <is>
          <t>UK</t>
        </is>
      </c>
      <c r="D606" t="inlineStr">
        <is>
          <t>Birmingham</t>
        </is>
      </c>
      <c r="E606" t="n">
        <v>58</v>
      </c>
      <c r="F606" t="n">
        <v>6</v>
      </c>
      <c r="G606" t="n">
        <v>6</v>
      </c>
      <c r="H606" t="n">
        <v>29</v>
      </c>
      <c r="I606" t="n">
        <v>62</v>
      </c>
      <c r="J606" t="n">
        <v>38</v>
      </c>
      <c r="K606" t="n">
        <v>86</v>
      </c>
      <c r="L606" s="7">
        <f>IF(E606=0,0,G606/E606)</f>
        <v/>
      </c>
      <c r="M606" s="7">
        <f>IF(N606=0,0,H606/N606)</f>
        <v/>
      </c>
      <c r="N606">
        <f>E606*22</f>
        <v/>
      </c>
    </row>
    <row r="607">
      <c r="A607" t="inlineStr">
        <is>
          <t>Nov</t>
        </is>
      </c>
      <c r="B607" t="inlineStr">
        <is>
          <t>Production</t>
        </is>
      </c>
      <c r="C607" t="inlineStr">
        <is>
          <t>USA</t>
        </is>
      </c>
      <c r="D607" t="inlineStr">
        <is>
          <t>New York</t>
        </is>
      </c>
      <c r="E607" t="n">
        <v>45</v>
      </c>
      <c r="F607" t="n">
        <v>8</v>
      </c>
      <c r="G607" t="n">
        <v>1</v>
      </c>
      <c r="H607" t="n">
        <v>10</v>
      </c>
      <c r="I607" t="n">
        <v>10</v>
      </c>
      <c r="J607" t="n">
        <v>101</v>
      </c>
      <c r="K607" t="n">
        <v>73</v>
      </c>
      <c r="L607" s="7">
        <f>IF(E607=0,0,G607/E607)</f>
        <v/>
      </c>
      <c r="M607" s="7">
        <f>IF(N607=0,0,H607/N607)</f>
        <v/>
      </c>
      <c r="N607">
        <f>E607*22</f>
        <v/>
      </c>
    </row>
    <row r="608">
      <c r="A608" t="inlineStr">
        <is>
          <t>Nov</t>
        </is>
      </c>
      <c r="B608" t="inlineStr">
        <is>
          <t>Production</t>
        </is>
      </c>
      <c r="C608" t="inlineStr">
        <is>
          <t>USA</t>
        </is>
      </c>
      <c r="D608" t="inlineStr">
        <is>
          <t>Chicago</t>
        </is>
      </c>
      <c r="E608" t="n">
        <v>64</v>
      </c>
      <c r="F608" t="n">
        <v>3</v>
      </c>
      <c r="G608" t="n">
        <v>2</v>
      </c>
      <c r="H608" t="n">
        <v>14</v>
      </c>
      <c r="I608" t="n">
        <v>116</v>
      </c>
      <c r="J608" t="n">
        <v>177</v>
      </c>
      <c r="K608" t="n">
        <v>66</v>
      </c>
      <c r="L608" s="7">
        <f>IF(E608=0,0,G608/E608)</f>
        <v/>
      </c>
      <c r="M608" s="7">
        <f>IF(N608=0,0,H608/N608)</f>
        <v/>
      </c>
      <c r="N608">
        <f>E608*22</f>
        <v/>
      </c>
    </row>
    <row r="609">
      <c r="A609" t="inlineStr">
        <is>
          <t>Nov</t>
        </is>
      </c>
      <c r="B609" t="inlineStr">
        <is>
          <t>Production</t>
        </is>
      </c>
      <c r="C609" t="inlineStr">
        <is>
          <t>USA</t>
        </is>
      </c>
      <c r="D609" t="inlineStr">
        <is>
          <t>Austin</t>
        </is>
      </c>
      <c r="E609" t="n">
        <v>51</v>
      </c>
      <c r="F609" t="n">
        <v>0</v>
      </c>
      <c r="G609" t="n">
        <v>2</v>
      </c>
      <c r="H609" t="n">
        <v>19</v>
      </c>
      <c r="I609" t="n">
        <v>54</v>
      </c>
      <c r="J609" t="n">
        <v>90</v>
      </c>
      <c r="K609" t="n">
        <v>63</v>
      </c>
      <c r="L609" s="7">
        <f>IF(E609=0,0,G609/E609)</f>
        <v/>
      </c>
      <c r="M609" s="7">
        <f>IF(N609=0,0,H609/N609)</f>
        <v/>
      </c>
      <c r="N609">
        <f>E609*22</f>
        <v/>
      </c>
    </row>
    <row r="610">
      <c r="A610" t="inlineStr">
        <is>
          <t>Nov</t>
        </is>
      </c>
      <c r="B610" t="inlineStr">
        <is>
          <t>Production</t>
        </is>
      </c>
      <c r="C610" t="inlineStr">
        <is>
          <t>USA</t>
        </is>
      </c>
      <c r="D610" t="inlineStr">
        <is>
          <t>San Francisco</t>
        </is>
      </c>
      <c r="E610" t="n">
        <v>27</v>
      </c>
      <c r="F610" t="n">
        <v>1</v>
      </c>
      <c r="G610" t="n">
        <v>5</v>
      </c>
      <c r="H610" t="n">
        <v>3</v>
      </c>
      <c r="I610" t="n">
        <v>23</v>
      </c>
      <c r="J610" t="n">
        <v>170</v>
      </c>
      <c r="K610" t="n">
        <v>87</v>
      </c>
      <c r="L610" s="7">
        <f>IF(E610=0,0,G610/E610)</f>
        <v/>
      </c>
      <c r="M610" s="7">
        <f>IF(N610=0,0,H610/N610)</f>
        <v/>
      </c>
      <c r="N610">
        <f>E610*22</f>
        <v/>
      </c>
    </row>
    <row r="611">
      <c r="A611" t="inlineStr">
        <is>
          <t>Nov</t>
        </is>
      </c>
      <c r="B611" t="inlineStr">
        <is>
          <t>Marketing</t>
        </is>
      </c>
      <c r="C611" t="inlineStr">
        <is>
          <t>UK</t>
        </is>
      </c>
      <c r="D611" t="inlineStr">
        <is>
          <t>London</t>
        </is>
      </c>
      <c r="E611" t="n">
        <v>54</v>
      </c>
      <c r="F611" t="n">
        <v>7</v>
      </c>
      <c r="G611" t="n">
        <v>1</v>
      </c>
      <c r="H611" t="n">
        <v>29</v>
      </c>
      <c r="I611" t="n">
        <v>127</v>
      </c>
      <c r="J611" t="n">
        <v>3</v>
      </c>
      <c r="K611" t="n">
        <v>68</v>
      </c>
      <c r="L611" s="7">
        <f>IF(E611=0,0,G611/E611)</f>
        <v/>
      </c>
      <c r="M611" s="7">
        <f>IF(N611=0,0,H611/N611)</f>
        <v/>
      </c>
      <c r="N611">
        <f>E611*22</f>
        <v/>
      </c>
    </row>
    <row r="612">
      <c r="A612" t="inlineStr">
        <is>
          <t>Nov</t>
        </is>
      </c>
      <c r="B612" t="inlineStr">
        <is>
          <t>Marketing</t>
        </is>
      </c>
      <c r="C612" t="inlineStr">
        <is>
          <t>UK</t>
        </is>
      </c>
      <c r="D612" t="inlineStr">
        <is>
          <t>Manchester</t>
        </is>
      </c>
      <c r="E612" t="n">
        <v>65</v>
      </c>
      <c r="F612" t="n">
        <v>5</v>
      </c>
      <c r="G612" t="n">
        <v>5</v>
      </c>
      <c r="H612" t="n">
        <v>3</v>
      </c>
      <c r="I612" t="n">
        <v>11</v>
      </c>
      <c r="J612" t="n">
        <v>165</v>
      </c>
      <c r="K612" t="n">
        <v>78</v>
      </c>
      <c r="L612" s="7">
        <f>IF(E612=0,0,G612/E612)</f>
        <v/>
      </c>
      <c r="M612" s="7">
        <f>IF(N612=0,0,H612/N612)</f>
        <v/>
      </c>
      <c r="N612">
        <f>E612*22</f>
        <v/>
      </c>
    </row>
    <row r="613">
      <c r="A613" t="inlineStr">
        <is>
          <t>Nov</t>
        </is>
      </c>
      <c r="B613" t="inlineStr">
        <is>
          <t>Marketing</t>
        </is>
      </c>
      <c r="C613" t="inlineStr">
        <is>
          <t>UK</t>
        </is>
      </c>
      <c r="D613" t="inlineStr">
        <is>
          <t>Birmingham</t>
        </is>
      </c>
      <c r="E613" t="n">
        <v>49</v>
      </c>
      <c r="F613" t="n">
        <v>7</v>
      </c>
      <c r="G613" t="n">
        <v>7</v>
      </c>
      <c r="H613" t="n">
        <v>12</v>
      </c>
      <c r="I613" t="n">
        <v>18</v>
      </c>
      <c r="J613" t="n">
        <v>153</v>
      </c>
      <c r="K613" t="n">
        <v>71</v>
      </c>
      <c r="L613" s="7">
        <f>IF(E613=0,0,G613/E613)</f>
        <v/>
      </c>
      <c r="M613" s="7">
        <f>IF(N613=0,0,H613/N613)</f>
        <v/>
      </c>
      <c r="N613">
        <f>E613*22</f>
        <v/>
      </c>
    </row>
    <row r="614">
      <c r="A614" t="inlineStr">
        <is>
          <t>Nov</t>
        </is>
      </c>
      <c r="B614" t="inlineStr">
        <is>
          <t>Marketing</t>
        </is>
      </c>
      <c r="C614" t="inlineStr">
        <is>
          <t>USA</t>
        </is>
      </c>
      <c r="D614" t="inlineStr">
        <is>
          <t>New York</t>
        </is>
      </c>
      <c r="E614" t="n">
        <v>45</v>
      </c>
      <c r="F614" t="n">
        <v>6</v>
      </c>
      <c r="G614" t="n">
        <v>0</v>
      </c>
      <c r="H614" t="n">
        <v>35</v>
      </c>
      <c r="I614" t="n">
        <v>93</v>
      </c>
      <c r="J614" t="n">
        <v>89</v>
      </c>
      <c r="K614" t="n">
        <v>61</v>
      </c>
      <c r="L614" s="7">
        <f>IF(E614=0,0,G614/E614)</f>
        <v/>
      </c>
      <c r="M614" s="7">
        <f>IF(N614=0,0,H614/N614)</f>
        <v/>
      </c>
      <c r="N614">
        <f>E614*22</f>
        <v/>
      </c>
    </row>
    <row r="615">
      <c r="A615" t="inlineStr">
        <is>
          <t>Nov</t>
        </is>
      </c>
      <c r="B615" t="inlineStr">
        <is>
          <t>Marketing</t>
        </is>
      </c>
      <c r="C615" t="inlineStr">
        <is>
          <t>USA</t>
        </is>
      </c>
      <c r="D615" t="inlineStr">
        <is>
          <t>Chicago</t>
        </is>
      </c>
      <c r="E615" t="n">
        <v>47</v>
      </c>
      <c r="F615" t="n">
        <v>6</v>
      </c>
      <c r="G615" t="n">
        <v>5</v>
      </c>
      <c r="H615" t="n">
        <v>17</v>
      </c>
      <c r="I615" t="n">
        <v>26</v>
      </c>
      <c r="J615" t="n">
        <v>176</v>
      </c>
      <c r="K615" t="n">
        <v>64</v>
      </c>
      <c r="L615" s="7">
        <f>IF(E615=0,0,G615/E615)</f>
        <v/>
      </c>
      <c r="M615" s="7">
        <f>IF(N615=0,0,H615/N615)</f>
        <v/>
      </c>
      <c r="N615">
        <f>E615*22</f>
        <v/>
      </c>
    </row>
    <row r="616">
      <c r="A616" t="inlineStr">
        <is>
          <t>Nov</t>
        </is>
      </c>
      <c r="B616" t="inlineStr">
        <is>
          <t>Marketing</t>
        </is>
      </c>
      <c r="C616" t="inlineStr">
        <is>
          <t>USA</t>
        </is>
      </c>
      <c r="D616" t="inlineStr">
        <is>
          <t>Austin</t>
        </is>
      </c>
      <c r="E616" t="n">
        <v>44</v>
      </c>
      <c r="F616" t="n">
        <v>4</v>
      </c>
      <c r="G616" t="n">
        <v>6</v>
      </c>
      <c r="H616" t="n">
        <v>7</v>
      </c>
      <c r="I616" t="n">
        <v>33</v>
      </c>
      <c r="J616" t="n">
        <v>153</v>
      </c>
      <c r="K616" t="n">
        <v>90</v>
      </c>
      <c r="L616" s="7">
        <f>IF(E616=0,0,G616/E616)</f>
        <v/>
      </c>
      <c r="M616" s="7">
        <f>IF(N616=0,0,H616/N616)</f>
        <v/>
      </c>
      <c r="N616">
        <f>E616*22</f>
        <v/>
      </c>
    </row>
    <row r="617">
      <c r="A617" t="inlineStr">
        <is>
          <t>Nov</t>
        </is>
      </c>
      <c r="B617" t="inlineStr">
        <is>
          <t>Marketing</t>
        </is>
      </c>
      <c r="C617" t="inlineStr">
        <is>
          <t>USA</t>
        </is>
      </c>
      <c r="D617" t="inlineStr">
        <is>
          <t>San Francisco</t>
        </is>
      </c>
      <c r="E617" t="n">
        <v>42</v>
      </c>
      <c r="F617" t="n">
        <v>5</v>
      </c>
      <c r="G617" t="n">
        <v>0</v>
      </c>
      <c r="H617" t="n">
        <v>21</v>
      </c>
      <c r="I617" t="n">
        <v>60</v>
      </c>
      <c r="J617" t="n">
        <v>147</v>
      </c>
      <c r="K617" t="n">
        <v>91</v>
      </c>
      <c r="L617" s="7">
        <f>IF(E617=0,0,G617/E617)</f>
        <v/>
      </c>
      <c r="M617" s="7">
        <f>IF(N617=0,0,H617/N617)</f>
        <v/>
      </c>
      <c r="N617">
        <f>E617*22</f>
        <v/>
      </c>
    </row>
    <row r="618">
      <c r="A618" t="inlineStr">
        <is>
          <t>Dec</t>
        </is>
      </c>
      <c r="B618" t="inlineStr">
        <is>
          <t>Operations</t>
        </is>
      </c>
      <c r="C618" t="inlineStr">
        <is>
          <t>UK</t>
        </is>
      </c>
      <c r="D618" t="inlineStr">
        <is>
          <t>London</t>
        </is>
      </c>
      <c r="E618" t="n">
        <v>27</v>
      </c>
      <c r="F618" t="n">
        <v>3</v>
      </c>
      <c r="G618" t="n">
        <v>5</v>
      </c>
      <c r="H618" t="n">
        <v>0</v>
      </c>
      <c r="I618" t="n">
        <v>87</v>
      </c>
      <c r="J618" t="n">
        <v>106</v>
      </c>
      <c r="K618" t="n">
        <v>76</v>
      </c>
      <c r="L618" s="7">
        <f>IF(E618=0,0,G618/E618)</f>
        <v/>
      </c>
      <c r="M618" s="7">
        <f>IF(N618=0,0,H618/N618)</f>
        <v/>
      </c>
      <c r="N618">
        <f>E618*22</f>
        <v/>
      </c>
    </row>
    <row r="619">
      <c r="A619" t="inlineStr">
        <is>
          <t>Dec</t>
        </is>
      </c>
      <c r="B619" t="inlineStr">
        <is>
          <t>Operations</t>
        </is>
      </c>
      <c r="C619" t="inlineStr">
        <is>
          <t>UK</t>
        </is>
      </c>
      <c r="D619" t="inlineStr">
        <is>
          <t>Manchester</t>
        </is>
      </c>
      <c r="E619" t="n">
        <v>34</v>
      </c>
      <c r="F619" t="n">
        <v>7</v>
      </c>
      <c r="G619" t="n">
        <v>4</v>
      </c>
      <c r="H619" t="n">
        <v>34</v>
      </c>
      <c r="I619" t="n">
        <v>101</v>
      </c>
      <c r="J619" t="n">
        <v>16</v>
      </c>
      <c r="K619" t="n">
        <v>84</v>
      </c>
      <c r="L619" s="7">
        <f>IF(E619=0,0,G619/E619)</f>
        <v/>
      </c>
      <c r="M619" s="7">
        <f>IF(N619=0,0,H619/N619)</f>
        <v/>
      </c>
      <c r="N619">
        <f>E619*22</f>
        <v/>
      </c>
    </row>
    <row r="620">
      <c r="A620" t="inlineStr">
        <is>
          <t>Dec</t>
        </is>
      </c>
      <c r="B620" t="inlineStr">
        <is>
          <t>Operations</t>
        </is>
      </c>
      <c r="C620" t="inlineStr">
        <is>
          <t>UK</t>
        </is>
      </c>
      <c r="D620" t="inlineStr">
        <is>
          <t>Birmingham</t>
        </is>
      </c>
      <c r="E620" t="n">
        <v>34</v>
      </c>
      <c r="F620" t="n">
        <v>4</v>
      </c>
      <c r="G620" t="n">
        <v>2</v>
      </c>
      <c r="H620" t="n">
        <v>19</v>
      </c>
      <c r="I620" t="n">
        <v>106</v>
      </c>
      <c r="J620" t="n">
        <v>14</v>
      </c>
      <c r="K620" t="n">
        <v>80</v>
      </c>
      <c r="L620" s="7">
        <f>IF(E620=0,0,G620/E620)</f>
        <v/>
      </c>
      <c r="M620" s="7">
        <f>IF(N620=0,0,H620/N620)</f>
        <v/>
      </c>
      <c r="N620">
        <f>E620*22</f>
        <v/>
      </c>
    </row>
    <row r="621">
      <c r="A621" t="inlineStr">
        <is>
          <t>Dec</t>
        </is>
      </c>
      <c r="B621" t="inlineStr">
        <is>
          <t>Operations</t>
        </is>
      </c>
      <c r="C621" t="inlineStr">
        <is>
          <t>USA</t>
        </is>
      </c>
      <c r="D621" t="inlineStr">
        <is>
          <t>New York</t>
        </is>
      </c>
      <c r="E621" t="n">
        <v>20</v>
      </c>
      <c r="F621" t="n">
        <v>3</v>
      </c>
      <c r="G621" t="n">
        <v>1</v>
      </c>
      <c r="H621" t="n">
        <v>34</v>
      </c>
      <c r="I621" t="n">
        <v>50</v>
      </c>
      <c r="J621" t="n">
        <v>145</v>
      </c>
      <c r="K621" t="n">
        <v>64</v>
      </c>
      <c r="L621" s="7">
        <f>IF(E621=0,0,G621/E621)</f>
        <v/>
      </c>
      <c r="M621" s="7">
        <f>IF(N621=0,0,H621/N621)</f>
        <v/>
      </c>
      <c r="N621">
        <f>E621*22</f>
        <v/>
      </c>
    </row>
    <row r="622">
      <c r="A622" t="inlineStr">
        <is>
          <t>Dec</t>
        </is>
      </c>
      <c r="B622" t="inlineStr">
        <is>
          <t>Operations</t>
        </is>
      </c>
      <c r="C622" t="inlineStr">
        <is>
          <t>USA</t>
        </is>
      </c>
      <c r="D622" t="inlineStr">
        <is>
          <t>Chicago</t>
        </is>
      </c>
      <c r="E622" t="n">
        <v>49</v>
      </c>
      <c r="F622" t="n">
        <v>7</v>
      </c>
      <c r="G622" t="n">
        <v>7</v>
      </c>
      <c r="H622" t="n">
        <v>8</v>
      </c>
      <c r="I622" t="n">
        <v>108</v>
      </c>
      <c r="J622" t="n">
        <v>80</v>
      </c>
      <c r="K622" t="n">
        <v>90</v>
      </c>
      <c r="L622" s="7">
        <f>IF(E622=0,0,G622/E622)</f>
        <v/>
      </c>
      <c r="M622" s="7">
        <f>IF(N622=0,0,H622/N622)</f>
        <v/>
      </c>
      <c r="N622">
        <f>E622*22</f>
        <v/>
      </c>
    </row>
    <row r="623">
      <c r="A623" t="inlineStr">
        <is>
          <t>Dec</t>
        </is>
      </c>
      <c r="B623" t="inlineStr">
        <is>
          <t>Operations</t>
        </is>
      </c>
      <c r="C623" t="inlineStr">
        <is>
          <t>USA</t>
        </is>
      </c>
      <c r="D623" t="inlineStr">
        <is>
          <t>Austin</t>
        </is>
      </c>
      <c r="E623" t="n">
        <v>20</v>
      </c>
      <c r="F623" t="n">
        <v>0</v>
      </c>
      <c r="G623" t="n">
        <v>7</v>
      </c>
      <c r="H623" t="n">
        <v>24</v>
      </c>
      <c r="I623" t="n">
        <v>27</v>
      </c>
      <c r="J623" t="n">
        <v>171</v>
      </c>
      <c r="K623" t="n">
        <v>59</v>
      </c>
      <c r="L623" s="7">
        <f>IF(E623=0,0,G623/E623)</f>
        <v/>
      </c>
      <c r="M623" s="7">
        <f>IF(N623=0,0,H623/N623)</f>
        <v/>
      </c>
      <c r="N623">
        <f>E623*22</f>
        <v/>
      </c>
    </row>
    <row r="624">
      <c r="A624" t="inlineStr">
        <is>
          <t>Dec</t>
        </is>
      </c>
      <c r="B624" t="inlineStr">
        <is>
          <t>Operations</t>
        </is>
      </c>
      <c r="C624" t="inlineStr">
        <is>
          <t>USA</t>
        </is>
      </c>
      <c r="D624" t="inlineStr">
        <is>
          <t>San Francisco</t>
        </is>
      </c>
      <c r="E624" t="n">
        <v>24</v>
      </c>
      <c r="F624" t="n">
        <v>1</v>
      </c>
      <c r="G624" t="n">
        <v>3</v>
      </c>
      <c r="H624" t="n">
        <v>10</v>
      </c>
      <c r="I624" t="n">
        <v>87</v>
      </c>
      <c r="J624" t="n">
        <v>116</v>
      </c>
      <c r="K624" t="n">
        <v>85</v>
      </c>
      <c r="L624" s="7">
        <f>IF(E624=0,0,G624/E624)</f>
        <v/>
      </c>
      <c r="M624" s="7">
        <f>IF(N624=0,0,H624/N624)</f>
        <v/>
      </c>
      <c r="N624">
        <f>E624*22</f>
        <v/>
      </c>
    </row>
    <row r="625">
      <c r="A625" t="inlineStr">
        <is>
          <t>Dec</t>
        </is>
      </c>
      <c r="B625" t="inlineStr">
        <is>
          <t>Sales</t>
        </is>
      </c>
      <c r="C625" t="inlineStr">
        <is>
          <t>UK</t>
        </is>
      </c>
      <c r="D625" t="inlineStr">
        <is>
          <t>London</t>
        </is>
      </c>
      <c r="E625" t="n">
        <v>35</v>
      </c>
      <c r="F625" t="n">
        <v>8</v>
      </c>
      <c r="G625" t="n">
        <v>3</v>
      </c>
      <c r="H625" t="n">
        <v>16</v>
      </c>
      <c r="I625" t="n">
        <v>101</v>
      </c>
      <c r="J625" t="n">
        <v>22</v>
      </c>
      <c r="K625" t="n">
        <v>62</v>
      </c>
      <c r="L625" s="7">
        <f>IF(E625=0,0,G625/E625)</f>
        <v/>
      </c>
      <c r="M625" s="7">
        <f>IF(N625=0,0,H625/N625)</f>
        <v/>
      </c>
      <c r="N625">
        <f>E625*22</f>
        <v/>
      </c>
    </row>
    <row r="626">
      <c r="A626" t="inlineStr">
        <is>
          <t>Dec</t>
        </is>
      </c>
      <c r="B626" t="inlineStr">
        <is>
          <t>Sales</t>
        </is>
      </c>
      <c r="C626" t="inlineStr">
        <is>
          <t>UK</t>
        </is>
      </c>
      <c r="D626" t="inlineStr">
        <is>
          <t>Manchester</t>
        </is>
      </c>
      <c r="E626" t="n">
        <v>39</v>
      </c>
      <c r="F626" t="n">
        <v>1</v>
      </c>
      <c r="G626" t="n">
        <v>2</v>
      </c>
      <c r="H626" t="n">
        <v>14</v>
      </c>
      <c r="I626" t="n">
        <v>10</v>
      </c>
      <c r="J626" t="n">
        <v>33</v>
      </c>
      <c r="K626" t="n">
        <v>61</v>
      </c>
      <c r="L626" s="7">
        <f>IF(E626=0,0,G626/E626)</f>
        <v/>
      </c>
      <c r="M626" s="7">
        <f>IF(N626=0,0,H626/N626)</f>
        <v/>
      </c>
      <c r="N626">
        <f>E626*22</f>
        <v/>
      </c>
    </row>
    <row r="627">
      <c r="A627" t="inlineStr">
        <is>
          <t>Dec</t>
        </is>
      </c>
      <c r="B627" t="inlineStr">
        <is>
          <t>Sales</t>
        </is>
      </c>
      <c r="C627" t="inlineStr">
        <is>
          <t>UK</t>
        </is>
      </c>
      <c r="D627" t="inlineStr">
        <is>
          <t>Birmingham</t>
        </is>
      </c>
      <c r="E627" t="n">
        <v>64</v>
      </c>
      <c r="F627" t="n">
        <v>7</v>
      </c>
      <c r="G627" t="n">
        <v>7</v>
      </c>
      <c r="H627" t="n">
        <v>31</v>
      </c>
      <c r="I627" t="n">
        <v>17</v>
      </c>
      <c r="J627" t="n">
        <v>114</v>
      </c>
      <c r="K627" t="n">
        <v>75</v>
      </c>
      <c r="L627" s="7">
        <f>IF(E627=0,0,G627/E627)</f>
        <v/>
      </c>
      <c r="M627" s="7">
        <f>IF(N627=0,0,H627/N627)</f>
        <v/>
      </c>
      <c r="N627">
        <f>E627*22</f>
        <v/>
      </c>
    </row>
    <row r="628">
      <c r="A628" t="inlineStr">
        <is>
          <t>Dec</t>
        </is>
      </c>
      <c r="B628" t="inlineStr">
        <is>
          <t>Sales</t>
        </is>
      </c>
      <c r="C628" t="inlineStr">
        <is>
          <t>USA</t>
        </is>
      </c>
      <c r="D628" t="inlineStr">
        <is>
          <t>New York</t>
        </is>
      </c>
      <c r="E628" t="n">
        <v>20</v>
      </c>
      <c r="F628" t="n">
        <v>8</v>
      </c>
      <c r="G628" t="n">
        <v>0</v>
      </c>
      <c r="H628" t="n">
        <v>29</v>
      </c>
      <c r="I628" t="n">
        <v>39</v>
      </c>
      <c r="J628" t="n">
        <v>84</v>
      </c>
      <c r="K628" t="n">
        <v>69</v>
      </c>
      <c r="L628" s="7">
        <f>IF(E628=0,0,G628/E628)</f>
        <v/>
      </c>
      <c r="M628" s="7">
        <f>IF(N628=0,0,H628/N628)</f>
        <v/>
      </c>
      <c r="N628">
        <f>E628*22</f>
        <v/>
      </c>
    </row>
    <row r="629">
      <c r="A629" t="inlineStr">
        <is>
          <t>Dec</t>
        </is>
      </c>
      <c r="B629" t="inlineStr">
        <is>
          <t>Sales</t>
        </is>
      </c>
      <c r="C629" t="inlineStr">
        <is>
          <t>USA</t>
        </is>
      </c>
      <c r="D629" t="inlineStr">
        <is>
          <t>Chicago</t>
        </is>
      </c>
      <c r="E629" t="n">
        <v>55</v>
      </c>
      <c r="F629" t="n">
        <v>6</v>
      </c>
      <c r="G629" t="n">
        <v>5</v>
      </c>
      <c r="H629" t="n">
        <v>8</v>
      </c>
      <c r="I629" t="n">
        <v>115</v>
      </c>
      <c r="J629" t="n">
        <v>131</v>
      </c>
      <c r="K629" t="n">
        <v>91</v>
      </c>
      <c r="L629" s="7">
        <f>IF(E629=0,0,G629/E629)</f>
        <v/>
      </c>
      <c r="M629" s="7">
        <f>IF(N629=0,0,H629/N629)</f>
        <v/>
      </c>
      <c r="N629">
        <f>E629*22</f>
        <v/>
      </c>
    </row>
    <row r="630">
      <c r="A630" t="inlineStr">
        <is>
          <t>Dec</t>
        </is>
      </c>
      <c r="B630" t="inlineStr">
        <is>
          <t>Sales</t>
        </is>
      </c>
      <c r="C630" t="inlineStr">
        <is>
          <t>USA</t>
        </is>
      </c>
      <c r="D630" t="inlineStr">
        <is>
          <t>Austin</t>
        </is>
      </c>
      <c r="E630" t="n">
        <v>63</v>
      </c>
      <c r="F630" t="n">
        <v>4</v>
      </c>
      <c r="G630" t="n">
        <v>4</v>
      </c>
      <c r="H630" t="n">
        <v>18</v>
      </c>
      <c r="I630" t="n">
        <v>99</v>
      </c>
      <c r="J630" t="n">
        <v>21</v>
      </c>
      <c r="K630" t="n">
        <v>83</v>
      </c>
      <c r="L630" s="7">
        <f>IF(E630=0,0,G630/E630)</f>
        <v/>
      </c>
      <c r="M630" s="7">
        <f>IF(N630=0,0,H630/N630)</f>
        <v/>
      </c>
      <c r="N630">
        <f>E630*22</f>
        <v/>
      </c>
    </row>
    <row r="631">
      <c r="A631" t="inlineStr">
        <is>
          <t>Dec</t>
        </is>
      </c>
      <c r="B631" t="inlineStr">
        <is>
          <t>Sales</t>
        </is>
      </c>
      <c r="C631" t="inlineStr">
        <is>
          <t>USA</t>
        </is>
      </c>
      <c r="D631" t="inlineStr">
        <is>
          <t>San Francisco</t>
        </is>
      </c>
      <c r="E631" t="n">
        <v>33</v>
      </c>
      <c r="F631" t="n">
        <v>3</v>
      </c>
      <c r="G631" t="n">
        <v>3</v>
      </c>
      <c r="H631" t="n">
        <v>0</v>
      </c>
      <c r="I631" t="n">
        <v>35</v>
      </c>
      <c r="J631" t="n">
        <v>23</v>
      </c>
      <c r="K631" t="n">
        <v>89</v>
      </c>
      <c r="L631" s="7">
        <f>IF(E631=0,0,G631/E631)</f>
        <v/>
      </c>
      <c r="M631" s="7">
        <f>IF(N631=0,0,H631/N631)</f>
        <v/>
      </c>
      <c r="N631">
        <f>E631*22</f>
        <v/>
      </c>
    </row>
    <row r="632">
      <c r="A632" t="inlineStr">
        <is>
          <t>Dec</t>
        </is>
      </c>
      <c r="B632" t="inlineStr">
        <is>
          <t>HR</t>
        </is>
      </c>
      <c r="C632" t="inlineStr">
        <is>
          <t>UK</t>
        </is>
      </c>
      <c r="D632" t="inlineStr">
        <is>
          <t>London</t>
        </is>
      </c>
      <c r="E632" t="n">
        <v>18</v>
      </c>
      <c r="F632" t="n">
        <v>7</v>
      </c>
      <c r="G632" t="n">
        <v>2</v>
      </c>
      <c r="H632" t="n">
        <v>3</v>
      </c>
      <c r="I632" t="n">
        <v>95</v>
      </c>
      <c r="J632" t="n">
        <v>159</v>
      </c>
      <c r="K632" t="n">
        <v>82</v>
      </c>
      <c r="L632" s="7">
        <f>IF(E632=0,0,G632/E632)</f>
        <v/>
      </c>
      <c r="M632" s="7">
        <f>IF(N632=0,0,H632/N632)</f>
        <v/>
      </c>
      <c r="N632">
        <f>E632*22</f>
        <v/>
      </c>
    </row>
    <row r="633">
      <c r="A633" t="inlineStr">
        <is>
          <t>Dec</t>
        </is>
      </c>
      <c r="B633" t="inlineStr">
        <is>
          <t>HR</t>
        </is>
      </c>
      <c r="C633" t="inlineStr">
        <is>
          <t>UK</t>
        </is>
      </c>
      <c r="D633" t="inlineStr">
        <is>
          <t>Manchester</t>
        </is>
      </c>
      <c r="E633" t="n">
        <v>29</v>
      </c>
      <c r="F633" t="n">
        <v>4</v>
      </c>
      <c r="G633" t="n">
        <v>3</v>
      </c>
      <c r="H633" t="n">
        <v>5</v>
      </c>
      <c r="I633" t="n">
        <v>66</v>
      </c>
      <c r="J633" t="n">
        <v>4</v>
      </c>
      <c r="K633" t="n">
        <v>67</v>
      </c>
      <c r="L633" s="7">
        <f>IF(E633=0,0,G633/E633)</f>
        <v/>
      </c>
      <c r="M633" s="7">
        <f>IF(N633=0,0,H633/N633)</f>
        <v/>
      </c>
      <c r="N633">
        <f>E633*22</f>
        <v/>
      </c>
    </row>
    <row r="634">
      <c r="A634" t="inlineStr">
        <is>
          <t>Dec</t>
        </is>
      </c>
      <c r="B634" t="inlineStr">
        <is>
          <t>HR</t>
        </is>
      </c>
      <c r="C634" t="inlineStr">
        <is>
          <t>UK</t>
        </is>
      </c>
      <c r="D634" t="inlineStr">
        <is>
          <t>Birmingham</t>
        </is>
      </c>
      <c r="E634" t="n">
        <v>62</v>
      </c>
      <c r="F634" t="n">
        <v>0</v>
      </c>
      <c r="G634" t="n">
        <v>2</v>
      </c>
      <c r="H634" t="n">
        <v>31</v>
      </c>
      <c r="I634" t="n">
        <v>117</v>
      </c>
      <c r="J634" t="n">
        <v>105</v>
      </c>
      <c r="K634" t="n">
        <v>81</v>
      </c>
      <c r="L634" s="7">
        <f>IF(E634=0,0,G634/E634)</f>
        <v/>
      </c>
      <c r="M634" s="7">
        <f>IF(N634=0,0,H634/N634)</f>
        <v/>
      </c>
      <c r="N634">
        <f>E634*22</f>
        <v/>
      </c>
    </row>
    <row r="635">
      <c r="A635" t="inlineStr">
        <is>
          <t>Dec</t>
        </is>
      </c>
      <c r="B635" t="inlineStr">
        <is>
          <t>HR</t>
        </is>
      </c>
      <c r="C635" t="inlineStr">
        <is>
          <t>USA</t>
        </is>
      </c>
      <c r="D635" t="inlineStr">
        <is>
          <t>New York</t>
        </is>
      </c>
      <c r="E635" t="n">
        <v>46</v>
      </c>
      <c r="F635" t="n">
        <v>5</v>
      </c>
      <c r="G635" t="n">
        <v>4</v>
      </c>
      <c r="H635" t="n">
        <v>12</v>
      </c>
      <c r="I635" t="n">
        <v>120</v>
      </c>
      <c r="J635" t="n">
        <v>26</v>
      </c>
      <c r="K635" t="n">
        <v>87</v>
      </c>
      <c r="L635" s="7">
        <f>IF(E635=0,0,G635/E635)</f>
        <v/>
      </c>
      <c r="M635" s="7">
        <f>IF(N635=0,0,H635/N635)</f>
        <v/>
      </c>
      <c r="N635">
        <f>E635*22</f>
        <v/>
      </c>
    </row>
    <row r="636">
      <c r="A636" t="inlineStr">
        <is>
          <t>Dec</t>
        </is>
      </c>
      <c r="B636" t="inlineStr">
        <is>
          <t>HR</t>
        </is>
      </c>
      <c r="C636" t="inlineStr">
        <is>
          <t>USA</t>
        </is>
      </c>
      <c r="D636" t="inlineStr">
        <is>
          <t>Chicago</t>
        </is>
      </c>
      <c r="E636" t="n">
        <v>16</v>
      </c>
      <c r="F636" t="n">
        <v>5</v>
      </c>
      <c r="G636" t="n">
        <v>0</v>
      </c>
      <c r="H636" t="n">
        <v>15</v>
      </c>
      <c r="I636" t="n">
        <v>42</v>
      </c>
      <c r="J636" t="n">
        <v>59</v>
      </c>
      <c r="K636" t="n">
        <v>78</v>
      </c>
      <c r="L636" s="7">
        <f>IF(E636=0,0,G636/E636)</f>
        <v/>
      </c>
      <c r="M636" s="7">
        <f>IF(N636=0,0,H636/N636)</f>
        <v/>
      </c>
      <c r="N636">
        <f>E636*22</f>
        <v/>
      </c>
    </row>
    <row r="637">
      <c r="A637" t="inlineStr">
        <is>
          <t>Dec</t>
        </is>
      </c>
      <c r="B637" t="inlineStr">
        <is>
          <t>HR</t>
        </is>
      </c>
      <c r="C637" t="inlineStr">
        <is>
          <t>USA</t>
        </is>
      </c>
      <c r="D637" t="inlineStr">
        <is>
          <t>Austin</t>
        </is>
      </c>
      <c r="E637" t="n">
        <v>53</v>
      </c>
      <c r="F637" t="n">
        <v>3</v>
      </c>
      <c r="G637" t="n">
        <v>3</v>
      </c>
      <c r="H637" t="n">
        <v>18</v>
      </c>
      <c r="I637" t="n">
        <v>49</v>
      </c>
      <c r="J637" t="n">
        <v>128</v>
      </c>
      <c r="K637" t="n">
        <v>89</v>
      </c>
      <c r="L637" s="7">
        <f>IF(E637=0,0,G637/E637)</f>
        <v/>
      </c>
      <c r="M637" s="7">
        <f>IF(N637=0,0,H637/N637)</f>
        <v/>
      </c>
      <c r="N637">
        <f>E637*22</f>
        <v/>
      </c>
    </row>
    <row r="638">
      <c r="A638" t="inlineStr">
        <is>
          <t>Dec</t>
        </is>
      </c>
      <c r="B638" t="inlineStr">
        <is>
          <t>HR</t>
        </is>
      </c>
      <c r="C638" t="inlineStr">
        <is>
          <t>USA</t>
        </is>
      </c>
      <c r="D638" t="inlineStr">
        <is>
          <t>San Francisco</t>
        </is>
      </c>
      <c r="E638" t="n">
        <v>66</v>
      </c>
      <c r="F638" t="n">
        <v>1</v>
      </c>
      <c r="G638" t="n">
        <v>3</v>
      </c>
      <c r="H638" t="n">
        <v>34</v>
      </c>
      <c r="I638" t="n">
        <v>136</v>
      </c>
      <c r="J638" t="n">
        <v>13</v>
      </c>
      <c r="K638" t="n">
        <v>81</v>
      </c>
      <c r="L638" s="7">
        <f>IF(E638=0,0,G638/E638)</f>
        <v/>
      </c>
      <c r="M638" s="7">
        <f>IF(N638=0,0,H638/N638)</f>
        <v/>
      </c>
      <c r="N638">
        <f>E638*22</f>
        <v/>
      </c>
    </row>
    <row r="639">
      <c r="A639" t="inlineStr">
        <is>
          <t>Dec</t>
        </is>
      </c>
      <c r="B639" t="inlineStr">
        <is>
          <t>Finance</t>
        </is>
      </c>
      <c r="C639" t="inlineStr">
        <is>
          <t>UK</t>
        </is>
      </c>
      <c r="D639" t="inlineStr">
        <is>
          <t>London</t>
        </is>
      </c>
      <c r="E639" t="n">
        <v>66</v>
      </c>
      <c r="F639" t="n">
        <v>3</v>
      </c>
      <c r="G639" t="n">
        <v>1</v>
      </c>
      <c r="H639" t="n">
        <v>10</v>
      </c>
      <c r="I639" t="n">
        <v>85</v>
      </c>
      <c r="J639" t="n">
        <v>174</v>
      </c>
      <c r="K639" t="n">
        <v>60</v>
      </c>
      <c r="L639" s="7">
        <f>IF(E639=0,0,G639/E639)</f>
        <v/>
      </c>
      <c r="M639" s="7">
        <f>IF(N639=0,0,H639/N639)</f>
        <v/>
      </c>
      <c r="N639">
        <f>E639*22</f>
        <v/>
      </c>
    </row>
    <row r="640">
      <c r="A640" t="inlineStr">
        <is>
          <t>Dec</t>
        </is>
      </c>
      <c r="B640" t="inlineStr">
        <is>
          <t>Finance</t>
        </is>
      </c>
      <c r="C640" t="inlineStr">
        <is>
          <t>UK</t>
        </is>
      </c>
      <c r="D640" t="inlineStr">
        <is>
          <t>Manchester</t>
        </is>
      </c>
      <c r="E640" t="n">
        <v>14</v>
      </c>
      <c r="F640" t="n">
        <v>5</v>
      </c>
      <c r="G640" t="n">
        <v>1</v>
      </c>
      <c r="H640" t="n">
        <v>22</v>
      </c>
      <c r="I640" t="n">
        <v>21</v>
      </c>
      <c r="J640" t="n">
        <v>52</v>
      </c>
      <c r="K640" t="n">
        <v>85</v>
      </c>
      <c r="L640" s="7">
        <f>IF(E640=0,0,G640/E640)</f>
        <v/>
      </c>
      <c r="M640" s="7">
        <f>IF(N640=0,0,H640/N640)</f>
        <v/>
      </c>
      <c r="N640">
        <f>E640*22</f>
        <v/>
      </c>
    </row>
    <row r="641">
      <c r="A641" t="inlineStr">
        <is>
          <t>Dec</t>
        </is>
      </c>
      <c r="B641" t="inlineStr">
        <is>
          <t>Finance</t>
        </is>
      </c>
      <c r="C641" t="inlineStr">
        <is>
          <t>UK</t>
        </is>
      </c>
      <c r="D641" t="inlineStr">
        <is>
          <t>Birmingham</t>
        </is>
      </c>
      <c r="E641" t="n">
        <v>27</v>
      </c>
      <c r="F641" t="n">
        <v>3</v>
      </c>
      <c r="G641" t="n">
        <v>1</v>
      </c>
      <c r="H641" t="n">
        <v>22</v>
      </c>
      <c r="I641" t="n">
        <v>86</v>
      </c>
      <c r="J641" t="n">
        <v>14</v>
      </c>
      <c r="K641" t="n">
        <v>66</v>
      </c>
      <c r="L641" s="7">
        <f>IF(E641=0,0,G641/E641)</f>
        <v/>
      </c>
      <c r="M641" s="7">
        <f>IF(N641=0,0,H641/N641)</f>
        <v/>
      </c>
      <c r="N641">
        <f>E641*22</f>
        <v/>
      </c>
    </row>
    <row r="642">
      <c r="A642" t="inlineStr">
        <is>
          <t>Dec</t>
        </is>
      </c>
      <c r="B642" t="inlineStr">
        <is>
          <t>Finance</t>
        </is>
      </c>
      <c r="C642" t="inlineStr">
        <is>
          <t>USA</t>
        </is>
      </c>
      <c r="D642" t="inlineStr">
        <is>
          <t>New York</t>
        </is>
      </c>
      <c r="E642" t="n">
        <v>35</v>
      </c>
      <c r="F642" t="n">
        <v>1</v>
      </c>
      <c r="G642" t="n">
        <v>4</v>
      </c>
      <c r="H642" t="n">
        <v>28</v>
      </c>
      <c r="I642" t="n">
        <v>41</v>
      </c>
      <c r="J642" t="n">
        <v>62</v>
      </c>
      <c r="K642" t="n">
        <v>83</v>
      </c>
      <c r="L642" s="7">
        <f>IF(E642=0,0,G642/E642)</f>
        <v/>
      </c>
      <c r="M642" s="7">
        <f>IF(N642=0,0,H642/N642)</f>
        <v/>
      </c>
      <c r="N642">
        <f>E642*22</f>
        <v/>
      </c>
    </row>
    <row r="643">
      <c r="A643" t="inlineStr">
        <is>
          <t>Dec</t>
        </is>
      </c>
      <c r="B643" t="inlineStr">
        <is>
          <t>Finance</t>
        </is>
      </c>
      <c r="C643" t="inlineStr">
        <is>
          <t>USA</t>
        </is>
      </c>
      <c r="D643" t="inlineStr">
        <is>
          <t>Chicago</t>
        </is>
      </c>
      <c r="E643" t="n">
        <v>66</v>
      </c>
      <c r="F643" t="n">
        <v>4</v>
      </c>
      <c r="G643" t="n">
        <v>0</v>
      </c>
      <c r="H643" t="n">
        <v>34</v>
      </c>
      <c r="I643" t="n">
        <v>106</v>
      </c>
      <c r="J643" t="n">
        <v>137</v>
      </c>
      <c r="K643" t="n">
        <v>73</v>
      </c>
      <c r="L643" s="7">
        <f>IF(E643=0,0,G643/E643)</f>
        <v/>
      </c>
      <c r="M643" s="7">
        <f>IF(N643=0,0,H643/N643)</f>
        <v/>
      </c>
      <c r="N643">
        <f>E643*22</f>
        <v/>
      </c>
    </row>
    <row r="644">
      <c r="A644" t="inlineStr">
        <is>
          <t>Dec</t>
        </is>
      </c>
      <c r="B644" t="inlineStr">
        <is>
          <t>Finance</t>
        </is>
      </c>
      <c r="C644" t="inlineStr">
        <is>
          <t>USA</t>
        </is>
      </c>
      <c r="D644" t="inlineStr">
        <is>
          <t>Austin</t>
        </is>
      </c>
      <c r="E644" t="n">
        <v>60</v>
      </c>
      <c r="F644" t="n">
        <v>7</v>
      </c>
      <c r="G644" t="n">
        <v>2</v>
      </c>
      <c r="H644" t="n">
        <v>31</v>
      </c>
      <c r="I644" t="n">
        <v>67</v>
      </c>
      <c r="J644" t="n">
        <v>50</v>
      </c>
      <c r="K644" t="n">
        <v>65</v>
      </c>
      <c r="L644" s="7">
        <f>IF(E644=0,0,G644/E644)</f>
        <v/>
      </c>
      <c r="M644" s="7">
        <f>IF(N644=0,0,H644/N644)</f>
        <v/>
      </c>
      <c r="N644">
        <f>E644*22</f>
        <v/>
      </c>
    </row>
    <row r="645">
      <c r="A645" t="inlineStr">
        <is>
          <t>Dec</t>
        </is>
      </c>
      <c r="B645" t="inlineStr">
        <is>
          <t>Finance</t>
        </is>
      </c>
      <c r="C645" t="inlineStr">
        <is>
          <t>USA</t>
        </is>
      </c>
      <c r="D645" t="inlineStr">
        <is>
          <t>San Francisco</t>
        </is>
      </c>
      <c r="E645" t="n">
        <v>41</v>
      </c>
      <c r="F645" t="n">
        <v>4</v>
      </c>
      <c r="G645" t="n">
        <v>3</v>
      </c>
      <c r="H645" t="n">
        <v>35</v>
      </c>
      <c r="I645" t="n">
        <v>32</v>
      </c>
      <c r="J645" t="n">
        <v>130</v>
      </c>
      <c r="K645" t="n">
        <v>80</v>
      </c>
      <c r="L645" s="7">
        <f>IF(E645=0,0,G645/E645)</f>
        <v/>
      </c>
      <c r="M645" s="7">
        <f>IF(N645=0,0,H645/N645)</f>
        <v/>
      </c>
      <c r="N645">
        <f>E645*22</f>
        <v/>
      </c>
    </row>
    <row r="646">
      <c r="A646" t="inlineStr">
        <is>
          <t>Dec</t>
        </is>
      </c>
      <c r="B646" t="inlineStr">
        <is>
          <t>IT</t>
        </is>
      </c>
      <c r="C646" t="inlineStr">
        <is>
          <t>UK</t>
        </is>
      </c>
      <c r="D646" t="inlineStr">
        <is>
          <t>London</t>
        </is>
      </c>
      <c r="E646" t="n">
        <v>35</v>
      </c>
      <c r="F646" t="n">
        <v>0</v>
      </c>
      <c r="G646" t="n">
        <v>1</v>
      </c>
      <c r="H646" t="n">
        <v>3</v>
      </c>
      <c r="I646" t="n">
        <v>128</v>
      </c>
      <c r="J646" t="n">
        <v>99</v>
      </c>
      <c r="K646" t="n">
        <v>73</v>
      </c>
      <c r="L646" s="7">
        <f>IF(E646=0,0,G646/E646)</f>
        <v/>
      </c>
      <c r="M646" s="7">
        <f>IF(N646=0,0,H646/N646)</f>
        <v/>
      </c>
      <c r="N646">
        <f>E646*22</f>
        <v/>
      </c>
    </row>
    <row r="647">
      <c r="A647" t="inlineStr">
        <is>
          <t>Dec</t>
        </is>
      </c>
      <c r="B647" t="inlineStr">
        <is>
          <t>IT</t>
        </is>
      </c>
      <c r="C647" t="inlineStr">
        <is>
          <t>UK</t>
        </is>
      </c>
      <c r="D647" t="inlineStr">
        <is>
          <t>Manchester</t>
        </is>
      </c>
      <c r="E647" t="n">
        <v>14</v>
      </c>
      <c r="F647" t="n">
        <v>1</v>
      </c>
      <c r="G647" t="n">
        <v>7</v>
      </c>
      <c r="H647" t="n">
        <v>35</v>
      </c>
      <c r="I647" t="n">
        <v>63</v>
      </c>
      <c r="J647" t="n">
        <v>1</v>
      </c>
      <c r="K647" t="n">
        <v>73</v>
      </c>
      <c r="L647" s="7">
        <f>IF(E647=0,0,G647/E647)</f>
        <v/>
      </c>
      <c r="M647" s="7">
        <f>IF(N647=0,0,H647/N647)</f>
        <v/>
      </c>
      <c r="N647">
        <f>E647*22</f>
        <v/>
      </c>
    </row>
    <row r="648">
      <c r="A648" t="inlineStr">
        <is>
          <t>Dec</t>
        </is>
      </c>
      <c r="B648" t="inlineStr">
        <is>
          <t>IT</t>
        </is>
      </c>
      <c r="C648" t="inlineStr">
        <is>
          <t>UK</t>
        </is>
      </c>
      <c r="D648" t="inlineStr">
        <is>
          <t>Birmingham</t>
        </is>
      </c>
      <c r="E648" t="n">
        <v>24</v>
      </c>
      <c r="F648" t="n">
        <v>7</v>
      </c>
      <c r="G648" t="n">
        <v>1</v>
      </c>
      <c r="H648" t="n">
        <v>22</v>
      </c>
      <c r="I648" t="n">
        <v>131</v>
      </c>
      <c r="J648" t="n">
        <v>106</v>
      </c>
      <c r="K648" t="n">
        <v>65</v>
      </c>
      <c r="L648" s="7">
        <f>IF(E648=0,0,G648/E648)</f>
        <v/>
      </c>
      <c r="M648" s="7">
        <f>IF(N648=0,0,H648/N648)</f>
        <v/>
      </c>
      <c r="N648">
        <f>E648*22</f>
        <v/>
      </c>
    </row>
    <row r="649">
      <c r="A649" t="inlineStr">
        <is>
          <t>Dec</t>
        </is>
      </c>
      <c r="B649" t="inlineStr">
        <is>
          <t>IT</t>
        </is>
      </c>
      <c r="C649" t="inlineStr">
        <is>
          <t>USA</t>
        </is>
      </c>
      <c r="D649" t="inlineStr">
        <is>
          <t>New York</t>
        </is>
      </c>
      <c r="E649" t="n">
        <v>49</v>
      </c>
      <c r="F649" t="n">
        <v>0</v>
      </c>
      <c r="G649" t="n">
        <v>2</v>
      </c>
      <c r="H649" t="n">
        <v>18</v>
      </c>
      <c r="I649" t="n">
        <v>44</v>
      </c>
      <c r="J649" t="n">
        <v>6</v>
      </c>
      <c r="K649" t="n">
        <v>74</v>
      </c>
      <c r="L649" s="7">
        <f>IF(E649=0,0,G649/E649)</f>
        <v/>
      </c>
      <c r="M649" s="7">
        <f>IF(N649=0,0,H649/N649)</f>
        <v/>
      </c>
      <c r="N649">
        <f>E649*22</f>
        <v/>
      </c>
    </row>
    <row r="650">
      <c r="A650" t="inlineStr">
        <is>
          <t>Dec</t>
        </is>
      </c>
      <c r="B650" t="inlineStr">
        <is>
          <t>IT</t>
        </is>
      </c>
      <c r="C650" t="inlineStr">
        <is>
          <t>USA</t>
        </is>
      </c>
      <c r="D650" t="inlineStr">
        <is>
          <t>Chicago</t>
        </is>
      </c>
      <c r="E650" t="n">
        <v>49</v>
      </c>
      <c r="F650" t="n">
        <v>2</v>
      </c>
      <c r="G650" t="n">
        <v>4</v>
      </c>
      <c r="H650" t="n">
        <v>28</v>
      </c>
      <c r="I650" t="n">
        <v>46</v>
      </c>
      <c r="J650" t="n">
        <v>102</v>
      </c>
      <c r="K650" t="n">
        <v>89</v>
      </c>
      <c r="L650" s="7">
        <f>IF(E650=0,0,G650/E650)</f>
        <v/>
      </c>
      <c r="M650" s="7">
        <f>IF(N650=0,0,H650/N650)</f>
        <v/>
      </c>
      <c r="N650">
        <f>E650*22</f>
        <v/>
      </c>
    </row>
    <row r="651">
      <c r="A651" t="inlineStr">
        <is>
          <t>Dec</t>
        </is>
      </c>
      <c r="B651" t="inlineStr">
        <is>
          <t>IT</t>
        </is>
      </c>
      <c r="C651" t="inlineStr">
        <is>
          <t>USA</t>
        </is>
      </c>
      <c r="D651" t="inlineStr">
        <is>
          <t>Austin</t>
        </is>
      </c>
      <c r="E651" t="n">
        <v>41</v>
      </c>
      <c r="F651" t="n">
        <v>0</v>
      </c>
      <c r="G651" t="n">
        <v>2</v>
      </c>
      <c r="H651" t="n">
        <v>31</v>
      </c>
      <c r="I651" t="n">
        <v>57</v>
      </c>
      <c r="J651" t="n">
        <v>126</v>
      </c>
      <c r="K651" t="n">
        <v>71</v>
      </c>
      <c r="L651" s="7">
        <f>IF(E651=0,0,G651/E651)</f>
        <v/>
      </c>
      <c r="M651" s="7">
        <f>IF(N651=0,0,H651/N651)</f>
        <v/>
      </c>
      <c r="N651">
        <f>E651*22</f>
        <v/>
      </c>
    </row>
    <row r="652">
      <c r="A652" t="inlineStr">
        <is>
          <t>Dec</t>
        </is>
      </c>
      <c r="B652" t="inlineStr">
        <is>
          <t>IT</t>
        </is>
      </c>
      <c r="C652" t="inlineStr">
        <is>
          <t>USA</t>
        </is>
      </c>
      <c r="D652" t="inlineStr">
        <is>
          <t>San Francisco</t>
        </is>
      </c>
      <c r="E652" t="n">
        <v>32</v>
      </c>
      <c r="F652" t="n">
        <v>5</v>
      </c>
      <c r="G652" t="n">
        <v>3</v>
      </c>
      <c r="H652" t="n">
        <v>3</v>
      </c>
      <c r="I652" t="n">
        <v>123</v>
      </c>
      <c r="J652" t="n">
        <v>117</v>
      </c>
      <c r="K652" t="n">
        <v>88</v>
      </c>
      <c r="L652" s="7">
        <f>IF(E652=0,0,G652/E652)</f>
        <v/>
      </c>
      <c r="M652" s="7">
        <f>IF(N652=0,0,H652/N652)</f>
        <v/>
      </c>
      <c r="N652">
        <f>E652*22</f>
        <v/>
      </c>
    </row>
    <row r="653">
      <c r="A653" t="inlineStr">
        <is>
          <t>Dec</t>
        </is>
      </c>
      <c r="B653" t="inlineStr">
        <is>
          <t>Customer Support</t>
        </is>
      </c>
      <c r="C653" t="inlineStr">
        <is>
          <t>UK</t>
        </is>
      </c>
      <c r="D653" t="inlineStr">
        <is>
          <t>London</t>
        </is>
      </c>
      <c r="E653" t="n">
        <v>36</v>
      </c>
      <c r="F653" t="n">
        <v>2</v>
      </c>
      <c r="G653" t="n">
        <v>4</v>
      </c>
      <c r="H653" t="n">
        <v>17</v>
      </c>
      <c r="I653" t="n">
        <v>120</v>
      </c>
      <c r="J653" t="n">
        <v>74</v>
      </c>
      <c r="K653" t="n">
        <v>70</v>
      </c>
      <c r="L653" s="7">
        <f>IF(E653=0,0,G653/E653)</f>
        <v/>
      </c>
      <c r="M653" s="7">
        <f>IF(N653=0,0,H653/N653)</f>
        <v/>
      </c>
      <c r="N653">
        <f>E653*22</f>
        <v/>
      </c>
    </row>
    <row r="654">
      <c r="A654" t="inlineStr">
        <is>
          <t>Dec</t>
        </is>
      </c>
      <c r="B654" t="inlineStr">
        <is>
          <t>Customer Support</t>
        </is>
      </c>
      <c r="C654" t="inlineStr">
        <is>
          <t>UK</t>
        </is>
      </c>
      <c r="D654" t="inlineStr">
        <is>
          <t>Manchester</t>
        </is>
      </c>
      <c r="E654" t="n">
        <v>66</v>
      </c>
      <c r="F654" t="n">
        <v>4</v>
      </c>
      <c r="G654" t="n">
        <v>4</v>
      </c>
      <c r="H654" t="n">
        <v>35</v>
      </c>
      <c r="I654" t="n">
        <v>26</v>
      </c>
      <c r="J654" t="n">
        <v>173</v>
      </c>
      <c r="K654" t="n">
        <v>90</v>
      </c>
      <c r="L654" s="7">
        <f>IF(E654=0,0,G654/E654)</f>
        <v/>
      </c>
      <c r="M654" s="7">
        <f>IF(N654=0,0,H654/N654)</f>
        <v/>
      </c>
      <c r="N654">
        <f>E654*22</f>
        <v/>
      </c>
    </row>
    <row r="655">
      <c r="A655" t="inlineStr">
        <is>
          <t>Dec</t>
        </is>
      </c>
      <c r="B655" t="inlineStr">
        <is>
          <t>Customer Support</t>
        </is>
      </c>
      <c r="C655" t="inlineStr">
        <is>
          <t>UK</t>
        </is>
      </c>
      <c r="D655" t="inlineStr">
        <is>
          <t>Birmingham</t>
        </is>
      </c>
      <c r="E655" t="n">
        <v>50</v>
      </c>
      <c r="F655" t="n">
        <v>2</v>
      </c>
      <c r="G655" t="n">
        <v>1</v>
      </c>
      <c r="H655" t="n">
        <v>23</v>
      </c>
      <c r="I655" t="n">
        <v>128</v>
      </c>
      <c r="J655" t="n">
        <v>20</v>
      </c>
      <c r="K655" t="n">
        <v>84</v>
      </c>
      <c r="L655" s="7">
        <f>IF(E655=0,0,G655/E655)</f>
        <v/>
      </c>
      <c r="M655" s="7">
        <f>IF(N655=0,0,H655/N655)</f>
        <v/>
      </c>
      <c r="N655">
        <f>E655*22</f>
        <v/>
      </c>
    </row>
    <row r="656">
      <c r="A656" t="inlineStr">
        <is>
          <t>Dec</t>
        </is>
      </c>
      <c r="B656" t="inlineStr">
        <is>
          <t>Customer Support</t>
        </is>
      </c>
      <c r="C656" t="inlineStr">
        <is>
          <t>USA</t>
        </is>
      </c>
      <c r="D656" t="inlineStr">
        <is>
          <t>New York</t>
        </is>
      </c>
      <c r="E656" t="n">
        <v>42</v>
      </c>
      <c r="F656" t="n">
        <v>3</v>
      </c>
      <c r="G656" t="n">
        <v>1</v>
      </c>
      <c r="H656" t="n">
        <v>24</v>
      </c>
      <c r="I656" t="n">
        <v>127</v>
      </c>
      <c r="J656" t="n">
        <v>129</v>
      </c>
      <c r="K656" t="n">
        <v>86</v>
      </c>
      <c r="L656" s="7">
        <f>IF(E656=0,0,G656/E656)</f>
        <v/>
      </c>
      <c r="M656" s="7">
        <f>IF(N656=0,0,H656/N656)</f>
        <v/>
      </c>
      <c r="N656">
        <f>E656*22</f>
        <v/>
      </c>
    </row>
    <row r="657">
      <c r="A657" t="inlineStr">
        <is>
          <t>Dec</t>
        </is>
      </c>
      <c r="B657" t="inlineStr">
        <is>
          <t>Customer Support</t>
        </is>
      </c>
      <c r="C657" t="inlineStr">
        <is>
          <t>USA</t>
        </is>
      </c>
      <c r="D657" t="inlineStr">
        <is>
          <t>Chicago</t>
        </is>
      </c>
      <c r="E657" t="n">
        <v>59</v>
      </c>
      <c r="F657" t="n">
        <v>0</v>
      </c>
      <c r="G657" t="n">
        <v>1</v>
      </c>
      <c r="H657" t="n">
        <v>26</v>
      </c>
      <c r="I657" t="n">
        <v>47</v>
      </c>
      <c r="J657" t="n">
        <v>174</v>
      </c>
      <c r="K657" t="n">
        <v>87</v>
      </c>
      <c r="L657" s="7">
        <f>IF(E657=0,0,G657/E657)</f>
        <v/>
      </c>
      <c r="M657" s="7">
        <f>IF(N657=0,0,H657/N657)</f>
        <v/>
      </c>
      <c r="N657">
        <f>E657*22</f>
        <v/>
      </c>
    </row>
    <row r="658">
      <c r="A658" t="inlineStr">
        <is>
          <t>Dec</t>
        </is>
      </c>
      <c r="B658" t="inlineStr">
        <is>
          <t>Customer Support</t>
        </is>
      </c>
      <c r="C658" t="inlineStr">
        <is>
          <t>USA</t>
        </is>
      </c>
      <c r="D658" t="inlineStr">
        <is>
          <t>Austin</t>
        </is>
      </c>
      <c r="E658" t="n">
        <v>55</v>
      </c>
      <c r="F658" t="n">
        <v>1</v>
      </c>
      <c r="G658" t="n">
        <v>2</v>
      </c>
      <c r="H658" t="n">
        <v>7</v>
      </c>
      <c r="I658" t="n">
        <v>140</v>
      </c>
      <c r="J658" t="n">
        <v>20</v>
      </c>
      <c r="K658" t="n">
        <v>85</v>
      </c>
      <c r="L658" s="7">
        <f>IF(E658=0,0,G658/E658)</f>
        <v/>
      </c>
      <c r="M658" s="7">
        <f>IF(N658=0,0,H658/N658)</f>
        <v/>
      </c>
      <c r="N658">
        <f>E658*22</f>
        <v/>
      </c>
    </row>
    <row r="659">
      <c r="A659" t="inlineStr">
        <is>
          <t>Dec</t>
        </is>
      </c>
      <c r="B659" t="inlineStr">
        <is>
          <t>Customer Support</t>
        </is>
      </c>
      <c r="C659" t="inlineStr">
        <is>
          <t>USA</t>
        </is>
      </c>
      <c r="D659" t="inlineStr">
        <is>
          <t>San Francisco</t>
        </is>
      </c>
      <c r="E659" t="n">
        <v>17</v>
      </c>
      <c r="F659" t="n">
        <v>2</v>
      </c>
      <c r="G659" t="n">
        <v>1</v>
      </c>
      <c r="H659" t="n">
        <v>4</v>
      </c>
      <c r="I659" t="n">
        <v>28</v>
      </c>
      <c r="J659" t="n">
        <v>113</v>
      </c>
      <c r="K659" t="n">
        <v>68</v>
      </c>
      <c r="L659" s="7">
        <f>IF(E659=0,0,G659/E659)</f>
        <v/>
      </c>
      <c r="M659" s="7">
        <f>IF(N659=0,0,H659/N659)</f>
        <v/>
      </c>
      <c r="N659">
        <f>E659*22</f>
        <v/>
      </c>
    </row>
    <row r="660">
      <c r="A660" t="inlineStr">
        <is>
          <t>Dec</t>
        </is>
      </c>
      <c r="B660" t="inlineStr">
        <is>
          <t>Production</t>
        </is>
      </c>
      <c r="C660" t="inlineStr">
        <is>
          <t>UK</t>
        </is>
      </c>
      <c r="D660" t="inlineStr">
        <is>
          <t>London</t>
        </is>
      </c>
      <c r="E660" t="n">
        <v>66</v>
      </c>
      <c r="F660" t="n">
        <v>4</v>
      </c>
      <c r="G660" t="n">
        <v>0</v>
      </c>
      <c r="H660" t="n">
        <v>1</v>
      </c>
      <c r="I660" t="n">
        <v>61</v>
      </c>
      <c r="J660" t="n">
        <v>88</v>
      </c>
      <c r="K660" t="n">
        <v>85</v>
      </c>
      <c r="L660" s="7">
        <f>IF(E660=0,0,G660/E660)</f>
        <v/>
      </c>
      <c r="M660" s="7">
        <f>IF(N660=0,0,H660/N660)</f>
        <v/>
      </c>
      <c r="N660">
        <f>E660*22</f>
        <v/>
      </c>
    </row>
    <row r="661">
      <c r="A661" t="inlineStr">
        <is>
          <t>Dec</t>
        </is>
      </c>
      <c r="B661" t="inlineStr">
        <is>
          <t>Production</t>
        </is>
      </c>
      <c r="C661" t="inlineStr">
        <is>
          <t>UK</t>
        </is>
      </c>
      <c r="D661" t="inlineStr">
        <is>
          <t>Manchester</t>
        </is>
      </c>
      <c r="E661" t="n">
        <v>17</v>
      </c>
      <c r="F661" t="n">
        <v>2</v>
      </c>
      <c r="G661" t="n">
        <v>1</v>
      </c>
      <c r="H661" t="n">
        <v>16</v>
      </c>
      <c r="I661" t="n">
        <v>50</v>
      </c>
      <c r="J661" t="n">
        <v>11</v>
      </c>
      <c r="K661" t="n">
        <v>71</v>
      </c>
      <c r="L661" s="7">
        <f>IF(E661=0,0,G661/E661)</f>
        <v/>
      </c>
      <c r="M661" s="7">
        <f>IF(N661=0,0,H661/N661)</f>
        <v/>
      </c>
      <c r="N661">
        <f>E661*22</f>
        <v/>
      </c>
    </row>
    <row r="662">
      <c r="A662" t="inlineStr">
        <is>
          <t>Dec</t>
        </is>
      </c>
      <c r="B662" t="inlineStr">
        <is>
          <t>Production</t>
        </is>
      </c>
      <c r="C662" t="inlineStr">
        <is>
          <t>UK</t>
        </is>
      </c>
      <c r="D662" t="inlineStr">
        <is>
          <t>Birmingham</t>
        </is>
      </c>
      <c r="E662" t="n">
        <v>44</v>
      </c>
      <c r="F662" t="n">
        <v>5</v>
      </c>
      <c r="G662" t="n">
        <v>6</v>
      </c>
      <c r="H662" t="n">
        <v>32</v>
      </c>
      <c r="I662" t="n">
        <v>62</v>
      </c>
      <c r="J662" t="n">
        <v>120</v>
      </c>
      <c r="K662" t="n">
        <v>71</v>
      </c>
      <c r="L662" s="7">
        <f>IF(E662=0,0,G662/E662)</f>
        <v/>
      </c>
      <c r="M662" s="7">
        <f>IF(N662=0,0,H662/N662)</f>
        <v/>
      </c>
      <c r="N662">
        <f>E662*22</f>
        <v/>
      </c>
    </row>
    <row r="663">
      <c r="A663" t="inlineStr">
        <is>
          <t>Dec</t>
        </is>
      </c>
      <c r="B663" t="inlineStr">
        <is>
          <t>Production</t>
        </is>
      </c>
      <c r="C663" t="inlineStr">
        <is>
          <t>USA</t>
        </is>
      </c>
      <c r="D663" t="inlineStr">
        <is>
          <t>New York</t>
        </is>
      </c>
      <c r="E663" t="n">
        <v>17</v>
      </c>
      <c r="F663" t="n">
        <v>0</v>
      </c>
      <c r="G663" t="n">
        <v>6</v>
      </c>
      <c r="H663" t="n">
        <v>1</v>
      </c>
      <c r="I663" t="n">
        <v>33</v>
      </c>
      <c r="J663" t="n">
        <v>102</v>
      </c>
      <c r="K663" t="n">
        <v>67</v>
      </c>
      <c r="L663" s="7">
        <f>IF(E663=0,0,G663/E663)</f>
        <v/>
      </c>
      <c r="M663" s="7">
        <f>IF(N663=0,0,H663/N663)</f>
        <v/>
      </c>
      <c r="N663">
        <f>E663*22</f>
        <v/>
      </c>
    </row>
    <row r="664">
      <c r="A664" t="inlineStr">
        <is>
          <t>Dec</t>
        </is>
      </c>
      <c r="B664" t="inlineStr">
        <is>
          <t>Production</t>
        </is>
      </c>
      <c r="C664" t="inlineStr">
        <is>
          <t>USA</t>
        </is>
      </c>
      <c r="D664" t="inlineStr">
        <is>
          <t>Chicago</t>
        </is>
      </c>
      <c r="E664" t="n">
        <v>46</v>
      </c>
      <c r="F664" t="n">
        <v>0</v>
      </c>
      <c r="G664" t="n">
        <v>5</v>
      </c>
      <c r="H664" t="n">
        <v>21</v>
      </c>
      <c r="I664" t="n">
        <v>73</v>
      </c>
      <c r="J664" t="n">
        <v>47</v>
      </c>
      <c r="K664" t="n">
        <v>70</v>
      </c>
      <c r="L664" s="7">
        <f>IF(E664=0,0,G664/E664)</f>
        <v/>
      </c>
      <c r="M664" s="7">
        <f>IF(N664=0,0,H664/N664)</f>
        <v/>
      </c>
      <c r="N664">
        <f>E664*22</f>
        <v/>
      </c>
    </row>
    <row r="665">
      <c r="A665" t="inlineStr">
        <is>
          <t>Dec</t>
        </is>
      </c>
      <c r="B665" t="inlineStr">
        <is>
          <t>Production</t>
        </is>
      </c>
      <c r="C665" t="inlineStr">
        <is>
          <t>USA</t>
        </is>
      </c>
      <c r="D665" t="inlineStr">
        <is>
          <t>Austin</t>
        </is>
      </c>
      <c r="E665" t="n">
        <v>72</v>
      </c>
      <c r="F665" t="n">
        <v>8</v>
      </c>
      <c r="G665" t="n">
        <v>4</v>
      </c>
      <c r="H665" t="n">
        <v>35</v>
      </c>
      <c r="I665" t="n">
        <v>84</v>
      </c>
      <c r="J665" t="n">
        <v>67</v>
      </c>
      <c r="K665" t="n">
        <v>70</v>
      </c>
      <c r="L665" s="7">
        <f>IF(E665=0,0,G665/E665)</f>
        <v/>
      </c>
      <c r="M665" s="7">
        <f>IF(N665=0,0,H665/N665)</f>
        <v/>
      </c>
      <c r="N665">
        <f>E665*22</f>
        <v/>
      </c>
    </row>
    <row r="666">
      <c r="A666" t="inlineStr">
        <is>
          <t>Dec</t>
        </is>
      </c>
      <c r="B666" t="inlineStr">
        <is>
          <t>Production</t>
        </is>
      </c>
      <c r="C666" t="inlineStr">
        <is>
          <t>USA</t>
        </is>
      </c>
      <c r="D666" t="inlineStr">
        <is>
          <t>San Francisco</t>
        </is>
      </c>
      <c r="E666" t="n">
        <v>24</v>
      </c>
      <c r="F666" t="n">
        <v>3</v>
      </c>
      <c r="G666" t="n">
        <v>5</v>
      </c>
      <c r="H666" t="n">
        <v>10</v>
      </c>
      <c r="I666" t="n">
        <v>16</v>
      </c>
      <c r="J666" t="n">
        <v>65</v>
      </c>
      <c r="K666" t="n">
        <v>60</v>
      </c>
      <c r="L666" s="7">
        <f>IF(E666=0,0,G666/E666)</f>
        <v/>
      </c>
      <c r="M666" s="7">
        <f>IF(N666=0,0,H666/N666)</f>
        <v/>
      </c>
      <c r="N666">
        <f>E666*22</f>
        <v/>
      </c>
    </row>
    <row r="667">
      <c r="A667" t="inlineStr">
        <is>
          <t>Dec</t>
        </is>
      </c>
      <c r="B667" t="inlineStr">
        <is>
          <t>Marketing</t>
        </is>
      </c>
      <c r="C667" t="inlineStr">
        <is>
          <t>UK</t>
        </is>
      </c>
      <c r="D667" t="inlineStr">
        <is>
          <t>London</t>
        </is>
      </c>
      <c r="E667" t="n">
        <v>30</v>
      </c>
      <c r="F667" t="n">
        <v>1</v>
      </c>
      <c r="G667" t="n">
        <v>0</v>
      </c>
      <c r="H667" t="n">
        <v>15</v>
      </c>
      <c r="I667" t="n">
        <v>71</v>
      </c>
      <c r="J667" t="n">
        <v>17</v>
      </c>
      <c r="K667" t="n">
        <v>64</v>
      </c>
      <c r="L667" s="7">
        <f>IF(E667=0,0,G667/E667)</f>
        <v/>
      </c>
      <c r="M667" s="7">
        <f>IF(N667=0,0,H667/N667)</f>
        <v/>
      </c>
      <c r="N667">
        <f>E667*22</f>
        <v/>
      </c>
    </row>
    <row r="668">
      <c r="A668" t="inlineStr">
        <is>
          <t>Dec</t>
        </is>
      </c>
      <c r="B668" t="inlineStr">
        <is>
          <t>Marketing</t>
        </is>
      </c>
      <c r="C668" t="inlineStr">
        <is>
          <t>UK</t>
        </is>
      </c>
      <c r="D668" t="inlineStr">
        <is>
          <t>Manchester</t>
        </is>
      </c>
      <c r="E668" t="n">
        <v>17</v>
      </c>
      <c r="F668" t="n">
        <v>2</v>
      </c>
      <c r="G668" t="n">
        <v>7</v>
      </c>
      <c r="H668" t="n">
        <v>17</v>
      </c>
      <c r="I668" t="n">
        <v>58</v>
      </c>
      <c r="J668" t="n">
        <v>93</v>
      </c>
      <c r="K668" t="n">
        <v>58</v>
      </c>
      <c r="L668" s="7">
        <f>IF(E668=0,0,G668/E668)</f>
        <v/>
      </c>
      <c r="M668" s="7">
        <f>IF(N668=0,0,H668/N668)</f>
        <v/>
      </c>
      <c r="N668">
        <f>E668*22</f>
        <v/>
      </c>
    </row>
    <row r="669">
      <c r="A669" t="inlineStr">
        <is>
          <t>Dec</t>
        </is>
      </c>
      <c r="B669" t="inlineStr">
        <is>
          <t>Marketing</t>
        </is>
      </c>
      <c r="C669" t="inlineStr">
        <is>
          <t>UK</t>
        </is>
      </c>
      <c r="D669" t="inlineStr">
        <is>
          <t>Birmingham</t>
        </is>
      </c>
      <c r="E669" t="n">
        <v>62</v>
      </c>
      <c r="F669" t="n">
        <v>2</v>
      </c>
      <c r="G669" t="n">
        <v>3</v>
      </c>
      <c r="H669" t="n">
        <v>14</v>
      </c>
      <c r="I669" t="n">
        <v>92</v>
      </c>
      <c r="J669" t="n">
        <v>25</v>
      </c>
      <c r="K669" t="n">
        <v>82</v>
      </c>
      <c r="L669" s="7">
        <f>IF(E669=0,0,G669/E669)</f>
        <v/>
      </c>
      <c r="M669" s="7">
        <f>IF(N669=0,0,H669/N669)</f>
        <v/>
      </c>
      <c r="N669">
        <f>E669*22</f>
        <v/>
      </c>
    </row>
    <row r="670">
      <c r="A670" t="inlineStr">
        <is>
          <t>Dec</t>
        </is>
      </c>
      <c r="B670" t="inlineStr">
        <is>
          <t>Marketing</t>
        </is>
      </c>
      <c r="C670" t="inlineStr">
        <is>
          <t>USA</t>
        </is>
      </c>
      <c r="D670" t="inlineStr">
        <is>
          <t>New York</t>
        </is>
      </c>
      <c r="E670" t="n">
        <v>49</v>
      </c>
      <c r="F670" t="n">
        <v>4</v>
      </c>
      <c r="G670" t="n">
        <v>3</v>
      </c>
      <c r="H670" t="n">
        <v>25</v>
      </c>
      <c r="I670" t="n">
        <v>52</v>
      </c>
      <c r="J670" t="n">
        <v>57</v>
      </c>
      <c r="K670" t="n">
        <v>59</v>
      </c>
      <c r="L670" s="7">
        <f>IF(E670=0,0,G670/E670)</f>
        <v/>
      </c>
      <c r="M670" s="7">
        <f>IF(N670=0,0,H670/N670)</f>
        <v/>
      </c>
      <c r="N670">
        <f>E670*22</f>
        <v/>
      </c>
    </row>
    <row r="671">
      <c r="A671" t="inlineStr">
        <is>
          <t>Dec</t>
        </is>
      </c>
      <c r="B671" t="inlineStr">
        <is>
          <t>Marketing</t>
        </is>
      </c>
      <c r="C671" t="inlineStr">
        <is>
          <t>USA</t>
        </is>
      </c>
      <c r="D671" t="inlineStr">
        <is>
          <t>Chicago</t>
        </is>
      </c>
      <c r="E671" t="n">
        <v>29</v>
      </c>
      <c r="F671" t="n">
        <v>5</v>
      </c>
      <c r="G671" t="n">
        <v>1</v>
      </c>
      <c r="H671" t="n">
        <v>27</v>
      </c>
      <c r="I671" t="n">
        <v>44</v>
      </c>
      <c r="J671" t="n">
        <v>140</v>
      </c>
      <c r="K671" t="n">
        <v>76</v>
      </c>
      <c r="L671" s="7">
        <f>IF(E671=0,0,G671/E671)</f>
        <v/>
      </c>
      <c r="M671" s="7">
        <f>IF(N671=0,0,H671/N671)</f>
        <v/>
      </c>
      <c r="N671">
        <f>E671*22</f>
        <v/>
      </c>
    </row>
    <row r="672">
      <c r="A672" t="inlineStr">
        <is>
          <t>Dec</t>
        </is>
      </c>
      <c r="B672" t="inlineStr">
        <is>
          <t>Marketing</t>
        </is>
      </c>
      <c r="C672" t="inlineStr">
        <is>
          <t>USA</t>
        </is>
      </c>
      <c r="D672" t="inlineStr">
        <is>
          <t>Austin</t>
        </is>
      </c>
      <c r="E672" t="n">
        <v>51</v>
      </c>
      <c r="F672" t="n">
        <v>8</v>
      </c>
      <c r="G672" t="n">
        <v>0</v>
      </c>
      <c r="H672" t="n">
        <v>10</v>
      </c>
      <c r="I672" t="n">
        <v>70</v>
      </c>
      <c r="J672" t="n">
        <v>74</v>
      </c>
      <c r="K672" t="n">
        <v>65</v>
      </c>
      <c r="L672" s="7">
        <f>IF(E672=0,0,G672/E672)</f>
        <v/>
      </c>
      <c r="M672" s="7">
        <f>IF(N672=0,0,H672/N672)</f>
        <v/>
      </c>
      <c r="N672">
        <f>E672*22</f>
        <v/>
      </c>
    </row>
    <row r="673">
      <c r="A673" t="inlineStr">
        <is>
          <t>Dec</t>
        </is>
      </c>
      <c r="B673" t="inlineStr">
        <is>
          <t>Marketing</t>
        </is>
      </c>
      <c r="C673" t="inlineStr">
        <is>
          <t>USA</t>
        </is>
      </c>
      <c r="D673" t="inlineStr">
        <is>
          <t>San Francisco</t>
        </is>
      </c>
      <c r="E673" t="n">
        <v>49</v>
      </c>
      <c r="F673" t="n">
        <v>7</v>
      </c>
      <c r="G673" t="n">
        <v>4</v>
      </c>
      <c r="H673" t="n">
        <v>6</v>
      </c>
      <c r="I673" t="n">
        <v>85</v>
      </c>
      <c r="J673" t="n">
        <v>5</v>
      </c>
      <c r="K673" t="n">
        <v>83</v>
      </c>
      <c r="L673" s="7">
        <f>IF(E673=0,0,G673/E673)</f>
        <v/>
      </c>
      <c r="M673" s="7">
        <f>IF(N673=0,0,H673/N673)</f>
        <v/>
      </c>
      <c r="N673">
        <f>E673*22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Department</t>
        </is>
      </c>
      <c r="B1" s="8" t="inlineStr">
        <is>
          <t>Country</t>
        </is>
      </c>
      <c r="C1" s="8" t="inlineStr">
        <is>
          <t>City (Site)</t>
        </is>
      </c>
    </row>
    <row r="2">
      <c r="A2" t="inlineStr">
        <is>
          <t>All</t>
        </is>
      </c>
      <c r="B2" t="inlineStr">
        <is>
          <t>All</t>
        </is>
      </c>
      <c r="C2" t="inlineStr">
        <is>
          <t>All</t>
        </is>
      </c>
    </row>
    <row r="3">
      <c r="A3" t="inlineStr">
        <is>
          <t>Operations</t>
        </is>
      </c>
      <c r="B3" t="inlineStr">
        <is>
          <t>UK</t>
        </is>
      </c>
      <c r="C3" t="inlineStr">
        <is>
          <t>London</t>
        </is>
      </c>
    </row>
    <row r="4">
      <c r="A4" t="inlineStr">
        <is>
          <t>Sales</t>
        </is>
      </c>
      <c r="B4" t="inlineStr">
        <is>
          <t>USA</t>
        </is>
      </c>
      <c r="C4" t="inlineStr">
        <is>
          <t>Manchester</t>
        </is>
      </c>
    </row>
    <row r="5">
      <c r="A5" t="inlineStr">
        <is>
          <t>HR</t>
        </is>
      </c>
      <c r="C5" t="inlineStr">
        <is>
          <t>Birmingham</t>
        </is>
      </c>
    </row>
    <row r="6">
      <c r="A6" t="inlineStr">
        <is>
          <t>Finance</t>
        </is>
      </c>
      <c r="C6" t="inlineStr">
        <is>
          <t>New York</t>
        </is>
      </c>
    </row>
    <row r="7">
      <c r="A7" t="inlineStr">
        <is>
          <t>IT</t>
        </is>
      </c>
      <c r="C7" t="inlineStr">
        <is>
          <t>Chicago</t>
        </is>
      </c>
    </row>
    <row r="8">
      <c r="A8" t="inlineStr">
        <is>
          <t>Customer Support</t>
        </is>
      </c>
      <c r="C8" t="inlineStr">
        <is>
          <t>Austin</t>
        </is>
      </c>
    </row>
    <row r="9">
      <c r="A9" t="inlineStr">
        <is>
          <t>Production</t>
        </is>
      </c>
      <c r="C9" t="inlineStr">
        <is>
          <t>San Francisco</t>
        </is>
      </c>
    </row>
    <row r="10">
      <c r="A10" t="inlineStr">
        <is>
          <t>Marketing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82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hidden="1" width="14" customWidth="1" min="11" max="11"/>
    <col hidden="1" width="14" customWidth="1" min="12" max="12"/>
    <col hidden="1" width="13" customWidth="1" min="13" max="13"/>
    <col hidden="1" width="13" customWidth="1" min="14" max="14"/>
  </cols>
  <sheetData>
    <row r="1" ht="32" customHeight="1">
      <c r="A1" s="9" t="inlineStr">
        <is>
          <t>HR DASHBOARD — BI One-Page Vision (UK &amp; USA)</t>
        </is>
      </c>
    </row>
    <row r="2" ht="22" customHeight="1">
      <c r="A2" s="10" t="inlineStr">
        <is>
          <t>KPI Snapshot</t>
        </is>
      </c>
      <c r="I2" s="10" t="inlineStr">
        <is>
          <t>Filters</t>
        </is>
      </c>
    </row>
    <row r="3" ht="20" customHeight="1">
      <c r="A3" s="11" t="inlineStr">
        <is>
          <t>👥 Total Headcount</t>
        </is>
      </c>
      <c r="D3" s="12" t="inlineStr">
        <is>
          <t>➕ Total Hires</t>
        </is>
      </c>
      <c r="G3" s="13" t="inlineStr">
        <is>
          <t>➖ Total Departures</t>
        </is>
      </c>
      <c r="I3" s="14" t="inlineStr">
        <is>
          <t>Department</t>
        </is>
      </c>
      <c r="J3" s="15" t="inlineStr">
        <is>
          <t>All</t>
        </is>
      </c>
      <c r="K3">
        <f>IF($J$3="All","*", $J$3)</f>
        <v/>
      </c>
    </row>
    <row r="4" ht="20" customHeight="1">
      <c r="A4" s="16">
        <f>SUMIFS(Data!$E:$E,Data!$B:$B,$K$3,Data!$C:$C,$K$4,Data!$D:$D,$K$5)</f>
        <v/>
      </c>
      <c r="D4" s="17">
        <f>SUMIFS(Data!$F:$F,Data!$B:$B,$K$3,Data!$C:$C,$K$4,Data!$D:$D,$K$5)</f>
        <v/>
      </c>
      <c r="G4" s="18">
        <f>SUMIFS(Data!$G:$G,Data!$B:$B,$K$3,Data!$C:$C,$K$4,Data!$D:$D,$K$5)</f>
        <v/>
      </c>
      <c r="I4" s="14" t="inlineStr">
        <is>
          <t>Country</t>
        </is>
      </c>
      <c r="J4" s="15" t="inlineStr">
        <is>
          <t>All</t>
        </is>
      </c>
      <c r="K4">
        <f>IF($J$4="All","*", $J$4)</f>
        <v/>
      </c>
    </row>
    <row r="5" ht="20" customHeight="1">
      <c r="I5" s="14" t="inlineStr">
        <is>
          <t>City (Site)</t>
        </is>
      </c>
      <c r="J5" s="15" t="inlineStr">
        <is>
          <t>All</t>
        </is>
      </c>
      <c r="K5">
        <f>IF($J$5="All","*", $J$5)</f>
        <v/>
      </c>
    </row>
    <row r="6" ht="20" customHeight="1">
      <c r="A6" s="19" t="inlineStr">
        <is>
          <t>🏥 Avg Absence %</t>
        </is>
      </c>
      <c r="D6" s="20" t="inlineStr">
        <is>
          <t>🎓 Total Training</t>
        </is>
      </c>
      <c r="G6" s="21" t="inlineStr">
        <is>
          <t>⏱️ Total Overtime</t>
        </is>
      </c>
      <c r="I6" s="22" t="inlineStr">
        <is>
          <t>📉 Avg Turnover %</t>
        </is>
      </c>
      <c r="K6" s="23" t="inlineStr">
        <is>
          <t>😊 Avg Engagement</t>
        </is>
      </c>
    </row>
    <row r="7" ht="20" customHeight="1">
      <c r="A7" s="24">
        <f>IFERROR(AVERAGEIFS(Data!$M:$M,Data!$B:$B,$K$3,Data!$C:$C,$K$4,Data!$D:$D,$K$5),0)</f>
        <v/>
      </c>
      <c r="D7" s="25">
        <f>SUMIFS(Data!$I:$I,Data!$B:$B,$K$3,Data!$C:$C,$K$4,Data!$D:$D,$K$5)</f>
        <v/>
      </c>
      <c r="G7" s="26">
        <f>SUMIFS(Data!$J:$J,Data!$B:$B,$K$3,Data!$C:$C,$K$4,Data!$D:$D,$K$5)</f>
        <v/>
      </c>
      <c r="I7" s="27">
        <f>IFERROR(AVERAGEIFS(Data!$L:$L,Data!$B:$B,$K$3,Data!$C:$C,$K$4,Data!$D:$D,$K$5),0)</f>
        <v/>
      </c>
      <c r="K7" s="28">
        <f>IFERROR(AVERAGEIFS(Data!$K:$K,Data!$B:$B,$K$3,Data!$C:$C,$K$4,Data!$D:$D,$K$5),0)</f>
        <v/>
      </c>
    </row>
    <row r="8" ht="20" customHeight="1"/>
    <row r="9" ht="22" customHeight="1">
      <c r="A9" s="10" t="inlineStr">
        <is>
          <t>Gauges</t>
        </is>
      </c>
    </row>
    <row r="10" ht="20" customHeight="1">
      <c r="I10" s="29" t="inlineStr">
        <is>
          <t>Turnover max</t>
        </is>
      </c>
      <c r="J10" s="30" t="n">
        <v>0.1</v>
      </c>
    </row>
    <row r="11" ht="20" customHeight="1">
      <c r="I11" s="29" t="inlineStr">
        <is>
          <t>Absence max</t>
        </is>
      </c>
      <c r="J11" s="30" t="n">
        <v>0.08</v>
      </c>
    </row>
    <row r="12" ht="20" customHeight="1">
      <c r="I12" s="29" t="inlineStr">
        <is>
          <t>Engagement min</t>
        </is>
      </c>
      <c r="J12" s="31" t="n">
        <v>75</v>
      </c>
    </row>
    <row r="13" ht="20" customHeight="1"/>
    <row r="14" ht="20" customHeight="1"/>
    <row r="15" ht="22" customHeight="1">
      <c r="A15" s="10" t="inlineStr">
        <is>
          <t>Trends</t>
        </is>
      </c>
    </row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2" customHeight="1">
      <c r="A26" s="10" t="inlineStr">
        <is>
          <t>Heatmap (Absence % by Month x Department)</t>
        </is>
      </c>
    </row>
    <row r="27" ht="20" customHeight="1">
      <c r="A27" s="32" t="inlineStr">
        <is>
          <t>Month</t>
        </is>
      </c>
      <c r="B27" s="32" t="inlineStr">
        <is>
          <t>Operations</t>
        </is>
      </c>
      <c r="C27" s="32" t="inlineStr">
        <is>
          <t>Sales</t>
        </is>
      </c>
      <c r="D27" s="32" t="inlineStr">
        <is>
          <t>IT</t>
        </is>
      </c>
      <c r="E27" s="32" t="inlineStr">
        <is>
          <t>Customer Support</t>
        </is>
      </c>
      <c r="F27" s="32" t="inlineStr">
        <is>
          <t>Production</t>
        </is>
      </c>
      <c r="G27" s="32" t="inlineStr">
        <is>
          <t>Finance</t>
        </is>
      </c>
      <c r="H27" s="32" t="inlineStr">
        <is>
          <t>Marketing</t>
        </is>
      </c>
    </row>
    <row r="28" ht="20" customHeight="1">
      <c r="A28" s="33" t="inlineStr">
        <is>
          <t>Jan</t>
        </is>
      </c>
      <c r="B28" s="34">
        <f>IF((SUMIFS(Data!$E:$E,Data!$A:$A,$A28,Data!$B:$B,"Operations",Data!$C:$C,$K$4,Data!$D:$D,$K$5))=0,0,(SUMIFS(Data!$H:$H,Data!$A:$A,$A28,Data!$B:$B,"Operations",Data!$C:$C,$K$4,Data!$D:$D,$K$5))/((SUMIFS(Data!$E:$E,Data!$A:$A,$A28,Data!$B:$B,"Operations",Data!$C:$C,$K$4,Data!$D:$D,$K$5))*22))</f>
        <v/>
      </c>
      <c r="C28" s="34">
        <f>IF((SUMIFS(Data!$E:$E,Data!$A:$A,$A28,Data!$B:$B,"Sales",Data!$C:$C,$K$4,Data!$D:$D,$K$5))=0,0,(SUMIFS(Data!$H:$H,Data!$A:$A,$A28,Data!$B:$B,"Sales",Data!$C:$C,$K$4,Data!$D:$D,$K$5))/((SUMIFS(Data!$E:$E,Data!$A:$A,$A28,Data!$B:$B,"Sales",Data!$C:$C,$K$4,Data!$D:$D,$K$5))*22))</f>
        <v/>
      </c>
      <c r="D28" s="34">
        <f>IF((SUMIFS(Data!$E:$E,Data!$A:$A,$A28,Data!$B:$B,"IT",Data!$C:$C,$K$4,Data!$D:$D,$K$5))=0,0,(SUMIFS(Data!$H:$H,Data!$A:$A,$A28,Data!$B:$B,"IT",Data!$C:$C,$K$4,Data!$D:$D,$K$5))/((SUMIFS(Data!$E:$E,Data!$A:$A,$A28,Data!$B:$B,"IT",Data!$C:$C,$K$4,Data!$D:$D,$K$5))*22))</f>
        <v/>
      </c>
      <c r="E28" s="34">
        <f>IF((SUMIFS(Data!$E:$E,Data!$A:$A,$A28,Data!$B:$B,"Customer Support",Data!$C:$C,$K$4,Data!$D:$D,$K$5))=0,0,(SUMIFS(Data!$H:$H,Data!$A:$A,$A28,Data!$B:$B,"Customer Support",Data!$C:$C,$K$4,Data!$D:$D,$K$5))/((SUMIFS(Data!$E:$E,Data!$A:$A,$A28,Data!$B:$B,"Customer Support",Data!$C:$C,$K$4,Data!$D:$D,$K$5))*22))</f>
        <v/>
      </c>
      <c r="F28" s="34">
        <f>IF((SUMIFS(Data!$E:$E,Data!$A:$A,$A28,Data!$B:$B,"Production",Data!$C:$C,$K$4,Data!$D:$D,$K$5))=0,0,(SUMIFS(Data!$H:$H,Data!$A:$A,$A28,Data!$B:$B,"Production",Data!$C:$C,$K$4,Data!$D:$D,$K$5))/((SUMIFS(Data!$E:$E,Data!$A:$A,$A28,Data!$B:$B,"Production",Data!$C:$C,$K$4,Data!$D:$D,$K$5))*22))</f>
        <v/>
      </c>
      <c r="G28" s="34">
        <f>IF((SUMIFS(Data!$E:$E,Data!$A:$A,$A28,Data!$B:$B,"Finance",Data!$C:$C,$K$4,Data!$D:$D,$K$5))=0,0,(SUMIFS(Data!$H:$H,Data!$A:$A,$A28,Data!$B:$B,"Finance",Data!$C:$C,$K$4,Data!$D:$D,$K$5))/((SUMIFS(Data!$E:$E,Data!$A:$A,$A28,Data!$B:$B,"Finance",Data!$C:$C,$K$4,Data!$D:$D,$K$5))*22))</f>
        <v/>
      </c>
      <c r="H28" s="34">
        <f>IF((SUMIFS(Data!$E:$E,Data!$A:$A,$A28,Data!$B:$B,"Marketing",Data!$C:$C,$K$4,Data!$D:$D,$K$5))=0,0,(SUMIFS(Data!$H:$H,Data!$A:$A,$A28,Data!$B:$B,"Marketing",Data!$C:$C,$K$4,Data!$D:$D,$K$5))/((SUMIFS(Data!$E:$E,Data!$A:$A,$A28,Data!$B:$B,"Marketing",Data!$C:$C,$K$4,Data!$D:$D,$K$5))*22))</f>
        <v/>
      </c>
    </row>
    <row r="29" ht="20" customHeight="1">
      <c r="A29" s="33" t="inlineStr">
        <is>
          <t>Feb</t>
        </is>
      </c>
      <c r="B29" s="34">
        <f>IF((SUMIFS(Data!$E:$E,Data!$A:$A,$A29,Data!$B:$B,"Operations",Data!$C:$C,$K$4,Data!$D:$D,$K$5))=0,0,(SUMIFS(Data!$H:$H,Data!$A:$A,$A29,Data!$B:$B,"Operations",Data!$C:$C,$K$4,Data!$D:$D,$K$5))/((SUMIFS(Data!$E:$E,Data!$A:$A,$A29,Data!$B:$B,"Operations",Data!$C:$C,$K$4,Data!$D:$D,$K$5))*22))</f>
        <v/>
      </c>
      <c r="C29" s="34">
        <f>IF((SUMIFS(Data!$E:$E,Data!$A:$A,$A29,Data!$B:$B,"Sales",Data!$C:$C,$K$4,Data!$D:$D,$K$5))=0,0,(SUMIFS(Data!$H:$H,Data!$A:$A,$A29,Data!$B:$B,"Sales",Data!$C:$C,$K$4,Data!$D:$D,$K$5))/((SUMIFS(Data!$E:$E,Data!$A:$A,$A29,Data!$B:$B,"Sales",Data!$C:$C,$K$4,Data!$D:$D,$K$5))*22))</f>
        <v/>
      </c>
      <c r="D29" s="34">
        <f>IF((SUMIFS(Data!$E:$E,Data!$A:$A,$A29,Data!$B:$B,"IT",Data!$C:$C,$K$4,Data!$D:$D,$K$5))=0,0,(SUMIFS(Data!$H:$H,Data!$A:$A,$A29,Data!$B:$B,"IT",Data!$C:$C,$K$4,Data!$D:$D,$K$5))/((SUMIFS(Data!$E:$E,Data!$A:$A,$A29,Data!$B:$B,"IT",Data!$C:$C,$K$4,Data!$D:$D,$K$5))*22))</f>
        <v/>
      </c>
      <c r="E29" s="34">
        <f>IF((SUMIFS(Data!$E:$E,Data!$A:$A,$A29,Data!$B:$B,"Customer Support",Data!$C:$C,$K$4,Data!$D:$D,$K$5))=0,0,(SUMIFS(Data!$H:$H,Data!$A:$A,$A29,Data!$B:$B,"Customer Support",Data!$C:$C,$K$4,Data!$D:$D,$K$5))/((SUMIFS(Data!$E:$E,Data!$A:$A,$A29,Data!$B:$B,"Customer Support",Data!$C:$C,$K$4,Data!$D:$D,$K$5))*22))</f>
        <v/>
      </c>
      <c r="F29" s="34">
        <f>IF((SUMIFS(Data!$E:$E,Data!$A:$A,$A29,Data!$B:$B,"Production",Data!$C:$C,$K$4,Data!$D:$D,$K$5))=0,0,(SUMIFS(Data!$H:$H,Data!$A:$A,$A29,Data!$B:$B,"Production",Data!$C:$C,$K$4,Data!$D:$D,$K$5))/((SUMIFS(Data!$E:$E,Data!$A:$A,$A29,Data!$B:$B,"Production",Data!$C:$C,$K$4,Data!$D:$D,$K$5))*22))</f>
        <v/>
      </c>
      <c r="G29" s="34">
        <f>IF((SUMIFS(Data!$E:$E,Data!$A:$A,$A29,Data!$B:$B,"Finance",Data!$C:$C,$K$4,Data!$D:$D,$K$5))=0,0,(SUMIFS(Data!$H:$H,Data!$A:$A,$A29,Data!$B:$B,"Finance",Data!$C:$C,$K$4,Data!$D:$D,$K$5))/((SUMIFS(Data!$E:$E,Data!$A:$A,$A29,Data!$B:$B,"Finance",Data!$C:$C,$K$4,Data!$D:$D,$K$5))*22))</f>
        <v/>
      </c>
      <c r="H29" s="34">
        <f>IF((SUMIFS(Data!$E:$E,Data!$A:$A,$A29,Data!$B:$B,"Marketing",Data!$C:$C,$K$4,Data!$D:$D,$K$5))=0,0,(SUMIFS(Data!$H:$H,Data!$A:$A,$A29,Data!$B:$B,"Marketing",Data!$C:$C,$K$4,Data!$D:$D,$K$5))/((SUMIFS(Data!$E:$E,Data!$A:$A,$A29,Data!$B:$B,"Marketing",Data!$C:$C,$K$4,Data!$D:$D,$K$5))*22))</f>
        <v/>
      </c>
    </row>
    <row r="30" ht="20" customHeight="1">
      <c r="A30" s="33" t="inlineStr">
        <is>
          <t>Mar</t>
        </is>
      </c>
      <c r="B30" s="34">
        <f>IF((SUMIFS(Data!$E:$E,Data!$A:$A,$A30,Data!$B:$B,"Operations",Data!$C:$C,$K$4,Data!$D:$D,$K$5))=0,0,(SUMIFS(Data!$H:$H,Data!$A:$A,$A30,Data!$B:$B,"Operations",Data!$C:$C,$K$4,Data!$D:$D,$K$5))/((SUMIFS(Data!$E:$E,Data!$A:$A,$A30,Data!$B:$B,"Operations",Data!$C:$C,$K$4,Data!$D:$D,$K$5))*22))</f>
        <v/>
      </c>
      <c r="C30" s="34">
        <f>IF((SUMIFS(Data!$E:$E,Data!$A:$A,$A30,Data!$B:$B,"Sales",Data!$C:$C,$K$4,Data!$D:$D,$K$5))=0,0,(SUMIFS(Data!$H:$H,Data!$A:$A,$A30,Data!$B:$B,"Sales",Data!$C:$C,$K$4,Data!$D:$D,$K$5))/((SUMIFS(Data!$E:$E,Data!$A:$A,$A30,Data!$B:$B,"Sales",Data!$C:$C,$K$4,Data!$D:$D,$K$5))*22))</f>
        <v/>
      </c>
      <c r="D30" s="34">
        <f>IF((SUMIFS(Data!$E:$E,Data!$A:$A,$A30,Data!$B:$B,"IT",Data!$C:$C,$K$4,Data!$D:$D,$K$5))=0,0,(SUMIFS(Data!$H:$H,Data!$A:$A,$A30,Data!$B:$B,"IT",Data!$C:$C,$K$4,Data!$D:$D,$K$5))/((SUMIFS(Data!$E:$E,Data!$A:$A,$A30,Data!$B:$B,"IT",Data!$C:$C,$K$4,Data!$D:$D,$K$5))*22))</f>
        <v/>
      </c>
      <c r="E30" s="34">
        <f>IF((SUMIFS(Data!$E:$E,Data!$A:$A,$A30,Data!$B:$B,"Customer Support",Data!$C:$C,$K$4,Data!$D:$D,$K$5))=0,0,(SUMIFS(Data!$H:$H,Data!$A:$A,$A30,Data!$B:$B,"Customer Support",Data!$C:$C,$K$4,Data!$D:$D,$K$5))/((SUMIFS(Data!$E:$E,Data!$A:$A,$A30,Data!$B:$B,"Customer Support",Data!$C:$C,$K$4,Data!$D:$D,$K$5))*22))</f>
        <v/>
      </c>
      <c r="F30" s="34">
        <f>IF((SUMIFS(Data!$E:$E,Data!$A:$A,$A30,Data!$B:$B,"Production",Data!$C:$C,$K$4,Data!$D:$D,$K$5))=0,0,(SUMIFS(Data!$H:$H,Data!$A:$A,$A30,Data!$B:$B,"Production",Data!$C:$C,$K$4,Data!$D:$D,$K$5))/((SUMIFS(Data!$E:$E,Data!$A:$A,$A30,Data!$B:$B,"Production",Data!$C:$C,$K$4,Data!$D:$D,$K$5))*22))</f>
        <v/>
      </c>
      <c r="G30" s="34">
        <f>IF((SUMIFS(Data!$E:$E,Data!$A:$A,$A30,Data!$B:$B,"Finance",Data!$C:$C,$K$4,Data!$D:$D,$K$5))=0,0,(SUMIFS(Data!$H:$H,Data!$A:$A,$A30,Data!$B:$B,"Finance",Data!$C:$C,$K$4,Data!$D:$D,$K$5))/((SUMIFS(Data!$E:$E,Data!$A:$A,$A30,Data!$B:$B,"Finance",Data!$C:$C,$K$4,Data!$D:$D,$K$5))*22))</f>
        <v/>
      </c>
      <c r="H30" s="34">
        <f>IF((SUMIFS(Data!$E:$E,Data!$A:$A,$A30,Data!$B:$B,"Marketing",Data!$C:$C,$K$4,Data!$D:$D,$K$5))=0,0,(SUMIFS(Data!$H:$H,Data!$A:$A,$A30,Data!$B:$B,"Marketing",Data!$C:$C,$K$4,Data!$D:$D,$K$5))/((SUMIFS(Data!$E:$E,Data!$A:$A,$A30,Data!$B:$B,"Marketing",Data!$C:$C,$K$4,Data!$D:$D,$K$5))*22))</f>
        <v/>
      </c>
    </row>
    <row r="31" ht="20" customHeight="1">
      <c r="A31" s="33" t="inlineStr">
        <is>
          <t>Apr</t>
        </is>
      </c>
      <c r="B31" s="34">
        <f>IF((SUMIFS(Data!$E:$E,Data!$A:$A,$A31,Data!$B:$B,"Operations",Data!$C:$C,$K$4,Data!$D:$D,$K$5))=0,0,(SUMIFS(Data!$H:$H,Data!$A:$A,$A31,Data!$B:$B,"Operations",Data!$C:$C,$K$4,Data!$D:$D,$K$5))/((SUMIFS(Data!$E:$E,Data!$A:$A,$A31,Data!$B:$B,"Operations",Data!$C:$C,$K$4,Data!$D:$D,$K$5))*22))</f>
        <v/>
      </c>
      <c r="C31" s="34">
        <f>IF((SUMIFS(Data!$E:$E,Data!$A:$A,$A31,Data!$B:$B,"Sales",Data!$C:$C,$K$4,Data!$D:$D,$K$5))=0,0,(SUMIFS(Data!$H:$H,Data!$A:$A,$A31,Data!$B:$B,"Sales",Data!$C:$C,$K$4,Data!$D:$D,$K$5))/((SUMIFS(Data!$E:$E,Data!$A:$A,$A31,Data!$B:$B,"Sales",Data!$C:$C,$K$4,Data!$D:$D,$K$5))*22))</f>
        <v/>
      </c>
      <c r="D31" s="34">
        <f>IF((SUMIFS(Data!$E:$E,Data!$A:$A,$A31,Data!$B:$B,"IT",Data!$C:$C,$K$4,Data!$D:$D,$K$5))=0,0,(SUMIFS(Data!$H:$H,Data!$A:$A,$A31,Data!$B:$B,"IT",Data!$C:$C,$K$4,Data!$D:$D,$K$5))/((SUMIFS(Data!$E:$E,Data!$A:$A,$A31,Data!$B:$B,"IT",Data!$C:$C,$K$4,Data!$D:$D,$K$5))*22))</f>
        <v/>
      </c>
      <c r="E31" s="34">
        <f>IF((SUMIFS(Data!$E:$E,Data!$A:$A,$A31,Data!$B:$B,"Customer Support",Data!$C:$C,$K$4,Data!$D:$D,$K$5))=0,0,(SUMIFS(Data!$H:$H,Data!$A:$A,$A31,Data!$B:$B,"Customer Support",Data!$C:$C,$K$4,Data!$D:$D,$K$5))/((SUMIFS(Data!$E:$E,Data!$A:$A,$A31,Data!$B:$B,"Customer Support",Data!$C:$C,$K$4,Data!$D:$D,$K$5))*22))</f>
        <v/>
      </c>
      <c r="F31" s="34">
        <f>IF((SUMIFS(Data!$E:$E,Data!$A:$A,$A31,Data!$B:$B,"Production",Data!$C:$C,$K$4,Data!$D:$D,$K$5))=0,0,(SUMIFS(Data!$H:$H,Data!$A:$A,$A31,Data!$B:$B,"Production",Data!$C:$C,$K$4,Data!$D:$D,$K$5))/((SUMIFS(Data!$E:$E,Data!$A:$A,$A31,Data!$B:$B,"Production",Data!$C:$C,$K$4,Data!$D:$D,$K$5))*22))</f>
        <v/>
      </c>
      <c r="G31" s="34">
        <f>IF((SUMIFS(Data!$E:$E,Data!$A:$A,$A31,Data!$B:$B,"Finance",Data!$C:$C,$K$4,Data!$D:$D,$K$5))=0,0,(SUMIFS(Data!$H:$H,Data!$A:$A,$A31,Data!$B:$B,"Finance",Data!$C:$C,$K$4,Data!$D:$D,$K$5))/((SUMIFS(Data!$E:$E,Data!$A:$A,$A31,Data!$B:$B,"Finance",Data!$C:$C,$K$4,Data!$D:$D,$K$5))*22))</f>
        <v/>
      </c>
      <c r="H31" s="34">
        <f>IF((SUMIFS(Data!$E:$E,Data!$A:$A,$A31,Data!$B:$B,"Marketing",Data!$C:$C,$K$4,Data!$D:$D,$K$5))=0,0,(SUMIFS(Data!$H:$H,Data!$A:$A,$A31,Data!$B:$B,"Marketing",Data!$C:$C,$K$4,Data!$D:$D,$K$5))/((SUMIFS(Data!$E:$E,Data!$A:$A,$A31,Data!$B:$B,"Marketing",Data!$C:$C,$K$4,Data!$D:$D,$K$5))*22))</f>
        <v/>
      </c>
    </row>
    <row r="32" ht="20" customHeight="1">
      <c r="A32" s="33" t="inlineStr">
        <is>
          <t>May</t>
        </is>
      </c>
      <c r="B32" s="34">
        <f>IF((SUMIFS(Data!$E:$E,Data!$A:$A,$A32,Data!$B:$B,"Operations",Data!$C:$C,$K$4,Data!$D:$D,$K$5))=0,0,(SUMIFS(Data!$H:$H,Data!$A:$A,$A32,Data!$B:$B,"Operations",Data!$C:$C,$K$4,Data!$D:$D,$K$5))/((SUMIFS(Data!$E:$E,Data!$A:$A,$A32,Data!$B:$B,"Operations",Data!$C:$C,$K$4,Data!$D:$D,$K$5))*22))</f>
        <v/>
      </c>
      <c r="C32" s="34">
        <f>IF((SUMIFS(Data!$E:$E,Data!$A:$A,$A32,Data!$B:$B,"Sales",Data!$C:$C,$K$4,Data!$D:$D,$K$5))=0,0,(SUMIFS(Data!$H:$H,Data!$A:$A,$A32,Data!$B:$B,"Sales",Data!$C:$C,$K$4,Data!$D:$D,$K$5))/((SUMIFS(Data!$E:$E,Data!$A:$A,$A32,Data!$B:$B,"Sales",Data!$C:$C,$K$4,Data!$D:$D,$K$5))*22))</f>
        <v/>
      </c>
      <c r="D32" s="34">
        <f>IF((SUMIFS(Data!$E:$E,Data!$A:$A,$A32,Data!$B:$B,"IT",Data!$C:$C,$K$4,Data!$D:$D,$K$5))=0,0,(SUMIFS(Data!$H:$H,Data!$A:$A,$A32,Data!$B:$B,"IT",Data!$C:$C,$K$4,Data!$D:$D,$K$5))/((SUMIFS(Data!$E:$E,Data!$A:$A,$A32,Data!$B:$B,"IT",Data!$C:$C,$K$4,Data!$D:$D,$K$5))*22))</f>
        <v/>
      </c>
      <c r="E32" s="34">
        <f>IF((SUMIFS(Data!$E:$E,Data!$A:$A,$A32,Data!$B:$B,"Customer Support",Data!$C:$C,$K$4,Data!$D:$D,$K$5))=0,0,(SUMIFS(Data!$H:$H,Data!$A:$A,$A32,Data!$B:$B,"Customer Support",Data!$C:$C,$K$4,Data!$D:$D,$K$5))/((SUMIFS(Data!$E:$E,Data!$A:$A,$A32,Data!$B:$B,"Customer Support",Data!$C:$C,$K$4,Data!$D:$D,$K$5))*22))</f>
        <v/>
      </c>
      <c r="F32" s="34">
        <f>IF((SUMIFS(Data!$E:$E,Data!$A:$A,$A32,Data!$B:$B,"Production",Data!$C:$C,$K$4,Data!$D:$D,$K$5))=0,0,(SUMIFS(Data!$H:$H,Data!$A:$A,$A32,Data!$B:$B,"Production",Data!$C:$C,$K$4,Data!$D:$D,$K$5))/((SUMIFS(Data!$E:$E,Data!$A:$A,$A32,Data!$B:$B,"Production",Data!$C:$C,$K$4,Data!$D:$D,$K$5))*22))</f>
        <v/>
      </c>
      <c r="G32" s="34">
        <f>IF((SUMIFS(Data!$E:$E,Data!$A:$A,$A32,Data!$B:$B,"Finance",Data!$C:$C,$K$4,Data!$D:$D,$K$5))=0,0,(SUMIFS(Data!$H:$H,Data!$A:$A,$A32,Data!$B:$B,"Finance",Data!$C:$C,$K$4,Data!$D:$D,$K$5))/((SUMIFS(Data!$E:$E,Data!$A:$A,$A32,Data!$B:$B,"Finance",Data!$C:$C,$K$4,Data!$D:$D,$K$5))*22))</f>
        <v/>
      </c>
      <c r="H32" s="34">
        <f>IF((SUMIFS(Data!$E:$E,Data!$A:$A,$A32,Data!$B:$B,"Marketing",Data!$C:$C,$K$4,Data!$D:$D,$K$5))=0,0,(SUMIFS(Data!$H:$H,Data!$A:$A,$A32,Data!$B:$B,"Marketing",Data!$C:$C,$K$4,Data!$D:$D,$K$5))/((SUMIFS(Data!$E:$E,Data!$A:$A,$A32,Data!$B:$B,"Marketing",Data!$C:$C,$K$4,Data!$D:$D,$K$5))*22))</f>
        <v/>
      </c>
    </row>
    <row r="33" ht="20" customHeight="1">
      <c r="A33" s="33" t="inlineStr">
        <is>
          <t>Jun</t>
        </is>
      </c>
      <c r="B33" s="34">
        <f>IF((SUMIFS(Data!$E:$E,Data!$A:$A,$A33,Data!$B:$B,"Operations",Data!$C:$C,$K$4,Data!$D:$D,$K$5))=0,0,(SUMIFS(Data!$H:$H,Data!$A:$A,$A33,Data!$B:$B,"Operations",Data!$C:$C,$K$4,Data!$D:$D,$K$5))/((SUMIFS(Data!$E:$E,Data!$A:$A,$A33,Data!$B:$B,"Operations",Data!$C:$C,$K$4,Data!$D:$D,$K$5))*22))</f>
        <v/>
      </c>
      <c r="C33" s="34">
        <f>IF((SUMIFS(Data!$E:$E,Data!$A:$A,$A33,Data!$B:$B,"Sales",Data!$C:$C,$K$4,Data!$D:$D,$K$5))=0,0,(SUMIFS(Data!$H:$H,Data!$A:$A,$A33,Data!$B:$B,"Sales",Data!$C:$C,$K$4,Data!$D:$D,$K$5))/((SUMIFS(Data!$E:$E,Data!$A:$A,$A33,Data!$B:$B,"Sales",Data!$C:$C,$K$4,Data!$D:$D,$K$5))*22))</f>
        <v/>
      </c>
      <c r="D33" s="34">
        <f>IF((SUMIFS(Data!$E:$E,Data!$A:$A,$A33,Data!$B:$B,"IT",Data!$C:$C,$K$4,Data!$D:$D,$K$5))=0,0,(SUMIFS(Data!$H:$H,Data!$A:$A,$A33,Data!$B:$B,"IT",Data!$C:$C,$K$4,Data!$D:$D,$K$5))/((SUMIFS(Data!$E:$E,Data!$A:$A,$A33,Data!$B:$B,"IT",Data!$C:$C,$K$4,Data!$D:$D,$K$5))*22))</f>
        <v/>
      </c>
      <c r="E33" s="34">
        <f>IF((SUMIFS(Data!$E:$E,Data!$A:$A,$A33,Data!$B:$B,"Customer Support",Data!$C:$C,$K$4,Data!$D:$D,$K$5))=0,0,(SUMIFS(Data!$H:$H,Data!$A:$A,$A33,Data!$B:$B,"Customer Support",Data!$C:$C,$K$4,Data!$D:$D,$K$5))/((SUMIFS(Data!$E:$E,Data!$A:$A,$A33,Data!$B:$B,"Customer Support",Data!$C:$C,$K$4,Data!$D:$D,$K$5))*22))</f>
        <v/>
      </c>
      <c r="F33" s="34">
        <f>IF((SUMIFS(Data!$E:$E,Data!$A:$A,$A33,Data!$B:$B,"Production",Data!$C:$C,$K$4,Data!$D:$D,$K$5))=0,0,(SUMIFS(Data!$H:$H,Data!$A:$A,$A33,Data!$B:$B,"Production",Data!$C:$C,$K$4,Data!$D:$D,$K$5))/((SUMIFS(Data!$E:$E,Data!$A:$A,$A33,Data!$B:$B,"Production",Data!$C:$C,$K$4,Data!$D:$D,$K$5))*22))</f>
        <v/>
      </c>
      <c r="G33" s="34">
        <f>IF((SUMIFS(Data!$E:$E,Data!$A:$A,$A33,Data!$B:$B,"Finance",Data!$C:$C,$K$4,Data!$D:$D,$K$5))=0,0,(SUMIFS(Data!$H:$H,Data!$A:$A,$A33,Data!$B:$B,"Finance",Data!$C:$C,$K$4,Data!$D:$D,$K$5))/((SUMIFS(Data!$E:$E,Data!$A:$A,$A33,Data!$B:$B,"Finance",Data!$C:$C,$K$4,Data!$D:$D,$K$5))*22))</f>
        <v/>
      </c>
      <c r="H33" s="34">
        <f>IF((SUMIFS(Data!$E:$E,Data!$A:$A,$A33,Data!$B:$B,"Marketing",Data!$C:$C,$K$4,Data!$D:$D,$K$5))=0,0,(SUMIFS(Data!$H:$H,Data!$A:$A,$A33,Data!$B:$B,"Marketing",Data!$C:$C,$K$4,Data!$D:$D,$K$5))/((SUMIFS(Data!$E:$E,Data!$A:$A,$A33,Data!$B:$B,"Marketing",Data!$C:$C,$K$4,Data!$D:$D,$K$5))*22))</f>
        <v/>
      </c>
    </row>
    <row r="34" ht="20" customHeight="1">
      <c r="A34" s="33" t="inlineStr">
        <is>
          <t>Jul</t>
        </is>
      </c>
      <c r="B34" s="34">
        <f>IF((SUMIFS(Data!$E:$E,Data!$A:$A,$A34,Data!$B:$B,"Operations",Data!$C:$C,$K$4,Data!$D:$D,$K$5))=0,0,(SUMIFS(Data!$H:$H,Data!$A:$A,$A34,Data!$B:$B,"Operations",Data!$C:$C,$K$4,Data!$D:$D,$K$5))/((SUMIFS(Data!$E:$E,Data!$A:$A,$A34,Data!$B:$B,"Operations",Data!$C:$C,$K$4,Data!$D:$D,$K$5))*22))</f>
        <v/>
      </c>
      <c r="C34" s="34">
        <f>IF((SUMIFS(Data!$E:$E,Data!$A:$A,$A34,Data!$B:$B,"Sales",Data!$C:$C,$K$4,Data!$D:$D,$K$5))=0,0,(SUMIFS(Data!$H:$H,Data!$A:$A,$A34,Data!$B:$B,"Sales",Data!$C:$C,$K$4,Data!$D:$D,$K$5))/((SUMIFS(Data!$E:$E,Data!$A:$A,$A34,Data!$B:$B,"Sales",Data!$C:$C,$K$4,Data!$D:$D,$K$5))*22))</f>
        <v/>
      </c>
      <c r="D34" s="34">
        <f>IF((SUMIFS(Data!$E:$E,Data!$A:$A,$A34,Data!$B:$B,"IT",Data!$C:$C,$K$4,Data!$D:$D,$K$5))=0,0,(SUMIFS(Data!$H:$H,Data!$A:$A,$A34,Data!$B:$B,"IT",Data!$C:$C,$K$4,Data!$D:$D,$K$5))/((SUMIFS(Data!$E:$E,Data!$A:$A,$A34,Data!$B:$B,"IT",Data!$C:$C,$K$4,Data!$D:$D,$K$5))*22))</f>
        <v/>
      </c>
      <c r="E34" s="34">
        <f>IF((SUMIFS(Data!$E:$E,Data!$A:$A,$A34,Data!$B:$B,"Customer Support",Data!$C:$C,$K$4,Data!$D:$D,$K$5))=0,0,(SUMIFS(Data!$H:$H,Data!$A:$A,$A34,Data!$B:$B,"Customer Support",Data!$C:$C,$K$4,Data!$D:$D,$K$5))/((SUMIFS(Data!$E:$E,Data!$A:$A,$A34,Data!$B:$B,"Customer Support",Data!$C:$C,$K$4,Data!$D:$D,$K$5))*22))</f>
        <v/>
      </c>
      <c r="F34" s="34">
        <f>IF((SUMIFS(Data!$E:$E,Data!$A:$A,$A34,Data!$B:$B,"Production",Data!$C:$C,$K$4,Data!$D:$D,$K$5))=0,0,(SUMIFS(Data!$H:$H,Data!$A:$A,$A34,Data!$B:$B,"Production",Data!$C:$C,$K$4,Data!$D:$D,$K$5))/((SUMIFS(Data!$E:$E,Data!$A:$A,$A34,Data!$B:$B,"Production",Data!$C:$C,$K$4,Data!$D:$D,$K$5))*22))</f>
        <v/>
      </c>
      <c r="G34" s="34">
        <f>IF((SUMIFS(Data!$E:$E,Data!$A:$A,$A34,Data!$B:$B,"Finance",Data!$C:$C,$K$4,Data!$D:$D,$K$5))=0,0,(SUMIFS(Data!$H:$H,Data!$A:$A,$A34,Data!$B:$B,"Finance",Data!$C:$C,$K$4,Data!$D:$D,$K$5))/((SUMIFS(Data!$E:$E,Data!$A:$A,$A34,Data!$B:$B,"Finance",Data!$C:$C,$K$4,Data!$D:$D,$K$5))*22))</f>
        <v/>
      </c>
      <c r="H34" s="34">
        <f>IF((SUMIFS(Data!$E:$E,Data!$A:$A,$A34,Data!$B:$B,"Marketing",Data!$C:$C,$K$4,Data!$D:$D,$K$5))=0,0,(SUMIFS(Data!$H:$H,Data!$A:$A,$A34,Data!$B:$B,"Marketing",Data!$C:$C,$K$4,Data!$D:$D,$K$5))/((SUMIFS(Data!$E:$E,Data!$A:$A,$A34,Data!$B:$B,"Marketing",Data!$C:$C,$K$4,Data!$D:$D,$K$5))*22))</f>
        <v/>
      </c>
    </row>
    <row r="35" ht="20" customHeight="1">
      <c r="A35" s="33" t="inlineStr">
        <is>
          <t>Aug</t>
        </is>
      </c>
      <c r="B35" s="34">
        <f>IF((SUMIFS(Data!$E:$E,Data!$A:$A,$A35,Data!$B:$B,"Operations",Data!$C:$C,$K$4,Data!$D:$D,$K$5))=0,0,(SUMIFS(Data!$H:$H,Data!$A:$A,$A35,Data!$B:$B,"Operations",Data!$C:$C,$K$4,Data!$D:$D,$K$5))/((SUMIFS(Data!$E:$E,Data!$A:$A,$A35,Data!$B:$B,"Operations",Data!$C:$C,$K$4,Data!$D:$D,$K$5))*22))</f>
        <v/>
      </c>
      <c r="C35" s="34">
        <f>IF((SUMIFS(Data!$E:$E,Data!$A:$A,$A35,Data!$B:$B,"Sales",Data!$C:$C,$K$4,Data!$D:$D,$K$5))=0,0,(SUMIFS(Data!$H:$H,Data!$A:$A,$A35,Data!$B:$B,"Sales",Data!$C:$C,$K$4,Data!$D:$D,$K$5))/((SUMIFS(Data!$E:$E,Data!$A:$A,$A35,Data!$B:$B,"Sales",Data!$C:$C,$K$4,Data!$D:$D,$K$5))*22))</f>
        <v/>
      </c>
      <c r="D35" s="34">
        <f>IF((SUMIFS(Data!$E:$E,Data!$A:$A,$A35,Data!$B:$B,"IT",Data!$C:$C,$K$4,Data!$D:$D,$K$5))=0,0,(SUMIFS(Data!$H:$H,Data!$A:$A,$A35,Data!$B:$B,"IT",Data!$C:$C,$K$4,Data!$D:$D,$K$5))/((SUMIFS(Data!$E:$E,Data!$A:$A,$A35,Data!$B:$B,"IT",Data!$C:$C,$K$4,Data!$D:$D,$K$5))*22))</f>
        <v/>
      </c>
      <c r="E35" s="34">
        <f>IF((SUMIFS(Data!$E:$E,Data!$A:$A,$A35,Data!$B:$B,"Customer Support",Data!$C:$C,$K$4,Data!$D:$D,$K$5))=0,0,(SUMIFS(Data!$H:$H,Data!$A:$A,$A35,Data!$B:$B,"Customer Support",Data!$C:$C,$K$4,Data!$D:$D,$K$5))/((SUMIFS(Data!$E:$E,Data!$A:$A,$A35,Data!$B:$B,"Customer Support",Data!$C:$C,$K$4,Data!$D:$D,$K$5))*22))</f>
        <v/>
      </c>
      <c r="F35" s="34">
        <f>IF((SUMIFS(Data!$E:$E,Data!$A:$A,$A35,Data!$B:$B,"Production",Data!$C:$C,$K$4,Data!$D:$D,$K$5))=0,0,(SUMIFS(Data!$H:$H,Data!$A:$A,$A35,Data!$B:$B,"Production",Data!$C:$C,$K$4,Data!$D:$D,$K$5))/((SUMIFS(Data!$E:$E,Data!$A:$A,$A35,Data!$B:$B,"Production",Data!$C:$C,$K$4,Data!$D:$D,$K$5))*22))</f>
        <v/>
      </c>
      <c r="G35" s="34">
        <f>IF((SUMIFS(Data!$E:$E,Data!$A:$A,$A35,Data!$B:$B,"Finance",Data!$C:$C,$K$4,Data!$D:$D,$K$5))=0,0,(SUMIFS(Data!$H:$H,Data!$A:$A,$A35,Data!$B:$B,"Finance",Data!$C:$C,$K$4,Data!$D:$D,$K$5))/((SUMIFS(Data!$E:$E,Data!$A:$A,$A35,Data!$B:$B,"Finance",Data!$C:$C,$K$4,Data!$D:$D,$K$5))*22))</f>
        <v/>
      </c>
      <c r="H35" s="34">
        <f>IF((SUMIFS(Data!$E:$E,Data!$A:$A,$A35,Data!$B:$B,"Marketing",Data!$C:$C,$K$4,Data!$D:$D,$K$5))=0,0,(SUMIFS(Data!$H:$H,Data!$A:$A,$A35,Data!$B:$B,"Marketing",Data!$C:$C,$K$4,Data!$D:$D,$K$5))/((SUMIFS(Data!$E:$E,Data!$A:$A,$A35,Data!$B:$B,"Marketing",Data!$C:$C,$K$4,Data!$D:$D,$K$5))*22))</f>
        <v/>
      </c>
    </row>
    <row r="36" ht="20" customHeight="1">
      <c r="A36" s="33" t="inlineStr">
        <is>
          <t>Sep</t>
        </is>
      </c>
      <c r="B36" s="34">
        <f>IF((SUMIFS(Data!$E:$E,Data!$A:$A,$A36,Data!$B:$B,"Operations",Data!$C:$C,$K$4,Data!$D:$D,$K$5))=0,0,(SUMIFS(Data!$H:$H,Data!$A:$A,$A36,Data!$B:$B,"Operations",Data!$C:$C,$K$4,Data!$D:$D,$K$5))/((SUMIFS(Data!$E:$E,Data!$A:$A,$A36,Data!$B:$B,"Operations",Data!$C:$C,$K$4,Data!$D:$D,$K$5))*22))</f>
        <v/>
      </c>
      <c r="C36" s="34">
        <f>IF((SUMIFS(Data!$E:$E,Data!$A:$A,$A36,Data!$B:$B,"Sales",Data!$C:$C,$K$4,Data!$D:$D,$K$5))=0,0,(SUMIFS(Data!$H:$H,Data!$A:$A,$A36,Data!$B:$B,"Sales",Data!$C:$C,$K$4,Data!$D:$D,$K$5))/((SUMIFS(Data!$E:$E,Data!$A:$A,$A36,Data!$B:$B,"Sales",Data!$C:$C,$K$4,Data!$D:$D,$K$5))*22))</f>
        <v/>
      </c>
      <c r="D36" s="34">
        <f>IF((SUMIFS(Data!$E:$E,Data!$A:$A,$A36,Data!$B:$B,"IT",Data!$C:$C,$K$4,Data!$D:$D,$K$5))=0,0,(SUMIFS(Data!$H:$H,Data!$A:$A,$A36,Data!$B:$B,"IT",Data!$C:$C,$K$4,Data!$D:$D,$K$5))/((SUMIFS(Data!$E:$E,Data!$A:$A,$A36,Data!$B:$B,"IT",Data!$C:$C,$K$4,Data!$D:$D,$K$5))*22))</f>
        <v/>
      </c>
      <c r="E36" s="34">
        <f>IF((SUMIFS(Data!$E:$E,Data!$A:$A,$A36,Data!$B:$B,"Customer Support",Data!$C:$C,$K$4,Data!$D:$D,$K$5))=0,0,(SUMIFS(Data!$H:$H,Data!$A:$A,$A36,Data!$B:$B,"Customer Support",Data!$C:$C,$K$4,Data!$D:$D,$K$5))/((SUMIFS(Data!$E:$E,Data!$A:$A,$A36,Data!$B:$B,"Customer Support",Data!$C:$C,$K$4,Data!$D:$D,$K$5))*22))</f>
        <v/>
      </c>
      <c r="F36" s="34">
        <f>IF((SUMIFS(Data!$E:$E,Data!$A:$A,$A36,Data!$B:$B,"Production",Data!$C:$C,$K$4,Data!$D:$D,$K$5))=0,0,(SUMIFS(Data!$H:$H,Data!$A:$A,$A36,Data!$B:$B,"Production",Data!$C:$C,$K$4,Data!$D:$D,$K$5))/((SUMIFS(Data!$E:$E,Data!$A:$A,$A36,Data!$B:$B,"Production",Data!$C:$C,$K$4,Data!$D:$D,$K$5))*22))</f>
        <v/>
      </c>
      <c r="G36" s="34">
        <f>IF((SUMIFS(Data!$E:$E,Data!$A:$A,$A36,Data!$B:$B,"Finance",Data!$C:$C,$K$4,Data!$D:$D,$K$5))=0,0,(SUMIFS(Data!$H:$H,Data!$A:$A,$A36,Data!$B:$B,"Finance",Data!$C:$C,$K$4,Data!$D:$D,$K$5))/((SUMIFS(Data!$E:$E,Data!$A:$A,$A36,Data!$B:$B,"Finance",Data!$C:$C,$K$4,Data!$D:$D,$K$5))*22))</f>
        <v/>
      </c>
      <c r="H36" s="34">
        <f>IF((SUMIFS(Data!$E:$E,Data!$A:$A,$A36,Data!$B:$B,"Marketing",Data!$C:$C,$K$4,Data!$D:$D,$K$5))=0,0,(SUMIFS(Data!$H:$H,Data!$A:$A,$A36,Data!$B:$B,"Marketing",Data!$C:$C,$K$4,Data!$D:$D,$K$5))/((SUMIFS(Data!$E:$E,Data!$A:$A,$A36,Data!$B:$B,"Marketing",Data!$C:$C,$K$4,Data!$D:$D,$K$5))*22))</f>
        <v/>
      </c>
    </row>
    <row r="37" ht="20" customHeight="1">
      <c r="A37" s="33" t="inlineStr">
        <is>
          <t>Oct</t>
        </is>
      </c>
      <c r="B37" s="34">
        <f>IF((SUMIFS(Data!$E:$E,Data!$A:$A,$A37,Data!$B:$B,"Operations",Data!$C:$C,$K$4,Data!$D:$D,$K$5))=0,0,(SUMIFS(Data!$H:$H,Data!$A:$A,$A37,Data!$B:$B,"Operations",Data!$C:$C,$K$4,Data!$D:$D,$K$5))/((SUMIFS(Data!$E:$E,Data!$A:$A,$A37,Data!$B:$B,"Operations",Data!$C:$C,$K$4,Data!$D:$D,$K$5))*22))</f>
        <v/>
      </c>
      <c r="C37" s="34">
        <f>IF((SUMIFS(Data!$E:$E,Data!$A:$A,$A37,Data!$B:$B,"Sales",Data!$C:$C,$K$4,Data!$D:$D,$K$5))=0,0,(SUMIFS(Data!$H:$H,Data!$A:$A,$A37,Data!$B:$B,"Sales",Data!$C:$C,$K$4,Data!$D:$D,$K$5))/((SUMIFS(Data!$E:$E,Data!$A:$A,$A37,Data!$B:$B,"Sales",Data!$C:$C,$K$4,Data!$D:$D,$K$5))*22))</f>
        <v/>
      </c>
      <c r="D37" s="34">
        <f>IF((SUMIFS(Data!$E:$E,Data!$A:$A,$A37,Data!$B:$B,"IT",Data!$C:$C,$K$4,Data!$D:$D,$K$5))=0,0,(SUMIFS(Data!$H:$H,Data!$A:$A,$A37,Data!$B:$B,"IT",Data!$C:$C,$K$4,Data!$D:$D,$K$5))/((SUMIFS(Data!$E:$E,Data!$A:$A,$A37,Data!$B:$B,"IT",Data!$C:$C,$K$4,Data!$D:$D,$K$5))*22))</f>
        <v/>
      </c>
      <c r="E37" s="34">
        <f>IF((SUMIFS(Data!$E:$E,Data!$A:$A,$A37,Data!$B:$B,"Customer Support",Data!$C:$C,$K$4,Data!$D:$D,$K$5))=0,0,(SUMIFS(Data!$H:$H,Data!$A:$A,$A37,Data!$B:$B,"Customer Support",Data!$C:$C,$K$4,Data!$D:$D,$K$5))/((SUMIFS(Data!$E:$E,Data!$A:$A,$A37,Data!$B:$B,"Customer Support",Data!$C:$C,$K$4,Data!$D:$D,$K$5))*22))</f>
        <v/>
      </c>
      <c r="F37" s="34">
        <f>IF((SUMIFS(Data!$E:$E,Data!$A:$A,$A37,Data!$B:$B,"Production",Data!$C:$C,$K$4,Data!$D:$D,$K$5))=0,0,(SUMIFS(Data!$H:$H,Data!$A:$A,$A37,Data!$B:$B,"Production",Data!$C:$C,$K$4,Data!$D:$D,$K$5))/((SUMIFS(Data!$E:$E,Data!$A:$A,$A37,Data!$B:$B,"Production",Data!$C:$C,$K$4,Data!$D:$D,$K$5))*22))</f>
        <v/>
      </c>
      <c r="G37" s="34">
        <f>IF((SUMIFS(Data!$E:$E,Data!$A:$A,$A37,Data!$B:$B,"Finance",Data!$C:$C,$K$4,Data!$D:$D,$K$5))=0,0,(SUMIFS(Data!$H:$H,Data!$A:$A,$A37,Data!$B:$B,"Finance",Data!$C:$C,$K$4,Data!$D:$D,$K$5))/((SUMIFS(Data!$E:$E,Data!$A:$A,$A37,Data!$B:$B,"Finance",Data!$C:$C,$K$4,Data!$D:$D,$K$5))*22))</f>
        <v/>
      </c>
      <c r="H37" s="34">
        <f>IF((SUMIFS(Data!$E:$E,Data!$A:$A,$A37,Data!$B:$B,"Marketing",Data!$C:$C,$K$4,Data!$D:$D,$K$5))=0,0,(SUMIFS(Data!$H:$H,Data!$A:$A,$A37,Data!$B:$B,"Marketing",Data!$C:$C,$K$4,Data!$D:$D,$K$5))/((SUMIFS(Data!$E:$E,Data!$A:$A,$A37,Data!$B:$B,"Marketing",Data!$C:$C,$K$4,Data!$D:$D,$K$5))*22))</f>
        <v/>
      </c>
    </row>
    <row r="38" ht="20" customHeight="1">
      <c r="A38" s="33" t="inlineStr">
        <is>
          <t>Nov</t>
        </is>
      </c>
      <c r="B38" s="34">
        <f>IF((SUMIFS(Data!$E:$E,Data!$A:$A,$A38,Data!$B:$B,"Operations",Data!$C:$C,$K$4,Data!$D:$D,$K$5))=0,0,(SUMIFS(Data!$H:$H,Data!$A:$A,$A38,Data!$B:$B,"Operations",Data!$C:$C,$K$4,Data!$D:$D,$K$5))/((SUMIFS(Data!$E:$E,Data!$A:$A,$A38,Data!$B:$B,"Operations",Data!$C:$C,$K$4,Data!$D:$D,$K$5))*22))</f>
        <v/>
      </c>
      <c r="C38" s="34">
        <f>IF((SUMIFS(Data!$E:$E,Data!$A:$A,$A38,Data!$B:$B,"Sales",Data!$C:$C,$K$4,Data!$D:$D,$K$5))=0,0,(SUMIFS(Data!$H:$H,Data!$A:$A,$A38,Data!$B:$B,"Sales",Data!$C:$C,$K$4,Data!$D:$D,$K$5))/((SUMIFS(Data!$E:$E,Data!$A:$A,$A38,Data!$B:$B,"Sales",Data!$C:$C,$K$4,Data!$D:$D,$K$5))*22))</f>
        <v/>
      </c>
      <c r="D38" s="34">
        <f>IF((SUMIFS(Data!$E:$E,Data!$A:$A,$A38,Data!$B:$B,"IT",Data!$C:$C,$K$4,Data!$D:$D,$K$5))=0,0,(SUMIFS(Data!$H:$H,Data!$A:$A,$A38,Data!$B:$B,"IT",Data!$C:$C,$K$4,Data!$D:$D,$K$5))/((SUMIFS(Data!$E:$E,Data!$A:$A,$A38,Data!$B:$B,"IT",Data!$C:$C,$K$4,Data!$D:$D,$K$5))*22))</f>
        <v/>
      </c>
      <c r="E38" s="34">
        <f>IF((SUMIFS(Data!$E:$E,Data!$A:$A,$A38,Data!$B:$B,"Customer Support",Data!$C:$C,$K$4,Data!$D:$D,$K$5))=0,0,(SUMIFS(Data!$H:$H,Data!$A:$A,$A38,Data!$B:$B,"Customer Support",Data!$C:$C,$K$4,Data!$D:$D,$K$5))/((SUMIFS(Data!$E:$E,Data!$A:$A,$A38,Data!$B:$B,"Customer Support",Data!$C:$C,$K$4,Data!$D:$D,$K$5))*22))</f>
        <v/>
      </c>
      <c r="F38" s="34">
        <f>IF((SUMIFS(Data!$E:$E,Data!$A:$A,$A38,Data!$B:$B,"Production",Data!$C:$C,$K$4,Data!$D:$D,$K$5))=0,0,(SUMIFS(Data!$H:$H,Data!$A:$A,$A38,Data!$B:$B,"Production",Data!$C:$C,$K$4,Data!$D:$D,$K$5))/((SUMIFS(Data!$E:$E,Data!$A:$A,$A38,Data!$B:$B,"Production",Data!$C:$C,$K$4,Data!$D:$D,$K$5))*22))</f>
        <v/>
      </c>
      <c r="G38" s="34">
        <f>IF((SUMIFS(Data!$E:$E,Data!$A:$A,$A38,Data!$B:$B,"Finance",Data!$C:$C,$K$4,Data!$D:$D,$K$5))=0,0,(SUMIFS(Data!$H:$H,Data!$A:$A,$A38,Data!$B:$B,"Finance",Data!$C:$C,$K$4,Data!$D:$D,$K$5))/((SUMIFS(Data!$E:$E,Data!$A:$A,$A38,Data!$B:$B,"Finance",Data!$C:$C,$K$4,Data!$D:$D,$K$5))*22))</f>
        <v/>
      </c>
      <c r="H38" s="34">
        <f>IF((SUMIFS(Data!$E:$E,Data!$A:$A,$A38,Data!$B:$B,"Marketing",Data!$C:$C,$K$4,Data!$D:$D,$K$5))=0,0,(SUMIFS(Data!$H:$H,Data!$A:$A,$A38,Data!$B:$B,"Marketing",Data!$C:$C,$K$4,Data!$D:$D,$K$5))/((SUMIFS(Data!$E:$E,Data!$A:$A,$A38,Data!$B:$B,"Marketing",Data!$C:$C,$K$4,Data!$D:$D,$K$5))*22))</f>
        <v/>
      </c>
    </row>
    <row r="39" ht="20" customHeight="1">
      <c r="A39" s="33" t="inlineStr">
        <is>
          <t>Dec</t>
        </is>
      </c>
      <c r="B39" s="34">
        <f>IF((SUMIFS(Data!$E:$E,Data!$A:$A,$A39,Data!$B:$B,"Operations",Data!$C:$C,$K$4,Data!$D:$D,$K$5))=0,0,(SUMIFS(Data!$H:$H,Data!$A:$A,$A39,Data!$B:$B,"Operations",Data!$C:$C,$K$4,Data!$D:$D,$K$5))/((SUMIFS(Data!$E:$E,Data!$A:$A,$A39,Data!$B:$B,"Operations",Data!$C:$C,$K$4,Data!$D:$D,$K$5))*22))</f>
        <v/>
      </c>
      <c r="C39" s="34">
        <f>IF((SUMIFS(Data!$E:$E,Data!$A:$A,$A39,Data!$B:$B,"Sales",Data!$C:$C,$K$4,Data!$D:$D,$K$5))=0,0,(SUMIFS(Data!$H:$H,Data!$A:$A,$A39,Data!$B:$B,"Sales",Data!$C:$C,$K$4,Data!$D:$D,$K$5))/((SUMIFS(Data!$E:$E,Data!$A:$A,$A39,Data!$B:$B,"Sales",Data!$C:$C,$K$4,Data!$D:$D,$K$5))*22))</f>
        <v/>
      </c>
      <c r="D39" s="34">
        <f>IF((SUMIFS(Data!$E:$E,Data!$A:$A,$A39,Data!$B:$B,"IT",Data!$C:$C,$K$4,Data!$D:$D,$K$5))=0,0,(SUMIFS(Data!$H:$H,Data!$A:$A,$A39,Data!$B:$B,"IT",Data!$C:$C,$K$4,Data!$D:$D,$K$5))/((SUMIFS(Data!$E:$E,Data!$A:$A,$A39,Data!$B:$B,"IT",Data!$C:$C,$K$4,Data!$D:$D,$K$5))*22))</f>
        <v/>
      </c>
      <c r="E39" s="34">
        <f>IF((SUMIFS(Data!$E:$E,Data!$A:$A,$A39,Data!$B:$B,"Customer Support",Data!$C:$C,$K$4,Data!$D:$D,$K$5))=0,0,(SUMIFS(Data!$H:$H,Data!$A:$A,$A39,Data!$B:$B,"Customer Support",Data!$C:$C,$K$4,Data!$D:$D,$K$5))/((SUMIFS(Data!$E:$E,Data!$A:$A,$A39,Data!$B:$B,"Customer Support",Data!$C:$C,$K$4,Data!$D:$D,$K$5))*22))</f>
        <v/>
      </c>
      <c r="F39" s="34">
        <f>IF((SUMIFS(Data!$E:$E,Data!$A:$A,$A39,Data!$B:$B,"Production",Data!$C:$C,$K$4,Data!$D:$D,$K$5))=0,0,(SUMIFS(Data!$H:$H,Data!$A:$A,$A39,Data!$B:$B,"Production",Data!$C:$C,$K$4,Data!$D:$D,$K$5))/((SUMIFS(Data!$E:$E,Data!$A:$A,$A39,Data!$B:$B,"Production",Data!$C:$C,$K$4,Data!$D:$D,$K$5))*22))</f>
        <v/>
      </c>
      <c r="G39" s="34">
        <f>IF((SUMIFS(Data!$E:$E,Data!$A:$A,$A39,Data!$B:$B,"Finance",Data!$C:$C,$K$4,Data!$D:$D,$K$5))=0,0,(SUMIFS(Data!$H:$H,Data!$A:$A,$A39,Data!$B:$B,"Finance",Data!$C:$C,$K$4,Data!$D:$D,$K$5))/((SUMIFS(Data!$E:$E,Data!$A:$A,$A39,Data!$B:$B,"Finance",Data!$C:$C,$K$4,Data!$D:$D,$K$5))*22))</f>
        <v/>
      </c>
      <c r="H39" s="34">
        <f>IF((SUMIFS(Data!$E:$E,Data!$A:$A,$A39,Data!$B:$B,"Marketing",Data!$C:$C,$K$4,Data!$D:$D,$K$5))=0,0,(SUMIFS(Data!$H:$H,Data!$A:$A,$A39,Data!$B:$B,"Marketing",Data!$C:$C,$K$4,Data!$D:$D,$K$5))/((SUMIFS(Data!$E:$E,Data!$A:$A,$A39,Data!$B:$B,"Marketing",Data!$C:$C,$K$4,Data!$D:$D,$K$5))*22))</f>
        <v/>
      </c>
    </row>
    <row r="60" hidden="1">
      <c r="L60" t="inlineStr">
        <is>
          <t>Value</t>
        </is>
      </c>
      <c r="M60" t="inlineStr">
        <is>
          <t>Remainder</t>
        </is>
      </c>
      <c r="N60" t="inlineStr">
        <is>
          <t>Dummy</t>
        </is>
      </c>
    </row>
    <row r="61" hidden="1">
      <c r="L61">
        <f>MIN($I$7,$J$10)</f>
        <v/>
      </c>
      <c r="M61">
        <f>$J$10-$L$61</f>
        <v/>
      </c>
      <c r="N61">
        <f>$J$10</f>
        <v/>
      </c>
    </row>
    <row r="62" hidden="1">
      <c r="L62">
        <f>MIN($A$7,$J$11)</f>
        <v/>
      </c>
      <c r="M62">
        <f>$J$11-$L$62</f>
        <v/>
      </c>
      <c r="N62">
        <f>$J$11</f>
        <v/>
      </c>
    </row>
    <row r="63" hidden="1">
      <c r="L63">
        <f>MIN($K$7,$J$12)</f>
        <v/>
      </c>
      <c r="M63">
        <f>$J$12-$L$63</f>
        <v/>
      </c>
      <c r="N63">
        <f>$J$12</f>
        <v/>
      </c>
    </row>
    <row r="64" hidden="1"/>
    <row r="65" hidden="1"/>
    <row r="66" hidden="1"/>
    <row r="67" hidden="1"/>
    <row r="68" hidden="1"/>
    <row r="69" hidden="1"/>
    <row r="70" hidden="1">
      <c r="L70" s="35" t="inlineStr">
        <is>
          <t>Month</t>
        </is>
      </c>
      <c r="M70" s="35" t="inlineStr">
        <is>
          <t>Turnover %</t>
        </is>
      </c>
      <c r="N70" s="35" t="inlineStr">
        <is>
          <t>Absence %</t>
        </is>
      </c>
      <c r="O70" s="35" t="inlineStr">
        <is>
          <t>Training</t>
        </is>
      </c>
      <c r="P70" s="35" t="inlineStr">
        <is>
          <t>Overtime</t>
        </is>
      </c>
      <c r="Q70" s="35" t="inlineStr">
        <is>
          <t>Headcount</t>
        </is>
      </c>
    </row>
    <row r="71" hidden="1">
      <c r="L71" t="inlineStr">
        <is>
          <t>Jan</t>
        </is>
      </c>
      <c r="M71" s="7">
        <f>IF($Q71=0,0,(SUMIFS(Data!$G:$G,Data!$A:$A,$L71,Data!$B:$B,$K$3,Data!$C:$C,$K$4,Data!$D:$D,$K$5))/$Q71)</f>
        <v/>
      </c>
      <c r="N71" s="7">
        <f>IF($Q71=0,0,(SUMIFS(Data!$H:$H,Data!$A:$A,$L71,Data!$B:$B,$K$3,Data!$C:$C,$K$4,Data!$D:$D,$K$5))/($Q71*22))</f>
        <v/>
      </c>
      <c r="O71">
        <f>SUMIFS(Data!$I:$I,Data!$A:$A,$L71,Data!$B:$B,$K$3,Data!$C:$C,$K$4,Data!$D:$D,$K$5)</f>
        <v/>
      </c>
      <c r="P71">
        <f>SUMIFS(Data!$J:$J,Data!$A:$A,$L71,Data!$B:$B,$K$3,Data!$C:$C,$K$4,Data!$D:$D,$K$5)</f>
        <v/>
      </c>
      <c r="Q71">
        <f>SUMIFS(Data!$E:$E,Data!$A:$A,$L71,Data!$B:$B,$K$3,Data!$C:$C,$K$4,Data!$D:$D,$K$5)</f>
        <v/>
      </c>
    </row>
    <row r="72" hidden="1">
      <c r="L72" t="inlineStr">
        <is>
          <t>Feb</t>
        </is>
      </c>
      <c r="M72" s="7">
        <f>IF($Q72=0,0,(SUMIFS(Data!$G:$G,Data!$A:$A,$L72,Data!$B:$B,$K$3,Data!$C:$C,$K$4,Data!$D:$D,$K$5))/$Q72)</f>
        <v/>
      </c>
      <c r="N72" s="7">
        <f>IF($Q72=0,0,(SUMIFS(Data!$H:$H,Data!$A:$A,$L72,Data!$B:$B,$K$3,Data!$C:$C,$K$4,Data!$D:$D,$K$5))/($Q72*22))</f>
        <v/>
      </c>
      <c r="O72">
        <f>SUMIFS(Data!$I:$I,Data!$A:$A,$L72,Data!$B:$B,$K$3,Data!$C:$C,$K$4,Data!$D:$D,$K$5)</f>
        <v/>
      </c>
      <c r="P72">
        <f>SUMIFS(Data!$J:$J,Data!$A:$A,$L72,Data!$B:$B,$K$3,Data!$C:$C,$K$4,Data!$D:$D,$K$5)</f>
        <v/>
      </c>
      <c r="Q72">
        <f>SUMIFS(Data!$E:$E,Data!$A:$A,$L72,Data!$B:$B,$K$3,Data!$C:$C,$K$4,Data!$D:$D,$K$5)</f>
        <v/>
      </c>
    </row>
    <row r="73" hidden="1">
      <c r="L73" t="inlineStr">
        <is>
          <t>Mar</t>
        </is>
      </c>
      <c r="M73" s="7">
        <f>IF($Q73=0,0,(SUMIFS(Data!$G:$G,Data!$A:$A,$L73,Data!$B:$B,$K$3,Data!$C:$C,$K$4,Data!$D:$D,$K$5))/$Q73)</f>
        <v/>
      </c>
      <c r="N73" s="7">
        <f>IF($Q73=0,0,(SUMIFS(Data!$H:$H,Data!$A:$A,$L73,Data!$B:$B,$K$3,Data!$C:$C,$K$4,Data!$D:$D,$K$5))/($Q73*22))</f>
        <v/>
      </c>
      <c r="O73">
        <f>SUMIFS(Data!$I:$I,Data!$A:$A,$L73,Data!$B:$B,$K$3,Data!$C:$C,$K$4,Data!$D:$D,$K$5)</f>
        <v/>
      </c>
      <c r="P73">
        <f>SUMIFS(Data!$J:$J,Data!$A:$A,$L73,Data!$B:$B,$K$3,Data!$C:$C,$K$4,Data!$D:$D,$K$5)</f>
        <v/>
      </c>
      <c r="Q73">
        <f>SUMIFS(Data!$E:$E,Data!$A:$A,$L73,Data!$B:$B,$K$3,Data!$C:$C,$K$4,Data!$D:$D,$K$5)</f>
        <v/>
      </c>
    </row>
    <row r="74" hidden="1">
      <c r="L74" t="inlineStr">
        <is>
          <t>Apr</t>
        </is>
      </c>
      <c r="M74" s="7">
        <f>IF($Q74=0,0,(SUMIFS(Data!$G:$G,Data!$A:$A,$L74,Data!$B:$B,$K$3,Data!$C:$C,$K$4,Data!$D:$D,$K$5))/$Q74)</f>
        <v/>
      </c>
      <c r="N74" s="7">
        <f>IF($Q74=0,0,(SUMIFS(Data!$H:$H,Data!$A:$A,$L74,Data!$B:$B,$K$3,Data!$C:$C,$K$4,Data!$D:$D,$K$5))/($Q74*22))</f>
        <v/>
      </c>
      <c r="O74">
        <f>SUMIFS(Data!$I:$I,Data!$A:$A,$L74,Data!$B:$B,$K$3,Data!$C:$C,$K$4,Data!$D:$D,$K$5)</f>
        <v/>
      </c>
      <c r="P74">
        <f>SUMIFS(Data!$J:$J,Data!$A:$A,$L74,Data!$B:$B,$K$3,Data!$C:$C,$K$4,Data!$D:$D,$K$5)</f>
        <v/>
      </c>
      <c r="Q74">
        <f>SUMIFS(Data!$E:$E,Data!$A:$A,$L74,Data!$B:$B,$K$3,Data!$C:$C,$K$4,Data!$D:$D,$K$5)</f>
        <v/>
      </c>
    </row>
    <row r="75" hidden="1">
      <c r="L75" t="inlineStr">
        <is>
          <t>May</t>
        </is>
      </c>
      <c r="M75" s="7">
        <f>IF($Q75=0,0,(SUMIFS(Data!$G:$G,Data!$A:$A,$L75,Data!$B:$B,$K$3,Data!$C:$C,$K$4,Data!$D:$D,$K$5))/$Q75)</f>
        <v/>
      </c>
      <c r="N75" s="7">
        <f>IF($Q75=0,0,(SUMIFS(Data!$H:$H,Data!$A:$A,$L75,Data!$B:$B,$K$3,Data!$C:$C,$K$4,Data!$D:$D,$K$5))/($Q75*22))</f>
        <v/>
      </c>
      <c r="O75">
        <f>SUMIFS(Data!$I:$I,Data!$A:$A,$L75,Data!$B:$B,$K$3,Data!$C:$C,$K$4,Data!$D:$D,$K$5)</f>
        <v/>
      </c>
      <c r="P75">
        <f>SUMIFS(Data!$J:$J,Data!$A:$A,$L75,Data!$B:$B,$K$3,Data!$C:$C,$K$4,Data!$D:$D,$K$5)</f>
        <v/>
      </c>
      <c r="Q75">
        <f>SUMIFS(Data!$E:$E,Data!$A:$A,$L75,Data!$B:$B,$K$3,Data!$C:$C,$K$4,Data!$D:$D,$K$5)</f>
        <v/>
      </c>
    </row>
    <row r="76" hidden="1">
      <c r="L76" t="inlineStr">
        <is>
          <t>Jun</t>
        </is>
      </c>
      <c r="M76" s="7">
        <f>IF($Q76=0,0,(SUMIFS(Data!$G:$G,Data!$A:$A,$L76,Data!$B:$B,$K$3,Data!$C:$C,$K$4,Data!$D:$D,$K$5))/$Q76)</f>
        <v/>
      </c>
      <c r="N76" s="7">
        <f>IF($Q76=0,0,(SUMIFS(Data!$H:$H,Data!$A:$A,$L76,Data!$B:$B,$K$3,Data!$C:$C,$K$4,Data!$D:$D,$K$5))/($Q76*22))</f>
        <v/>
      </c>
      <c r="O76">
        <f>SUMIFS(Data!$I:$I,Data!$A:$A,$L76,Data!$B:$B,$K$3,Data!$C:$C,$K$4,Data!$D:$D,$K$5)</f>
        <v/>
      </c>
      <c r="P76">
        <f>SUMIFS(Data!$J:$J,Data!$A:$A,$L76,Data!$B:$B,$K$3,Data!$C:$C,$K$4,Data!$D:$D,$K$5)</f>
        <v/>
      </c>
      <c r="Q76">
        <f>SUMIFS(Data!$E:$E,Data!$A:$A,$L76,Data!$B:$B,$K$3,Data!$C:$C,$K$4,Data!$D:$D,$K$5)</f>
        <v/>
      </c>
    </row>
    <row r="77" hidden="1">
      <c r="L77" t="inlineStr">
        <is>
          <t>Jul</t>
        </is>
      </c>
      <c r="M77" s="7">
        <f>IF($Q77=0,0,(SUMIFS(Data!$G:$G,Data!$A:$A,$L77,Data!$B:$B,$K$3,Data!$C:$C,$K$4,Data!$D:$D,$K$5))/$Q77)</f>
        <v/>
      </c>
      <c r="N77" s="7">
        <f>IF($Q77=0,0,(SUMIFS(Data!$H:$H,Data!$A:$A,$L77,Data!$B:$B,$K$3,Data!$C:$C,$K$4,Data!$D:$D,$K$5))/($Q77*22))</f>
        <v/>
      </c>
      <c r="O77">
        <f>SUMIFS(Data!$I:$I,Data!$A:$A,$L77,Data!$B:$B,$K$3,Data!$C:$C,$K$4,Data!$D:$D,$K$5)</f>
        <v/>
      </c>
      <c r="P77">
        <f>SUMIFS(Data!$J:$J,Data!$A:$A,$L77,Data!$B:$B,$K$3,Data!$C:$C,$K$4,Data!$D:$D,$K$5)</f>
        <v/>
      </c>
      <c r="Q77">
        <f>SUMIFS(Data!$E:$E,Data!$A:$A,$L77,Data!$B:$B,$K$3,Data!$C:$C,$K$4,Data!$D:$D,$K$5)</f>
        <v/>
      </c>
    </row>
    <row r="78" hidden="1">
      <c r="L78" t="inlineStr">
        <is>
          <t>Aug</t>
        </is>
      </c>
      <c r="M78" s="7">
        <f>IF($Q78=0,0,(SUMIFS(Data!$G:$G,Data!$A:$A,$L78,Data!$B:$B,$K$3,Data!$C:$C,$K$4,Data!$D:$D,$K$5))/$Q78)</f>
        <v/>
      </c>
      <c r="N78" s="7">
        <f>IF($Q78=0,0,(SUMIFS(Data!$H:$H,Data!$A:$A,$L78,Data!$B:$B,$K$3,Data!$C:$C,$K$4,Data!$D:$D,$K$5))/($Q78*22))</f>
        <v/>
      </c>
      <c r="O78">
        <f>SUMIFS(Data!$I:$I,Data!$A:$A,$L78,Data!$B:$B,$K$3,Data!$C:$C,$K$4,Data!$D:$D,$K$5)</f>
        <v/>
      </c>
      <c r="P78">
        <f>SUMIFS(Data!$J:$J,Data!$A:$A,$L78,Data!$B:$B,$K$3,Data!$C:$C,$K$4,Data!$D:$D,$K$5)</f>
        <v/>
      </c>
      <c r="Q78">
        <f>SUMIFS(Data!$E:$E,Data!$A:$A,$L78,Data!$B:$B,$K$3,Data!$C:$C,$K$4,Data!$D:$D,$K$5)</f>
        <v/>
      </c>
    </row>
    <row r="79" hidden="1">
      <c r="L79" t="inlineStr">
        <is>
          <t>Sep</t>
        </is>
      </c>
      <c r="M79" s="7">
        <f>IF($Q79=0,0,(SUMIFS(Data!$G:$G,Data!$A:$A,$L79,Data!$B:$B,$K$3,Data!$C:$C,$K$4,Data!$D:$D,$K$5))/$Q79)</f>
        <v/>
      </c>
      <c r="N79" s="7">
        <f>IF($Q79=0,0,(SUMIFS(Data!$H:$H,Data!$A:$A,$L79,Data!$B:$B,$K$3,Data!$C:$C,$K$4,Data!$D:$D,$K$5))/($Q79*22))</f>
        <v/>
      </c>
      <c r="O79">
        <f>SUMIFS(Data!$I:$I,Data!$A:$A,$L79,Data!$B:$B,$K$3,Data!$C:$C,$K$4,Data!$D:$D,$K$5)</f>
        <v/>
      </c>
      <c r="P79">
        <f>SUMIFS(Data!$J:$J,Data!$A:$A,$L79,Data!$B:$B,$K$3,Data!$C:$C,$K$4,Data!$D:$D,$K$5)</f>
        <v/>
      </c>
      <c r="Q79">
        <f>SUMIFS(Data!$E:$E,Data!$A:$A,$L79,Data!$B:$B,$K$3,Data!$C:$C,$K$4,Data!$D:$D,$K$5)</f>
        <v/>
      </c>
    </row>
    <row r="80" hidden="1">
      <c r="L80" t="inlineStr">
        <is>
          <t>Oct</t>
        </is>
      </c>
      <c r="M80" s="7">
        <f>IF($Q80=0,0,(SUMIFS(Data!$G:$G,Data!$A:$A,$L80,Data!$B:$B,$K$3,Data!$C:$C,$K$4,Data!$D:$D,$K$5))/$Q80)</f>
        <v/>
      </c>
      <c r="N80" s="7">
        <f>IF($Q80=0,0,(SUMIFS(Data!$H:$H,Data!$A:$A,$L80,Data!$B:$B,$K$3,Data!$C:$C,$K$4,Data!$D:$D,$K$5))/($Q80*22))</f>
        <v/>
      </c>
      <c r="O80">
        <f>SUMIFS(Data!$I:$I,Data!$A:$A,$L80,Data!$B:$B,$K$3,Data!$C:$C,$K$4,Data!$D:$D,$K$5)</f>
        <v/>
      </c>
      <c r="P80">
        <f>SUMIFS(Data!$J:$J,Data!$A:$A,$L80,Data!$B:$B,$K$3,Data!$C:$C,$K$4,Data!$D:$D,$K$5)</f>
        <v/>
      </c>
      <c r="Q80">
        <f>SUMIFS(Data!$E:$E,Data!$A:$A,$L80,Data!$B:$B,$K$3,Data!$C:$C,$K$4,Data!$D:$D,$K$5)</f>
        <v/>
      </c>
    </row>
    <row r="81" hidden="1">
      <c r="L81" t="inlineStr">
        <is>
          <t>Nov</t>
        </is>
      </c>
      <c r="M81" s="7">
        <f>IF($Q81=0,0,(SUMIFS(Data!$G:$G,Data!$A:$A,$L81,Data!$B:$B,$K$3,Data!$C:$C,$K$4,Data!$D:$D,$K$5))/$Q81)</f>
        <v/>
      </c>
      <c r="N81" s="7">
        <f>IF($Q81=0,0,(SUMIFS(Data!$H:$H,Data!$A:$A,$L81,Data!$B:$B,$K$3,Data!$C:$C,$K$4,Data!$D:$D,$K$5))/($Q81*22))</f>
        <v/>
      </c>
      <c r="O81">
        <f>SUMIFS(Data!$I:$I,Data!$A:$A,$L81,Data!$B:$B,$K$3,Data!$C:$C,$K$4,Data!$D:$D,$K$5)</f>
        <v/>
      </c>
      <c r="P81">
        <f>SUMIFS(Data!$J:$J,Data!$A:$A,$L81,Data!$B:$B,$K$3,Data!$C:$C,$K$4,Data!$D:$D,$K$5)</f>
        <v/>
      </c>
      <c r="Q81">
        <f>SUMIFS(Data!$E:$E,Data!$A:$A,$L81,Data!$B:$B,$K$3,Data!$C:$C,$K$4,Data!$D:$D,$K$5)</f>
        <v/>
      </c>
    </row>
    <row r="82" hidden="1">
      <c r="L82" t="inlineStr">
        <is>
          <t>Dec</t>
        </is>
      </c>
      <c r="M82" s="7">
        <f>IF($Q82=0,0,(SUMIFS(Data!$G:$G,Data!$A:$A,$L82,Data!$B:$B,$K$3,Data!$C:$C,$K$4,Data!$D:$D,$K$5))/$Q82)</f>
        <v/>
      </c>
      <c r="N82" s="7">
        <f>IF($Q82=0,0,(SUMIFS(Data!$H:$H,Data!$A:$A,$L82,Data!$B:$B,$K$3,Data!$C:$C,$K$4,Data!$D:$D,$K$5))/($Q82*22))</f>
        <v/>
      </c>
      <c r="O82">
        <f>SUMIFS(Data!$I:$I,Data!$A:$A,$L82,Data!$B:$B,$K$3,Data!$C:$C,$K$4,Data!$D:$D,$K$5)</f>
        <v/>
      </c>
      <c r="P82">
        <f>SUMIFS(Data!$J:$J,Data!$A:$A,$L82,Data!$B:$B,$K$3,Data!$C:$C,$K$4,Data!$D:$D,$K$5)</f>
        <v/>
      </c>
      <c r="Q82">
        <f>SUMIFS(Data!$E:$E,Data!$A:$A,$L82,Data!$B:$B,$K$3,Data!$C:$C,$K$4,Data!$D:$D,$K$5)</f>
        <v/>
      </c>
    </row>
    <row r="83" hidden="1"/>
    <row r="84" hidden="1"/>
    <row r="85" hidden="1"/>
    <row r="86" hidden="1"/>
    <row r="87" hidden="1"/>
    <row r="88" hidden="1"/>
    <row r="89" hidden="1"/>
  </sheetData>
  <mergeCells count="22">
    <mergeCell ref="A9:H9"/>
    <mergeCell ref="I6:J6"/>
    <mergeCell ref="A15:H15"/>
    <mergeCell ref="A3:C3"/>
    <mergeCell ref="D7:F7"/>
    <mergeCell ref="A26:L26"/>
    <mergeCell ref="G7:H7"/>
    <mergeCell ref="I7:J7"/>
    <mergeCell ref="D4:F4"/>
    <mergeCell ref="D3:F3"/>
    <mergeCell ref="G6:H6"/>
    <mergeCell ref="I2:L2"/>
    <mergeCell ref="A4:C4"/>
    <mergeCell ref="G3:H3"/>
    <mergeCell ref="A2:H2"/>
    <mergeCell ref="G4:H4"/>
    <mergeCell ref="K7:L7"/>
    <mergeCell ref="A1:L1"/>
    <mergeCell ref="A6:C6"/>
    <mergeCell ref="K6:L6"/>
    <mergeCell ref="A7:C7"/>
    <mergeCell ref="D6:F6"/>
  </mergeCells>
  <conditionalFormatting sqref="B28:H39">
    <cfRule type="colorScale" priority="1">
      <colorScale>
        <cfvo type="min"/>
        <cfvo type="percentile" val="50"/>
        <cfvo type="max"/>
        <color rgb="00DCFCE7"/>
        <color rgb="00FEF9C3"/>
        <color rgb="00FECACA"/>
      </colorScale>
    </cfRule>
  </conditionalFormatting>
  <dataValidations count="3">
    <dataValidation sqref="J3" showDropDown="0" showInputMessage="0" showErrorMessage="0" allowBlank="0" type="list">
      <formula1>=Lists!$A$2:$A$200</formula1>
    </dataValidation>
    <dataValidation sqref="J4" showDropDown="0" showInputMessage="0" showErrorMessage="0" allowBlank="0" type="list">
      <formula1>=Lists!$B$2:$B$200</formula1>
    </dataValidation>
    <dataValidation sqref="J5" showDropDown="0" showInputMessage="0" showErrorMessage="0" allowBlank="0" type="list">
      <formula1>=Lists!$C$2:$C$200</formula1>
    </dataValidation>
  </dataValidations>
  <pageMargins left="0.75" right="0.75" top="1" bottom="1" header="0.5" footer="0.5"/>
  <pageSetup fitToHeight="1" fitToWidth="1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32" customWidth="1" min="1" max="1"/>
    <col width="22" customWidth="1" min="2" max="2"/>
  </cols>
  <sheetData>
    <row r="1">
      <c r="A1" s="36" t="inlineStr">
        <is>
          <t>Indicateurs clés RH (Global)</t>
        </is>
      </c>
    </row>
    <row r="3">
      <c r="A3" s="37" t="inlineStr">
        <is>
          <t>Metric</t>
        </is>
      </c>
      <c r="B3" s="37" t="inlineStr">
        <is>
          <t>Value</t>
        </is>
      </c>
    </row>
    <row r="4">
      <c r="A4" s="38" t="inlineStr">
        <is>
          <t>Total Headcount</t>
        </is>
      </c>
      <c r="B4" s="39">
        <f>SUM(Data!E:E)</f>
        <v/>
      </c>
    </row>
    <row r="5">
      <c r="A5" s="38" t="inlineStr">
        <is>
          <t>Total Hires</t>
        </is>
      </c>
      <c r="B5" s="39">
        <f>SUM(Data!F:F)</f>
        <v/>
      </c>
    </row>
    <row r="6">
      <c r="A6" s="38" t="inlineStr">
        <is>
          <t>Total Departures</t>
        </is>
      </c>
      <c r="B6" s="39">
        <f>SUM(Data!G:G)</f>
        <v/>
      </c>
    </row>
    <row r="7">
      <c r="A7" s="38" t="inlineStr">
        <is>
          <t>Total Training Hours</t>
        </is>
      </c>
      <c r="B7" s="39">
        <f>SUM(Data!I:I)</f>
        <v/>
      </c>
    </row>
    <row r="8">
      <c r="A8" s="38" t="inlineStr">
        <is>
          <t>Total Overtime Hours</t>
        </is>
      </c>
      <c r="B8" s="39">
        <f>SUM(Data!J:J)</f>
        <v/>
      </c>
    </row>
    <row r="9">
      <c r="A9" s="38" t="inlineStr">
        <is>
          <t>Average Engagement Score</t>
        </is>
      </c>
      <c r="B9" s="40">
        <f>AVERAGE(Data!K:K)</f>
        <v/>
      </c>
    </row>
    <row r="10">
      <c r="A10" s="38" t="inlineStr">
        <is>
          <t>Average Turnover %</t>
        </is>
      </c>
      <c r="B10" s="41">
        <f>AVERAGE(Data!L:L)</f>
        <v/>
      </c>
    </row>
    <row r="11">
      <c r="A11" s="38" t="inlineStr">
        <is>
          <t>Average Absence %</t>
        </is>
      </c>
      <c r="B11" s="41">
        <f>AVERAGE(Data!M:M)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36" t="inlineStr">
        <is>
          <t>Comparaison UK vs USA</t>
        </is>
      </c>
    </row>
    <row r="2">
      <c r="A2" s="37" t="inlineStr">
        <is>
          <t>Country</t>
        </is>
      </c>
      <c r="B2" s="37" t="inlineStr">
        <is>
          <t>Headcount</t>
        </is>
      </c>
      <c r="C2" s="37" t="inlineStr">
        <is>
          <t>Hires</t>
        </is>
      </c>
      <c r="D2" s="37" t="inlineStr">
        <is>
          <t>Departures</t>
        </is>
      </c>
      <c r="E2" s="37" t="inlineStr">
        <is>
          <t>Training</t>
        </is>
      </c>
      <c r="F2" s="37" t="inlineStr">
        <is>
          <t>Overtime</t>
        </is>
      </c>
      <c r="G2" s="37" t="inlineStr">
        <is>
          <t>Engagement</t>
        </is>
      </c>
    </row>
    <row r="3">
      <c r="A3" s="42" t="inlineStr">
        <is>
          <t>UK</t>
        </is>
      </c>
      <c r="B3" s="42">
        <f>SUMIF(Data!C:C,"UK",Data!E:E)</f>
        <v/>
      </c>
      <c r="C3" s="42">
        <f>SUMIF(Data!C:C,"UK",Data!F:F)</f>
        <v/>
      </c>
      <c r="D3" s="42">
        <f>SUMIF(Data!C:C,"UK",Data!G:G)</f>
        <v/>
      </c>
      <c r="E3" s="42">
        <f>SUMIF(Data!C:C,"UK",Data!I:I)</f>
        <v/>
      </c>
      <c r="F3" s="42">
        <f>SUMIF(Data!C:C,"UK",Data!J:J)</f>
        <v/>
      </c>
      <c r="G3" s="42">
        <f>AVERAGEIF(Data!C:C,"UK",Data!K:K)</f>
        <v/>
      </c>
    </row>
    <row r="4">
      <c r="A4" s="42" t="inlineStr">
        <is>
          <t>USA</t>
        </is>
      </c>
      <c r="B4" s="42">
        <f>SUMIF(Data!C:C,"USA",Data!E:E)</f>
        <v/>
      </c>
      <c r="C4" s="42">
        <f>SUMIF(Data!C:C,"USA",Data!F:F)</f>
        <v/>
      </c>
      <c r="D4" s="42">
        <f>SUMIF(Data!C:C,"USA",Data!G:G)</f>
        <v/>
      </c>
      <c r="E4" s="42">
        <f>SUMIF(Data!C:C,"USA",Data!I:I)</f>
        <v/>
      </c>
      <c r="F4" s="42">
        <f>SUMIF(Data!C:C,"USA",Data!J:J)</f>
        <v/>
      </c>
      <c r="G4" s="42">
        <f>AVERAGEIF(Data!C:C,"USA",Data!K:K)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36" t="inlineStr">
        <is>
          <t>Vue par département (Global)</t>
        </is>
      </c>
    </row>
    <row r="2">
      <c r="A2" s="37" t="inlineStr">
        <is>
          <t>Department</t>
        </is>
      </c>
      <c r="B2" s="37" t="inlineStr">
        <is>
          <t>Headcount</t>
        </is>
      </c>
      <c r="C2" s="37" t="inlineStr">
        <is>
          <t>Hires</t>
        </is>
      </c>
      <c r="D2" s="37" t="inlineStr">
        <is>
          <t>Departures</t>
        </is>
      </c>
      <c r="E2" s="37" t="inlineStr">
        <is>
          <t>Absence Days</t>
        </is>
      </c>
      <c r="F2" s="37" t="inlineStr">
        <is>
          <t>Training</t>
        </is>
      </c>
      <c r="G2" s="37" t="inlineStr">
        <is>
          <t>Overtime</t>
        </is>
      </c>
      <c r="H2" s="37" t="inlineStr">
        <is>
          <t>Engagement</t>
        </is>
      </c>
    </row>
    <row r="3">
      <c r="A3" s="42" t="inlineStr">
        <is>
          <t>Operations</t>
        </is>
      </c>
      <c r="B3" s="42">
        <f>SUMIF(Data!B:B,"Operations",Data!E:E)</f>
        <v/>
      </c>
      <c r="C3" s="42">
        <f>SUMIF(Data!B:B,"Operations",Data!F:F)</f>
        <v/>
      </c>
      <c r="D3" s="42">
        <f>SUMIF(Data!B:B,"Operations",Data!G:G)</f>
        <v/>
      </c>
      <c r="E3" s="42">
        <f>SUMIF(Data!B:B,"Operations",Data!H:H)</f>
        <v/>
      </c>
      <c r="F3" s="42">
        <f>SUMIF(Data!B:B,"Operations",Data!I:I)</f>
        <v/>
      </c>
      <c r="G3" s="42">
        <f>SUMIF(Data!B:B,"Operations",Data!J:J)</f>
        <v/>
      </c>
      <c r="H3" s="42">
        <f>AVERAGEIF(Data!B:B,"Operations",Data!K:K)</f>
        <v/>
      </c>
    </row>
    <row r="4">
      <c r="A4" s="42" t="inlineStr">
        <is>
          <t>Sales</t>
        </is>
      </c>
      <c r="B4" s="42">
        <f>SUMIF(Data!B:B,"Sales",Data!E:E)</f>
        <v/>
      </c>
      <c r="C4" s="42">
        <f>SUMIF(Data!B:B,"Sales",Data!F:F)</f>
        <v/>
      </c>
      <c r="D4" s="42">
        <f>SUMIF(Data!B:B,"Sales",Data!G:G)</f>
        <v/>
      </c>
      <c r="E4" s="42">
        <f>SUMIF(Data!B:B,"Sales",Data!H:H)</f>
        <v/>
      </c>
      <c r="F4" s="42">
        <f>SUMIF(Data!B:B,"Sales",Data!I:I)</f>
        <v/>
      </c>
      <c r="G4" s="42">
        <f>SUMIF(Data!B:B,"Sales",Data!J:J)</f>
        <v/>
      </c>
      <c r="H4" s="42">
        <f>AVERAGEIF(Data!B:B,"Sales",Data!K:K)</f>
        <v/>
      </c>
    </row>
    <row r="5">
      <c r="A5" s="42" t="inlineStr">
        <is>
          <t>HR</t>
        </is>
      </c>
      <c r="B5" s="42">
        <f>SUMIF(Data!B:B,"HR",Data!E:E)</f>
        <v/>
      </c>
      <c r="C5" s="42">
        <f>SUMIF(Data!B:B,"HR",Data!F:F)</f>
        <v/>
      </c>
      <c r="D5" s="42">
        <f>SUMIF(Data!B:B,"HR",Data!G:G)</f>
        <v/>
      </c>
      <c r="E5" s="42">
        <f>SUMIF(Data!B:B,"HR",Data!H:H)</f>
        <v/>
      </c>
      <c r="F5" s="42">
        <f>SUMIF(Data!B:B,"HR",Data!I:I)</f>
        <v/>
      </c>
      <c r="G5" s="42">
        <f>SUMIF(Data!B:B,"HR",Data!J:J)</f>
        <v/>
      </c>
      <c r="H5" s="42">
        <f>AVERAGEIF(Data!B:B,"HR",Data!K:K)</f>
        <v/>
      </c>
    </row>
    <row r="6">
      <c r="A6" s="42" t="inlineStr">
        <is>
          <t>Finance</t>
        </is>
      </c>
      <c r="B6" s="42">
        <f>SUMIF(Data!B:B,"Finance",Data!E:E)</f>
        <v/>
      </c>
      <c r="C6" s="42">
        <f>SUMIF(Data!B:B,"Finance",Data!F:F)</f>
        <v/>
      </c>
      <c r="D6" s="42">
        <f>SUMIF(Data!B:B,"Finance",Data!G:G)</f>
        <v/>
      </c>
      <c r="E6" s="42">
        <f>SUMIF(Data!B:B,"Finance",Data!H:H)</f>
        <v/>
      </c>
      <c r="F6" s="42">
        <f>SUMIF(Data!B:B,"Finance",Data!I:I)</f>
        <v/>
      </c>
      <c r="G6" s="42">
        <f>SUMIF(Data!B:B,"Finance",Data!J:J)</f>
        <v/>
      </c>
      <c r="H6" s="42">
        <f>AVERAGEIF(Data!B:B,"Finance",Data!K:K)</f>
        <v/>
      </c>
    </row>
    <row r="7">
      <c r="A7" s="42" t="inlineStr">
        <is>
          <t>IT</t>
        </is>
      </c>
      <c r="B7" s="42">
        <f>SUMIF(Data!B:B,"IT",Data!E:E)</f>
        <v/>
      </c>
      <c r="C7" s="42">
        <f>SUMIF(Data!B:B,"IT",Data!F:F)</f>
        <v/>
      </c>
      <c r="D7" s="42">
        <f>SUMIF(Data!B:B,"IT",Data!G:G)</f>
        <v/>
      </c>
      <c r="E7" s="42">
        <f>SUMIF(Data!B:B,"IT",Data!H:H)</f>
        <v/>
      </c>
      <c r="F7" s="42">
        <f>SUMIF(Data!B:B,"IT",Data!I:I)</f>
        <v/>
      </c>
      <c r="G7" s="42">
        <f>SUMIF(Data!B:B,"IT",Data!J:J)</f>
        <v/>
      </c>
      <c r="H7" s="42">
        <f>AVERAGEIF(Data!B:B,"IT",Data!K:K)</f>
        <v/>
      </c>
    </row>
    <row r="8">
      <c r="A8" s="42" t="inlineStr">
        <is>
          <t>Customer Support</t>
        </is>
      </c>
      <c r="B8" s="42">
        <f>SUMIF(Data!B:B,"Customer Support",Data!E:E)</f>
        <v/>
      </c>
      <c r="C8" s="42">
        <f>SUMIF(Data!B:B,"Customer Support",Data!F:F)</f>
        <v/>
      </c>
      <c r="D8" s="42">
        <f>SUMIF(Data!B:B,"Customer Support",Data!G:G)</f>
        <v/>
      </c>
      <c r="E8" s="42">
        <f>SUMIF(Data!B:B,"Customer Support",Data!H:H)</f>
        <v/>
      </c>
      <c r="F8" s="42">
        <f>SUMIF(Data!B:B,"Customer Support",Data!I:I)</f>
        <v/>
      </c>
      <c r="G8" s="42">
        <f>SUMIF(Data!B:B,"Customer Support",Data!J:J)</f>
        <v/>
      </c>
      <c r="H8" s="42">
        <f>AVERAGEIF(Data!B:B,"Customer Support",Data!K:K)</f>
        <v/>
      </c>
    </row>
    <row r="9">
      <c r="A9" s="42" t="inlineStr">
        <is>
          <t>Production</t>
        </is>
      </c>
      <c r="B9" s="42">
        <f>SUMIF(Data!B:B,"Production",Data!E:E)</f>
        <v/>
      </c>
      <c r="C9" s="42">
        <f>SUMIF(Data!B:B,"Production",Data!F:F)</f>
        <v/>
      </c>
      <c r="D9" s="42">
        <f>SUMIF(Data!B:B,"Production",Data!G:G)</f>
        <v/>
      </c>
      <c r="E9" s="42">
        <f>SUMIF(Data!B:B,"Production",Data!H:H)</f>
        <v/>
      </c>
      <c r="F9" s="42">
        <f>SUMIF(Data!B:B,"Production",Data!I:I)</f>
        <v/>
      </c>
      <c r="G9" s="42">
        <f>SUMIF(Data!B:B,"Production",Data!J:J)</f>
        <v/>
      </c>
      <c r="H9" s="42">
        <f>AVERAGEIF(Data!B:B,"Production",Data!K:K)</f>
        <v/>
      </c>
    </row>
    <row r="10">
      <c r="A10" s="42" t="inlineStr">
        <is>
          <t>Marketing</t>
        </is>
      </c>
      <c r="B10" s="42">
        <f>SUMIF(Data!B:B,"Marketing",Data!E:E)</f>
        <v/>
      </c>
      <c r="C10" s="42">
        <f>SUMIF(Data!B:B,"Marketing",Data!F:F)</f>
        <v/>
      </c>
      <c r="D10" s="42">
        <f>SUMIF(Data!B:B,"Marketing",Data!G:G)</f>
        <v/>
      </c>
      <c r="E10" s="42">
        <f>SUMIF(Data!B:B,"Marketing",Data!H:H)</f>
        <v/>
      </c>
      <c r="F10" s="42">
        <f>SUMIF(Data!B:B,"Marketing",Data!I:I)</f>
        <v/>
      </c>
      <c r="G10" s="42">
        <f>SUMIF(Data!B:B,"Marketing",Data!J:J)</f>
        <v/>
      </c>
      <c r="H10" s="42">
        <f>AVERAGEIF(Data!B:B,"Marketing",Data!K:K)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selection activeCell="A1" sqref="A1"/>
    </sheetView>
  </sheetViews>
  <sheetFormatPr baseColWidth="8" defaultRowHeight="15"/>
  <cols>
    <col width="18" customWidth="1" min="1" max="1"/>
    <col width="12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</cols>
  <sheetData>
    <row r="1">
      <c r="A1" s="36" t="inlineStr">
        <is>
          <t>Top sites (UK &amp; USA) — Volumes &amp; signaux</t>
        </is>
      </c>
    </row>
    <row r="2">
      <c r="A2" s="43" t="inlineStr">
        <is>
          <t>City</t>
        </is>
      </c>
      <c r="B2" s="43" t="inlineStr">
        <is>
          <t>Country</t>
        </is>
      </c>
      <c r="C2" s="43" t="inlineStr">
        <is>
          <t>Headcount</t>
        </is>
      </c>
      <c r="D2" s="43" t="inlineStr">
        <is>
          <t>Hires</t>
        </is>
      </c>
      <c r="E2" s="43" t="inlineStr">
        <is>
          <t>Departures</t>
        </is>
      </c>
      <c r="F2" s="43" t="inlineStr">
        <is>
          <t>Absence Days</t>
        </is>
      </c>
      <c r="G2" s="43" t="inlineStr">
        <is>
          <t>Training</t>
        </is>
      </c>
      <c r="H2" s="43" t="inlineStr">
        <is>
          <t>Overtime</t>
        </is>
      </c>
      <c r="I2" s="43" t="inlineStr">
        <is>
          <t>Engagement</t>
        </is>
      </c>
      <c r="J2" s="43" t="inlineStr">
        <is>
          <t>Avg Turnover %</t>
        </is>
      </c>
      <c r="K2" s="43" t="inlineStr">
        <is>
          <t>Avg Absence %</t>
        </is>
      </c>
    </row>
    <row r="3">
      <c r="A3" s="42" t="inlineStr">
        <is>
          <t>London</t>
        </is>
      </c>
      <c r="B3" s="42" t="inlineStr">
        <is>
          <t>UK</t>
        </is>
      </c>
      <c r="C3" s="42">
        <f>SUMIF(Data!D:D,"London",Data!E:E)</f>
        <v/>
      </c>
      <c r="D3" s="42">
        <f>SUMIF(Data!D:D,"London",Data!F:F)</f>
        <v/>
      </c>
      <c r="E3" s="42">
        <f>SUMIF(Data!D:D,"London",Data!G:G)</f>
        <v/>
      </c>
      <c r="F3" s="42">
        <f>SUMIF(Data!D:D,"London",Data!H:H)</f>
        <v/>
      </c>
      <c r="G3" s="42">
        <f>SUMIF(Data!D:D,"London",Data!I:I)</f>
        <v/>
      </c>
      <c r="H3" s="42">
        <f>SUMIF(Data!D:D,"London",Data!J:J)</f>
        <v/>
      </c>
      <c r="I3" s="42">
        <f>AVERAGEIF(Data!D:D,"London",Data!K:K)</f>
        <v/>
      </c>
      <c r="J3" s="42">
        <f>AVERAGEIF(Data!D:D,"London",Data!L:L)</f>
        <v/>
      </c>
      <c r="K3" s="42">
        <f>AVERAGEIF(Data!D:D,"London",Data!M:M)</f>
        <v/>
      </c>
    </row>
    <row r="4">
      <c r="A4" s="42" t="inlineStr">
        <is>
          <t>Manchester</t>
        </is>
      </c>
      <c r="B4" s="42" t="inlineStr">
        <is>
          <t>UK</t>
        </is>
      </c>
      <c r="C4" s="42">
        <f>SUMIF(Data!D:D,"Manchester",Data!E:E)</f>
        <v/>
      </c>
      <c r="D4" s="42">
        <f>SUMIF(Data!D:D,"Manchester",Data!F:F)</f>
        <v/>
      </c>
      <c r="E4" s="42">
        <f>SUMIF(Data!D:D,"Manchester",Data!G:G)</f>
        <v/>
      </c>
      <c r="F4" s="42">
        <f>SUMIF(Data!D:D,"Manchester",Data!H:H)</f>
        <v/>
      </c>
      <c r="G4" s="42">
        <f>SUMIF(Data!D:D,"Manchester",Data!I:I)</f>
        <v/>
      </c>
      <c r="H4" s="42">
        <f>SUMIF(Data!D:D,"Manchester",Data!J:J)</f>
        <v/>
      </c>
      <c r="I4" s="42">
        <f>AVERAGEIF(Data!D:D,"Manchester",Data!K:K)</f>
        <v/>
      </c>
      <c r="J4" s="42">
        <f>AVERAGEIF(Data!D:D,"Manchester",Data!L:L)</f>
        <v/>
      </c>
      <c r="K4" s="42">
        <f>AVERAGEIF(Data!D:D,"Manchester",Data!M:M)</f>
        <v/>
      </c>
    </row>
    <row r="5">
      <c r="A5" s="42" t="inlineStr">
        <is>
          <t>Birmingham</t>
        </is>
      </c>
      <c r="B5" s="42" t="inlineStr">
        <is>
          <t>UK</t>
        </is>
      </c>
      <c r="C5" s="42">
        <f>SUMIF(Data!D:D,"Birmingham",Data!E:E)</f>
        <v/>
      </c>
      <c r="D5" s="42">
        <f>SUMIF(Data!D:D,"Birmingham",Data!F:F)</f>
        <v/>
      </c>
      <c r="E5" s="42">
        <f>SUMIF(Data!D:D,"Birmingham",Data!G:G)</f>
        <v/>
      </c>
      <c r="F5" s="42">
        <f>SUMIF(Data!D:D,"Birmingham",Data!H:H)</f>
        <v/>
      </c>
      <c r="G5" s="42">
        <f>SUMIF(Data!D:D,"Birmingham",Data!I:I)</f>
        <v/>
      </c>
      <c r="H5" s="42">
        <f>SUMIF(Data!D:D,"Birmingham",Data!J:J)</f>
        <v/>
      </c>
      <c r="I5" s="42">
        <f>AVERAGEIF(Data!D:D,"Birmingham",Data!K:K)</f>
        <v/>
      </c>
      <c r="J5" s="42">
        <f>AVERAGEIF(Data!D:D,"Birmingham",Data!L:L)</f>
        <v/>
      </c>
      <c r="K5" s="42">
        <f>AVERAGEIF(Data!D:D,"Birmingham",Data!M:M)</f>
        <v/>
      </c>
    </row>
    <row r="6">
      <c r="A6" s="42" t="inlineStr">
        <is>
          <t>New York</t>
        </is>
      </c>
      <c r="B6" s="42" t="inlineStr">
        <is>
          <t>USA</t>
        </is>
      </c>
      <c r="C6" s="42">
        <f>SUMIF(Data!D:D,"New York",Data!E:E)</f>
        <v/>
      </c>
      <c r="D6" s="42">
        <f>SUMIF(Data!D:D,"New York",Data!F:F)</f>
        <v/>
      </c>
      <c r="E6" s="42">
        <f>SUMIF(Data!D:D,"New York",Data!G:G)</f>
        <v/>
      </c>
      <c r="F6" s="42">
        <f>SUMIF(Data!D:D,"New York",Data!H:H)</f>
        <v/>
      </c>
      <c r="G6" s="42">
        <f>SUMIF(Data!D:D,"New York",Data!I:I)</f>
        <v/>
      </c>
      <c r="H6" s="42">
        <f>SUMIF(Data!D:D,"New York",Data!J:J)</f>
        <v/>
      </c>
      <c r="I6" s="42">
        <f>AVERAGEIF(Data!D:D,"New York",Data!K:K)</f>
        <v/>
      </c>
      <c r="J6" s="42">
        <f>AVERAGEIF(Data!D:D,"New York",Data!L:L)</f>
        <v/>
      </c>
      <c r="K6" s="42">
        <f>AVERAGEIF(Data!D:D,"New York",Data!M:M)</f>
        <v/>
      </c>
    </row>
    <row r="7">
      <c r="A7" s="42" t="inlineStr">
        <is>
          <t>Chicago</t>
        </is>
      </c>
      <c r="B7" s="42" t="inlineStr">
        <is>
          <t>USA</t>
        </is>
      </c>
      <c r="C7" s="42">
        <f>SUMIF(Data!D:D,"Chicago",Data!E:E)</f>
        <v/>
      </c>
      <c r="D7" s="42">
        <f>SUMIF(Data!D:D,"Chicago",Data!F:F)</f>
        <v/>
      </c>
      <c r="E7" s="42">
        <f>SUMIF(Data!D:D,"Chicago",Data!G:G)</f>
        <v/>
      </c>
      <c r="F7" s="42">
        <f>SUMIF(Data!D:D,"Chicago",Data!H:H)</f>
        <v/>
      </c>
      <c r="G7" s="42">
        <f>SUMIF(Data!D:D,"Chicago",Data!I:I)</f>
        <v/>
      </c>
      <c r="H7" s="42">
        <f>SUMIF(Data!D:D,"Chicago",Data!J:J)</f>
        <v/>
      </c>
      <c r="I7" s="42">
        <f>AVERAGEIF(Data!D:D,"Chicago",Data!K:K)</f>
        <v/>
      </c>
      <c r="J7" s="42">
        <f>AVERAGEIF(Data!D:D,"Chicago",Data!L:L)</f>
        <v/>
      </c>
      <c r="K7" s="42">
        <f>AVERAGEIF(Data!D:D,"Chicago",Data!M:M)</f>
        <v/>
      </c>
    </row>
    <row r="8">
      <c r="A8" s="42" t="inlineStr">
        <is>
          <t>Austin</t>
        </is>
      </c>
      <c r="B8" s="42" t="inlineStr">
        <is>
          <t>USA</t>
        </is>
      </c>
      <c r="C8" s="42">
        <f>SUMIF(Data!D:D,"Austin",Data!E:E)</f>
        <v/>
      </c>
      <c r="D8" s="42">
        <f>SUMIF(Data!D:D,"Austin",Data!F:F)</f>
        <v/>
      </c>
      <c r="E8" s="42">
        <f>SUMIF(Data!D:D,"Austin",Data!G:G)</f>
        <v/>
      </c>
      <c r="F8" s="42">
        <f>SUMIF(Data!D:D,"Austin",Data!H:H)</f>
        <v/>
      </c>
      <c r="G8" s="42">
        <f>SUMIF(Data!D:D,"Austin",Data!I:I)</f>
        <v/>
      </c>
      <c r="H8" s="42">
        <f>SUMIF(Data!D:D,"Austin",Data!J:J)</f>
        <v/>
      </c>
      <c r="I8" s="42">
        <f>AVERAGEIF(Data!D:D,"Austin",Data!K:K)</f>
        <v/>
      </c>
      <c r="J8" s="42">
        <f>AVERAGEIF(Data!D:D,"Austin",Data!L:L)</f>
        <v/>
      </c>
      <c r="K8" s="42">
        <f>AVERAGEIF(Data!D:D,"Austin",Data!M:M)</f>
        <v/>
      </c>
    </row>
    <row r="9">
      <c r="A9" s="42" t="inlineStr">
        <is>
          <t>San Francisco</t>
        </is>
      </c>
      <c r="B9" s="42" t="inlineStr">
        <is>
          <t>USA</t>
        </is>
      </c>
      <c r="C9" s="42">
        <f>SUMIF(Data!D:D,"San Francisco",Data!E:E)</f>
        <v/>
      </c>
      <c r="D9" s="42">
        <f>SUMIF(Data!D:D,"San Francisco",Data!F:F)</f>
        <v/>
      </c>
      <c r="E9" s="42">
        <f>SUMIF(Data!D:D,"San Francisco",Data!G:G)</f>
        <v/>
      </c>
      <c r="F9" s="42">
        <f>SUMIF(Data!D:D,"San Francisco",Data!H:H)</f>
        <v/>
      </c>
      <c r="G9" s="42">
        <f>SUMIF(Data!D:D,"San Francisco",Data!I:I)</f>
        <v/>
      </c>
      <c r="H9" s="42">
        <f>SUMIF(Data!D:D,"San Francisco",Data!J:J)</f>
        <v/>
      </c>
      <c r="I9" s="42">
        <f>AVERAGEIF(Data!D:D,"San Francisco",Data!K:K)</f>
        <v/>
      </c>
      <c r="J9" s="42">
        <f>AVERAGEIF(Data!D:D,"San Francisco",Data!L:L)</f>
        <v/>
      </c>
      <c r="K9" s="42">
        <f>AVERAGEIF(Data!D:D,"San Francisco",Data!M:M)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2026-03-05T06:40:15Z</dcterms:created>
  <dcterms:modified xmlns:dcterms="http://purl.org/dc/terms/" xmlns:xsi="http://www.w3.org/2001/XMLSchema-instance" xsi:type="dcterms:W3CDTF">2026-03-05T06:40:15Z</dcterms:modified>
</cp:coreProperties>
</file>