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sheets/sheet2.xml" ContentType="application/vnd.openxmlformats-officedocument.spreadsheetml.worksheet+xml"/>
  <Override PartName="/xl/tables/table2.xml" ContentType="application/vnd.openxmlformats-officedocument.spreadsheetml.table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emple rempli" sheetId="1" state="visible" r:id="rId1"/>
    <sheet xmlns:r="http://schemas.openxmlformats.org/officeDocument/2006/relationships" name="Modèle vierg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name val="Calibri"/>
      <b val="1"/>
      <color rgb="00111827"/>
      <sz val="18"/>
    </font>
    <font>
      <name val="Calibri"/>
      <color rgb="006B7280"/>
      <sz val="10"/>
    </font>
    <font>
      <name val="Calibri"/>
      <b val="1"/>
      <color rgb="00FFFFFF"/>
      <sz val="11"/>
    </font>
    <font>
      <name val="Calibri"/>
      <b val="1"/>
      <color rgb="00111827"/>
      <sz val="12"/>
    </font>
    <font>
      <name val="Calibri"/>
      <color rgb="00111827"/>
      <sz val="11"/>
    </font>
    <font>
      <name val="Calibri"/>
      <color rgb="001D4ED8"/>
      <sz val="11"/>
    </font>
    <font>
      <b val="1"/>
      <color rgb="00111827"/>
    </font>
    <font>
      <b val="1"/>
      <color rgb="00111827"/>
      <sz val="14"/>
    </font>
    <font>
      <b val="1"/>
      <color rgb="00991B1B"/>
    </font>
  </fonts>
  <fills count="6">
    <fill>
      <patternFill/>
    </fill>
    <fill>
      <patternFill patternType="gray125"/>
    </fill>
    <fill>
      <patternFill patternType="solid">
        <fgColor rgb="00111827"/>
      </patternFill>
    </fill>
    <fill>
      <patternFill patternType="solid">
        <fgColor rgb="00F3F4F6"/>
      </patternFill>
    </fill>
    <fill>
      <patternFill patternType="solid">
        <fgColor rgb="00FFF59D"/>
      </patternFill>
    </fill>
    <fill>
      <patternFill patternType="solid">
        <fgColor rgb="00E5E7EB"/>
      </patternFill>
    </fill>
  </fills>
  <borders count="2">
    <border>
      <left/>
      <right/>
      <top/>
      <bottom/>
      <diagonal/>
    </border>
    <border>
      <left style="thin">
        <color rgb="00D1D5DB"/>
      </left>
      <right style="thin">
        <color rgb="00D1D5DB"/>
      </right>
      <top style="thin">
        <color rgb="00D1D5DB"/>
      </top>
      <bottom style="thin">
        <color rgb="00D1D5DB"/>
      </bottom>
    </border>
  </borders>
  <cellStyleXfs count="1">
    <xf numFmtId="0" fontId="0" fillId="0" borderId="0"/>
  </cellStyleXfs>
  <cellXfs count="22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2" borderId="1" applyAlignment="1" pivotButton="0" quotePrefix="0" xfId="0">
      <alignment horizontal="center" vertical="center"/>
    </xf>
    <xf numFmtId="0" fontId="4" fillId="3" borderId="1" applyAlignment="1" pivotButton="0" quotePrefix="0" xfId="0">
      <alignment horizontal="left" vertical="center"/>
    </xf>
    <xf numFmtId="0" fontId="5" fillId="0" borderId="1" applyAlignment="1" pivotButton="0" quotePrefix="0" xfId="0">
      <alignment horizontal="left" vertical="center"/>
    </xf>
    <xf numFmtId="3" fontId="6" fillId="4" borderId="1" applyAlignment="1" pivotButton="0" quotePrefix="0" xfId="0">
      <alignment horizontal="right" vertical="center"/>
    </xf>
    <xf numFmtId="3" fontId="5" fillId="0" borderId="1" applyAlignment="1" pivotButton="0" quotePrefix="0" xfId="0">
      <alignment horizontal="right" vertical="center"/>
    </xf>
    <xf numFmtId="0" fontId="7" fillId="0" borderId="1" applyAlignment="1" pivotButton="0" quotePrefix="0" xfId="0">
      <alignment horizontal="center" vertical="center"/>
    </xf>
    <xf numFmtId="0" fontId="2" fillId="0" borderId="1" applyAlignment="1" pivotButton="0" quotePrefix="0" xfId="0">
      <alignment horizontal="left" vertical="center"/>
    </xf>
    <xf numFmtId="0" fontId="7" fillId="5" borderId="1" applyAlignment="1" pivotButton="0" quotePrefix="0" xfId="0">
      <alignment horizontal="left" vertical="center"/>
    </xf>
    <xf numFmtId="0" fontId="0" fillId="5" borderId="1" pivotButton="0" quotePrefix="0" xfId="0"/>
    <xf numFmtId="3" fontId="7" fillId="5" borderId="1" applyAlignment="1" pivotButton="0" quotePrefix="0" xfId="0">
      <alignment horizontal="right" vertical="center"/>
    </xf>
    <xf numFmtId="0" fontId="0" fillId="5" borderId="1" applyAlignment="1" pivotButton="0" quotePrefix="0" xfId="0">
      <alignment horizontal="center" vertical="center"/>
    </xf>
    <xf numFmtId="0" fontId="2" fillId="5" borderId="1" pivotButton="0" quotePrefix="0" xfId="0"/>
    <xf numFmtId="0" fontId="7" fillId="0" borderId="1" applyAlignment="1" pivotButton="0" quotePrefix="0" xfId="0">
      <alignment horizontal="left" vertical="center"/>
    </xf>
    <xf numFmtId="0" fontId="8" fillId="5" borderId="1" applyAlignment="1" pivotButton="0" quotePrefix="0" xfId="0">
      <alignment horizontal="center" vertical="center"/>
    </xf>
    <xf numFmtId="0" fontId="2" fillId="5" borderId="1" applyAlignment="1" pivotButton="0" quotePrefix="0" xfId="0">
      <alignment horizontal="left" vertical="center"/>
    </xf>
    <xf numFmtId="0" fontId="0" fillId="0" borderId="1" applyAlignment="1" pivotButton="0" quotePrefix="0" xfId="0">
      <alignment horizontal="left" vertical="center"/>
    </xf>
    <xf numFmtId="3" fontId="9" fillId="0" borderId="1" applyAlignment="1" pivotButton="0" quotePrefix="0" xfId="0">
      <alignment horizontal="right" vertical="center"/>
    </xf>
    <xf numFmtId="0" fontId="2" fillId="0" borderId="1" pivotButton="0" quotePrefix="0" xfId="0"/>
    <xf numFmtId="3" fontId="7" fillId="0" borderId="1" applyAlignment="1" pivotButton="0" quotePrefix="0" xfId="0">
      <alignment horizontal="right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ables/table1.xml><?xml version="1.0" encoding="utf-8"?>
<table xmlns="http://schemas.openxmlformats.org/spreadsheetml/2006/main" id="1" name="tblFinancementRempli" displayName="tblFinancementRempli" ref="A5:F19" headerRowCount="1">
  <autoFilter ref="A5:F19"/>
  <tableColumns count="6">
    <tableColumn id="1" name="Poste"/>
    <tableColumn id="2" name="Année N-1"/>
    <tableColumn id="3" name="Année N"/>
    <tableColumn id="4" name="Variation (N - N-1)"/>
    <tableColumn id="5" name="Sens"/>
    <tableColumn id="6" name="Commentaires / interprétation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2" name="tblFinancementVierge" displayName="tblFinancementVierge" ref="A5:F19" headerRowCount="1">
  <autoFilter ref="A5:F19"/>
  <tableColumns count="6">
    <tableColumn id="1" name="Poste"/>
    <tableColumn id="2" name="Année N-1"/>
    <tableColumn id="3" name="Année N"/>
    <tableColumn id="4" name="Variation (N - N-1)"/>
    <tableColumn id="5" name="Sens"/>
    <tableColumn id="6" name="Commentaires / interprétation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_rels/sheet2.xml.rels><Relationships xmlns="http://schemas.openxmlformats.org/package/2006/relationships"><Relationship Type="http://schemas.openxmlformats.org/officeDocument/2006/relationships/table" Target="/xl/tables/table2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5"/>
  <sheetViews>
    <sheetView showGridLines="0" workbookViewId="0">
      <pane ySplit="5" topLeftCell="A6" activePane="bottomLeft" state="frozen"/>
      <selection pane="bottomLeft" activeCell="A1" sqref="A1"/>
    </sheetView>
  </sheetViews>
  <sheetFormatPr baseColWidth="8" defaultRowHeight="15"/>
  <cols>
    <col width="36" customWidth="1" min="1" max="1"/>
    <col width="14" customWidth="1" min="2" max="2"/>
    <col width="14" customWidth="1" min="3" max="3"/>
    <col width="18" customWidth="1" min="4" max="4"/>
    <col width="10" customWidth="1" min="5" max="5"/>
    <col width="40" customWidth="1" min="6" max="6"/>
  </cols>
  <sheetData>
    <row r="1">
      <c r="A1" s="1" t="inlineStr">
        <is>
          <t>TABLEAU DE FINANCEMENT — Version détaillée (Exemple rempli)</t>
        </is>
      </c>
    </row>
    <row r="2">
      <c r="A2" s="2" t="inlineStr">
        <is>
          <t>Objectif : expliquer la variation de trésorerie entre N-1 et N (emplois = besoins / ressources = financements).</t>
        </is>
      </c>
    </row>
    <row r="3">
      <c r="A3" s="2" t="inlineStr">
        <is>
          <t>Remplir les cellules jaunes (N-1 et N). Les variations et totaux sont automatiques.</t>
        </is>
      </c>
    </row>
    <row r="5">
      <c r="A5" s="3" t="inlineStr">
        <is>
          <t>Poste</t>
        </is>
      </c>
      <c r="B5" s="3" t="inlineStr">
        <is>
          <t>Année N-1</t>
        </is>
      </c>
      <c r="C5" s="3" t="inlineStr">
        <is>
          <t>Année N</t>
        </is>
      </c>
      <c r="D5" s="3" t="inlineStr">
        <is>
          <t>Variation (N - N-1)</t>
        </is>
      </c>
      <c r="E5" s="3" t="inlineStr">
        <is>
          <t>Sens</t>
        </is>
      </c>
      <c r="F5" s="3" t="inlineStr">
        <is>
          <t>Commentaires / interprétation</t>
        </is>
      </c>
    </row>
    <row r="6">
      <c r="A6" s="4" t="inlineStr">
        <is>
          <t>EMPLOIS — Besoins de financement (utilisations)</t>
        </is>
      </c>
      <c r="B6" s="4" t="n"/>
      <c r="C6" s="4" t="n"/>
      <c r="D6" s="4" t="n"/>
      <c r="E6" s="4" t="n"/>
      <c r="F6" s="4" t="n"/>
    </row>
    <row r="7">
      <c r="A7" s="5" t="inlineStr">
        <is>
          <t>Investissements (CAPEX)</t>
        </is>
      </c>
      <c r="B7" s="6" t="n">
        <v>78000</v>
      </c>
      <c r="C7" s="6" t="n">
        <v>125000</v>
      </c>
      <c r="D7" s="7">
        <f>C7-B7</f>
        <v/>
      </c>
      <c r="E7" s="8">
        <f>IF(D7&gt;0,"− cash",IF(D7&lt;0,"+ cash","="))</f>
        <v/>
      </c>
      <c r="F7" s="9" t="inlineStr">
        <is>
          <t>Achats d’équipements / logiciels / travaux.</t>
        </is>
      </c>
    </row>
    <row r="8">
      <c r="A8" s="5" t="inlineStr">
        <is>
          <t>Augmentation des stocks</t>
        </is>
      </c>
      <c r="B8" s="6" t="n">
        <v>42000</v>
      </c>
      <c r="C8" s="6" t="n">
        <v>56000</v>
      </c>
      <c r="D8" s="7">
        <f>C8-B8</f>
        <v/>
      </c>
      <c r="E8" s="8">
        <f>IF(D8&gt;0,"− cash",IF(D8&lt;0,"+ cash","="))</f>
        <v/>
      </c>
      <c r="F8" s="9" t="inlineStr">
        <is>
          <t>Stock plus élevé = cash immobilisé.</t>
        </is>
      </c>
    </row>
    <row r="9">
      <c r="A9" s="5" t="inlineStr">
        <is>
          <t>Augmentation des créances clients</t>
        </is>
      </c>
      <c r="B9" s="6" t="n">
        <v>38500</v>
      </c>
      <c r="C9" s="6" t="n">
        <v>61000</v>
      </c>
      <c r="D9" s="7">
        <f>C9-B9</f>
        <v/>
      </c>
      <c r="E9" s="8">
        <f>IF(D9&gt;0,"− cash",IF(D9&lt;0,"+ cash","="))</f>
        <v/>
      </c>
      <c r="F9" s="9" t="inlineStr">
        <is>
          <t>Plus de clients à encaisser = cash bloqué.</t>
        </is>
      </c>
    </row>
    <row r="10">
      <c r="A10" s="5" t="inlineStr">
        <is>
          <t>Remboursements d’emprunts (principal)</t>
        </is>
      </c>
      <c r="B10" s="6" t="n">
        <v>18000</v>
      </c>
      <c r="C10" s="6" t="n">
        <v>24000</v>
      </c>
      <c r="D10" s="7">
        <f>C10-B10</f>
        <v/>
      </c>
      <c r="E10" s="8">
        <f>IF(D10&gt;0,"− cash",IF(D10&lt;0,"+ cash","="))</f>
        <v/>
      </c>
      <c r="F10" s="9" t="inlineStr">
        <is>
          <t>Amortissement du capital (hors intérêts).</t>
        </is>
      </c>
    </row>
    <row r="11">
      <c r="A11" s="5" t="inlineStr">
        <is>
          <t>Dividendes / retraits</t>
        </is>
      </c>
      <c r="B11" s="6" t="n">
        <v>5000</v>
      </c>
      <c r="C11" s="6" t="n">
        <v>8000</v>
      </c>
      <c r="D11" s="7">
        <f>C11-B11</f>
        <v/>
      </c>
      <c r="E11" s="8">
        <f>IF(D11&gt;0,"− cash",IF(D11&lt;0,"+ cash","="))</f>
        <v/>
      </c>
      <c r="F11" s="9" t="inlineStr">
        <is>
          <t>Sorties pour associés (si applicable).</t>
        </is>
      </c>
    </row>
    <row r="12">
      <c r="A12" s="10" t="inlineStr">
        <is>
          <t>TOTAL EMPLOIS</t>
        </is>
      </c>
      <c r="B12" s="11" t="n"/>
      <c r="C12" s="11" t="n"/>
      <c r="D12" s="12">
        <f>SUM(D7:D11)</f>
        <v/>
      </c>
      <c r="E12" s="13">
        <f>IF(D12&gt;0,"− cash",IF(D12&lt;0,"+ cash","="))</f>
        <v/>
      </c>
      <c r="F12" s="14" t="inlineStr">
        <is>
          <t>Total des variations</t>
        </is>
      </c>
    </row>
    <row r="13">
      <c r="A13" s="4" t="inlineStr">
        <is>
          <t>RESSOURCES — Sources de financement (origines)</t>
        </is>
      </c>
      <c r="B13" s="4" t="n"/>
      <c r="C13" s="4" t="n"/>
      <c r="D13" s="4" t="n"/>
      <c r="E13" s="4" t="n"/>
      <c r="F13" s="4" t="n"/>
    </row>
    <row r="14">
      <c r="A14" s="5" t="inlineStr">
        <is>
          <t>Capacité d’autofinancement (CAF)</t>
        </is>
      </c>
      <c r="B14" s="6" t="n">
        <v>92000</v>
      </c>
      <c r="C14" s="6" t="n">
        <v>118000</v>
      </c>
      <c r="D14" s="7">
        <f>C14-B14</f>
        <v/>
      </c>
      <c r="E14" s="8">
        <f>IF(D14&gt;0,"+ cash",IF(D14&lt;0,"− cash","="))</f>
        <v/>
      </c>
      <c r="F14" s="9" t="inlineStr">
        <is>
          <t>Cash généré par l’activité (approx.).</t>
        </is>
      </c>
    </row>
    <row r="15">
      <c r="A15" s="5" t="inlineStr">
        <is>
          <t>Augmentation des dettes fournisseurs</t>
        </is>
      </c>
      <c r="B15" s="6" t="n">
        <v>26000</v>
      </c>
      <c r="C15" s="6" t="n">
        <v>41000</v>
      </c>
      <c r="D15" s="7">
        <f>C15-B15</f>
        <v/>
      </c>
      <c r="E15" s="8">
        <f>IF(D15&gt;0,"+ cash",IF(D15&lt;0,"− cash","="))</f>
        <v/>
      </c>
      <c r="F15" s="9" t="inlineStr">
        <is>
          <t>Financement court terme par fournisseurs.</t>
        </is>
      </c>
    </row>
    <row r="16">
      <c r="A16" s="5" t="inlineStr">
        <is>
          <t>Nouveaux emprunts</t>
        </is>
      </c>
      <c r="B16" s="6" t="n">
        <v>25000</v>
      </c>
      <c r="C16" s="6" t="n">
        <v>70000</v>
      </c>
      <c r="D16" s="7">
        <f>C16-B16</f>
        <v/>
      </c>
      <c r="E16" s="8">
        <f>IF(D16&gt;0,"+ cash",IF(D16&lt;0,"− cash","="))</f>
        <v/>
      </c>
      <c r="F16" s="9" t="inlineStr">
        <is>
          <t>Nouveaux financements long terme.</t>
        </is>
      </c>
    </row>
    <row r="17">
      <c r="A17" s="5" t="inlineStr">
        <is>
          <t>Augmentation de capital / apports</t>
        </is>
      </c>
      <c r="B17" s="6" t="n">
        <v>0</v>
      </c>
      <c r="C17" s="6" t="n">
        <v>20000</v>
      </c>
      <c r="D17" s="7">
        <f>C17-B17</f>
        <v/>
      </c>
      <c r="E17" s="8">
        <f>IF(D17&gt;0,"+ cash",IF(D17&lt;0,"− cash","="))</f>
        <v/>
      </c>
      <c r="F17" s="9" t="inlineStr">
        <is>
          <t>Apports des associés / investisseurs.</t>
        </is>
      </c>
    </row>
    <row r="18">
      <c r="A18" s="5" t="inlineStr">
        <is>
          <t>Cessions d’actifs (reventes)</t>
        </is>
      </c>
      <c r="B18" s="6" t="n">
        <v>4000</v>
      </c>
      <c r="C18" s="6" t="n">
        <v>12000</v>
      </c>
      <c r="D18" s="7">
        <f>C18-B18</f>
        <v/>
      </c>
      <c r="E18" s="8">
        <f>IF(D18&gt;0,"+ cash",IF(D18&lt;0,"− cash","="))</f>
        <v/>
      </c>
      <c r="F18" s="9" t="inlineStr">
        <is>
          <t>Vente d’équipements / véhicules, etc.</t>
        </is>
      </c>
    </row>
    <row r="19">
      <c r="A19" s="10" t="inlineStr">
        <is>
          <t>TOTAL RESSOURCES</t>
        </is>
      </c>
      <c r="B19" s="11" t="n"/>
      <c r="C19" s="11" t="n"/>
      <c r="D19" s="12">
        <f>SUM(D14:D18)</f>
        <v/>
      </c>
      <c r="E19" s="13">
        <f>IF(D19&gt;0,"+ cash",IF(D19&lt;0,"− cash","="))</f>
        <v/>
      </c>
      <c r="F19" s="14" t="inlineStr">
        <is>
          <t>Total des variations</t>
        </is>
      </c>
    </row>
    <row r="20">
      <c r="A20" s="4" t="inlineStr">
        <is>
          <t>SYNTHÈSE — Variation de trésorerie</t>
        </is>
      </c>
      <c r="B20" s="4" t="n"/>
      <c r="C20" s="4" t="n"/>
      <c r="D20" s="4" t="n"/>
      <c r="E20" s="4" t="n"/>
      <c r="F20" s="4" t="n"/>
    </row>
    <row r="21">
      <c r="A21" s="15" t="inlineStr">
        <is>
          <t>Variation de trésorerie (= Ressources − Emplois)</t>
        </is>
      </c>
      <c r="D21" s="12">
        <f>D19-D12</f>
        <v/>
      </c>
      <c r="E21" s="16">
        <f>IF(D21&gt;0,"↑","↓")</f>
        <v/>
      </c>
      <c r="F21" s="17" t="inlineStr">
        <is>
          <t>Si positif : la trésorerie augmente. Si négatif : la trésorerie diminue.</t>
        </is>
      </c>
    </row>
    <row r="23">
      <c r="A23" s="4" t="inlineStr">
        <is>
          <t>Contrôles rapides</t>
        </is>
      </c>
      <c r="B23" s="4" t="n"/>
      <c r="C23" s="4" t="n"/>
      <c r="D23" s="4" t="n"/>
      <c r="E23" s="4" t="n"/>
      <c r="F23" s="4" t="n"/>
    </row>
    <row r="24">
      <c r="A24" s="18" t="inlineStr">
        <is>
          <t>Cash bloqué (Stocks + Créances) — Variation</t>
        </is>
      </c>
      <c r="D24" s="19">
        <f>D8+D9</f>
        <v/>
      </c>
      <c r="F24" s="20" t="inlineStr">
        <is>
          <t>Si ↑ : plus de cash immobilisé (tension potentielle).</t>
        </is>
      </c>
    </row>
    <row r="25">
      <c r="A25" s="18" t="inlineStr">
        <is>
          <t>Endettement net (Nouveaux emprunts − Remboursements) — Variation</t>
        </is>
      </c>
      <c r="D25" s="21">
        <f>D16-D10</f>
        <v/>
      </c>
      <c r="F25" s="20" t="inlineStr">
        <is>
          <t>Si ↑ : recours accru à la dette.</t>
        </is>
      </c>
    </row>
  </sheetData>
  <mergeCells count="10">
    <mergeCell ref="A2:F2"/>
    <mergeCell ref="A25:C25"/>
    <mergeCell ref="A13:F13"/>
    <mergeCell ref="A1:F1"/>
    <mergeCell ref="A23:F23"/>
    <mergeCell ref="A6:F6"/>
    <mergeCell ref="A21:C21"/>
    <mergeCell ref="A3:F3"/>
    <mergeCell ref="A20:F20"/>
    <mergeCell ref="A24:C24"/>
  </mergeCell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F25"/>
  <sheetViews>
    <sheetView showGridLines="0" workbookViewId="0">
      <pane ySplit="5" topLeftCell="A6" activePane="bottomLeft" state="frozen"/>
      <selection pane="bottomLeft" activeCell="A1" sqref="A1"/>
    </sheetView>
  </sheetViews>
  <sheetFormatPr baseColWidth="8" defaultRowHeight="15"/>
  <cols>
    <col width="36" customWidth="1" min="1" max="1"/>
    <col width="14" customWidth="1" min="2" max="2"/>
    <col width="14" customWidth="1" min="3" max="3"/>
    <col width="18" customWidth="1" min="4" max="4"/>
    <col width="10" customWidth="1" min="5" max="5"/>
    <col width="40" customWidth="1" min="6" max="6"/>
  </cols>
  <sheetData>
    <row r="1">
      <c r="A1" s="1" t="inlineStr">
        <is>
          <t>TABLEAU DE FINANCEMENT — Version détaillée (Modèle vierge)</t>
        </is>
      </c>
    </row>
    <row r="2">
      <c r="A2" s="2" t="inlineStr">
        <is>
          <t>Objectif : expliquer la variation de trésorerie entre N-1 et N (emplois = besoins / ressources = financements).</t>
        </is>
      </c>
    </row>
    <row r="3">
      <c r="A3" s="2" t="inlineStr">
        <is>
          <t>Remplir les cellules jaunes (N-1 et N). Les variations et totaux sont automatiques.</t>
        </is>
      </c>
    </row>
    <row r="5">
      <c r="A5" s="3" t="inlineStr">
        <is>
          <t>Poste</t>
        </is>
      </c>
      <c r="B5" s="3" t="inlineStr">
        <is>
          <t>Année N-1</t>
        </is>
      </c>
      <c r="C5" s="3" t="inlineStr">
        <is>
          <t>Année N</t>
        </is>
      </c>
      <c r="D5" s="3" t="inlineStr">
        <is>
          <t>Variation (N - N-1)</t>
        </is>
      </c>
      <c r="E5" s="3" t="inlineStr">
        <is>
          <t>Sens</t>
        </is>
      </c>
      <c r="F5" s="3" t="inlineStr">
        <is>
          <t>Commentaires / interprétation</t>
        </is>
      </c>
    </row>
    <row r="6">
      <c r="A6" s="4" t="inlineStr">
        <is>
          <t>EMPLOIS — Besoins de financement (utilisations)</t>
        </is>
      </c>
      <c r="B6" s="4" t="n"/>
      <c r="C6" s="4" t="n"/>
      <c r="D6" s="4" t="n"/>
      <c r="E6" s="4" t="n"/>
      <c r="F6" s="4" t="n"/>
    </row>
    <row r="7">
      <c r="A7" s="5" t="inlineStr">
        <is>
          <t>Investissements (CAPEX)</t>
        </is>
      </c>
      <c r="B7" s="6" t="n"/>
      <c r="C7" s="6" t="n"/>
      <c r="D7" s="7">
        <f>C7-B7</f>
        <v/>
      </c>
      <c r="E7" s="8">
        <f>IF(D7&gt;0,"− cash",IF(D7&lt;0,"+ cash","="))</f>
        <v/>
      </c>
      <c r="F7" s="9" t="inlineStr">
        <is>
          <t>Achats d’équipements / logiciels / travaux.</t>
        </is>
      </c>
    </row>
    <row r="8">
      <c r="A8" s="5" t="inlineStr">
        <is>
          <t>Augmentation des stocks</t>
        </is>
      </c>
      <c r="B8" s="6" t="n"/>
      <c r="C8" s="6" t="n"/>
      <c r="D8" s="7">
        <f>C8-B8</f>
        <v/>
      </c>
      <c r="E8" s="8">
        <f>IF(D8&gt;0,"− cash",IF(D8&lt;0,"+ cash","="))</f>
        <v/>
      </c>
      <c r="F8" s="9" t="inlineStr">
        <is>
          <t>Stock plus élevé = cash immobilisé.</t>
        </is>
      </c>
    </row>
    <row r="9">
      <c r="A9" s="5" t="inlineStr">
        <is>
          <t>Augmentation des créances clients</t>
        </is>
      </c>
      <c r="B9" s="6" t="n"/>
      <c r="C9" s="6" t="n"/>
      <c r="D9" s="7">
        <f>C9-B9</f>
        <v/>
      </c>
      <c r="E9" s="8">
        <f>IF(D9&gt;0,"− cash",IF(D9&lt;0,"+ cash","="))</f>
        <v/>
      </c>
      <c r="F9" s="9" t="inlineStr">
        <is>
          <t>Plus de clients à encaisser = cash bloqué.</t>
        </is>
      </c>
    </row>
    <row r="10">
      <c r="A10" s="5" t="inlineStr">
        <is>
          <t>Remboursements d’emprunts (principal)</t>
        </is>
      </c>
      <c r="B10" s="6" t="n"/>
      <c r="C10" s="6" t="n"/>
      <c r="D10" s="7">
        <f>C10-B10</f>
        <v/>
      </c>
      <c r="E10" s="8">
        <f>IF(D10&gt;0,"− cash",IF(D10&lt;0,"+ cash","="))</f>
        <v/>
      </c>
      <c r="F10" s="9" t="inlineStr">
        <is>
          <t>Amortissement du capital (hors intérêts).</t>
        </is>
      </c>
    </row>
    <row r="11">
      <c r="A11" s="5" t="inlineStr">
        <is>
          <t>Dividendes / retraits</t>
        </is>
      </c>
      <c r="B11" s="6" t="n"/>
      <c r="C11" s="6" t="n"/>
      <c r="D11" s="7">
        <f>C11-B11</f>
        <v/>
      </c>
      <c r="E11" s="8">
        <f>IF(D11&gt;0,"− cash",IF(D11&lt;0,"+ cash","="))</f>
        <v/>
      </c>
      <c r="F11" s="9" t="inlineStr">
        <is>
          <t>Sorties pour associés (si applicable).</t>
        </is>
      </c>
    </row>
    <row r="12">
      <c r="A12" s="10" t="inlineStr">
        <is>
          <t>TOTAL EMPLOIS</t>
        </is>
      </c>
      <c r="B12" s="11" t="n"/>
      <c r="C12" s="11" t="n"/>
      <c r="D12" s="12">
        <f>SUM(D7:D11)</f>
        <v/>
      </c>
      <c r="E12" s="13">
        <f>IF(D12&gt;0,"− cash",IF(D12&lt;0,"+ cash","="))</f>
        <v/>
      </c>
      <c r="F12" s="14" t="inlineStr">
        <is>
          <t>Total des variations</t>
        </is>
      </c>
    </row>
    <row r="13">
      <c r="A13" s="4" t="inlineStr">
        <is>
          <t>RESSOURCES — Sources de financement (origines)</t>
        </is>
      </c>
      <c r="B13" s="4" t="n"/>
      <c r="C13" s="4" t="n"/>
      <c r="D13" s="4" t="n"/>
      <c r="E13" s="4" t="n"/>
      <c r="F13" s="4" t="n"/>
    </row>
    <row r="14">
      <c r="A14" s="5" t="inlineStr">
        <is>
          <t>Capacité d’autofinancement (CAF)</t>
        </is>
      </c>
      <c r="B14" s="6" t="n"/>
      <c r="C14" s="6" t="n"/>
      <c r="D14" s="7">
        <f>C14-B14</f>
        <v/>
      </c>
      <c r="E14" s="8">
        <f>IF(D14&gt;0,"+ cash",IF(D14&lt;0,"− cash","="))</f>
        <v/>
      </c>
      <c r="F14" s="9" t="inlineStr">
        <is>
          <t>Cash généré par l’activité (approx.).</t>
        </is>
      </c>
    </row>
    <row r="15">
      <c r="A15" s="5" t="inlineStr">
        <is>
          <t>Augmentation des dettes fournisseurs</t>
        </is>
      </c>
      <c r="B15" s="6" t="n"/>
      <c r="C15" s="6" t="n"/>
      <c r="D15" s="7">
        <f>C15-B15</f>
        <v/>
      </c>
      <c r="E15" s="8">
        <f>IF(D15&gt;0,"+ cash",IF(D15&lt;0,"− cash","="))</f>
        <v/>
      </c>
      <c r="F15" s="9" t="inlineStr">
        <is>
          <t>Financement court terme par fournisseurs.</t>
        </is>
      </c>
    </row>
    <row r="16">
      <c r="A16" s="5" t="inlineStr">
        <is>
          <t>Nouveaux emprunts</t>
        </is>
      </c>
      <c r="B16" s="6" t="n"/>
      <c r="C16" s="6" t="n"/>
      <c r="D16" s="7">
        <f>C16-B16</f>
        <v/>
      </c>
      <c r="E16" s="8">
        <f>IF(D16&gt;0,"+ cash",IF(D16&lt;0,"− cash","="))</f>
        <v/>
      </c>
      <c r="F16" s="9" t="inlineStr">
        <is>
          <t>Nouveaux financements long terme.</t>
        </is>
      </c>
    </row>
    <row r="17">
      <c r="A17" s="5" t="inlineStr">
        <is>
          <t>Augmentation de capital / apports</t>
        </is>
      </c>
      <c r="B17" s="6" t="n"/>
      <c r="C17" s="6" t="n"/>
      <c r="D17" s="7">
        <f>C17-B17</f>
        <v/>
      </c>
      <c r="E17" s="8">
        <f>IF(D17&gt;0,"+ cash",IF(D17&lt;0,"− cash","="))</f>
        <v/>
      </c>
      <c r="F17" s="9" t="inlineStr">
        <is>
          <t>Apports des associés / investisseurs.</t>
        </is>
      </c>
    </row>
    <row r="18">
      <c r="A18" s="5" t="inlineStr">
        <is>
          <t>Cessions d’actifs (reventes)</t>
        </is>
      </c>
      <c r="B18" s="6" t="n"/>
      <c r="C18" s="6" t="n"/>
      <c r="D18" s="7">
        <f>C18-B18</f>
        <v/>
      </c>
      <c r="E18" s="8">
        <f>IF(D18&gt;0,"+ cash",IF(D18&lt;0,"− cash","="))</f>
        <v/>
      </c>
      <c r="F18" s="9" t="inlineStr">
        <is>
          <t>Vente d’équipements / véhicules, etc.</t>
        </is>
      </c>
    </row>
    <row r="19">
      <c r="A19" s="10" t="inlineStr">
        <is>
          <t>TOTAL RESSOURCES</t>
        </is>
      </c>
      <c r="B19" s="11" t="n"/>
      <c r="C19" s="11" t="n"/>
      <c r="D19" s="12">
        <f>SUM(D14:D18)</f>
        <v/>
      </c>
      <c r="E19" s="13">
        <f>IF(D19&gt;0,"+ cash",IF(D19&lt;0,"− cash","="))</f>
        <v/>
      </c>
      <c r="F19" s="14" t="inlineStr">
        <is>
          <t>Total des variations</t>
        </is>
      </c>
    </row>
    <row r="20">
      <c r="A20" s="4" t="inlineStr">
        <is>
          <t>SYNTHÈSE — Variation de trésorerie</t>
        </is>
      </c>
      <c r="B20" s="4" t="n"/>
      <c r="C20" s="4" t="n"/>
      <c r="D20" s="4" t="n"/>
      <c r="E20" s="4" t="n"/>
      <c r="F20" s="4" t="n"/>
    </row>
    <row r="21">
      <c r="A21" s="15" t="inlineStr">
        <is>
          <t>Variation de trésorerie (= Ressources − Emplois)</t>
        </is>
      </c>
      <c r="D21" s="12">
        <f>D19-D12</f>
        <v/>
      </c>
      <c r="E21" s="16">
        <f>IF(D21&gt;0,"↑","↓")</f>
        <v/>
      </c>
      <c r="F21" s="17" t="inlineStr">
        <is>
          <t>Si positif : la trésorerie augmente. Si négatif : la trésorerie diminue.</t>
        </is>
      </c>
    </row>
    <row r="23">
      <c r="A23" s="4" t="inlineStr">
        <is>
          <t>Contrôles rapides</t>
        </is>
      </c>
      <c r="B23" s="4" t="n"/>
      <c r="C23" s="4" t="n"/>
      <c r="D23" s="4" t="n"/>
      <c r="E23" s="4" t="n"/>
      <c r="F23" s="4" t="n"/>
    </row>
    <row r="24">
      <c r="A24" s="18" t="inlineStr">
        <is>
          <t>Cash bloqué (Stocks + Créances) — Variation</t>
        </is>
      </c>
      <c r="D24" s="19">
        <f>D8+D9</f>
        <v/>
      </c>
      <c r="F24" s="20" t="inlineStr">
        <is>
          <t>Si ↑ : plus de cash immobilisé (tension potentielle).</t>
        </is>
      </c>
    </row>
    <row r="25">
      <c r="A25" s="18" t="inlineStr">
        <is>
          <t>Endettement net (Nouveaux emprunts − Remboursements) — Variation</t>
        </is>
      </c>
      <c r="D25" s="21">
        <f>D16-D10</f>
        <v/>
      </c>
      <c r="F25" s="20" t="inlineStr">
        <is>
          <t>Si ↑ : recours accru à la dette.</t>
        </is>
      </c>
    </row>
  </sheetData>
  <mergeCells count="10">
    <mergeCell ref="A2:F2"/>
    <mergeCell ref="A25:C25"/>
    <mergeCell ref="A13:F13"/>
    <mergeCell ref="A1:F1"/>
    <mergeCell ref="A23:F23"/>
    <mergeCell ref="A6:F6"/>
    <mergeCell ref="A21:C21"/>
    <mergeCell ref="A3:F3"/>
    <mergeCell ref="A20:F20"/>
    <mergeCell ref="A24:C24"/>
  </mergeCells>
  <pageMargins left="0.75" right="0.75" top="1" bottom="1" header="0.5" footer="0.5"/>
  <tableParts count="1">
    <tablePart xmlns:r="http://schemas.openxmlformats.org/officeDocument/2006/relationships" r:id="rId1"/>
  </tableParts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2026-02-08T23:46:48Z</dcterms:created>
  <dcterms:modified xmlns:dcterms="http://purl.org/dc/terms/" xmlns:xsi="http://www.w3.org/2001/XMLSchema-instance" xsi:type="dcterms:W3CDTF">2026-02-08T23:46:48Z</dcterms:modified>
</cp:coreProperties>
</file>