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drawings/drawing1.xml" ContentType="application/vnd.openxmlformats-officedocument.drawing+xml"/>
  <Override PartName="/xl/worksheets/sheet3.xml" ContentType="application/vnd.openxmlformats-officedocument.spreadsheetml.worksheet+xml"/>
  <Override PartName="/xl/charts/chart1.xml" ContentType="application/vnd.openxmlformats-officedocument.drawingml.char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Encaissements" sheetId="1" state="visible" r:id="rId1"/>
    <sheet xmlns:r="http://schemas.openxmlformats.org/officeDocument/2006/relationships" name="Dashboard" sheetId="2" state="visible" r:id="rId2"/>
    <sheet xmlns:r="http://schemas.openxmlformats.org/officeDocument/2006/relationships" name="Synthese_PDF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1">
    <numFmt numFmtId="164" formatCode="dd/mm/yyyy"/>
  </numFmts>
  <fonts count="7">
    <font>
      <name val="Calibri"/>
      <family val="2"/>
      <color theme="1"/>
      <sz val="11"/>
      <scheme val="minor"/>
    </font>
    <font>
      <b val="1"/>
      <color rgb="00FFFFFF"/>
      <sz val="16"/>
    </font>
    <font>
      <b val="1"/>
      <color rgb="000F172A"/>
      <sz val="12"/>
    </font>
    <font>
      <b val="1"/>
      <color rgb="00475569"/>
    </font>
    <font>
      <b val="1"/>
      <color rgb="000B57D0"/>
    </font>
    <font>
      <b val="1"/>
      <color rgb="00FFFFFF"/>
    </font>
    <font>
      <b val="1"/>
    </font>
  </fonts>
  <fills count="6">
    <fill>
      <patternFill/>
    </fill>
    <fill>
      <patternFill patternType="gray125"/>
    </fill>
    <fill>
      <patternFill patternType="solid">
        <fgColor rgb="000B57D0"/>
      </patternFill>
    </fill>
    <fill>
      <patternFill patternType="solid">
        <fgColor rgb="00EEF4FF"/>
      </patternFill>
    </fill>
    <fill>
      <patternFill patternType="solid">
        <fgColor rgb="00111827"/>
      </patternFill>
    </fill>
    <fill>
      <patternFill patternType="solid">
        <fgColor rgb="00F8FAFC"/>
      </patternFill>
    </fill>
  </fills>
  <borders count="2">
    <border>
      <left/>
      <right/>
      <top/>
      <bottom/>
      <diagonal/>
    </border>
    <border>
      <left style="thin">
        <color rgb="00E5E7EB"/>
      </left>
      <right style="thin">
        <color rgb="00E5E7EB"/>
      </right>
      <top style="thin">
        <color rgb="00E5E7EB"/>
      </top>
      <bottom style="thin">
        <color rgb="00E5E7EB"/>
      </bottom>
    </border>
  </borders>
  <cellStyleXfs count="1">
    <xf numFmtId="0" fontId="0" fillId="0" borderId="0"/>
  </cellStyleXfs>
  <cellXfs count="25">
    <xf numFmtId="0" fontId="0" fillId="0" borderId="0" pivotButton="0" quotePrefix="0" xfId="0"/>
    <xf numFmtId="0" fontId="1" fillId="2" borderId="0" applyAlignment="1" pivotButton="0" quotePrefix="0" xfId="0">
      <alignment horizontal="center" vertical="center"/>
    </xf>
    <xf numFmtId="0" fontId="2" fillId="3" borderId="0" applyAlignment="1" pivotButton="0" quotePrefix="0" xfId="0">
      <alignment horizontal="left" vertical="center"/>
    </xf>
    <xf numFmtId="0" fontId="3" fillId="0" borderId="1" applyAlignment="1" pivotButton="0" quotePrefix="0" xfId="0">
      <alignment vertical="center"/>
    </xf>
    <xf numFmtId="0" fontId="4" fillId="3" borderId="1" applyAlignment="1" pivotButton="0" quotePrefix="0" xfId="0">
      <alignment vertical="center"/>
    </xf>
    <xf numFmtId="1" fontId="4" fillId="3" borderId="1" applyAlignment="1" pivotButton="0" quotePrefix="0" xfId="0">
      <alignment vertical="center"/>
    </xf>
    <xf numFmtId="0" fontId="5" fillId="4" borderId="1" applyAlignment="1" pivotButton="0" quotePrefix="0" xfId="0">
      <alignment vertical="center" wrapText="1"/>
    </xf>
    <xf numFmtId="0" fontId="5" fillId="4" borderId="1" applyAlignment="1" pivotButton="0" quotePrefix="0" xfId="0">
      <alignment horizontal="center" vertical="center"/>
    </xf>
    <xf numFmtId="0" fontId="0" fillId="0" borderId="1" applyAlignment="1" pivotButton="0" quotePrefix="0" xfId="0">
      <alignment vertical="center" wrapText="1"/>
    </xf>
    <xf numFmtId="0" fontId="0" fillId="0" borderId="1" pivotButton="0" quotePrefix="0" xfId="0"/>
    <xf numFmtId="164" fontId="0" fillId="0" borderId="1" pivotButton="0" quotePrefix="0" xfId="0"/>
    <xf numFmtId="3" fontId="0" fillId="3" borderId="1" applyAlignment="1" pivotButton="0" quotePrefix="0" xfId="0">
      <alignment horizontal="right" vertical="center"/>
    </xf>
    <xf numFmtId="1" fontId="0" fillId="0" borderId="1" pivotButton="0" quotePrefix="0" xfId="0"/>
    <xf numFmtId="0" fontId="0" fillId="5" borderId="1" applyAlignment="1" pivotButton="0" quotePrefix="0" xfId="0">
      <alignment horizontal="center" vertical="center"/>
    </xf>
    <xf numFmtId="0" fontId="6" fillId="0" borderId="1" applyAlignment="1" pivotButton="0" quotePrefix="0" xfId="0">
      <alignment vertical="center"/>
    </xf>
    <xf numFmtId="3" fontId="4" fillId="3" borderId="1" applyAlignment="1" pivotButton="0" quotePrefix="0" xfId="0">
      <alignment vertical="center"/>
    </xf>
    <xf numFmtId="0" fontId="0" fillId="5" borderId="1" applyAlignment="1" pivotButton="0" quotePrefix="0" xfId="0">
      <alignment vertical="center"/>
    </xf>
    <xf numFmtId="0" fontId="6" fillId="3" borderId="1" applyAlignment="1" pivotButton="0" quotePrefix="0" xfId="0">
      <alignment vertical="center" wrapText="1"/>
    </xf>
    <xf numFmtId="1" fontId="4" fillId="3" borderId="1" applyAlignment="1" pivotButton="0" quotePrefix="0" xfId="0">
      <alignment vertical="center"/>
    </xf>
    <xf numFmtId="0" fontId="0" fillId="0" borderId="1" applyAlignment="1" pivotButton="0" quotePrefix="0" xfId="0">
      <alignment vertical="center"/>
    </xf>
    <xf numFmtId="164" fontId="0" fillId="0" borderId="1" applyAlignment="1" pivotButton="0" quotePrefix="0" xfId="0">
      <alignment vertical="center"/>
    </xf>
    <xf numFmtId="3" fontId="0" fillId="3" borderId="1" applyAlignment="1" pivotButton="0" quotePrefix="0" xfId="0">
      <alignment vertical="center"/>
    </xf>
    <xf numFmtId="1" fontId="0" fillId="0" borderId="1" applyAlignment="1" pivotButton="0" quotePrefix="0" xfId="0">
      <alignment vertical="center"/>
    </xf>
    <xf numFmtId="0" fontId="0" fillId="0" borderId="1" applyAlignment="1" pivotButton="0" quotePrefix="0" xfId="0">
      <alignment vertical="center"/>
    </xf>
    <xf numFmtId="0" fontId="0" fillId="3" borderId="1" applyAlignment="1" pivotButton="0" quotePrefix="0" xfId="0">
      <alignment vertical="center" wrapText="1"/>
    </xf>
  </cellXfs>
  <cellStyles count="1">
    <cellStyle name="Normal" xfId="0" builtinId="0" hidden="0"/>
  </cellStyles>
  <dxfs count="3">
    <dxf>
      <font>
        <b val="1"/>
        <color rgb="000F172A"/>
      </font>
      <fill>
        <patternFill patternType="solid">
          <fgColor rgb="00DCFCE7"/>
        </patternFill>
      </fill>
    </dxf>
    <dxf>
      <font>
        <b val="1"/>
        <color rgb="000F172A"/>
      </font>
      <fill>
        <patternFill patternType="solid">
          <fgColor rgb="00FEF3C7"/>
        </patternFill>
      </fill>
    </dxf>
    <dxf>
      <font>
        <b val="1"/>
        <color rgb="00FFFFFF"/>
      </font>
      <fill>
        <patternFill patternType="solid">
          <fgColor rgb="00EF4444"/>
        </patternFill>
      </fill>
    </dxf>
  </dxf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charts/chart1.xml><?xml version="1.0" encoding="utf-8"?>
<chartSpace xmlns="http://schemas.openxmlformats.org/drawingml/2006/chart">
  <chart>
    <title>
      <tx>
        <rich>
          <a:bodyPr xmlns:a="http://schemas.openxmlformats.org/drawingml/2006/main"/>
          <a:p xmlns:a="http://schemas.openxmlformats.org/drawingml/2006/main">
            <a:pPr>
              <a:defRPr/>
            </a:pPr>
            <a:r>
              <a:t>Top 10 — jours de retard</a:t>
            </a:r>
          </a:p>
        </rich>
      </tx>
    </title>
    <plotArea>
      <barChart>
        <barDir val="col"/>
        <grouping val="clustered"/>
        <ser>
          <idx val="0"/>
          <order val="0"/>
          <tx>
            <strRef>
              <f>'Dashboard'!E10</f>
            </strRef>
          </tx>
          <spPr>
            <a:ln xmlns:a="http://schemas.openxmlformats.org/drawingml/2006/main">
              <a:prstDash val="solid"/>
            </a:ln>
          </spPr>
          <cat>
            <numRef>
              <f>'Dashboard'!$B$11:$B$20</f>
            </numRef>
          </cat>
          <val>
            <numRef>
              <f>'Dashboard'!$E$11:$E$20</f>
            </numRef>
          </val>
        </ser>
        <gapWidth val="150"/>
        <axId val="10"/>
        <axId val="100"/>
      </barChart>
      <catAx>
        <axId val="10"/>
        <scaling>
          <orientation val="minMax"/>
        </scaling>
        <axPos val="l"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Facture</a:t>
                </a:r>
              </a:p>
            </rich>
          </tx>
        </title>
        <majorTickMark val="none"/>
        <minorTickMark val="none"/>
        <crossAx val="100"/>
        <lblOffset val="100"/>
      </catAx>
      <valAx>
        <axId val="100"/>
        <scaling>
          <orientation val="minMax"/>
        </scaling>
        <axPos val="l"/>
        <majorGridlines/>
        <title>
          <tx>
            <rich>
              <a:bodyPr xmlns:a="http://schemas.openxmlformats.org/drawingml/2006/main"/>
              <a:p xmlns:a="http://schemas.openxmlformats.org/drawingml/2006/main">
                <a:pPr>
                  <a:defRPr/>
                </a:pPr>
                <a:r>
                  <a:t>Jours</a:t>
                </a:r>
              </a:p>
            </rich>
          </tx>
        </title>
        <majorTickMark val="none"/>
        <minorTickMark val="none"/>
        <crossAx val="10"/>
      </valAx>
    </plotArea>
    <legend>
      <legendPos val="r"/>
    </legend>
    <plotVisOnly val="1"/>
    <dispBlanksAs val="gap"/>
  </chart>
</chartSpace>
</file>

<file path=xl/drawings/_rels/drawing1.xml.rels><Relationships xmlns="http://schemas.openxmlformats.org/package/2006/relationships"><Relationship Type="http://schemas.openxmlformats.org/officeDocument/2006/relationships/chart" Target="/xl/charts/chart1.xml" Id="rId1"/></Relationships>
</file>

<file path=xl/drawings/drawing1.xml><?xml version="1.0" encoding="utf-8"?>
<wsDr xmlns="http://schemas.openxmlformats.org/drawingml/2006/spreadsheetDrawing">
  <oneCellAnchor>
    <from>
      <col>0</col>
      <colOff>0</colOff>
      <row>21</row>
      <rowOff>0</rowOff>
    </from>
    <ext cx="7200000" cy="2880000"/>
    <graphicFrame>
      <nvGraphicFramePr>
        <cNvPr id="1" name="Chart 1"/>
        <cNvGraphicFramePr/>
      </nvGraphicFramePr>
      <xfrm/>
      <a:graphic xmlns:a="http://schemas.openxmlformats.org/drawingml/2006/main"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graphicFrame>
    <clientData/>
  </oneCellAnchor>
</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Relationships xmlns="http://schemas.openxmlformats.org/package/2006/relationships"><Relationship Type="http://schemas.openxmlformats.org/officeDocument/2006/relationships/drawing" Target="/xl/drawings/drawing1.xml" Id="rId1"/></Relationships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6" topLeftCell="A7" activePane="bottomLeft" state="frozen"/>
      <selection pane="bottomLeft" activeCell="A1" sqref="A1"/>
    </sheetView>
  </sheetViews>
  <sheetFormatPr baseColWidth="8" defaultRowHeight="15"/>
  <cols>
    <col width="20" customWidth="1" min="1" max="1"/>
    <col width="14" customWidth="1" min="2" max="2"/>
    <col width="12" customWidth="1" min="3" max="3"/>
    <col width="12" customWidth="1" min="4" max="4"/>
    <col width="12" customWidth="1" min="5" max="5"/>
    <col width="10" customWidth="1" min="6" max="6"/>
    <col width="12" customWidth="1" min="7" max="7"/>
    <col width="12" customWidth="1" min="8" max="8"/>
    <col width="12" customWidth="1" min="9" max="9"/>
    <col width="18" customWidth="1" min="10" max="10"/>
    <col width="18" customWidth="1" min="11" max="11"/>
  </cols>
  <sheetData>
    <row r="1" ht="26" customHeight="1">
      <c r="A1" s="1" t="inlineStr">
        <is>
          <t>ENCAISSEMENTS CLIENTS — RELANCES (premium, automatisé)</t>
        </is>
      </c>
    </row>
    <row r="2" ht="20" customHeight="1">
      <c r="A2" s="2" t="inlineStr">
        <is>
          <t>Reste à encaisser, retard, statut relance, priorité, tableau de bord + export A4.</t>
        </is>
      </c>
    </row>
    <row r="3">
      <c r="A3" s="3" t="inlineStr">
        <is>
          <t>Devise</t>
        </is>
      </c>
      <c r="B3" s="4" t="inlineStr">
        <is>
          <t>MAD</t>
        </is>
      </c>
      <c r="D3" s="3" t="inlineStr">
        <is>
          <t>Date du jour</t>
        </is>
      </c>
      <c r="E3" s="4" t="inlineStr">
        <is>
          <t>07/02/2026</t>
        </is>
      </c>
      <c r="G3" s="3" t="inlineStr">
        <is>
          <t>Seuil urgence (jours)</t>
        </is>
      </c>
      <c r="H3" s="5" t="n">
        <v>15</v>
      </c>
    </row>
    <row r="5" ht="20" customHeight="1">
      <c r="A5" s="2" t="inlineStr">
        <is>
          <t>Tableau de suivi</t>
        </is>
      </c>
    </row>
    <row r="6" ht="20" customHeight="1">
      <c r="A6" s="6" t="inlineStr">
        <is>
          <t>Client</t>
        </is>
      </c>
      <c r="B6" s="7" t="inlineStr">
        <is>
          <t>N° facture</t>
        </is>
      </c>
      <c r="C6" s="7" t="inlineStr">
        <is>
          <t>Date facture</t>
        </is>
      </c>
      <c r="D6" s="7" t="inlineStr">
        <is>
          <t>Échéance</t>
        </is>
      </c>
      <c r="E6" s="7" t="inlineStr">
        <is>
          <t>Montant</t>
        </is>
      </c>
      <c r="F6" s="7" t="inlineStr">
        <is>
          <t>Payé (O/N)</t>
        </is>
      </c>
      <c r="G6" s="7" t="inlineStr">
        <is>
          <t>Date paiement</t>
        </is>
      </c>
      <c r="H6" s="7" t="inlineStr">
        <is>
          <t>Reste</t>
        </is>
      </c>
      <c r="I6" s="7" t="inlineStr">
        <is>
          <t>Jours retard</t>
        </is>
      </c>
      <c r="J6" s="7" t="inlineStr">
        <is>
          <t>Statut relance</t>
        </is>
      </c>
      <c r="K6" s="7" t="inlineStr">
        <is>
          <t>Priorité</t>
        </is>
      </c>
    </row>
    <row r="7">
      <c r="A7" s="8" t="inlineStr"/>
      <c r="B7" s="9" t="inlineStr"/>
      <c r="C7" s="10" t="inlineStr"/>
      <c r="D7" s="10" t="inlineStr"/>
      <c r="E7" s="11" t="n">
        <v>0</v>
      </c>
      <c r="F7" s="9" t="inlineStr"/>
      <c r="G7" s="10" t="inlineStr"/>
      <c r="H7" s="11">
        <f>IF(E7="","",IF(UPPER(F7)="O",0,E7))</f>
        <v/>
      </c>
      <c r="I7" s="12">
        <f>IF(OR(E7="",D7=""),"",IF(UPPER(F7)="O",0,MAX(0,TODAY()-D7)))</f>
        <v/>
      </c>
      <c r="J7" s="13">
        <f>IF(E7="","",IF(UPPER(F7)="O","✅ Payé",IF(I7=0,"🟡 À surveiller",IF(I7&lt;=7,"🟠 Relance 1",IF(I7&lt;=$H$3,"🔴 Relance 2","⛔ Urgent")))))</f>
        <v/>
      </c>
      <c r="K7" s="13">
        <f>IF(J7="","",IF(LEFT(J7,1)="⛔",1,IF(LEFT(J7,1)="🔴",2,IF(LEFT(J7,1)="🟠",3,IF(LEFT(J7,1)="🟡",4,5)))))</f>
        <v/>
      </c>
    </row>
    <row r="8">
      <c r="A8" s="8" t="inlineStr"/>
      <c r="B8" s="9" t="inlineStr"/>
      <c r="C8" s="10" t="inlineStr"/>
      <c r="D8" s="10" t="inlineStr"/>
      <c r="E8" s="11" t="n">
        <v>0</v>
      </c>
      <c r="F8" s="9" t="inlineStr"/>
      <c r="G8" s="10" t="inlineStr"/>
      <c r="H8" s="11">
        <f>IF(E8="","",IF(UPPER(F8)="O",0,E8))</f>
        <v/>
      </c>
      <c r="I8" s="12">
        <f>IF(OR(E8="",D8=""),"",IF(UPPER(F8)="O",0,MAX(0,TODAY()-D8)))</f>
        <v/>
      </c>
      <c r="J8" s="13">
        <f>IF(E8="","",IF(UPPER(F8)="O","✅ Payé",IF(I8=0,"🟡 À surveiller",IF(I8&lt;=7,"🟠 Relance 1",IF(I8&lt;=$H$3,"🔴 Relance 2","⛔ Urgent")))))</f>
        <v/>
      </c>
      <c r="K8" s="13">
        <f>IF(J8="","",IF(LEFT(J8,1)="⛔",1,IF(LEFT(J8,1)="🔴",2,IF(LEFT(J8,1)="🟠",3,IF(LEFT(J8,1)="🟡",4,5)))))</f>
        <v/>
      </c>
    </row>
    <row r="9">
      <c r="A9" s="8" t="inlineStr"/>
      <c r="B9" s="9" t="inlineStr"/>
      <c r="C9" s="10" t="inlineStr"/>
      <c r="D9" s="10" t="inlineStr"/>
      <c r="E9" s="11" t="n">
        <v>0</v>
      </c>
      <c r="F9" s="9" t="inlineStr"/>
      <c r="G9" s="10" t="inlineStr"/>
      <c r="H9" s="11">
        <f>IF(E9="","",IF(UPPER(F9)="O",0,E9))</f>
        <v/>
      </c>
      <c r="I9" s="12">
        <f>IF(OR(E9="",D9=""),"",IF(UPPER(F9)="O",0,MAX(0,TODAY()-D9)))</f>
        <v/>
      </c>
      <c r="J9" s="13">
        <f>IF(E9="","",IF(UPPER(F9)="O","✅ Payé",IF(I9=0,"🟡 À surveiller",IF(I9&lt;=7,"🟠 Relance 1",IF(I9&lt;=$H$3,"🔴 Relance 2","⛔ Urgent")))))</f>
        <v/>
      </c>
      <c r="K9" s="13">
        <f>IF(J9="","",IF(LEFT(J9,1)="⛔",1,IF(LEFT(J9,1)="🔴",2,IF(LEFT(J9,1)="🟠",3,IF(LEFT(J9,1)="🟡",4,5)))))</f>
        <v/>
      </c>
    </row>
    <row r="10">
      <c r="A10" s="8" t="inlineStr"/>
      <c r="B10" s="9" t="inlineStr"/>
      <c r="C10" s="10" t="inlineStr"/>
      <c r="D10" s="10" t="inlineStr"/>
      <c r="E10" s="11" t="n">
        <v>0</v>
      </c>
      <c r="F10" s="9" t="inlineStr"/>
      <c r="G10" s="10" t="inlineStr"/>
      <c r="H10" s="11">
        <f>IF(E10="","",IF(UPPER(F10)="O",0,E10))</f>
        <v/>
      </c>
      <c r="I10" s="12">
        <f>IF(OR(E10="",D10=""),"",IF(UPPER(F10)="O",0,MAX(0,TODAY()-D10)))</f>
        <v/>
      </c>
      <c r="J10" s="13">
        <f>IF(E10="","",IF(UPPER(F10)="O","✅ Payé",IF(I10=0,"🟡 À surveiller",IF(I10&lt;=7,"🟠 Relance 1",IF(I10&lt;=$H$3,"🔴 Relance 2","⛔ Urgent")))))</f>
        <v/>
      </c>
      <c r="K10" s="13">
        <f>IF(J10="","",IF(LEFT(J10,1)="⛔",1,IF(LEFT(J10,1)="🔴",2,IF(LEFT(J10,1)="🟠",3,IF(LEFT(J10,1)="🟡",4,5)))))</f>
        <v/>
      </c>
    </row>
    <row r="11">
      <c r="A11" s="8" t="inlineStr"/>
      <c r="B11" s="9" t="inlineStr"/>
      <c r="C11" s="10" t="inlineStr"/>
      <c r="D11" s="10" t="inlineStr"/>
      <c r="E11" s="11" t="n">
        <v>0</v>
      </c>
      <c r="F11" s="9" t="inlineStr"/>
      <c r="G11" s="10" t="inlineStr"/>
      <c r="H11" s="11">
        <f>IF(E11="","",IF(UPPER(F11)="O",0,E11))</f>
        <v/>
      </c>
      <c r="I11" s="12">
        <f>IF(OR(E11="",D11=""),"",IF(UPPER(F11)="O",0,MAX(0,TODAY()-D11)))</f>
        <v/>
      </c>
      <c r="J11" s="13">
        <f>IF(E11="","",IF(UPPER(F11)="O","✅ Payé",IF(I11=0,"🟡 À surveiller",IF(I11&lt;=7,"🟠 Relance 1",IF(I11&lt;=$H$3,"🔴 Relance 2","⛔ Urgent")))))</f>
        <v/>
      </c>
      <c r="K11" s="13">
        <f>IF(J11="","",IF(LEFT(J11,1)="⛔",1,IF(LEFT(J11,1)="🔴",2,IF(LEFT(J11,1)="🟠",3,IF(LEFT(J11,1)="🟡",4,5)))))</f>
        <v/>
      </c>
    </row>
    <row r="12">
      <c r="A12" s="8" t="inlineStr"/>
      <c r="B12" s="9" t="inlineStr"/>
      <c r="C12" s="10" t="inlineStr"/>
      <c r="D12" s="10" t="inlineStr"/>
      <c r="E12" s="11" t="n">
        <v>0</v>
      </c>
      <c r="F12" s="9" t="inlineStr"/>
      <c r="G12" s="10" t="inlineStr"/>
      <c r="H12" s="11">
        <f>IF(E12="","",IF(UPPER(F12)="O",0,E12))</f>
        <v/>
      </c>
      <c r="I12" s="12">
        <f>IF(OR(E12="",D12=""),"",IF(UPPER(F12)="O",0,MAX(0,TODAY()-D12)))</f>
        <v/>
      </c>
      <c r="J12" s="13">
        <f>IF(E12="","",IF(UPPER(F12)="O","✅ Payé",IF(I12=0,"🟡 À surveiller",IF(I12&lt;=7,"🟠 Relance 1",IF(I12&lt;=$H$3,"🔴 Relance 2","⛔ Urgent")))))</f>
        <v/>
      </c>
      <c r="K12" s="13">
        <f>IF(J12="","",IF(LEFT(J12,1)="⛔",1,IF(LEFT(J12,1)="🔴",2,IF(LEFT(J12,1)="🟠",3,IF(LEFT(J12,1)="🟡",4,5)))))</f>
        <v/>
      </c>
    </row>
    <row r="13">
      <c r="A13" s="8" t="inlineStr"/>
      <c r="B13" s="9" t="inlineStr"/>
      <c r="C13" s="10" t="inlineStr"/>
      <c r="D13" s="10" t="inlineStr"/>
      <c r="E13" s="11" t="n">
        <v>0</v>
      </c>
      <c r="F13" s="9" t="inlineStr"/>
      <c r="G13" s="10" t="inlineStr"/>
      <c r="H13" s="11">
        <f>IF(E13="","",IF(UPPER(F13)="O",0,E13))</f>
        <v/>
      </c>
      <c r="I13" s="12">
        <f>IF(OR(E13="",D13=""),"",IF(UPPER(F13)="O",0,MAX(0,TODAY()-D13)))</f>
        <v/>
      </c>
      <c r="J13" s="13">
        <f>IF(E13="","",IF(UPPER(F13)="O","✅ Payé",IF(I13=0,"🟡 À surveiller",IF(I13&lt;=7,"🟠 Relance 1",IF(I13&lt;=$H$3,"🔴 Relance 2","⛔ Urgent")))))</f>
        <v/>
      </c>
      <c r="K13" s="13">
        <f>IF(J13="","",IF(LEFT(J13,1)="⛔",1,IF(LEFT(J13,1)="🔴",2,IF(LEFT(J13,1)="🟠",3,IF(LEFT(J13,1)="🟡",4,5)))))</f>
        <v/>
      </c>
    </row>
    <row r="14">
      <c r="A14" s="8" t="inlineStr"/>
      <c r="B14" s="9" t="inlineStr"/>
      <c r="C14" s="10" t="inlineStr"/>
      <c r="D14" s="10" t="inlineStr"/>
      <c r="E14" s="11" t="n">
        <v>0</v>
      </c>
      <c r="F14" s="9" t="inlineStr"/>
      <c r="G14" s="10" t="inlineStr"/>
      <c r="H14" s="11">
        <f>IF(E14="","",IF(UPPER(F14)="O",0,E14))</f>
        <v/>
      </c>
      <c r="I14" s="12">
        <f>IF(OR(E14="",D14=""),"",IF(UPPER(F14)="O",0,MAX(0,TODAY()-D14)))</f>
        <v/>
      </c>
      <c r="J14" s="13">
        <f>IF(E14="","",IF(UPPER(F14)="O","✅ Payé",IF(I14=0,"🟡 À surveiller",IF(I14&lt;=7,"🟠 Relance 1",IF(I14&lt;=$H$3,"🔴 Relance 2","⛔ Urgent")))))</f>
        <v/>
      </c>
      <c r="K14" s="13">
        <f>IF(J14="","",IF(LEFT(J14,1)="⛔",1,IF(LEFT(J14,1)="🔴",2,IF(LEFT(J14,1)="🟠",3,IF(LEFT(J14,1)="🟡",4,5)))))</f>
        <v/>
      </c>
    </row>
    <row r="15">
      <c r="A15" s="8" t="inlineStr"/>
      <c r="B15" s="9" t="inlineStr"/>
      <c r="C15" s="10" t="inlineStr"/>
      <c r="D15" s="10" t="inlineStr"/>
      <c r="E15" s="11" t="n">
        <v>0</v>
      </c>
      <c r="F15" s="9" t="inlineStr"/>
      <c r="G15" s="10" t="inlineStr"/>
      <c r="H15" s="11">
        <f>IF(E15="","",IF(UPPER(F15)="O",0,E15))</f>
        <v/>
      </c>
      <c r="I15" s="12">
        <f>IF(OR(E15="",D15=""),"",IF(UPPER(F15)="O",0,MAX(0,TODAY()-D15)))</f>
        <v/>
      </c>
      <c r="J15" s="13">
        <f>IF(E15="","",IF(UPPER(F15)="O","✅ Payé",IF(I15=0,"🟡 À surveiller",IF(I15&lt;=7,"🟠 Relance 1",IF(I15&lt;=$H$3,"🔴 Relance 2","⛔ Urgent")))))</f>
        <v/>
      </c>
      <c r="K15" s="13">
        <f>IF(J15="","",IF(LEFT(J15,1)="⛔",1,IF(LEFT(J15,1)="🔴",2,IF(LEFT(J15,1)="🟠",3,IF(LEFT(J15,1)="🟡",4,5)))))</f>
        <v/>
      </c>
    </row>
    <row r="16">
      <c r="A16" s="8" t="inlineStr"/>
      <c r="B16" s="9" t="inlineStr"/>
      <c r="C16" s="10" t="inlineStr"/>
      <c r="D16" s="10" t="inlineStr"/>
      <c r="E16" s="11" t="n">
        <v>0</v>
      </c>
      <c r="F16" s="9" t="inlineStr"/>
      <c r="G16" s="10" t="inlineStr"/>
      <c r="H16" s="11">
        <f>IF(E16="","",IF(UPPER(F16)="O",0,E16))</f>
        <v/>
      </c>
      <c r="I16" s="12">
        <f>IF(OR(E16="",D16=""),"",IF(UPPER(F16)="O",0,MAX(0,TODAY()-D16)))</f>
        <v/>
      </c>
      <c r="J16" s="13">
        <f>IF(E16="","",IF(UPPER(F16)="O","✅ Payé",IF(I16=0,"🟡 À surveiller",IF(I16&lt;=7,"🟠 Relance 1",IF(I16&lt;=$H$3,"🔴 Relance 2","⛔ Urgent")))))</f>
        <v/>
      </c>
      <c r="K16" s="13">
        <f>IF(J16="","",IF(LEFT(J16,1)="⛔",1,IF(LEFT(J16,1)="🔴",2,IF(LEFT(J16,1)="🟠",3,IF(LEFT(J16,1)="🟡",4,5)))))</f>
        <v/>
      </c>
    </row>
    <row r="17">
      <c r="A17" s="8" t="inlineStr"/>
      <c r="B17" s="9" t="inlineStr"/>
      <c r="C17" s="10" t="inlineStr"/>
      <c r="D17" s="10" t="inlineStr"/>
      <c r="E17" s="11" t="n">
        <v>0</v>
      </c>
      <c r="F17" s="9" t="inlineStr"/>
      <c r="G17" s="10" t="inlineStr"/>
      <c r="H17" s="11">
        <f>IF(E17="","",IF(UPPER(F17)="O",0,E17))</f>
        <v/>
      </c>
      <c r="I17" s="12">
        <f>IF(OR(E17="",D17=""),"",IF(UPPER(F17)="O",0,MAX(0,TODAY()-D17)))</f>
        <v/>
      </c>
      <c r="J17" s="13">
        <f>IF(E17="","",IF(UPPER(F17)="O","✅ Payé",IF(I17=0,"🟡 À surveiller",IF(I17&lt;=7,"🟠 Relance 1",IF(I17&lt;=$H$3,"🔴 Relance 2","⛔ Urgent")))))</f>
        <v/>
      </c>
      <c r="K17" s="13">
        <f>IF(J17="","",IF(LEFT(J17,1)="⛔",1,IF(LEFT(J17,1)="🔴",2,IF(LEFT(J17,1)="🟠",3,IF(LEFT(J17,1)="🟡",4,5)))))</f>
        <v/>
      </c>
    </row>
    <row r="18">
      <c r="A18" s="8" t="inlineStr"/>
      <c r="B18" s="9" t="inlineStr"/>
      <c r="C18" s="10" t="inlineStr"/>
      <c r="D18" s="10" t="inlineStr"/>
      <c r="E18" s="11" t="n">
        <v>0</v>
      </c>
      <c r="F18" s="9" t="inlineStr"/>
      <c r="G18" s="10" t="inlineStr"/>
      <c r="H18" s="11">
        <f>IF(E18="","",IF(UPPER(F18)="O",0,E18))</f>
        <v/>
      </c>
      <c r="I18" s="12">
        <f>IF(OR(E18="",D18=""),"",IF(UPPER(F18)="O",0,MAX(0,TODAY()-D18)))</f>
        <v/>
      </c>
      <c r="J18" s="13">
        <f>IF(E18="","",IF(UPPER(F18)="O","✅ Payé",IF(I18=0,"🟡 À surveiller",IF(I18&lt;=7,"🟠 Relance 1",IF(I18&lt;=$H$3,"🔴 Relance 2","⛔ Urgent")))))</f>
        <v/>
      </c>
      <c r="K18" s="13">
        <f>IF(J18="","",IF(LEFT(J18,1)="⛔",1,IF(LEFT(J18,1)="🔴",2,IF(LEFT(J18,1)="🟠",3,IF(LEFT(J18,1)="🟡",4,5)))))</f>
        <v/>
      </c>
    </row>
    <row r="19">
      <c r="A19" s="8" t="inlineStr"/>
      <c r="B19" s="9" t="inlineStr"/>
      <c r="C19" s="10" t="inlineStr"/>
      <c r="D19" s="10" t="inlineStr"/>
      <c r="E19" s="11" t="n">
        <v>0</v>
      </c>
      <c r="F19" s="9" t="inlineStr"/>
      <c r="G19" s="10" t="inlineStr"/>
      <c r="H19" s="11">
        <f>IF(E19="","",IF(UPPER(F19)="O",0,E19))</f>
        <v/>
      </c>
      <c r="I19" s="12">
        <f>IF(OR(E19="",D19=""),"",IF(UPPER(F19)="O",0,MAX(0,TODAY()-D19)))</f>
        <v/>
      </c>
      <c r="J19" s="13">
        <f>IF(E19="","",IF(UPPER(F19)="O","✅ Payé",IF(I19=0,"🟡 À surveiller",IF(I19&lt;=7,"🟠 Relance 1",IF(I19&lt;=$H$3,"🔴 Relance 2","⛔ Urgent")))))</f>
        <v/>
      </c>
      <c r="K19" s="13">
        <f>IF(J19="","",IF(LEFT(J19,1)="⛔",1,IF(LEFT(J19,1)="🔴",2,IF(LEFT(J19,1)="🟠",3,IF(LEFT(J19,1)="🟡",4,5)))))</f>
        <v/>
      </c>
    </row>
    <row r="20">
      <c r="A20" s="8" t="inlineStr"/>
      <c r="B20" s="9" t="inlineStr"/>
      <c r="C20" s="10" t="inlineStr"/>
      <c r="D20" s="10" t="inlineStr"/>
      <c r="E20" s="11" t="n">
        <v>0</v>
      </c>
      <c r="F20" s="9" t="inlineStr"/>
      <c r="G20" s="10" t="inlineStr"/>
      <c r="H20" s="11">
        <f>IF(E20="","",IF(UPPER(F20)="O",0,E20))</f>
        <v/>
      </c>
      <c r="I20" s="12">
        <f>IF(OR(E20="",D20=""),"",IF(UPPER(F20)="O",0,MAX(0,TODAY()-D20)))</f>
        <v/>
      </c>
      <c r="J20" s="13">
        <f>IF(E20="","",IF(UPPER(F20)="O","✅ Payé",IF(I20=0,"🟡 À surveiller",IF(I20&lt;=7,"🟠 Relance 1",IF(I20&lt;=$H$3,"🔴 Relance 2","⛔ Urgent")))))</f>
        <v/>
      </c>
      <c r="K20" s="13">
        <f>IF(J20="","",IF(LEFT(J20,1)="⛔",1,IF(LEFT(J20,1)="🔴",2,IF(LEFT(J20,1)="🟠",3,IF(LEFT(J20,1)="🟡",4,5)))))</f>
        <v/>
      </c>
    </row>
    <row r="21">
      <c r="A21" s="8" t="inlineStr"/>
      <c r="B21" s="9" t="inlineStr"/>
      <c r="C21" s="10" t="inlineStr"/>
      <c r="D21" s="10" t="inlineStr"/>
      <c r="E21" s="11" t="n">
        <v>0</v>
      </c>
      <c r="F21" s="9" t="inlineStr"/>
      <c r="G21" s="10" t="inlineStr"/>
      <c r="H21" s="11">
        <f>IF(E21="","",IF(UPPER(F21)="O",0,E21))</f>
        <v/>
      </c>
      <c r="I21" s="12">
        <f>IF(OR(E21="",D21=""),"",IF(UPPER(F21)="O",0,MAX(0,TODAY()-D21)))</f>
        <v/>
      </c>
      <c r="J21" s="13">
        <f>IF(E21="","",IF(UPPER(F21)="O","✅ Payé",IF(I21=0,"🟡 À surveiller",IF(I21&lt;=7,"🟠 Relance 1",IF(I21&lt;=$H$3,"🔴 Relance 2","⛔ Urgent")))))</f>
        <v/>
      </c>
      <c r="K21" s="13">
        <f>IF(J21="","",IF(LEFT(J21,1)="⛔",1,IF(LEFT(J21,1)="🔴",2,IF(LEFT(J21,1)="🟠",3,IF(LEFT(J21,1)="🟡",4,5)))))</f>
        <v/>
      </c>
    </row>
    <row r="22">
      <c r="A22" s="8" t="inlineStr"/>
      <c r="B22" s="9" t="inlineStr"/>
      <c r="C22" s="10" t="inlineStr"/>
      <c r="D22" s="10" t="inlineStr"/>
      <c r="E22" s="11" t="n">
        <v>0</v>
      </c>
      <c r="F22" s="9" t="inlineStr"/>
      <c r="G22" s="10" t="inlineStr"/>
      <c r="H22" s="11">
        <f>IF(E22="","",IF(UPPER(F22)="O",0,E22))</f>
        <v/>
      </c>
      <c r="I22" s="12">
        <f>IF(OR(E22="",D22=""),"",IF(UPPER(F22)="O",0,MAX(0,TODAY()-D22)))</f>
        <v/>
      </c>
      <c r="J22" s="13">
        <f>IF(E22="","",IF(UPPER(F22)="O","✅ Payé",IF(I22=0,"🟡 À surveiller",IF(I22&lt;=7,"🟠 Relance 1",IF(I22&lt;=$H$3,"🔴 Relance 2","⛔ Urgent")))))</f>
        <v/>
      </c>
      <c r="K22" s="13">
        <f>IF(J22="","",IF(LEFT(J22,1)="⛔",1,IF(LEFT(J22,1)="🔴",2,IF(LEFT(J22,1)="🟠",3,IF(LEFT(J22,1)="🟡",4,5)))))</f>
        <v/>
      </c>
    </row>
    <row r="23">
      <c r="A23" s="8" t="inlineStr"/>
      <c r="B23" s="9" t="inlineStr"/>
      <c r="C23" s="10" t="inlineStr"/>
      <c r="D23" s="10" t="inlineStr"/>
      <c r="E23" s="11" t="n">
        <v>0</v>
      </c>
      <c r="F23" s="9" t="inlineStr"/>
      <c r="G23" s="10" t="inlineStr"/>
      <c r="H23" s="11">
        <f>IF(E23="","",IF(UPPER(F23)="O",0,E23))</f>
        <v/>
      </c>
      <c r="I23" s="12">
        <f>IF(OR(E23="",D23=""),"",IF(UPPER(F23)="O",0,MAX(0,TODAY()-D23)))</f>
        <v/>
      </c>
      <c r="J23" s="13">
        <f>IF(E23="","",IF(UPPER(F23)="O","✅ Payé",IF(I23=0,"🟡 À surveiller",IF(I23&lt;=7,"🟠 Relance 1",IF(I23&lt;=$H$3,"🔴 Relance 2","⛔ Urgent")))))</f>
        <v/>
      </c>
      <c r="K23" s="13">
        <f>IF(J23="","",IF(LEFT(J23,1)="⛔",1,IF(LEFT(J23,1)="🔴",2,IF(LEFT(J23,1)="🟠",3,IF(LEFT(J23,1)="🟡",4,5)))))</f>
        <v/>
      </c>
    </row>
    <row r="24">
      <c r="A24" s="8" t="inlineStr"/>
      <c r="B24" s="9" t="inlineStr"/>
      <c r="C24" s="10" t="inlineStr"/>
      <c r="D24" s="10" t="inlineStr"/>
      <c r="E24" s="11" t="n">
        <v>0</v>
      </c>
      <c r="F24" s="9" t="inlineStr"/>
      <c r="G24" s="10" t="inlineStr"/>
      <c r="H24" s="11">
        <f>IF(E24="","",IF(UPPER(F24)="O",0,E24))</f>
        <v/>
      </c>
      <c r="I24" s="12">
        <f>IF(OR(E24="",D24=""),"",IF(UPPER(F24)="O",0,MAX(0,TODAY()-D24)))</f>
        <v/>
      </c>
      <c r="J24" s="13">
        <f>IF(E24="","",IF(UPPER(F24)="O","✅ Payé",IF(I24=0,"🟡 À surveiller",IF(I24&lt;=7,"🟠 Relance 1",IF(I24&lt;=$H$3,"🔴 Relance 2","⛔ Urgent")))))</f>
        <v/>
      </c>
      <c r="K24" s="13">
        <f>IF(J24="","",IF(LEFT(J24,1)="⛔",1,IF(LEFT(J24,1)="🔴",2,IF(LEFT(J24,1)="🟠",3,IF(LEFT(J24,1)="🟡",4,5)))))</f>
        <v/>
      </c>
    </row>
    <row r="25">
      <c r="A25" s="8" t="inlineStr"/>
      <c r="B25" s="9" t="inlineStr"/>
      <c r="C25" s="10" t="inlineStr"/>
      <c r="D25" s="10" t="inlineStr"/>
      <c r="E25" s="11" t="n">
        <v>0</v>
      </c>
      <c r="F25" s="9" t="inlineStr"/>
      <c r="G25" s="10" t="inlineStr"/>
      <c r="H25" s="11">
        <f>IF(E25="","",IF(UPPER(F25)="O",0,E25))</f>
        <v/>
      </c>
      <c r="I25" s="12">
        <f>IF(OR(E25="",D25=""),"",IF(UPPER(F25)="O",0,MAX(0,TODAY()-D25)))</f>
        <v/>
      </c>
      <c r="J25" s="13">
        <f>IF(E25="","",IF(UPPER(F25)="O","✅ Payé",IF(I25=0,"🟡 À surveiller",IF(I25&lt;=7,"🟠 Relance 1",IF(I25&lt;=$H$3,"🔴 Relance 2","⛔ Urgent")))))</f>
        <v/>
      </c>
      <c r="K25" s="13">
        <f>IF(J25="","",IF(LEFT(J25,1)="⛔",1,IF(LEFT(J25,1)="🔴",2,IF(LEFT(J25,1)="🟠",3,IF(LEFT(J25,1)="🟡",4,5)))))</f>
        <v/>
      </c>
    </row>
    <row r="26">
      <c r="A26" s="8" t="inlineStr"/>
      <c r="B26" s="9" t="inlineStr"/>
      <c r="C26" s="10" t="inlineStr"/>
      <c r="D26" s="10" t="inlineStr"/>
      <c r="E26" s="11" t="n">
        <v>0</v>
      </c>
      <c r="F26" s="9" t="inlineStr"/>
      <c r="G26" s="10" t="inlineStr"/>
      <c r="H26" s="11">
        <f>IF(E26="","",IF(UPPER(F26)="O",0,E26))</f>
        <v/>
      </c>
      <c r="I26" s="12">
        <f>IF(OR(E26="",D26=""),"",IF(UPPER(F26)="O",0,MAX(0,TODAY()-D26)))</f>
        <v/>
      </c>
      <c r="J26" s="13">
        <f>IF(E26="","",IF(UPPER(F26)="O","✅ Payé",IF(I26=0,"🟡 À surveiller",IF(I26&lt;=7,"🟠 Relance 1",IF(I26&lt;=$H$3,"🔴 Relance 2","⛔ Urgent")))))</f>
        <v/>
      </c>
      <c r="K26" s="13">
        <f>IF(J26="","",IF(LEFT(J26,1)="⛔",1,IF(LEFT(J26,1)="🔴",2,IF(LEFT(J26,1)="🟠",3,IF(LEFT(J26,1)="🟡",4,5)))))</f>
        <v/>
      </c>
    </row>
    <row r="27">
      <c r="A27" s="8" t="inlineStr"/>
      <c r="B27" s="9" t="inlineStr"/>
      <c r="C27" s="10" t="inlineStr"/>
      <c r="D27" s="10" t="inlineStr"/>
      <c r="E27" s="11" t="n">
        <v>0</v>
      </c>
      <c r="F27" s="9" t="inlineStr"/>
      <c r="G27" s="10" t="inlineStr"/>
      <c r="H27" s="11">
        <f>IF(E27="","",IF(UPPER(F27)="O",0,E27))</f>
        <v/>
      </c>
      <c r="I27" s="12">
        <f>IF(OR(E27="",D27=""),"",IF(UPPER(F27)="O",0,MAX(0,TODAY()-D27)))</f>
        <v/>
      </c>
      <c r="J27" s="13">
        <f>IF(E27="","",IF(UPPER(F27)="O","✅ Payé",IF(I27=0,"🟡 À surveiller",IF(I27&lt;=7,"🟠 Relance 1",IF(I27&lt;=$H$3,"🔴 Relance 2","⛔ Urgent")))))</f>
        <v/>
      </c>
      <c r="K27" s="13">
        <f>IF(J27="","",IF(LEFT(J27,1)="⛔",1,IF(LEFT(J27,1)="🔴",2,IF(LEFT(J27,1)="🟠",3,IF(LEFT(J27,1)="🟡",4,5)))))</f>
        <v/>
      </c>
    </row>
    <row r="28">
      <c r="A28" s="8" t="inlineStr"/>
      <c r="B28" s="9" t="inlineStr"/>
      <c r="C28" s="10" t="inlineStr"/>
      <c r="D28" s="10" t="inlineStr"/>
      <c r="E28" s="11" t="n">
        <v>0</v>
      </c>
      <c r="F28" s="9" t="inlineStr"/>
      <c r="G28" s="10" t="inlineStr"/>
      <c r="H28" s="11">
        <f>IF(E28="","",IF(UPPER(F28)="O",0,E28))</f>
        <v/>
      </c>
      <c r="I28" s="12">
        <f>IF(OR(E28="",D28=""),"",IF(UPPER(F28)="O",0,MAX(0,TODAY()-D28)))</f>
        <v/>
      </c>
      <c r="J28" s="13">
        <f>IF(E28="","",IF(UPPER(F28)="O","✅ Payé",IF(I28=0,"🟡 À surveiller",IF(I28&lt;=7,"🟠 Relance 1",IF(I28&lt;=$H$3,"🔴 Relance 2","⛔ Urgent")))))</f>
        <v/>
      </c>
      <c r="K28" s="13">
        <f>IF(J28="","",IF(LEFT(J28,1)="⛔",1,IF(LEFT(J28,1)="🔴",2,IF(LEFT(J28,1)="🟠",3,IF(LEFT(J28,1)="🟡",4,5)))))</f>
        <v/>
      </c>
    </row>
    <row r="29">
      <c r="A29" s="8" t="inlineStr"/>
      <c r="B29" s="9" t="inlineStr"/>
      <c r="C29" s="10" t="inlineStr"/>
      <c r="D29" s="10" t="inlineStr"/>
      <c r="E29" s="11" t="n">
        <v>0</v>
      </c>
      <c r="F29" s="9" t="inlineStr"/>
      <c r="G29" s="10" t="inlineStr"/>
      <c r="H29" s="11">
        <f>IF(E29="","",IF(UPPER(F29)="O",0,E29))</f>
        <v/>
      </c>
      <c r="I29" s="12">
        <f>IF(OR(E29="",D29=""),"",IF(UPPER(F29)="O",0,MAX(0,TODAY()-D29)))</f>
        <v/>
      </c>
      <c r="J29" s="13">
        <f>IF(E29="","",IF(UPPER(F29)="O","✅ Payé",IF(I29=0,"🟡 À surveiller",IF(I29&lt;=7,"🟠 Relance 1",IF(I29&lt;=$H$3,"🔴 Relance 2","⛔ Urgent")))))</f>
        <v/>
      </c>
      <c r="K29" s="13">
        <f>IF(J29="","",IF(LEFT(J29,1)="⛔",1,IF(LEFT(J29,1)="🔴",2,IF(LEFT(J29,1)="🟠",3,IF(LEFT(J29,1)="🟡",4,5)))))</f>
        <v/>
      </c>
    </row>
    <row r="30">
      <c r="A30" s="8" t="inlineStr"/>
      <c r="B30" s="9" t="inlineStr"/>
      <c r="C30" s="10" t="inlineStr"/>
      <c r="D30" s="10" t="inlineStr"/>
      <c r="E30" s="11" t="n">
        <v>0</v>
      </c>
      <c r="F30" s="9" t="inlineStr"/>
      <c r="G30" s="10" t="inlineStr"/>
      <c r="H30" s="11">
        <f>IF(E30="","",IF(UPPER(F30)="O",0,E30))</f>
        <v/>
      </c>
      <c r="I30" s="12">
        <f>IF(OR(E30="",D30=""),"",IF(UPPER(F30)="O",0,MAX(0,TODAY()-D30)))</f>
        <v/>
      </c>
      <c r="J30" s="13">
        <f>IF(E30="","",IF(UPPER(F30)="O","✅ Payé",IF(I30=0,"🟡 À surveiller",IF(I30&lt;=7,"🟠 Relance 1",IF(I30&lt;=$H$3,"🔴 Relance 2","⛔ Urgent")))))</f>
        <v/>
      </c>
      <c r="K30" s="13">
        <f>IF(J30="","",IF(LEFT(J30,1)="⛔",1,IF(LEFT(J30,1)="🔴",2,IF(LEFT(J30,1)="🟠",3,IF(LEFT(J30,1)="🟡",4,5)))))</f>
        <v/>
      </c>
    </row>
    <row r="31">
      <c r="A31" s="8" t="inlineStr"/>
      <c r="B31" s="9" t="inlineStr"/>
      <c r="C31" s="10" t="inlineStr"/>
      <c r="D31" s="10" t="inlineStr"/>
      <c r="E31" s="11" t="n">
        <v>0</v>
      </c>
      <c r="F31" s="9" t="inlineStr"/>
      <c r="G31" s="10" t="inlineStr"/>
      <c r="H31" s="11">
        <f>IF(E31="","",IF(UPPER(F31)="O",0,E31))</f>
        <v/>
      </c>
      <c r="I31" s="12">
        <f>IF(OR(E31="",D31=""),"",IF(UPPER(F31)="O",0,MAX(0,TODAY()-D31)))</f>
        <v/>
      </c>
      <c r="J31" s="13">
        <f>IF(E31="","",IF(UPPER(F31)="O","✅ Payé",IF(I31=0,"🟡 À surveiller",IF(I31&lt;=7,"🟠 Relance 1",IF(I31&lt;=$H$3,"🔴 Relance 2","⛔ Urgent")))))</f>
        <v/>
      </c>
      <c r="K31" s="13">
        <f>IF(J31="","",IF(LEFT(J31,1)="⛔",1,IF(LEFT(J31,1)="🔴",2,IF(LEFT(J31,1)="🟠",3,IF(LEFT(J31,1)="🟡",4,5)))))</f>
        <v/>
      </c>
    </row>
    <row r="32">
      <c r="A32" s="8" t="inlineStr"/>
      <c r="B32" s="9" t="inlineStr"/>
      <c r="C32" s="10" t="inlineStr"/>
      <c r="D32" s="10" t="inlineStr"/>
      <c r="E32" s="11" t="n">
        <v>0</v>
      </c>
      <c r="F32" s="9" t="inlineStr"/>
      <c r="G32" s="10" t="inlineStr"/>
      <c r="H32" s="11">
        <f>IF(E32="","",IF(UPPER(F32)="O",0,E32))</f>
        <v/>
      </c>
      <c r="I32" s="12">
        <f>IF(OR(E32="",D32=""),"",IF(UPPER(F32)="O",0,MAX(0,TODAY()-D32)))</f>
        <v/>
      </c>
      <c r="J32" s="13">
        <f>IF(E32="","",IF(UPPER(F32)="O","✅ Payé",IF(I32=0,"🟡 À surveiller",IF(I32&lt;=7,"🟠 Relance 1",IF(I32&lt;=$H$3,"🔴 Relance 2","⛔ Urgent")))))</f>
        <v/>
      </c>
      <c r="K32" s="13">
        <f>IF(J32="","",IF(LEFT(J32,1)="⛔",1,IF(LEFT(J32,1)="🔴",2,IF(LEFT(J32,1)="🟠",3,IF(LEFT(J32,1)="🟡",4,5)))))</f>
        <v/>
      </c>
    </row>
    <row r="33">
      <c r="A33" s="8" t="inlineStr"/>
      <c r="B33" s="9" t="inlineStr"/>
      <c r="C33" s="10" t="inlineStr"/>
      <c r="D33" s="10" t="inlineStr"/>
      <c r="E33" s="11" t="n">
        <v>0</v>
      </c>
      <c r="F33" s="9" t="inlineStr"/>
      <c r="G33" s="10" t="inlineStr"/>
      <c r="H33" s="11">
        <f>IF(E33="","",IF(UPPER(F33)="O",0,E33))</f>
        <v/>
      </c>
      <c r="I33" s="12">
        <f>IF(OR(E33="",D33=""),"",IF(UPPER(F33)="O",0,MAX(0,TODAY()-D33)))</f>
        <v/>
      </c>
      <c r="J33" s="13">
        <f>IF(E33="","",IF(UPPER(F33)="O","✅ Payé",IF(I33=0,"🟡 À surveiller",IF(I33&lt;=7,"🟠 Relance 1",IF(I33&lt;=$H$3,"🔴 Relance 2","⛔ Urgent")))))</f>
        <v/>
      </c>
      <c r="K33" s="13">
        <f>IF(J33="","",IF(LEFT(J33,1)="⛔",1,IF(LEFT(J33,1)="🔴",2,IF(LEFT(J33,1)="🟠",3,IF(LEFT(J33,1)="🟡",4,5)))))</f>
        <v/>
      </c>
    </row>
    <row r="34">
      <c r="A34" s="8" t="inlineStr"/>
      <c r="B34" s="9" t="inlineStr"/>
      <c r="C34" s="10" t="inlineStr"/>
      <c r="D34" s="10" t="inlineStr"/>
      <c r="E34" s="11" t="n">
        <v>0</v>
      </c>
      <c r="F34" s="9" t="inlineStr"/>
      <c r="G34" s="10" t="inlineStr"/>
      <c r="H34" s="11">
        <f>IF(E34="","",IF(UPPER(F34)="O",0,E34))</f>
        <v/>
      </c>
      <c r="I34" s="12">
        <f>IF(OR(E34="",D34=""),"",IF(UPPER(F34)="O",0,MAX(0,TODAY()-D34)))</f>
        <v/>
      </c>
      <c r="J34" s="13">
        <f>IF(E34="","",IF(UPPER(F34)="O","✅ Payé",IF(I34=0,"🟡 À surveiller",IF(I34&lt;=7,"🟠 Relance 1",IF(I34&lt;=$H$3,"🔴 Relance 2","⛔ Urgent")))))</f>
        <v/>
      </c>
      <c r="K34" s="13">
        <f>IF(J34="","",IF(LEFT(J34,1)="⛔",1,IF(LEFT(J34,1)="🔴",2,IF(LEFT(J34,1)="🟠",3,IF(LEFT(J34,1)="🟡",4,5)))))</f>
        <v/>
      </c>
    </row>
    <row r="35">
      <c r="A35" s="8" t="inlineStr"/>
      <c r="B35" s="9" t="inlineStr"/>
      <c r="C35" s="10" t="inlineStr"/>
      <c r="D35" s="10" t="inlineStr"/>
      <c r="E35" s="11" t="n">
        <v>0</v>
      </c>
      <c r="F35" s="9" t="inlineStr"/>
      <c r="G35" s="10" t="inlineStr"/>
      <c r="H35" s="11">
        <f>IF(E35="","",IF(UPPER(F35)="O",0,E35))</f>
        <v/>
      </c>
      <c r="I35" s="12">
        <f>IF(OR(E35="",D35=""),"",IF(UPPER(F35)="O",0,MAX(0,TODAY()-D35)))</f>
        <v/>
      </c>
      <c r="J35" s="13">
        <f>IF(E35="","",IF(UPPER(F35)="O","✅ Payé",IF(I35=0,"🟡 À surveiller",IF(I35&lt;=7,"🟠 Relance 1",IF(I35&lt;=$H$3,"🔴 Relance 2","⛔ Urgent")))))</f>
        <v/>
      </c>
      <c r="K35" s="13">
        <f>IF(J35="","",IF(LEFT(J35,1)="⛔",1,IF(LEFT(J35,1)="🔴",2,IF(LEFT(J35,1)="🟠",3,IF(LEFT(J35,1)="🟡",4,5)))))</f>
        <v/>
      </c>
    </row>
    <row r="36">
      <c r="A36" s="8" t="inlineStr"/>
      <c r="B36" s="9" t="inlineStr"/>
      <c r="C36" s="10" t="inlineStr"/>
      <c r="D36" s="10" t="inlineStr"/>
      <c r="E36" s="11" t="n">
        <v>0</v>
      </c>
      <c r="F36" s="9" t="inlineStr"/>
      <c r="G36" s="10" t="inlineStr"/>
      <c r="H36" s="11">
        <f>IF(E36="","",IF(UPPER(F36)="O",0,E36))</f>
        <v/>
      </c>
      <c r="I36" s="12">
        <f>IF(OR(E36="",D36=""),"",IF(UPPER(F36)="O",0,MAX(0,TODAY()-D36)))</f>
        <v/>
      </c>
      <c r="J36" s="13">
        <f>IF(E36="","",IF(UPPER(F36)="O","✅ Payé",IF(I36=0,"🟡 À surveiller",IF(I36&lt;=7,"🟠 Relance 1",IF(I36&lt;=$H$3,"🔴 Relance 2","⛔ Urgent")))))</f>
        <v/>
      </c>
      <c r="K36" s="13">
        <f>IF(J36="","",IF(LEFT(J36,1)="⛔",1,IF(LEFT(J36,1)="🔴",2,IF(LEFT(J36,1)="🟠",3,IF(LEFT(J36,1)="🟡",4,5)))))</f>
        <v/>
      </c>
    </row>
    <row r="37">
      <c r="A37" s="8" t="inlineStr"/>
      <c r="B37" s="9" t="inlineStr"/>
      <c r="C37" s="10" t="inlineStr"/>
      <c r="D37" s="10" t="inlineStr"/>
      <c r="E37" s="11" t="n">
        <v>0</v>
      </c>
      <c r="F37" s="9" t="inlineStr"/>
      <c r="G37" s="10" t="inlineStr"/>
      <c r="H37" s="11">
        <f>IF(E37="","",IF(UPPER(F37)="O",0,E37))</f>
        <v/>
      </c>
      <c r="I37" s="12">
        <f>IF(OR(E37="",D37=""),"",IF(UPPER(F37)="O",0,MAX(0,TODAY()-D37)))</f>
        <v/>
      </c>
      <c r="J37" s="13">
        <f>IF(E37="","",IF(UPPER(F37)="O","✅ Payé",IF(I37=0,"🟡 À surveiller",IF(I37&lt;=7,"🟠 Relance 1",IF(I37&lt;=$H$3,"🔴 Relance 2","⛔ Urgent")))))</f>
        <v/>
      </c>
      <c r="K37" s="13">
        <f>IF(J37="","",IF(LEFT(J37,1)="⛔",1,IF(LEFT(J37,1)="🔴",2,IF(LEFT(J37,1)="🟠",3,IF(LEFT(J37,1)="🟡",4,5)))))</f>
        <v/>
      </c>
    </row>
    <row r="38">
      <c r="A38" s="8" t="inlineStr"/>
      <c r="B38" s="9" t="inlineStr"/>
      <c r="C38" s="10" t="inlineStr"/>
      <c r="D38" s="10" t="inlineStr"/>
      <c r="E38" s="11" t="n">
        <v>0</v>
      </c>
      <c r="F38" s="9" t="inlineStr"/>
      <c r="G38" s="10" t="inlineStr"/>
      <c r="H38" s="11">
        <f>IF(E38="","",IF(UPPER(F38)="O",0,E38))</f>
        <v/>
      </c>
      <c r="I38" s="12">
        <f>IF(OR(E38="",D38=""),"",IF(UPPER(F38)="O",0,MAX(0,TODAY()-D38)))</f>
        <v/>
      </c>
      <c r="J38" s="13">
        <f>IF(E38="","",IF(UPPER(F38)="O","✅ Payé",IF(I38=0,"🟡 À surveiller",IF(I38&lt;=7,"🟠 Relance 1",IF(I38&lt;=$H$3,"🔴 Relance 2","⛔ Urgent")))))</f>
        <v/>
      </c>
      <c r="K38" s="13">
        <f>IF(J38="","",IF(LEFT(J38,1)="⛔",1,IF(LEFT(J38,1)="🔴",2,IF(LEFT(J38,1)="🟠",3,IF(LEFT(J38,1)="🟡",4,5)))))</f>
        <v/>
      </c>
    </row>
    <row r="39">
      <c r="A39" s="8" t="inlineStr"/>
      <c r="B39" s="9" t="inlineStr"/>
      <c r="C39" s="10" t="inlineStr"/>
      <c r="D39" s="10" t="inlineStr"/>
      <c r="E39" s="11" t="n">
        <v>0</v>
      </c>
      <c r="F39" s="9" t="inlineStr"/>
      <c r="G39" s="10" t="inlineStr"/>
      <c r="H39" s="11">
        <f>IF(E39="","",IF(UPPER(F39)="O",0,E39))</f>
        <v/>
      </c>
      <c r="I39" s="12">
        <f>IF(OR(E39="",D39=""),"",IF(UPPER(F39)="O",0,MAX(0,TODAY()-D39)))</f>
        <v/>
      </c>
      <c r="J39" s="13">
        <f>IF(E39="","",IF(UPPER(F39)="O","✅ Payé",IF(I39=0,"🟡 À surveiller",IF(I39&lt;=7,"🟠 Relance 1",IF(I39&lt;=$H$3,"🔴 Relance 2","⛔ Urgent")))))</f>
        <v/>
      </c>
      <c r="K39" s="13">
        <f>IF(J39="","",IF(LEFT(J39,1)="⛔",1,IF(LEFT(J39,1)="🔴",2,IF(LEFT(J39,1)="🟠",3,IF(LEFT(J39,1)="🟡",4,5)))))</f>
        <v/>
      </c>
    </row>
    <row r="40">
      <c r="A40" s="8" t="inlineStr"/>
      <c r="B40" s="9" t="inlineStr"/>
      <c r="C40" s="10" t="inlineStr"/>
      <c r="D40" s="10" t="inlineStr"/>
      <c r="E40" s="11" t="n">
        <v>0</v>
      </c>
      <c r="F40" s="9" t="inlineStr"/>
      <c r="G40" s="10" t="inlineStr"/>
      <c r="H40" s="11">
        <f>IF(E40="","",IF(UPPER(F40)="O",0,E40))</f>
        <v/>
      </c>
      <c r="I40" s="12">
        <f>IF(OR(E40="",D40=""),"",IF(UPPER(F40)="O",0,MAX(0,TODAY()-D40)))</f>
        <v/>
      </c>
      <c r="J40" s="13">
        <f>IF(E40="","",IF(UPPER(F40)="O","✅ Payé",IF(I40=0,"🟡 À surveiller",IF(I40&lt;=7,"🟠 Relance 1",IF(I40&lt;=$H$3,"🔴 Relance 2","⛔ Urgent")))))</f>
        <v/>
      </c>
      <c r="K40" s="13">
        <f>IF(J40="","",IF(LEFT(J40,1)="⛔",1,IF(LEFT(J40,1)="🔴",2,IF(LEFT(J40,1)="🟠",3,IF(LEFT(J40,1)="🟡",4,5)))))</f>
        <v/>
      </c>
    </row>
    <row r="41">
      <c r="A41" s="8" t="inlineStr"/>
      <c r="B41" s="9" t="inlineStr"/>
      <c r="C41" s="10" t="inlineStr"/>
      <c r="D41" s="10" t="inlineStr"/>
      <c r="E41" s="11" t="n">
        <v>0</v>
      </c>
      <c r="F41" s="9" t="inlineStr"/>
      <c r="G41" s="10" t="inlineStr"/>
      <c r="H41" s="11">
        <f>IF(E41="","",IF(UPPER(F41)="O",0,E41))</f>
        <v/>
      </c>
      <c r="I41" s="12">
        <f>IF(OR(E41="",D41=""),"",IF(UPPER(F41)="O",0,MAX(0,TODAY()-D41)))</f>
        <v/>
      </c>
      <c r="J41" s="13">
        <f>IF(E41="","",IF(UPPER(F41)="O","✅ Payé",IF(I41=0,"🟡 À surveiller",IF(I41&lt;=7,"🟠 Relance 1",IF(I41&lt;=$H$3,"🔴 Relance 2","⛔ Urgent")))))</f>
        <v/>
      </c>
      <c r="K41" s="13">
        <f>IF(J41="","",IF(LEFT(J41,1)="⛔",1,IF(LEFT(J41,1)="🔴",2,IF(LEFT(J41,1)="🟠",3,IF(LEFT(J41,1)="🟡",4,5)))))</f>
        <v/>
      </c>
    </row>
    <row r="42">
      <c r="A42" s="8" t="inlineStr"/>
      <c r="B42" s="9" t="inlineStr"/>
      <c r="C42" s="10" t="inlineStr"/>
      <c r="D42" s="10" t="inlineStr"/>
      <c r="E42" s="11" t="n">
        <v>0</v>
      </c>
      <c r="F42" s="9" t="inlineStr"/>
      <c r="G42" s="10" t="inlineStr"/>
      <c r="H42" s="11">
        <f>IF(E42="","",IF(UPPER(F42)="O",0,E42))</f>
        <v/>
      </c>
      <c r="I42" s="12">
        <f>IF(OR(E42="",D42=""),"",IF(UPPER(F42)="O",0,MAX(0,TODAY()-D42)))</f>
        <v/>
      </c>
      <c r="J42" s="13">
        <f>IF(E42="","",IF(UPPER(F42)="O","✅ Payé",IF(I42=0,"🟡 À surveiller",IF(I42&lt;=7,"🟠 Relance 1",IF(I42&lt;=$H$3,"🔴 Relance 2","⛔ Urgent")))))</f>
        <v/>
      </c>
      <c r="K42" s="13">
        <f>IF(J42="","",IF(LEFT(J42,1)="⛔",1,IF(LEFT(J42,1)="🔴",2,IF(LEFT(J42,1)="🟠",3,IF(LEFT(J42,1)="🟡",4,5)))))</f>
        <v/>
      </c>
    </row>
    <row r="43">
      <c r="A43" s="8" t="inlineStr"/>
      <c r="B43" s="9" t="inlineStr"/>
      <c r="C43" s="10" t="inlineStr"/>
      <c r="D43" s="10" t="inlineStr"/>
      <c r="E43" s="11" t="n">
        <v>0</v>
      </c>
      <c r="F43" s="9" t="inlineStr"/>
      <c r="G43" s="10" t="inlineStr"/>
      <c r="H43" s="11">
        <f>IF(E43="","",IF(UPPER(F43)="O",0,E43))</f>
        <v/>
      </c>
      <c r="I43" s="12">
        <f>IF(OR(E43="",D43=""),"",IF(UPPER(F43)="O",0,MAX(0,TODAY()-D43)))</f>
        <v/>
      </c>
      <c r="J43" s="13">
        <f>IF(E43="","",IF(UPPER(F43)="O","✅ Payé",IF(I43=0,"🟡 À surveiller",IF(I43&lt;=7,"🟠 Relance 1",IF(I43&lt;=$H$3,"🔴 Relance 2","⛔ Urgent")))))</f>
        <v/>
      </c>
      <c r="K43" s="13">
        <f>IF(J43="","",IF(LEFT(J43,1)="⛔",1,IF(LEFT(J43,1)="🔴",2,IF(LEFT(J43,1)="🟠",3,IF(LEFT(J43,1)="🟡",4,5)))))</f>
        <v/>
      </c>
    </row>
    <row r="44">
      <c r="A44" s="8" t="inlineStr"/>
      <c r="B44" s="9" t="inlineStr"/>
      <c r="C44" s="10" t="inlineStr"/>
      <c r="D44" s="10" t="inlineStr"/>
      <c r="E44" s="11" t="n">
        <v>0</v>
      </c>
      <c r="F44" s="9" t="inlineStr"/>
      <c r="G44" s="10" t="inlineStr"/>
      <c r="H44" s="11">
        <f>IF(E44="","",IF(UPPER(F44)="O",0,E44))</f>
        <v/>
      </c>
      <c r="I44" s="12">
        <f>IF(OR(E44="",D44=""),"",IF(UPPER(F44)="O",0,MAX(0,TODAY()-D44)))</f>
        <v/>
      </c>
      <c r="J44" s="13">
        <f>IF(E44="","",IF(UPPER(F44)="O","✅ Payé",IF(I44=0,"🟡 À surveiller",IF(I44&lt;=7,"🟠 Relance 1",IF(I44&lt;=$H$3,"🔴 Relance 2","⛔ Urgent")))))</f>
        <v/>
      </c>
      <c r="K44" s="13">
        <f>IF(J44="","",IF(LEFT(J44,1)="⛔",1,IF(LEFT(J44,1)="🔴",2,IF(LEFT(J44,1)="🟠",3,IF(LEFT(J44,1)="🟡",4,5)))))</f>
        <v/>
      </c>
    </row>
    <row r="45">
      <c r="A45" s="8" t="inlineStr"/>
      <c r="B45" s="9" t="inlineStr"/>
      <c r="C45" s="10" t="inlineStr"/>
      <c r="D45" s="10" t="inlineStr"/>
      <c r="E45" s="11" t="n">
        <v>0</v>
      </c>
      <c r="F45" s="9" t="inlineStr"/>
      <c r="G45" s="10" t="inlineStr"/>
      <c r="H45" s="11">
        <f>IF(E45="","",IF(UPPER(F45)="O",0,E45))</f>
        <v/>
      </c>
      <c r="I45" s="12">
        <f>IF(OR(E45="",D45=""),"",IF(UPPER(F45)="O",0,MAX(0,TODAY()-D45)))</f>
        <v/>
      </c>
      <c r="J45" s="13">
        <f>IF(E45="","",IF(UPPER(F45)="O","✅ Payé",IF(I45=0,"🟡 À surveiller",IF(I45&lt;=7,"🟠 Relance 1",IF(I45&lt;=$H$3,"🔴 Relance 2","⛔ Urgent")))))</f>
        <v/>
      </c>
      <c r="K45" s="13">
        <f>IF(J45="","",IF(LEFT(J45,1)="⛔",1,IF(LEFT(J45,1)="🔴",2,IF(LEFT(J45,1)="🟠",3,IF(LEFT(J45,1)="🟡",4,5)))))</f>
        <v/>
      </c>
    </row>
    <row r="46">
      <c r="A46" s="8" t="inlineStr"/>
      <c r="B46" s="9" t="inlineStr"/>
      <c r="C46" s="10" t="inlineStr"/>
      <c r="D46" s="10" t="inlineStr"/>
      <c r="E46" s="11" t="n">
        <v>0</v>
      </c>
      <c r="F46" s="9" t="inlineStr"/>
      <c r="G46" s="10" t="inlineStr"/>
      <c r="H46" s="11">
        <f>IF(E46="","",IF(UPPER(F46)="O",0,E46))</f>
        <v/>
      </c>
      <c r="I46" s="12">
        <f>IF(OR(E46="",D46=""),"",IF(UPPER(F46)="O",0,MAX(0,TODAY()-D46)))</f>
        <v/>
      </c>
      <c r="J46" s="13">
        <f>IF(E46="","",IF(UPPER(F46)="O","✅ Payé",IF(I46=0,"🟡 À surveiller",IF(I46&lt;=7,"🟠 Relance 1",IF(I46&lt;=$H$3,"🔴 Relance 2","⛔ Urgent")))))</f>
        <v/>
      </c>
      <c r="K46" s="13">
        <f>IF(J46="","",IF(LEFT(J46,1)="⛔",1,IF(LEFT(J46,1)="🔴",2,IF(LEFT(J46,1)="🟠",3,IF(LEFT(J46,1)="🟡",4,5)))))</f>
        <v/>
      </c>
    </row>
  </sheetData>
  <mergeCells count="3">
    <mergeCell ref="A2:K2"/>
    <mergeCell ref="A1:K1"/>
    <mergeCell ref="A5:K5"/>
  </mergeCells>
  <conditionalFormatting sqref="J7:J46">
    <cfRule type="expression" priority="1" dxfId="0">
      <formula>LEFT(J7,1)="✅"</formula>
    </cfRule>
    <cfRule type="expression" priority="2" dxfId="1">
      <formula>LEFT(J7,1)="🟡"</formula>
    </cfRule>
    <cfRule type="expression" priority="3" dxfId="1">
      <formula>LEFT(J7,1)="🟠"</formula>
    </cfRule>
    <cfRule type="expression" priority="4" dxfId="2">
      <formula>LEFT(J7,1)="🔴"</formula>
    </cfRule>
    <cfRule type="expression" priority="5" dxfId="2">
      <formula>LEFT(J7,1)="⛔"</formula>
    </cfRule>
  </conditionalFormatting>
  <dataValidations count="1">
    <dataValidation sqref="F7:F46" showDropDown="0" showInputMessage="0" showErrorMessage="0" allowBlank="1" type="list">
      <formula1>"O,N"</formula1>
    </dataValidation>
  </dataValidation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E20"/>
  <sheetViews>
    <sheetView workbookViewId="0">
      <pane ySplit="4" topLeftCell="A5" activePane="bottomLeft" state="frozen"/>
      <selection pane="bottomLeft" activeCell="A1" sqref="A1"/>
    </sheetView>
  </sheetViews>
  <sheetFormatPr baseColWidth="8" defaultRowHeight="15"/>
  <cols>
    <col width="20" customWidth="1" min="1" max="1"/>
    <col width="18" customWidth="1" min="2" max="2"/>
    <col width="18" customWidth="1" min="3" max="3"/>
    <col width="18" customWidth="1" min="4" max="4"/>
    <col width="44" customWidth="1" min="5" max="5"/>
  </cols>
  <sheetData>
    <row r="1" ht="26" customHeight="1">
      <c r="A1" s="1" t="inlineStr">
        <is>
          <t>DASHBOARD — Encaissements</t>
        </is>
      </c>
    </row>
    <row r="2" ht="20" customHeight="1">
      <c r="A2" s="2" t="inlineStr">
        <is>
          <t>KPIs + top retards + actions.</t>
        </is>
      </c>
    </row>
    <row r="4" ht="20" customHeight="1">
      <c r="A4" s="7" t="inlineStr">
        <is>
          <t>KPI</t>
        </is>
      </c>
      <c r="B4" s="7" t="inlineStr">
        <is>
          <t>Valeur</t>
        </is>
      </c>
      <c r="C4" s="7" t="inlineStr">
        <is>
          <t>Niveau</t>
        </is>
      </c>
      <c r="D4" s="7" t="inlineStr">
        <is>
          <t>Action</t>
        </is>
      </c>
      <c r="E4" s="7" t="inlineStr">
        <is>
          <t>Note</t>
        </is>
      </c>
    </row>
    <row r="5">
      <c r="A5" s="14" t="inlineStr">
        <is>
          <t>Reste total</t>
        </is>
      </c>
      <c r="B5" s="15">
        <f>SUM(Encaissements!H7:H46)</f>
        <v/>
      </c>
      <c r="C5" s="16">
        <f>IF(B5="","—",IF(B5=0,"🟢","🟡"))</f>
        <v/>
      </c>
      <c r="D5" s="17">
        <f>IF(C5="🟢","OK","Plan relances sur top 10")</f>
        <v/>
      </c>
      <c r="E5" s="8" t="inlineStr">
        <is>
          <t>Somme des restes (non payés).</t>
        </is>
      </c>
    </row>
    <row r="6">
      <c r="A6" s="14" t="inlineStr">
        <is>
          <t>Factures en retard</t>
        </is>
      </c>
      <c r="B6" s="18">
        <f>COUNTIF(Encaissements!I7:I46,"&gt;0")</f>
        <v/>
      </c>
      <c r="C6" s="16">
        <f>IF(B6="","—",IF(B6=0,"🟢",IF(B6&lt;=5,"🟡","🔴")))</f>
        <v/>
      </c>
      <c r="D6" s="17">
        <f>IF(C6="🟢","OK","Relances ciblées sur retards")</f>
        <v/>
      </c>
      <c r="E6" s="8" t="inlineStr">
        <is>
          <t>Nombre de factures avec retard.</t>
        </is>
      </c>
    </row>
    <row r="7">
      <c r="A7" s="14" t="inlineStr">
        <is>
          <t>Urgences (≥ seuil)</t>
        </is>
      </c>
      <c r="B7" s="18">
        <f>COUNTIF(Encaissements!I7:I46,"&gt;="&amp;Encaissements!$H$3)</f>
        <v/>
      </c>
      <c r="C7" s="16">
        <f>IF(B7="","—",IF(B7=0,"🟢",IF(B7&lt;=2,"🟡","🔴")))</f>
        <v/>
      </c>
      <c r="D7" s="17">
        <f>IF(C7="🟢","OK","Action immédiate : appels + échéanciers")</f>
        <v/>
      </c>
      <c r="E7" s="8" t="inlineStr">
        <is>
          <t>Retards ≥ seuil urgence.</t>
        </is>
      </c>
    </row>
    <row r="9" ht="20" customHeight="1">
      <c r="A9" s="2" t="inlineStr">
        <is>
          <t>Top retards (à traiter en priorité)</t>
        </is>
      </c>
    </row>
    <row r="10" ht="20" customHeight="1">
      <c r="A10" s="7" t="inlineStr">
        <is>
          <t>Client</t>
        </is>
      </c>
      <c r="B10" s="7" t="inlineStr">
        <is>
          <t>Facture</t>
        </is>
      </c>
      <c r="C10" s="7" t="inlineStr">
        <is>
          <t>Échéance</t>
        </is>
      </c>
      <c r="D10" s="7" t="inlineStr">
        <is>
          <t>Montant</t>
        </is>
      </c>
      <c r="E10" s="7" t="inlineStr">
        <is>
          <t>Jours retard</t>
        </is>
      </c>
    </row>
    <row r="11">
      <c r="A11" s="19">
        <f>Encaissements!A7</f>
        <v/>
      </c>
      <c r="B11" s="19">
        <f>Encaissements!B7</f>
        <v/>
      </c>
      <c r="C11" s="20">
        <f>Encaissements!D7</f>
        <v/>
      </c>
      <c r="D11" s="21">
        <f>Encaissements!E7</f>
        <v/>
      </c>
      <c r="E11" s="22">
        <f>Encaissements!I7</f>
        <v/>
      </c>
    </row>
    <row r="12">
      <c r="A12" s="19">
        <f>Encaissements!A8</f>
        <v/>
      </c>
      <c r="B12" s="19">
        <f>Encaissements!B8</f>
        <v/>
      </c>
      <c r="C12" s="20">
        <f>Encaissements!D8</f>
        <v/>
      </c>
      <c r="D12" s="21">
        <f>Encaissements!E8</f>
        <v/>
      </c>
      <c r="E12" s="22">
        <f>Encaissements!I8</f>
        <v/>
      </c>
    </row>
    <row r="13">
      <c r="A13" s="19">
        <f>Encaissements!A9</f>
        <v/>
      </c>
      <c r="B13" s="19">
        <f>Encaissements!B9</f>
        <v/>
      </c>
      <c r="C13" s="20">
        <f>Encaissements!D9</f>
        <v/>
      </c>
      <c r="D13" s="21">
        <f>Encaissements!E9</f>
        <v/>
      </c>
      <c r="E13" s="22">
        <f>Encaissements!I9</f>
        <v/>
      </c>
    </row>
    <row r="14">
      <c r="A14" s="19">
        <f>Encaissements!A10</f>
        <v/>
      </c>
      <c r="B14" s="19">
        <f>Encaissements!B10</f>
        <v/>
      </c>
      <c r="C14" s="20">
        <f>Encaissements!D10</f>
        <v/>
      </c>
      <c r="D14" s="21">
        <f>Encaissements!E10</f>
        <v/>
      </c>
      <c r="E14" s="22">
        <f>Encaissements!I10</f>
        <v/>
      </c>
    </row>
    <row r="15">
      <c r="A15" s="19">
        <f>Encaissements!A11</f>
        <v/>
      </c>
      <c r="B15" s="19">
        <f>Encaissements!B11</f>
        <v/>
      </c>
      <c r="C15" s="20">
        <f>Encaissements!D11</f>
        <v/>
      </c>
      <c r="D15" s="21">
        <f>Encaissements!E11</f>
        <v/>
      </c>
      <c r="E15" s="22">
        <f>Encaissements!I11</f>
        <v/>
      </c>
    </row>
    <row r="16">
      <c r="A16" s="19">
        <f>Encaissements!A12</f>
        <v/>
      </c>
      <c r="B16" s="19">
        <f>Encaissements!B12</f>
        <v/>
      </c>
      <c r="C16" s="20">
        <f>Encaissements!D12</f>
        <v/>
      </c>
      <c r="D16" s="21">
        <f>Encaissements!E12</f>
        <v/>
      </c>
      <c r="E16" s="22">
        <f>Encaissements!I12</f>
        <v/>
      </c>
    </row>
    <row r="17">
      <c r="A17" s="19">
        <f>Encaissements!A13</f>
        <v/>
      </c>
      <c r="B17" s="19">
        <f>Encaissements!B13</f>
        <v/>
      </c>
      <c r="C17" s="20">
        <f>Encaissements!D13</f>
        <v/>
      </c>
      <c r="D17" s="21">
        <f>Encaissements!E13</f>
        <v/>
      </c>
      <c r="E17" s="22">
        <f>Encaissements!I13</f>
        <v/>
      </c>
    </row>
    <row r="18">
      <c r="A18" s="19">
        <f>Encaissements!A14</f>
        <v/>
      </c>
      <c r="B18" s="19">
        <f>Encaissements!B14</f>
        <v/>
      </c>
      <c r="C18" s="20">
        <f>Encaissements!D14</f>
        <v/>
      </c>
      <c r="D18" s="21">
        <f>Encaissements!E14</f>
        <v/>
      </c>
      <c r="E18" s="22">
        <f>Encaissements!I14</f>
        <v/>
      </c>
    </row>
    <row r="19">
      <c r="A19" s="19">
        <f>Encaissements!A15</f>
        <v/>
      </c>
      <c r="B19" s="19">
        <f>Encaissements!B15</f>
        <v/>
      </c>
      <c r="C19" s="20">
        <f>Encaissements!D15</f>
        <v/>
      </c>
      <c r="D19" s="21">
        <f>Encaissements!E15</f>
        <v/>
      </c>
      <c r="E19" s="22">
        <f>Encaissements!I15</f>
        <v/>
      </c>
    </row>
    <row r="20">
      <c r="A20" s="19">
        <f>Encaissements!A16</f>
        <v/>
      </c>
      <c r="B20" s="19">
        <f>Encaissements!B16</f>
        <v/>
      </c>
      <c r="C20" s="20">
        <f>Encaissements!D16</f>
        <v/>
      </c>
      <c r="D20" s="21">
        <f>Encaissements!E16</f>
        <v/>
      </c>
      <c r="E20" s="22">
        <f>Encaissements!I16</f>
        <v/>
      </c>
    </row>
  </sheetData>
  <mergeCells count="3">
    <mergeCell ref="A2:E2"/>
    <mergeCell ref="A1:E1"/>
    <mergeCell ref="A9:E9"/>
  </mergeCells>
  <conditionalFormatting sqref="C5:C7">
    <cfRule type="expression" priority="1" dxfId="0">
      <formula>C5="🟢"</formula>
    </cfRule>
    <cfRule type="expression" priority="2" dxfId="1">
      <formula>C5="🟡"</formula>
    </cfRule>
    <cfRule type="expression" priority="3" dxfId="2">
      <formula>C5="🔴"</formula>
    </cfRule>
  </conditionalFormatting>
  <pageMargins left="0.75" right="0.75" top="1" bottom="1" header="0.5" footer="0.5"/>
  <drawing xmlns:r="http://schemas.openxmlformats.org/officeDocument/2006/relationships" r:id="rId1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F19"/>
  <sheetViews>
    <sheetView workbookViewId="0">
      <pane ySplit="6" topLeftCell="A7" activePane="bottomLeft" state="frozen"/>
      <selection pane="bottomLeft" activeCell="A1" sqref="A1"/>
    </sheetView>
  </sheetViews>
  <sheetFormatPr baseColWidth="8" defaultRowHeight="15"/>
  <cols>
    <col width="18" customWidth="1" min="1" max="1"/>
    <col width="18" customWidth="1" min="2" max="2"/>
    <col width="18" customWidth="1" min="3" max="3"/>
    <col width="18" customWidth="1" min="4" max="4"/>
    <col width="18" customWidth="1" min="5" max="5"/>
    <col width="18" customWidth="1" min="6" max="6"/>
  </cols>
  <sheetData>
    <row r="1" ht="26" customHeight="1">
      <c r="A1" s="1" t="inlineStr">
        <is>
          <t>SYNTHÈSE ENCAISSEMENTS — EXPORT A4</t>
        </is>
      </c>
    </row>
    <row r="2" ht="20" customHeight="1">
      <c r="A2" s="2" t="inlineStr">
        <is>
          <t>Une page : KPIs, urgences, plan d’action.</t>
        </is>
      </c>
    </row>
    <row r="3">
      <c r="A3" s="3" t="inlineStr">
        <is>
          <t>Entreprise</t>
        </is>
      </c>
      <c r="B3" s="4" t="inlineStr"/>
      <c r="C3" s="3" t="inlineStr">
        <is>
          <t>Date</t>
        </is>
      </c>
      <c r="D3" s="4" t="inlineStr">
        <is>
          <t>07/02/2026</t>
        </is>
      </c>
      <c r="E3" s="3" t="inlineStr">
        <is>
          <t>Devise</t>
        </is>
      </c>
      <c r="F3" s="4">
        <f>Encaissements!B3</f>
        <v/>
      </c>
    </row>
    <row r="5" ht="20" customHeight="1">
      <c r="A5" s="2" t="inlineStr">
        <is>
          <t>KPIs</t>
        </is>
      </c>
    </row>
    <row r="6" ht="20" customHeight="1">
      <c r="A6" s="7" t="inlineStr">
        <is>
          <t>KPI</t>
        </is>
      </c>
      <c r="B6" s="7" t="inlineStr">
        <is>
          <t>Valeur</t>
        </is>
      </c>
      <c r="C6" s="7" t="inlineStr">
        <is>
          <t>Niveau</t>
        </is>
      </c>
      <c r="D6" s="7" t="inlineStr">
        <is>
          <t>Action</t>
        </is>
      </c>
      <c r="E6" s="7" t="inlineStr">
        <is>
          <t>Note</t>
        </is>
      </c>
      <c r="F6" s="7" t="inlineStr"/>
    </row>
    <row r="7">
      <c r="A7" s="23" t="inlineStr">
        <is>
          <t>Reste total</t>
        </is>
      </c>
      <c r="B7" s="15">
        <f>Dashboard!B5</f>
        <v/>
      </c>
      <c r="C7" s="16">
        <f>Dashboard!C5</f>
        <v/>
      </c>
      <c r="D7" s="17">
        <f>Dashboard!D5</f>
        <v/>
      </c>
      <c r="E7" s="24">
        <f>Dashboard!E5</f>
        <v/>
      </c>
    </row>
    <row r="8">
      <c r="A8" s="23" t="inlineStr">
        <is>
          <t>Factures en retard</t>
        </is>
      </c>
      <c r="B8" s="18">
        <f>Dashboard!B6</f>
        <v/>
      </c>
      <c r="C8" s="16">
        <f>Dashboard!C6</f>
        <v/>
      </c>
      <c r="D8" s="17">
        <f>Dashboard!D6</f>
        <v/>
      </c>
      <c r="E8" s="24">
        <f>Dashboard!E6</f>
        <v/>
      </c>
    </row>
    <row r="9">
      <c r="A9" s="23" t="inlineStr">
        <is>
          <t>Urgences</t>
        </is>
      </c>
      <c r="B9" s="18">
        <f>Dashboard!B7</f>
        <v/>
      </c>
      <c r="C9" s="16">
        <f>Dashboard!C7</f>
        <v/>
      </c>
      <c r="D9" s="17">
        <f>Dashboard!D7</f>
        <v/>
      </c>
      <c r="E9" s="24">
        <f>Dashboard!E7</f>
        <v/>
      </c>
    </row>
    <row r="11" ht="20" customHeight="1">
      <c r="A11" s="2" t="inlineStr">
        <is>
          <t>Plan d’action (à compléter)</t>
        </is>
      </c>
    </row>
    <row r="12" ht="20" customHeight="1">
      <c r="A12" s="7" t="inlineStr">
        <is>
          <t>Priorité</t>
        </is>
      </c>
      <c r="B12" s="7" t="inlineStr">
        <is>
          <t>Client</t>
        </is>
      </c>
      <c r="C12" s="7" t="inlineStr">
        <is>
          <t>Facture</t>
        </is>
      </c>
      <c r="D12" s="7" t="inlineStr">
        <is>
          <t>Action</t>
        </is>
      </c>
      <c r="E12" s="7" t="inlineStr">
        <is>
          <t>Échéance</t>
        </is>
      </c>
      <c r="F12" s="7" t="inlineStr">
        <is>
          <t>Statut</t>
        </is>
      </c>
    </row>
    <row r="13">
      <c r="A13" s="8" t="n">
        <v>1</v>
      </c>
      <c r="B13" s="8" t="inlineStr"/>
      <c r="C13" s="8" t="inlineStr"/>
      <c r="D13" s="8" t="inlineStr"/>
      <c r="E13" s="8" t="inlineStr"/>
      <c r="F13" s="8" t="inlineStr"/>
    </row>
    <row r="14">
      <c r="A14" s="8" t="n">
        <v>2</v>
      </c>
      <c r="B14" s="8" t="inlineStr"/>
      <c r="C14" s="8" t="inlineStr"/>
      <c r="D14" s="8" t="inlineStr"/>
      <c r="E14" s="8" t="inlineStr"/>
      <c r="F14" s="8" t="inlineStr"/>
    </row>
    <row r="15">
      <c r="A15" s="8" t="n">
        <v>3</v>
      </c>
      <c r="B15" s="8" t="inlineStr"/>
      <c r="C15" s="8" t="inlineStr"/>
      <c r="D15" s="8" t="inlineStr"/>
      <c r="E15" s="8" t="inlineStr"/>
      <c r="F15" s="8" t="inlineStr"/>
    </row>
    <row r="16">
      <c r="A16" s="8" t="n">
        <v>4</v>
      </c>
      <c r="B16" s="8" t="inlineStr"/>
      <c r="C16" s="8" t="inlineStr"/>
      <c r="D16" s="8" t="inlineStr"/>
      <c r="E16" s="8" t="inlineStr"/>
      <c r="F16" s="8" t="inlineStr"/>
    </row>
    <row r="17">
      <c r="A17" s="8" t="n">
        <v>5</v>
      </c>
      <c r="B17" s="8" t="inlineStr"/>
      <c r="C17" s="8" t="inlineStr"/>
      <c r="D17" s="8" t="inlineStr"/>
      <c r="E17" s="8" t="inlineStr"/>
      <c r="F17" s="8" t="inlineStr"/>
    </row>
    <row r="18">
      <c r="A18" s="8" t="n">
        <v>6</v>
      </c>
      <c r="B18" s="8" t="inlineStr"/>
      <c r="C18" s="8" t="inlineStr"/>
      <c r="D18" s="8" t="inlineStr"/>
      <c r="E18" s="8" t="inlineStr"/>
      <c r="F18" s="8" t="inlineStr"/>
    </row>
    <row r="19">
      <c r="A19" s="8" t="n">
        <v>7</v>
      </c>
      <c r="B19" s="8" t="inlineStr"/>
      <c r="C19" s="8" t="inlineStr"/>
      <c r="D19" s="8" t="inlineStr"/>
      <c r="E19" s="8" t="inlineStr"/>
      <c r="F19" s="8" t="inlineStr"/>
    </row>
  </sheetData>
  <mergeCells count="4">
    <mergeCell ref="A2:F2"/>
    <mergeCell ref="A11:F11"/>
    <mergeCell ref="A1:F1"/>
    <mergeCell ref="A5:F5"/>
  </mergeCells>
  <conditionalFormatting sqref="C7:C9">
    <cfRule type="expression" priority="1" dxfId="0">
      <formula>C7="🟢"</formula>
    </cfRule>
    <cfRule type="expression" priority="2" dxfId="1">
      <formula>C7="🟡"</formula>
    </cfRule>
    <cfRule type="expression" priority="3" dxfId="2">
      <formula>C7="🔴"</formula>
    </cfRule>
  </conditionalFormatting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2026-02-07T00:29:06Z</dcterms:created>
  <dcterms:modified xmlns:dcterms="http://purl.org/dc/terms/" xmlns:xsi="http://www.w3.org/2001/XMLSchema-instance" xsi:type="dcterms:W3CDTF">2026-02-07T00:29:07Z</dcterms:modified>
</cp:coreProperties>
</file>