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Auto" sheetId="1" state="visible" r:id="rId1"/>
    <sheet xmlns:r="http://schemas.openxmlformats.org/officeDocument/2006/relationships" name="Planning" sheetId="2" state="visible" r:id="rId2"/>
    <sheet xmlns:r="http://schemas.openxmlformats.org/officeDocument/2006/relationships" name="Questionnaire" sheetId="3" state="visible" r:id="rId3"/>
    <sheet xmlns:r="http://schemas.openxmlformats.org/officeDocument/2006/relationships" name="Synthèse" sheetId="4" state="visible" r:id="rId4"/>
    <sheet xmlns:r="http://schemas.openxmlformats.org/officeDocument/2006/relationships" name="Dashboard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0B57D0"/>
    </font>
  </fonts>
  <fills count="12">
    <fill>
      <patternFill/>
    </fill>
    <fill>
      <patternFill patternType="gray125"/>
    </fill>
    <fill>
      <patternFill patternType="solid">
        <fgColor rgb="000B57D0"/>
      </patternFill>
    </fill>
    <fill>
      <patternFill patternType="solid">
        <fgColor rgb="00E8F0FE"/>
      </patternFill>
    </fill>
    <fill>
      <patternFill patternType="solid">
        <fgColor rgb="00F3F4F6"/>
      </patternFill>
    </fill>
    <fill>
      <patternFill patternType="solid">
        <fgColor rgb="00FFFFFF"/>
      </patternFill>
    </fill>
    <fill>
      <patternFill patternType="solid">
        <fgColor rgb="0010B981"/>
      </patternFill>
    </fill>
    <fill>
      <patternFill patternType="solid">
        <fgColor rgb="00ECFDF5"/>
      </patternFill>
    </fill>
    <fill>
      <patternFill patternType="solid">
        <fgColor rgb="007C3AED"/>
      </patternFill>
    </fill>
    <fill>
      <patternFill patternType="solid">
        <fgColor rgb="00F5F3FF"/>
      </patternFill>
    </fill>
    <fill>
      <patternFill patternType="solid">
        <fgColor rgb="00F59E0B"/>
      </patternFill>
    </fill>
    <fill>
      <patternFill patternType="solid">
        <fgColor rgb="00FFF7ED"/>
      </patternFill>
    </fill>
  </fills>
  <borders count="11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/>
      <top style="thin">
        <color rgb="00CBD5E1"/>
      </top>
      <bottom style="thin">
        <color rgb="00CBD5E1"/>
      </bottom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  <border>
      <left style="thin">
        <color rgb="00CBD5E1"/>
      </left>
      <right/>
      <top/>
      <bottom/>
      <diagonal/>
    </border>
    <border>
      <left/>
      <right style="thin">
        <color rgb="00CBD5E1"/>
      </right>
      <top/>
      <bottom/>
      <diagonal/>
    </border>
    <border>
      <left style="thin">
        <color rgb="00CBD5E1"/>
      </left>
      <right/>
      <top/>
      <bottom style="thin">
        <color rgb="00CBD5E1"/>
      </bottom>
      <diagonal/>
    </border>
    <border>
      <left/>
      <right/>
      <top/>
      <bottom style="thin">
        <color rgb="00CBD5E1"/>
      </bottom>
      <diagonal/>
    </border>
    <border>
      <left/>
      <right style="thin">
        <color rgb="00CBD5E1"/>
      </right>
      <top/>
      <bottom style="thin">
        <color rgb="00CBD5E1"/>
      </bottom>
      <diagonal/>
    </border>
  </borders>
  <cellStyleXfs count="1">
    <xf numFmtId="0" fontId="0" fillId="0" borderId="0"/>
  </cellStyleXfs>
  <cellXfs count="2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wrapText="1"/>
    </xf>
    <xf numFmtId="0" fontId="0" fillId="5" borderId="1" applyAlignment="1" pivotButton="0" quotePrefix="0" xfId="0">
      <alignment wrapText="1"/>
    </xf>
    <xf numFmtId="0" fontId="1" fillId="6" borderId="0" applyAlignment="1" pivotButton="0" quotePrefix="0" xfId="0">
      <alignment horizontal="center" vertical="center"/>
    </xf>
    <xf numFmtId="0" fontId="2" fillId="7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wrapText="1"/>
    </xf>
    <xf numFmtId="0" fontId="1" fillId="8" borderId="0" applyAlignment="1" pivotButton="0" quotePrefix="0" xfId="0">
      <alignment horizontal="center" vertical="center"/>
    </xf>
    <xf numFmtId="0" fontId="2" fillId="9" borderId="1" applyAlignment="1" pivotButton="0" quotePrefix="0" xfId="0">
      <alignment horizontal="center" vertical="center" wrapText="1"/>
    </xf>
    <xf numFmtId="0" fontId="0" fillId="9" borderId="1" applyAlignment="1" pivotButton="0" quotePrefix="0" xfId="0">
      <alignment wrapText="1"/>
    </xf>
    <xf numFmtId="0" fontId="1" fillId="10" borderId="0" applyAlignment="1" pivotButton="0" quotePrefix="0" xfId="0">
      <alignment horizontal="center" vertical="center"/>
    </xf>
    <xf numFmtId="0" fontId="2" fillId="11" borderId="1" applyAlignment="1" pivotButton="0" quotePrefix="0" xfId="0">
      <alignment horizontal="center"/>
    </xf>
    <xf numFmtId="0" fontId="0" fillId="0" borderId="1" applyAlignment="1" pivotButton="0" quotePrefix="0" xfId="0">
      <alignment horizontal="center" vertical="center"/>
    </xf>
    <xf numFmtId="0" fontId="2" fillId="11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 wrapText="1"/>
    </xf>
    <xf numFmtId="0" fontId="3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9" fontId="3" fillId="0" borderId="1" applyAlignment="1" pivotButton="0" quotePrefix="0" xfId="0">
      <alignment horizontal="center" vertical="center"/>
    </xf>
    <xf numFmtId="1" fontId="3" fillId="0" borderId="1" applyAlignment="1" pivotButton="0" quotePrefix="0" xfId="0">
      <alignment horizontal="center" vertical="center"/>
    </xf>
    <xf numFmtId="1" fontId="0" fillId="0" borderId="1" applyAlignment="1" pivotButton="0" quotePrefix="0" xfId="0">
      <alignment horizontal="center" vertical="center" wrapText="1"/>
    </xf>
    <xf numFmtId="0" fontId="0" fillId="0" borderId="4" pivotButton="0" quotePrefix="0" xfId="0"/>
    <xf numFmtId="0" fontId="0" fillId="0" borderId="5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</cellXfs>
  <cellStyles count="1">
    <cellStyle name="Normal" xfId="0" builtinId="0" hidden="0"/>
  </cellStyles>
  <dxfs count="2">
    <dxf>
      <fill>
        <patternFill patternType="solid">
          <fgColor rgb="00FECACA"/>
        </patternFill>
      </fill>
    </dxf>
    <dxf>
      <fill>
        <patternFill patternType="solid">
          <fgColor rgb="00BBF7D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Moyennes par thème (/100)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 Auto'!G3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Auto'!$F$4:$F$11</f>
            </numRef>
          </cat>
          <val>
            <numRef>
              <f>'Dashboard Auto'!$G$4:$G$11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Thèmes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Score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11</row>
      <rowOff>0</rowOff>
    </from>
    <ext cx="792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30" customWidth="1" min="1" max="1"/>
    <col width="14" customWidth="1" min="2" max="2"/>
    <col width="22" customWidth="1" min="3" max="3"/>
    <col width="14" customWidth="1" min="4" max="4"/>
    <col width="18" customWidth="1" min="6" max="6"/>
    <col width="16" customWidth="1" min="7" max="7"/>
    <col width="16" customWidth="1" min="8" max="8"/>
  </cols>
  <sheetData>
    <row r="1" ht="30" customHeight="1">
      <c r="A1" s="11" t="inlineStr">
        <is>
          <t>Dashboard automatisé — Diagnostic organisationnel</t>
        </is>
      </c>
    </row>
    <row r="3">
      <c r="A3" s="14" t="inlineStr">
        <is>
          <t>Indicateur</t>
        </is>
      </c>
      <c r="B3" s="14" t="inlineStr">
        <is>
          <t>Valeur</t>
        </is>
      </c>
      <c r="C3" s="14" t="inlineStr">
        <is>
          <t>Lecture</t>
        </is>
      </c>
      <c r="D3" s="14" t="inlineStr">
        <is>
          <t>Cible</t>
        </is>
      </c>
      <c r="F3" s="14" t="inlineStr">
        <is>
          <t>Thème</t>
        </is>
      </c>
      <c r="G3" s="14" t="inlineStr">
        <is>
          <t>Moyenne (/100)</t>
        </is>
      </c>
      <c r="H3" s="14" t="inlineStr">
        <is>
          <t>Lecture</t>
        </is>
      </c>
    </row>
    <row r="4">
      <c r="A4" s="15" t="inlineStr">
        <is>
          <t>Phases terminées</t>
        </is>
      </c>
      <c r="B4" s="16">
        <f>COUNTIF(Planning!G4:G15,"Terminé")</f>
        <v/>
      </c>
      <c r="C4" s="15" t="inlineStr">
        <is>
          <t>Suivi exécution</t>
        </is>
      </c>
      <c r="D4" s="15" t="inlineStr"/>
      <c r="F4" s="17" t="inlineStr">
        <is>
          <t>Rôles</t>
        </is>
      </c>
      <c r="G4" s="18">
        <f>IFERROR(AVERAGEIF(Questionnaire!A:A,"Rôles",Questionnaire!N:N),0)</f>
        <v/>
      </c>
      <c r="H4" s="18">
        <f>IF(G4&lt;60,"À traiter",IF(G4&gt;=80,"Point fort","À surveiller"))</f>
        <v/>
      </c>
    </row>
    <row r="5">
      <c r="A5" s="15" t="inlineStr">
        <is>
          <t>Phases en cours</t>
        </is>
      </c>
      <c r="B5" s="16">
        <f>COUNTIF(Planning!G4:G15,"En cours")</f>
        <v/>
      </c>
      <c r="C5" s="15" t="inlineStr">
        <is>
          <t>Charge active</t>
        </is>
      </c>
      <c r="D5" s="15" t="inlineStr"/>
      <c r="F5" s="17" t="inlineStr">
        <is>
          <t>Décision</t>
        </is>
      </c>
      <c r="G5" s="18">
        <f>IFERROR(AVERAGEIF(Questionnaire!A:A,"Décision",Questionnaire!N:N),0)</f>
        <v/>
      </c>
      <c r="H5" s="18">
        <f>IF(G5&lt;60,"À traiter",IF(G5&gt;=80,"Point fort","À surveiller"))</f>
        <v/>
      </c>
    </row>
    <row r="6">
      <c r="A6" s="15" t="inlineStr">
        <is>
          <t>Phases en retard</t>
        </is>
      </c>
      <c r="B6" s="16">
        <f>COUNTIF(Planning!O4:O15,"Oui")</f>
        <v/>
      </c>
      <c r="C6" s="15" t="inlineStr">
        <is>
          <t>À prioriser</t>
        </is>
      </c>
      <c r="D6" s="15" t="inlineStr">
        <is>
          <t>0</t>
        </is>
      </c>
      <c r="F6" s="17" t="inlineStr">
        <is>
          <t>Communication</t>
        </is>
      </c>
      <c r="G6" s="18">
        <f>IFERROR(AVERAGEIF(Questionnaire!A:A,"Communication",Questionnaire!N:N),0)</f>
        <v/>
      </c>
      <c r="H6" s="18">
        <f>IF(G6&lt;60,"À traiter",IF(G6&gt;=80,"Point fort","À surveiller"))</f>
        <v/>
      </c>
    </row>
    <row r="7">
      <c r="A7" s="15" t="inlineStr">
        <is>
          <t>Avancement moyen</t>
        </is>
      </c>
      <c r="B7" s="19">
        <f>IFERROR(AVERAGE(Planning!H4:H15),0)</f>
        <v/>
      </c>
      <c r="C7" s="15" t="inlineStr">
        <is>
          <t>Progression</t>
        </is>
      </c>
      <c r="D7" s="15" t="inlineStr">
        <is>
          <t>≥ 70%</t>
        </is>
      </c>
      <c r="F7" s="17" t="inlineStr">
        <is>
          <t>Processus</t>
        </is>
      </c>
      <c r="G7" s="18">
        <f>IFERROR(AVERAGEIF(Questionnaire!A:A,"Processus",Questionnaire!N:N),0)</f>
        <v/>
      </c>
      <c r="H7" s="18">
        <f>IF(G7&lt;60,"À traiter",IF(G7&gt;=80,"Point fort","À surveiller"))</f>
        <v/>
      </c>
    </row>
    <row r="8">
      <c r="A8" s="15" t="inlineStr">
        <is>
          <t>Score organisationnel (/100)</t>
        </is>
      </c>
      <c r="B8" s="20">
        <f>IFERROR(AVERAGE(Questionnaire!N4:N11),0)</f>
        <v/>
      </c>
      <c r="C8" s="15" t="inlineStr">
        <is>
          <t>Maturité perçue</t>
        </is>
      </c>
      <c r="D8" s="15" t="inlineStr">
        <is>
          <t>≥ 75</t>
        </is>
      </c>
      <c r="F8" s="17" t="inlineStr">
        <is>
          <t>Outils</t>
        </is>
      </c>
      <c r="G8" s="18">
        <f>IFERROR(AVERAGEIF(Questionnaire!A:A,"Outils",Questionnaire!N:N),0)</f>
        <v/>
      </c>
      <c r="H8" s="18">
        <f>IF(G8&lt;60,"À traiter",IF(G8&gt;=80,"Point fort","À surveiller"))</f>
        <v/>
      </c>
    </row>
    <row r="9">
      <c r="A9" s="15" t="inlineStr">
        <is>
          <t>Actions priorité haute</t>
        </is>
      </c>
      <c r="B9" s="16">
        <f>COUNTIF(Synthèse!G:G,"Haute")</f>
        <v/>
      </c>
      <c r="C9" s="15" t="inlineStr">
        <is>
          <t>Focalisation</t>
        </is>
      </c>
      <c r="D9" s="15" t="inlineStr"/>
      <c r="F9" s="17" t="inlineStr">
        <is>
          <t>Culture</t>
        </is>
      </c>
      <c r="G9" s="18">
        <f>IFERROR(AVERAGEIF(Questionnaire!A:A,"Culture",Questionnaire!N:N),0)</f>
        <v/>
      </c>
      <c r="H9" s="18">
        <f>IF(G9&lt;60,"À traiter",IF(G9&gt;=80,"Point fort","À surveiller"))</f>
        <v/>
      </c>
    </row>
    <row r="10">
      <c r="F10" s="17" t="inlineStr">
        <is>
          <t>Charge</t>
        </is>
      </c>
      <c r="G10" s="18">
        <f>IFERROR(AVERAGEIF(Questionnaire!A:A,"Charge",Questionnaire!N:N),0)</f>
        <v/>
      </c>
      <c r="H10" s="18">
        <f>IF(G10&lt;60,"À traiter",IF(G10&gt;=80,"Point fort","À surveiller"))</f>
        <v/>
      </c>
    </row>
    <row r="11">
      <c r="F11" s="17" t="inlineStr">
        <is>
          <t>Qualité</t>
        </is>
      </c>
      <c r="G11" s="18">
        <f>IFERROR(AVERAGEIF(Questionnaire!A:A,"Qualité",Questionnaire!N:N),0)</f>
        <v/>
      </c>
      <c r="H11" s="18">
        <f>IF(G11&lt;60,"À traiter",IF(G11&gt;=80,"Point fort","À surveiller"))</f>
        <v/>
      </c>
    </row>
  </sheetData>
  <mergeCells count="1">
    <mergeCell ref="A1:H1"/>
  </mergeCells>
  <conditionalFormatting sqref="B6">
    <cfRule type="cellIs" priority="1" operator="greaterThan" dxfId="0">
      <formula>0</formula>
    </cfRule>
    <cfRule type="cellIs" priority="2" operator="equal" dxfId="1">
      <formula>0</formula>
    </cfRule>
  </conditionalFormatting>
  <conditionalFormatting sqref="H4:H11">
    <cfRule type="cellIs" priority="3" operator="equal" dxfId="0">
      <formula>"À traiter"</formula>
    </cfRule>
    <cfRule type="cellIs" priority="4" operator="equal" dxfId="1">
      <formula>"Point fort"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15"/>
  <sheetViews>
    <sheetView workbookViewId="0">
      <selection activeCell="A1" sqref="A1"/>
    </sheetView>
  </sheetViews>
  <sheetFormatPr baseColWidth="8" defaultRowHeight="15"/>
  <cols>
    <col width="16" customWidth="1" min="1" max="1"/>
    <col width="24" customWidth="1" min="2" max="2"/>
    <col width="28" customWidth="1" min="3" max="3"/>
    <col width="20" customWidth="1" min="4" max="4"/>
    <col width="14" customWidth="1" min="5" max="5"/>
    <col width="14" customWidth="1" min="6" max="6"/>
    <col width="14" customWidth="1" min="7" max="7"/>
    <col width="14" customWidth="1" min="8" max="8"/>
    <col width="12" customWidth="1" min="9" max="9"/>
    <col width="22" customWidth="1" min="10" max="10"/>
    <col width="20" customWidth="1" min="11" max="11"/>
    <col width="24" customWidth="1" min="12" max="12"/>
    <col width="14" customWidth="1" min="13" max="13"/>
    <col width="14" customWidth="1" min="14" max="14"/>
    <col width="14" customWidth="1" min="15" max="15"/>
    <col width="14" customWidth="1" min="16" max="16"/>
  </cols>
  <sheetData>
    <row r="1" ht="30" customHeight="1">
      <c r="A1" s="1" t="inlineStr">
        <is>
          <t>Planning détaillé du diagnostic organisationnel</t>
        </is>
      </c>
    </row>
    <row r="2"/>
    <row r="3">
      <c r="A3" s="2" t="inlineStr">
        <is>
          <t>Phase</t>
        </is>
      </c>
      <c r="B3" s="2" t="inlineStr">
        <is>
          <t>Sous-activité</t>
        </is>
      </c>
      <c r="C3" s="2" t="inlineStr">
        <is>
          <t>Objectif</t>
        </is>
      </c>
      <c r="D3" s="2" t="inlineStr">
        <is>
          <t>Responsable</t>
        </is>
      </c>
      <c r="E3" s="2" t="inlineStr">
        <is>
          <t>Date début</t>
        </is>
      </c>
      <c r="F3" s="2" t="inlineStr">
        <is>
          <t>Date fin</t>
        </is>
      </c>
      <c r="G3" s="2" t="inlineStr">
        <is>
          <t>Statut</t>
        </is>
      </c>
      <c r="H3" s="2" t="inlineStr">
        <is>
          <t>Avancement %</t>
        </is>
      </c>
      <c r="I3" s="2" t="inlineStr">
        <is>
          <t>Priorité</t>
        </is>
      </c>
      <c r="J3" s="2" t="inlineStr">
        <is>
          <t>Livrable</t>
        </is>
      </c>
      <c r="K3" s="2" t="inlineStr">
        <is>
          <t>Risque identifié</t>
        </is>
      </c>
      <c r="L3" s="2" t="inlineStr">
        <is>
          <t>Commentaire</t>
        </is>
      </c>
      <c r="M3" s="2" t="inlineStr">
        <is>
          <t>Durée (jours)</t>
        </is>
      </c>
      <c r="N3" s="2" t="inlineStr">
        <is>
          <t>Jours restants</t>
        </is>
      </c>
      <c r="O3" s="2" t="inlineStr">
        <is>
          <t>Retard ?</t>
        </is>
      </c>
      <c r="P3" s="2" t="inlineStr">
        <is>
          <t>Feu</t>
        </is>
      </c>
    </row>
    <row r="4">
      <c r="A4" s="3" t="inlineStr">
        <is>
          <t>Cadrage</t>
        </is>
      </c>
      <c r="B4" s="3" t="inlineStr">
        <is>
          <t>Définir objectifs</t>
        </is>
      </c>
      <c r="C4" s="3" t="inlineStr">
        <is>
          <t>Aligner direction</t>
        </is>
      </c>
      <c r="D4" s="3" t="inlineStr">
        <is>
          <t>Chef projet</t>
        </is>
      </c>
      <c r="E4" s="3" t="inlineStr"/>
      <c r="F4" s="3" t="inlineStr"/>
      <c r="G4" s="3" t="inlineStr">
        <is>
          <t>À planifier</t>
        </is>
      </c>
      <c r="H4" s="3" t="n">
        <v>0.1</v>
      </c>
      <c r="I4" s="3" t="inlineStr">
        <is>
          <t>Haute</t>
        </is>
      </c>
      <c r="J4" s="3" t="inlineStr">
        <is>
          <t>Note cadrage</t>
        </is>
      </c>
      <c r="K4" s="3" t="inlineStr">
        <is>
          <t>Objectifs flous</t>
        </is>
      </c>
      <c r="L4" s="3" t="inlineStr"/>
      <c r="M4" s="18">
        <f>IF(AND(E4&lt;&gt;"",F4&lt;&gt;""),F4-E4+1,"")</f>
        <v/>
      </c>
      <c r="N4" s="18">
        <f>IF(F4&lt;&gt;"",F4-TODAY(),"")</f>
        <v/>
      </c>
      <c r="O4" s="18">
        <f>IF(AND(G4&lt;&gt;"Terminé",F4&lt;&gt;"",F4&lt;TODAY()),"Oui","")</f>
        <v/>
      </c>
      <c r="P4" s="18">
        <f>IF(G4="Terminé","🟢",IF(O4="Oui","🔴",IF(G4="En cours","🟠","⚪")))</f>
        <v/>
      </c>
    </row>
    <row r="5">
      <c r="A5" s="4" t="inlineStr">
        <is>
          <t>Cadrage</t>
        </is>
      </c>
      <c r="B5" s="4" t="inlineStr">
        <is>
          <t>Identifier parties prenantes</t>
        </is>
      </c>
      <c r="C5" s="4" t="inlineStr">
        <is>
          <t>Cartographier acteurs</t>
        </is>
      </c>
      <c r="D5" s="4" t="inlineStr">
        <is>
          <t>PMO</t>
        </is>
      </c>
      <c r="E5" s="4" t="inlineStr"/>
      <c r="F5" s="4" t="inlineStr"/>
      <c r="G5" s="4" t="inlineStr">
        <is>
          <t>À planifier</t>
        </is>
      </c>
      <c r="H5" s="4" t="n">
        <v>0</v>
      </c>
      <c r="I5" s="4" t="inlineStr">
        <is>
          <t>Haute</t>
        </is>
      </c>
      <c r="J5" s="4" t="inlineStr">
        <is>
          <t>Stakeholder map</t>
        </is>
      </c>
      <c r="K5" s="4" t="inlineStr"/>
      <c r="L5" s="4" t="inlineStr"/>
      <c r="M5" s="18">
        <f>IF(AND(E5&lt;&gt;"",F5&lt;&gt;""),F5-E5+1,"")</f>
        <v/>
      </c>
      <c r="N5" s="18">
        <f>IF(F5&lt;&gt;"",F5-TODAY(),"")</f>
        <v/>
      </c>
      <c r="O5" s="18">
        <f>IF(AND(G5&lt;&gt;"Terminé",F5&lt;&gt;"",F5&lt;TODAY()),"Oui","")</f>
        <v/>
      </c>
      <c r="P5" s="18">
        <f>IF(G5="Terminé","🟢",IF(O5="Oui","🔴",IF(G5="En cours","🟠","⚪")))</f>
        <v/>
      </c>
    </row>
    <row r="6">
      <c r="A6" s="3" t="inlineStr">
        <is>
          <t>Collecte</t>
        </is>
      </c>
      <c r="B6" s="3" t="inlineStr">
        <is>
          <t>Entretiens managers</t>
        </is>
      </c>
      <c r="C6" s="3" t="inlineStr">
        <is>
          <t>Comprendre organisation réelle</t>
        </is>
      </c>
      <c r="D6" s="3" t="inlineStr">
        <is>
          <t>Consultant</t>
        </is>
      </c>
      <c r="E6" s="3" t="inlineStr"/>
      <c r="F6" s="3" t="inlineStr"/>
      <c r="G6" s="3" t="inlineStr">
        <is>
          <t>À planifier</t>
        </is>
      </c>
      <c r="H6" s="3" t="n">
        <v>0</v>
      </c>
      <c r="I6" s="3" t="inlineStr">
        <is>
          <t>Haute</t>
        </is>
      </c>
      <c r="J6" s="3" t="inlineStr">
        <is>
          <t>Notes entretiens</t>
        </is>
      </c>
      <c r="K6" s="3" t="inlineStr"/>
      <c r="L6" s="3" t="inlineStr"/>
      <c r="M6" s="18">
        <f>IF(AND(E6&lt;&gt;"",F6&lt;&gt;""),F6-E6+1,"")</f>
        <v/>
      </c>
      <c r="N6" s="18">
        <f>IF(F6&lt;&gt;"",F6-TODAY(),"")</f>
        <v/>
      </c>
      <c r="O6" s="18">
        <f>IF(AND(G6&lt;&gt;"Terminé",F6&lt;&gt;"",F6&lt;TODAY()),"Oui","")</f>
        <v/>
      </c>
      <c r="P6" s="18">
        <f>IF(G6="Terminé","🟢",IF(O6="Oui","🔴",IF(G6="En cours","🟠","⚪")))</f>
        <v/>
      </c>
    </row>
    <row r="7">
      <c r="A7" s="4" t="inlineStr">
        <is>
          <t>Collecte</t>
        </is>
      </c>
      <c r="B7" s="4" t="inlineStr">
        <is>
          <t>Questionnaire équipes</t>
        </is>
      </c>
      <c r="C7" s="4" t="inlineStr">
        <is>
          <t>Mesurer perception terrain</t>
        </is>
      </c>
      <c r="D7" s="4" t="inlineStr">
        <is>
          <t>RH</t>
        </is>
      </c>
      <c r="E7" s="4" t="inlineStr"/>
      <c r="F7" s="4" t="inlineStr"/>
      <c r="G7" s="4" t="inlineStr">
        <is>
          <t>À planifier</t>
        </is>
      </c>
      <c r="H7" s="4" t="n">
        <v>0</v>
      </c>
      <c r="I7" s="4" t="inlineStr">
        <is>
          <t>Haute</t>
        </is>
      </c>
      <c r="J7" s="4" t="inlineStr">
        <is>
          <t>Résultats enquête</t>
        </is>
      </c>
      <c r="K7" s="4" t="inlineStr"/>
      <c r="L7" s="4" t="inlineStr"/>
      <c r="M7" s="18">
        <f>IF(AND(E7&lt;&gt;"",F7&lt;&gt;""),F7-E7+1,"")</f>
        <v/>
      </c>
      <c r="N7" s="18">
        <f>IF(F7&lt;&gt;"",F7-TODAY(),"")</f>
        <v/>
      </c>
      <c r="O7" s="18">
        <f>IF(AND(G7&lt;&gt;"Terminé",F7&lt;&gt;"",F7&lt;TODAY()),"Oui","")</f>
        <v/>
      </c>
      <c r="P7" s="18">
        <f>IF(G7="Terminé","🟢",IF(O7="Oui","🔴",IF(G7="En cours","🟠","⚪")))</f>
        <v/>
      </c>
    </row>
    <row r="8">
      <c r="A8" s="3" t="inlineStr">
        <is>
          <t>Collecte</t>
        </is>
      </c>
      <c r="B8" s="3" t="inlineStr">
        <is>
          <t>Analyse documents</t>
        </is>
      </c>
      <c r="C8" s="3" t="inlineStr">
        <is>
          <t>Identifier écarts process</t>
        </is>
      </c>
      <c r="D8" s="3" t="inlineStr">
        <is>
          <t>Analyste</t>
        </is>
      </c>
      <c r="E8" s="3" t="inlineStr"/>
      <c r="F8" s="3" t="inlineStr"/>
      <c r="G8" s="3" t="inlineStr">
        <is>
          <t>À planifier</t>
        </is>
      </c>
      <c r="H8" s="3" t="n">
        <v>0</v>
      </c>
      <c r="I8" s="3" t="inlineStr">
        <is>
          <t>Moyenne</t>
        </is>
      </c>
      <c r="J8" s="3" t="inlineStr">
        <is>
          <t>Synthèse documentaire</t>
        </is>
      </c>
      <c r="K8" s="3" t="inlineStr"/>
      <c r="L8" s="3" t="inlineStr"/>
      <c r="M8" s="18">
        <f>IF(AND(E8&lt;&gt;"",F8&lt;&gt;""),F8-E8+1,"")</f>
        <v/>
      </c>
      <c r="N8" s="18">
        <f>IF(F8&lt;&gt;"",F8-TODAY(),"")</f>
        <v/>
      </c>
      <c r="O8" s="18">
        <f>IF(AND(G8&lt;&gt;"Terminé",F8&lt;&gt;"",F8&lt;TODAY()),"Oui","")</f>
        <v/>
      </c>
      <c r="P8" s="18">
        <f>IF(G8="Terminé","🟢",IF(O8="Oui","🔴",IF(G8="En cours","🟠","⚪")))</f>
        <v/>
      </c>
    </row>
    <row r="9">
      <c r="A9" s="4" t="inlineStr">
        <is>
          <t>Cartographie</t>
        </is>
      </c>
      <c r="B9" s="4" t="inlineStr">
        <is>
          <t>Processus clés</t>
        </is>
      </c>
      <c r="C9" s="4" t="inlineStr">
        <is>
          <t>Visualiser flux</t>
        </is>
      </c>
      <c r="D9" s="4" t="inlineStr">
        <is>
          <t>Analyste</t>
        </is>
      </c>
      <c r="E9" s="4" t="inlineStr"/>
      <c r="F9" s="4" t="inlineStr"/>
      <c r="G9" s="4" t="inlineStr">
        <is>
          <t>À planifier</t>
        </is>
      </c>
      <c r="H9" s="4" t="n">
        <v>0</v>
      </c>
      <c r="I9" s="4" t="inlineStr">
        <is>
          <t>Haute</t>
        </is>
      </c>
      <c r="J9" s="4" t="inlineStr">
        <is>
          <t>Cartographie processus</t>
        </is>
      </c>
      <c r="K9" s="4" t="inlineStr"/>
      <c r="L9" s="4" t="inlineStr"/>
      <c r="M9" s="18">
        <f>IF(AND(E9&lt;&gt;"",F9&lt;&gt;""),F9-E9+1,"")</f>
        <v/>
      </c>
      <c r="N9" s="18">
        <f>IF(F9&lt;&gt;"",F9-TODAY(),"")</f>
        <v/>
      </c>
      <c r="O9" s="18">
        <f>IF(AND(G9&lt;&gt;"Terminé",F9&lt;&gt;"",F9&lt;TODAY()),"Oui","")</f>
        <v/>
      </c>
      <c r="P9" s="18">
        <f>IF(G9="Terminé","🟢",IF(O9="Oui","🔴",IF(G9="En cours","🟠","⚪")))</f>
        <v/>
      </c>
    </row>
    <row r="10">
      <c r="A10" s="3" t="inlineStr">
        <is>
          <t>Analyse</t>
        </is>
      </c>
      <c r="B10" s="3" t="inlineStr">
        <is>
          <t>Identifier causes racines</t>
        </is>
      </c>
      <c r="C10" s="3" t="inlineStr">
        <is>
          <t>Comprendre dysfonctionnements</t>
        </is>
      </c>
      <c r="D10" s="3" t="inlineStr">
        <is>
          <t>Équipe projet</t>
        </is>
      </c>
      <c r="E10" s="3" t="inlineStr"/>
      <c r="F10" s="3" t="inlineStr"/>
      <c r="G10" s="3" t="inlineStr">
        <is>
          <t>À planifier</t>
        </is>
      </c>
      <c r="H10" s="3" t="n">
        <v>0</v>
      </c>
      <c r="I10" s="3" t="inlineStr">
        <is>
          <t>Haute</t>
        </is>
      </c>
      <c r="J10" s="3" t="inlineStr">
        <is>
          <t>Analyse RCA</t>
        </is>
      </c>
      <c r="K10" s="3" t="inlineStr"/>
      <c r="L10" s="3" t="inlineStr"/>
      <c r="M10" s="18">
        <f>IF(AND(E10&lt;&gt;"",F10&lt;&gt;""),F10-E10+1,"")</f>
        <v/>
      </c>
      <c r="N10" s="18">
        <f>IF(F10&lt;&gt;"",F10-TODAY(),"")</f>
        <v/>
      </c>
      <c r="O10" s="18">
        <f>IF(AND(G10&lt;&gt;"Terminé",F10&lt;&gt;"",F10&lt;TODAY()),"Oui","")</f>
        <v/>
      </c>
      <c r="P10" s="18">
        <f>IF(G10="Terminé","🟢",IF(O10="Oui","🔴",IF(G10="En cours","🟠","⚪")))</f>
        <v/>
      </c>
    </row>
    <row r="11">
      <c r="A11" s="4" t="inlineStr">
        <is>
          <t>Analyse</t>
        </is>
      </c>
      <c r="B11" s="4" t="inlineStr">
        <is>
          <t>Priorisation problèmes</t>
        </is>
      </c>
      <c r="C11" s="4" t="inlineStr">
        <is>
          <t>Hiérarchiser impacts</t>
        </is>
      </c>
      <c r="D11" s="4" t="inlineStr">
        <is>
          <t>Direction</t>
        </is>
      </c>
      <c r="E11" s="4" t="inlineStr"/>
      <c r="F11" s="4" t="inlineStr"/>
      <c r="G11" s="4" t="inlineStr">
        <is>
          <t>À planifier</t>
        </is>
      </c>
      <c r="H11" s="4" t="n">
        <v>0</v>
      </c>
      <c r="I11" s="4" t="inlineStr">
        <is>
          <t>Haute</t>
        </is>
      </c>
      <c r="J11" s="4" t="inlineStr">
        <is>
          <t>Liste priorisée</t>
        </is>
      </c>
      <c r="K11" s="4" t="inlineStr"/>
      <c r="L11" s="4" t="inlineStr"/>
      <c r="M11" s="18">
        <f>IF(AND(E11&lt;&gt;"",F11&lt;&gt;""),F11-E11+1,"")</f>
        <v/>
      </c>
      <c r="N11" s="18">
        <f>IF(F11&lt;&gt;"",F11-TODAY(),"")</f>
        <v/>
      </c>
      <c r="O11" s="18">
        <f>IF(AND(G11&lt;&gt;"Terminé",F11&lt;&gt;"",F11&lt;TODAY()),"Oui","")</f>
        <v/>
      </c>
      <c r="P11" s="18">
        <f>IF(G11="Terminé","🟢",IF(O11="Oui","🔴",IF(G11="En cours","🟠","⚪")))</f>
        <v/>
      </c>
    </row>
    <row r="12">
      <c r="A12" s="3" t="inlineStr">
        <is>
          <t>Restitution</t>
        </is>
      </c>
      <c r="B12" s="3" t="inlineStr">
        <is>
          <t>Préparer slides</t>
        </is>
      </c>
      <c r="C12" s="3" t="inlineStr">
        <is>
          <t>Communication claire</t>
        </is>
      </c>
      <c r="D12" s="3" t="inlineStr">
        <is>
          <t>Chef projet</t>
        </is>
      </c>
      <c r="E12" s="3" t="inlineStr"/>
      <c r="F12" s="3" t="inlineStr"/>
      <c r="G12" s="3" t="inlineStr">
        <is>
          <t>À planifier</t>
        </is>
      </c>
      <c r="H12" s="3" t="n">
        <v>0</v>
      </c>
      <c r="I12" s="3" t="inlineStr">
        <is>
          <t>Moyenne</t>
        </is>
      </c>
      <c r="J12" s="3" t="inlineStr">
        <is>
          <t>Présentation</t>
        </is>
      </c>
      <c r="K12" s="3" t="inlineStr"/>
      <c r="L12" s="3" t="inlineStr"/>
      <c r="M12" s="18">
        <f>IF(AND(E12&lt;&gt;"",F12&lt;&gt;""),F12-E12+1,"")</f>
        <v/>
      </c>
      <c r="N12" s="18">
        <f>IF(F12&lt;&gt;"",F12-TODAY(),"")</f>
        <v/>
      </c>
      <c r="O12" s="18">
        <f>IF(AND(G12&lt;&gt;"Terminé",F12&lt;&gt;"",F12&lt;TODAY()),"Oui","")</f>
        <v/>
      </c>
      <c r="P12" s="18">
        <f>IF(G12="Terminé","🟢",IF(O12="Oui","🔴",IF(G12="En cours","🟠","⚪")))</f>
        <v/>
      </c>
    </row>
    <row r="13">
      <c r="A13" s="4" t="inlineStr">
        <is>
          <t>Restitution</t>
        </is>
      </c>
      <c r="B13" s="4" t="inlineStr">
        <is>
          <t>Workshop validation</t>
        </is>
      </c>
      <c r="C13" s="4" t="inlineStr">
        <is>
          <t>Alignement collectif</t>
        </is>
      </c>
      <c r="D13" s="4" t="inlineStr">
        <is>
          <t>Direction</t>
        </is>
      </c>
      <c r="E13" s="4" t="inlineStr"/>
      <c r="F13" s="4" t="inlineStr"/>
      <c r="G13" s="4" t="inlineStr">
        <is>
          <t>À planifier</t>
        </is>
      </c>
      <c r="H13" s="4" t="n">
        <v>0</v>
      </c>
      <c r="I13" s="4" t="inlineStr">
        <is>
          <t>Haute</t>
        </is>
      </c>
      <c r="J13" s="4" t="inlineStr">
        <is>
          <t>Compte rendu</t>
        </is>
      </c>
      <c r="K13" s="4" t="inlineStr"/>
      <c r="L13" s="4" t="inlineStr"/>
      <c r="M13" s="18">
        <f>IF(AND(E13&lt;&gt;"",F13&lt;&gt;""),F13-E13+1,"")</f>
        <v/>
      </c>
      <c r="N13" s="18">
        <f>IF(F13&lt;&gt;"",F13-TODAY(),"")</f>
        <v/>
      </c>
      <c r="O13" s="18">
        <f>IF(AND(G13&lt;&gt;"Terminé",F13&lt;&gt;"",F13&lt;TODAY()),"Oui","")</f>
        <v/>
      </c>
      <c r="P13" s="18">
        <f>IF(G13="Terminé","🟢",IF(O13="Oui","🔴",IF(G13="En cours","🟠","⚪")))</f>
        <v/>
      </c>
    </row>
    <row r="14">
      <c r="A14" s="3" t="inlineStr">
        <is>
          <t>Plan action</t>
        </is>
      </c>
      <c r="B14" s="3" t="inlineStr">
        <is>
          <t>Définir actions</t>
        </is>
      </c>
      <c r="C14" s="3" t="inlineStr">
        <is>
          <t>Amélioration continue</t>
        </is>
      </c>
      <c r="D14" s="3" t="inlineStr">
        <is>
          <t>PMO</t>
        </is>
      </c>
      <c r="E14" s="3" t="inlineStr"/>
      <c r="F14" s="3" t="inlineStr"/>
      <c r="G14" s="3" t="inlineStr">
        <is>
          <t>À planifier</t>
        </is>
      </c>
      <c r="H14" s="3" t="n">
        <v>0</v>
      </c>
      <c r="I14" s="3" t="inlineStr">
        <is>
          <t>Haute</t>
        </is>
      </c>
      <c r="J14" s="3" t="inlineStr">
        <is>
          <t>Plan action</t>
        </is>
      </c>
      <c r="K14" s="3" t="inlineStr"/>
      <c r="L14" s="3" t="inlineStr"/>
      <c r="M14" s="18">
        <f>IF(AND(E14&lt;&gt;"",F14&lt;&gt;""),F14-E14+1,"")</f>
        <v/>
      </c>
      <c r="N14" s="18">
        <f>IF(F14&lt;&gt;"",F14-TODAY(),"")</f>
        <v/>
      </c>
      <c r="O14" s="18">
        <f>IF(AND(G14&lt;&gt;"Terminé",F14&lt;&gt;"",F14&lt;TODAY()),"Oui","")</f>
        <v/>
      </c>
      <c r="P14" s="18">
        <f>IF(G14="Terminé","🟢",IF(O14="Oui","🔴",IF(G14="En cours","🟠","⚪")))</f>
        <v/>
      </c>
    </row>
    <row r="15">
      <c r="A15" s="4" t="inlineStr">
        <is>
          <t>Plan action</t>
        </is>
      </c>
      <c r="B15" s="4" t="inlineStr">
        <is>
          <t>Suivi KPI</t>
        </is>
      </c>
      <c r="C15" s="4" t="inlineStr">
        <is>
          <t>Mesurer progrès</t>
        </is>
      </c>
      <c r="D15" s="4" t="inlineStr">
        <is>
          <t>Contrôle gestion</t>
        </is>
      </c>
      <c r="E15" s="4" t="inlineStr"/>
      <c r="F15" s="4" t="inlineStr"/>
      <c r="G15" s="4" t="inlineStr">
        <is>
          <t>À planifier</t>
        </is>
      </c>
      <c r="H15" s="4" t="n">
        <v>0</v>
      </c>
      <c r="I15" s="4" t="inlineStr">
        <is>
          <t>Moyenne</t>
        </is>
      </c>
      <c r="J15" s="4" t="inlineStr">
        <is>
          <t>Dashboard KPI</t>
        </is>
      </c>
      <c r="K15" s="4" t="inlineStr"/>
      <c r="L15" s="4" t="inlineStr"/>
      <c r="M15" s="18">
        <f>IF(AND(E15&lt;&gt;"",F15&lt;&gt;""),F15-E15+1,"")</f>
        <v/>
      </c>
      <c r="N15" s="18">
        <f>IF(F15&lt;&gt;"",F15-TODAY(),"")</f>
        <v/>
      </c>
      <c r="O15" s="18">
        <f>IF(AND(G15&lt;&gt;"Terminé",F15&lt;&gt;"",F15&lt;TODAY()),"Oui","")</f>
        <v/>
      </c>
      <c r="P15" s="18">
        <f>IF(G15="Terminé","🟢",IF(O15="Oui","🔴",IF(G15="En cours","🟠","⚪")))</f>
        <v/>
      </c>
    </row>
  </sheetData>
  <mergeCells count="1">
    <mergeCell ref="A1:L1"/>
  </mergeCells>
  <conditionalFormatting sqref="O4:O15">
    <cfRule type="cellIs" priority="1" operator="equal" dxfId="0">
      <formula>"Oui"</formula>
    </cfRule>
  </conditionalFormatting>
  <dataValidations count="3">
    <dataValidation sqref="G4:G15" showDropDown="0" showInputMessage="0" showErrorMessage="0" allowBlank="1" type="list">
      <formula1>"À planifier,En cours,Terminé"</formula1>
    </dataValidation>
    <dataValidation sqref="I4:I15" showDropDown="0" showInputMessage="0" showErrorMessage="0" allowBlank="1" type="list">
      <formula1>"Haute,Moyenne,Basse"</formula1>
    </dataValidation>
    <dataValidation sqref="G4:G15" showDropDown="0" showInputMessage="0" showErrorMessage="0" allowBlank="1" type="list">
      <formula1>"À planifier,En cours,Terminé"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1"/>
  <sheetViews>
    <sheetView workbookViewId="0">
      <selection activeCell="A1" sqref="A1"/>
    </sheetView>
  </sheetViews>
  <sheetFormatPr baseColWidth="8" defaultRowHeight="15"/>
  <cols>
    <col width="16" customWidth="1" min="13" max="13"/>
    <col width="16" customWidth="1" min="14" max="14"/>
    <col width="28" customWidth="1" min="15" max="15"/>
  </cols>
  <sheetData>
    <row r="1" ht="30" customHeight="1">
      <c r="A1" s="5" t="inlineStr">
        <is>
          <t>Questionnaire organisationnel enrichi</t>
        </is>
      </c>
    </row>
    <row r="2"/>
    <row r="3">
      <c r="A3" s="6" t="inlineStr">
        <is>
          <t>Thème</t>
        </is>
      </c>
      <c r="B3" s="6" t="inlineStr">
        <is>
          <t>Question</t>
        </is>
      </c>
      <c r="C3" s="6" t="inlineStr">
        <is>
          <t>Score (1-5)</t>
        </is>
      </c>
      <c r="D3" s="6" t="inlineStr">
        <is>
          <t>Impact</t>
        </is>
      </c>
      <c r="E3" s="6" t="inlineStr">
        <is>
          <t>Priorité</t>
        </is>
      </c>
      <c r="F3" s="6" t="inlineStr">
        <is>
          <t>Commentaire</t>
        </is>
      </c>
      <c r="G3" s="6" t="n"/>
      <c r="H3" s="6" t="n"/>
      <c r="I3" s="6" t="n"/>
      <c r="J3" s="6" t="n"/>
      <c r="K3" s="6" t="n"/>
      <c r="L3" s="6" t="n"/>
      <c r="M3" s="6" t="inlineStr">
        <is>
          <t>Alerte</t>
        </is>
      </c>
      <c r="N3" s="6" t="inlineStr">
        <is>
          <t>Score (/100)</t>
        </is>
      </c>
      <c r="O3" s="6" t="inlineStr">
        <is>
          <t>Lecture rapide</t>
        </is>
      </c>
    </row>
    <row r="4">
      <c r="A4" s="7" t="inlineStr">
        <is>
          <t>Rôles</t>
        </is>
      </c>
      <c r="B4" s="7" t="inlineStr">
        <is>
          <t>Les responsabilités sont-elles clairement définies ?</t>
        </is>
      </c>
      <c r="C4" s="7" t="inlineStr"/>
      <c r="D4" s="7" t="inlineStr">
        <is>
          <t>Organisation</t>
        </is>
      </c>
      <c r="E4" s="7" t="inlineStr">
        <is>
          <t>Haute</t>
        </is>
      </c>
      <c r="F4" s="7" t="inlineStr"/>
      <c r="M4" s="18">
        <f>IF(C4&lt;&gt;"",IF(C4&lt;=2,"À traiter",IF(C4&gt;=4,"Point fort","À surveiller")),"")</f>
        <v/>
      </c>
      <c r="N4" s="21">
        <f>IF(C4&lt;&gt;"",C4*20,"")</f>
        <v/>
      </c>
      <c r="O4" s="18">
        <f>IF(M4="À traiter","Priorité d’amélioration",IF(M4="Point fort","À capitaliser","À clarifier"))</f>
        <v/>
      </c>
    </row>
    <row r="5">
      <c r="A5" s="4" t="inlineStr">
        <is>
          <t>Décision</t>
        </is>
      </c>
      <c r="B5" s="4" t="inlineStr">
        <is>
          <t>Les décisions sont-elles rapides ?</t>
        </is>
      </c>
      <c r="C5" s="4" t="inlineStr"/>
      <c r="D5" s="4" t="inlineStr">
        <is>
          <t>Performance</t>
        </is>
      </c>
      <c r="E5" s="4" t="inlineStr">
        <is>
          <t>Haute</t>
        </is>
      </c>
      <c r="F5" s="4" t="inlineStr"/>
      <c r="M5" s="18">
        <f>IF(C5&lt;&gt;"",IF(C5&lt;=2,"À traiter",IF(C5&gt;=4,"Point fort","À surveiller")),"")</f>
        <v/>
      </c>
      <c r="N5" s="21">
        <f>IF(C5&lt;&gt;"",C5*20,"")</f>
        <v/>
      </c>
      <c r="O5" s="18">
        <f>IF(M5="À traiter","Priorité d’amélioration",IF(M5="Point fort","À capitaliser","À clarifier"))</f>
        <v/>
      </c>
    </row>
    <row r="6">
      <c r="A6" s="7" t="inlineStr">
        <is>
          <t>Communication</t>
        </is>
      </c>
      <c r="B6" s="7" t="inlineStr">
        <is>
          <t>L’information circule-t-elle correctement ?</t>
        </is>
      </c>
      <c r="C6" s="7" t="inlineStr"/>
      <c r="D6" s="7" t="inlineStr">
        <is>
          <t>Collaboration</t>
        </is>
      </c>
      <c r="E6" s="7" t="inlineStr">
        <is>
          <t>Moyenne</t>
        </is>
      </c>
      <c r="F6" s="7" t="inlineStr"/>
      <c r="M6" s="18">
        <f>IF(C6&lt;&gt;"",IF(C6&lt;=2,"À traiter",IF(C6&gt;=4,"Point fort","À surveiller")),"")</f>
        <v/>
      </c>
      <c r="N6" s="21">
        <f>IF(C6&lt;&gt;"",C6*20,"")</f>
        <v/>
      </c>
      <c r="O6" s="18">
        <f>IF(M6="À traiter","Priorité d’amélioration",IF(M6="Point fort","À capitaliser","À clarifier"))</f>
        <v/>
      </c>
    </row>
    <row r="7">
      <c r="A7" s="4" t="inlineStr">
        <is>
          <t>Processus</t>
        </is>
      </c>
      <c r="B7" s="4" t="inlineStr">
        <is>
          <t>Les étapes sont-elles sans doublons ?</t>
        </is>
      </c>
      <c r="C7" s="4" t="inlineStr"/>
      <c r="D7" s="4" t="inlineStr">
        <is>
          <t>Efficacité</t>
        </is>
      </c>
      <c r="E7" s="4" t="inlineStr">
        <is>
          <t>Haute</t>
        </is>
      </c>
      <c r="F7" s="4" t="inlineStr"/>
      <c r="M7" s="18">
        <f>IF(C7&lt;&gt;"",IF(C7&lt;=2,"À traiter",IF(C7&gt;=4,"Point fort","À surveiller")),"")</f>
        <v/>
      </c>
      <c r="N7" s="21">
        <f>IF(C7&lt;&gt;"",C7*20,"")</f>
        <v/>
      </c>
      <c r="O7" s="18">
        <f>IF(M7="À traiter","Priorité d’amélioration",IF(M7="Point fort","À capitaliser","À clarifier"))</f>
        <v/>
      </c>
    </row>
    <row r="8">
      <c r="A8" s="7" t="inlineStr">
        <is>
          <t>Outils</t>
        </is>
      </c>
      <c r="B8" s="7" t="inlineStr">
        <is>
          <t>Les outils facilitent-ils le travail ?</t>
        </is>
      </c>
      <c r="C8" s="7" t="inlineStr"/>
      <c r="D8" s="7" t="inlineStr">
        <is>
          <t>Productivité</t>
        </is>
      </c>
      <c r="E8" s="7" t="inlineStr">
        <is>
          <t>Moyenne</t>
        </is>
      </c>
      <c r="F8" s="7" t="inlineStr"/>
      <c r="M8" s="18">
        <f>IF(C8&lt;&gt;"",IF(C8&lt;=2,"À traiter",IF(C8&gt;=4,"Point fort","À surveiller")),"")</f>
        <v/>
      </c>
      <c r="N8" s="21">
        <f>IF(C8&lt;&gt;"",C8*20,"")</f>
        <v/>
      </c>
      <c r="O8" s="18">
        <f>IF(M8="À traiter","Priorité d’amélioration",IF(M8="Point fort","À capitaliser","À clarifier"))</f>
        <v/>
      </c>
    </row>
    <row r="9">
      <c r="A9" s="4" t="inlineStr">
        <is>
          <t>Culture</t>
        </is>
      </c>
      <c r="B9" s="4" t="inlineStr">
        <is>
          <t>La coopération est-elle encouragée ?</t>
        </is>
      </c>
      <c r="C9" s="4" t="inlineStr"/>
      <c r="D9" s="4" t="inlineStr">
        <is>
          <t>Climat social</t>
        </is>
      </c>
      <c r="E9" s="4" t="inlineStr">
        <is>
          <t>Moyenne</t>
        </is>
      </c>
      <c r="F9" s="4" t="inlineStr"/>
      <c r="M9" s="18">
        <f>IF(C9&lt;&gt;"",IF(C9&lt;=2,"À traiter",IF(C9&gt;=4,"Point fort","À surveiller")),"")</f>
        <v/>
      </c>
      <c r="N9" s="21">
        <f>IF(C9&lt;&gt;"",C9*20,"")</f>
        <v/>
      </c>
      <c r="O9" s="18">
        <f>IF(M9="À traiter","Priorité d’amélioration",IF(M9="Point fort","À capitaliser","À clarifier"))</f>
        <v/>
      </c>
    </row>
    <row r="10">
      <c r="A10" s="7" t="inlineStr">
        <is>
          <t>Charge</t>
        </is>
      </c>
      <c r="B10" s="7" t="inlineStr">
        <is>
          <t>La charge de travail est-elle équilibrée ?</t>
        </is>
      </c>
      <c r="C10" s="7" t="inlineStr"/>
      <c r="D10" s="7" t="inlineStr">
        <is>
          <t>Risque RH</t>
        </is>
      </c>
      <c r="E10" s="7" t="inlineStr">
        <is>
          <t>Haute</t>
        </is>
      </c>
      <c r="F10" s="7" t="inlineStr"/>
      <c r="M10" s="18">
        <f>IF(C10&lt;&gt;"",IF(C10&lt;=2,"À traiter",IF(C10&gt;=4,"Point fort","À surveiller")),"")</f>
        <v/>
      </c>
      <c r="N10" s="21">
        <f>IF(C10&lt;&gt;"",C10*20,"")</f>
        <v/>
      </c>
      <c r="O10" s="18">
        <f>IF(M10="À traiter","Priorité d’amélioration",IF(M10="Point fort","À capitaliser","À clarifier"))</f>
        <v/>
      </c>
    </row>
    <row r="11">
      <c r="A11" s="4" t="inlineStr">
        <is>
          <t>Qualité</t>
        </is>
      </c>
      <c r="B11" s="4" t="inlineStr">
        <is>
          <t>Les erreurs sont-elles analysées ?</t>
        </is>
      </c>
      <c r="C11" s="4" t="inlineStr"/>
      <c r="D11" s="4" t="inlineStr">
        <is>
          <t>Amélioration continue</t>
        </is>
      </c>
      <c r="E11" s="4" t="inlineStr">
        <is>
          <t>Haute</t>
        </is>
      </c>
      <c r="F11" s="4" t="inlineStr"/>
      <c r="M11" s="18">
        <f>IF(C11&lt;&gt;"",IF(C11&lt;=2,"À traiter",IF(C11&gt;=4,"Point fort","À surveiller")),"")</f>
        <v/>
      </c>
      <c r="N11" s="21">
        <f>IF(C11&lt;&gt;"",C11*20,"")</f>
        <v/>
      </c>
      <c r="O11" s="18">
        <f>IF(M11="À traiter","Priorité d’amélioration",IF(M11="Point fort","À capitaliser","À clarifier"))</f>
        <v/>
      </c>
    </row>
  </sheetData>
  <mergeCells count="1">
    <mergeCell ref="A1:L1"/>
  </mergeCells>
  <conditionalFormatting sqref="M4:M11">
    <cfRule type="cellIs" priority="1" operator="equal" dxfId="0">
      <formula>"À traiter"</formula>
    </cfRule>
    <cfRule type="cellIs" priority="2" operator="equal" dxfId="1">
      <formula>"Point fort"</formula>
    </cfRule>
  </conditionalFormatting>
  <dataValidations count="1">
    <dataValidation sqref="C4:C11" showDropDown="0" showInputMessage="0" showErrorMessage="0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8"/>
  <sheetViews>
    <sheetView workbookViewId="0">
      <selection activeCell="A1" sqref="A1"/>
    </sheetView>
  </sheetViews>
  <sheetFormatPr baseColWidth="8" defaultRowHeight="15"/>
  <cols>
    <col width="14" customWidth="1" min="13" max="13"/>
  </cols>
  <sheetData>
    <row r="1" ht="30" customHeight="1">
      <c r="A1" s="8" t="inlineStr">
        <is>
          <t>Synthèse stratégique préremplie</t>
        </is>
      </c>
    </row>
    <row r="2"/>
    <row r="3">
      <c r="A3" s="9" t="inlineStr">
        <is>
          <t>Constat</t>
        </is>
      </c>
      <c r="B3" s="9" t="inlineStr">
        <is>
          <t>Cause probable</t>
        </is>
      </c>
      <c r="C3" s="9" t="inlineStr">
        <is>
          <t>Impact</t>
        </is>
      </c>
      <c r="D3" s="9" t="inlineStr">
        <is>
          <t>Action recommandée</t>
        </is>
      </c>
      <c r="E3" s="9" t="inlineStr">
        <is>
          <t>Effort</t>
        </is>
      </c>
      <c r="F3" s="9" t="inlineStr">
        <is>
          <t>Impact attendu</t>
        </is>
      </c>
      <c r="G3" s="9" t="inlineStr">
        <is>
          <t>Priorité</t>
        </is>
      </c>
      <c r="H3" s="9" t="n"/>
      <c r="I3" s="9" t="n"/>
      <c r="J3" s="9" t="n"/>
      <c r="K3" s="9" t="n"/>
      <c r="L3" s="9" t="n"/>
      <c r="M3" s="9" t="inlineStr">
        <is>
          <t>Score priorité</t>
        </is>
      </c>
    </row>
    <row r="4">
      <c r="A4" s="10" t="inlineStr">
        <is>
          <t>Rôles flous</t>
        </is>
      </c>
      <c r="B4" s="10" t="inlineStr">
        <is>
          <t>Absence RACI</t>
        </is>
      </c>
      <c r="C4" s="10" t="inlineStr">
        <is>
          <t>Retards décisions</t>
        </is>
      </c>
      <c r="D4" s="10" t="inlineStr">
        <is>
          <t>Clarifier responsabilités</t>
        </is>
      </c>
      <c r="E4" s="10" t="inlineStr">
        <is>
          <t>Moyen</t>
        </is>
      </c>
      <c r="F4" s="10" t="inlineStr">
        <is>
          <t>Élevé</t>
        </is>
      </c>
      <c r="G4" s="10" t="inlineStr">
        <is>
          <t>Haute</t>
        </is>
      </c>
      <c r="M4" s="13">
        <f>IF(AND(E4&lt;&gt;"",F4&lt;&gt;""),(IF(F4="Élevé",3,IF(F4="Moyen",2,IF(F4="Faible",1,"")))*10)-(IF(E4="Élevé",3,IF(E4="Moyen",2,IF(E4="Faible",1,"")))*3),"")</f>
        <v/>
      </c>
    </row>
    <row r="5">
      <c r="A5" s="4" t="inlineStr">
        <is>
          <t>Trop de réunions</t>
        </is>
      </c>
      <c r="B5" s="4" t="inlineStr">
        <is>
          <t>Manque cadrage</t>
        </is>
      </c>
      <c r="C5" s="4" t="inlineStr">
        <is>
          <t>Perte temps</t>
        </is>
      </c>
      <c r="D5" s="4" t="inlineStr">
        <is>
          <t>Standardiser réunions</t>
        </is>
      </c>
      <c r="E5" s="4" t="inlineStr">
        <is>
          <t>Faible</t>
        </is>
      </c>
      <c r="F5" s="4" t="inlineStr">
        <is>
          <t>Moyen</t>
        </is>
      </c>
      <c r="G5" s="4" t="inlineStr">
        <is>
          <t>Moyenne</t>
        </is>
      </c>
      <c r="M5" s="13">
        <f>IF(AND(E5&lt;&gt;"",F5&lt;&gt;""),(IF(F5="Élevé",3,IF(F5="Moyen",2,IF(F5="Faible",1,"")))*10)-(IF(E5="Élevé",3,IF(E5="Moyen",2,IF(E5="Faible",1,"")))*3),"")</f>
        <v/>
      </c>
    </row>
    <row r="6">
      <c r="A6" s="10" t="inlineStr">
        <is>
          <t>Données multiples</t>
        </is>
      </c>
      <c r="B6" s="10" t="inlineStr">
        <is>
          <t>Pas de source unique</t>
        </is>
      </c>
      <c r="C6" s="10" t="inlineStr">
        <is>
          <t>Erreurs reporting</t>
        </is>
      </c>
      <c r="D6" s="10" t="inlineStr">
        <is>
          <t>Créer référentiel unique</t>
        </is>
      </c>
      <c r="E6" s="10" t="inlineStr">
        <is>
          <t>Moyen</t>
        </is>
      </c>
      <c r="F6" s="10" t="inlineStr">
        <is>
          <t>Élevé</t>
        </is>
      </c>
      <c r="G6" s="10" t="inlineStr">
        <is>
          <t>Haute</t>
        </is>
      </c>
      <c r="M6" s="13">
        <f>IF(AND(E6&lt;&gt;"",F6&lt;&gt;""),(IF(F6="Élevé",3,IF(F6="Moyen",2,IF(F6="Faible",1,"")))*10)-(IF(E6="Élevé",3,IF(E6="Moyen",2,IF(E6="Faible",1,"")))*3),"")</f>
        <v/>
      </c>
    </row>
    <row r="7">
      <c r="A7" s="4" t="inlineStr">
        <is>
          <t>Processus longs</t>
        </is>
      </c>
      <c r="B7" s="4" t="inlineStr">
        <is>
          <t>Validations excessives</t>
        </is>
      </c>
      <c r="C7" s="4" t="inlineStr">
        <is>
          <t>Lenteur opérationnelle</t>
        </is>
      </c>
      <c r="D7" s="4" t="inlineStr">
        <is>
          <t>Simplifier validation</t>
        </is>
      </c>
      <c r="E7" s="4" t="inlineStr">
        <is>
          <t>Faible</t>
        </is>
      </c>
      <c r="F7" s="4" t="inlineStr">
        <is>
          <t>Élevé</t>
        </is>
      </c>
      <c r="G7" s="4" t="inlineStr">
        <is>
          <t>Haute</t>
        </is>
      </c>
      <c r="M7" s="13">
        <f>IF(AND(E7&lt;&gt;"",F7&lt;&gt;""),(IF(F7="Élevé",3,IF(F7="Moyen",2,IF(F7="Faible",1,"")))*10)-(IF(E7="Élevé",3,IF(E7="Moyen",2,IF(E7="Faible",1,"")))*3),"")</f>
        <v/>
      </c>
    </row>
    <row r="8">
      <c r="A8" s="10" t="inlineStr">
        <is>
          <t>Manque KPI</t>
        </is>
      </c>
      <c r="B8" s="10" t="inlineStr">
        <is>
          <t>Pilotage absent</t>
        </is>
      </c>
      <c r="C8" s="10" t="inlineStr">
        <is>
          <t>Décisions subjectives</t>
        </is>
      </c>
      <c r="D8" s="10" t="inlineStr">
        <is>
          <t>Créer dashboard</t>
        </is>
      </c>
      <c r="E8" s="10" t="inlineStr">
        <is>
          <t>Moyen</t>
        </is>
      </c>
      <c r="F8" s="10" t="inlineStr">
        <is>
          <t>Élevé</t>
        </is>
      </c>
      <c r="G8" s="10" t="inlineStr">
        <is>
          <t>Haute</t>
        </is>
      </c>
      <c r="M8" s="13">
        <f>IF(AND(E8&lt;&gt;"",F8&lt;&gt;""),(IF(F8="Élevé",3,IF(F8="Moyen",2,IF(F8="Faible",1,"")))*10)-(IF(E8="Élevé",3,IF(E8="Moyen",2,IF(E8="Faible",1,"")))*3),"")</f>
        <v/>
      </c>
    </row>
  </sheetData>
  <mergeCells count="1">
    <mergeCell ref="A1:L1"/>
  </mergeCells>
  <dataValidations count="1">
    <dataValidation sqref="E4:E8 F4:F8" showDropDown="0" showInputMessage="0" showErrorMessage="0" allowBlank="1" type="list">
      <formula1>"Faible,Moyen,Élevé"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L25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 ht="30" customHeight="1">
      <c r="A1" s="11" t="inlineStr">
        <is>
          <t>Dashboard visuel du diagnostic organisationnel</t>
        </is>
      </c>
    </row>
    <row r="3">
      <c r="A3" s="12" t="inlineStr">
        <is>
          <t>Phases planifiées</t>
        </is>
      </c>
      <c r="B3" s="22" t="n"/>
      <c r="C3" s="22" t="n"/>
      <c r="D3" s="23" t="n"/>
    </row>
    <row r="4">
      <c r="A4" s="13" t="inlineStr"/>
      <c r="B4" s="24" t="n"/>
      <c r="C4" s="24" t="n"/>
      <c r="D4" s="25" t="n"/>
    </row>
    <row r="5">
      <c r="A5" s="26" t="n"/>
      <c r="B5" s="27" t="n"/>
      <c r="C5" s="27" t="n"/>
      <c r="D5" s="28" t="n"/>
    </row>
    <row r="7">
      <c r="A7" s="12" t="inlineStr">
        <is>
          <t>Phases en cours</t>
        </is>
      </c>
      <c r="B7" s="22" t="n"/>
      <c r="C7" s="22" t="n"/>
      <c r="D7" s="23" t="n"/>
    </row>
    <row r="8">
      <c r="A8" s="13" t="inlineStr"/>
      <c r="B8" s="24" t="n"/>
      <c r="C8" s="24" t="n"/>
      <c r="D8" s="25" t="n"/>
    </row>
    <row r="9">
      <c r="A9" s="26" t="n"/>
      <c r="B9" s="27" t="n"/>
      <c r="C9" s="27" t="n"/>
      <c r="D9" s="28" t="n"/>
    </row>
    <row r="11">
      <c r="A11" s="12" t="inlineStr">
        <is>
          <t>Avancement global</t>
        </is>
      </c>
      <c r="B11" s="22" t="n"/>
      <c r="C11" s="22" t="n"/>
      <c r="D11" s="23" t="n"/>
    </row>
    <row r="12">
      <c r="A12" s="13" t="inlineStr"/>
      <c r="B12" s="24" t="n"/>
      <c r="C12" s="24" t="n"/>
      <c r="D12" s="25" t="n"/>
    </row>
    <row r="13">
      <c r="A13" s="26" t="n"/>
      <c r="B13" s="27" t="n"/>
      <c r="C13" s="27" t="n"/>
      <c r="D13" s="28" t="n"/>
    </row>
    <row r="15">
      <c r="A15" s="12" t="inlineStr">
        <is>
          <t>Actions prioritaires</t>
        </is>
      </c>
      <c r="B15" s="22" t="n"/>
      <c r="C15" s="22" t="n"/>
      <c r="D15" s="23" t="n"/>
    </row>
    <row r="16">
      <c r="A16" s="13" t="inlineStr"/>
      <c r="B16" s="24" t="n"/>
      <c r="C16" s="24" t="n"/>
      <c r="D16" s="25" t="n"/>
    </row>
    <row r="17">
      <c r="A17" s="26" t="n"/>
      <c r="B17" s="27" t="n"/>
      <c r="C17" s="27" t="n"/>
      <c r="D17" s="28" t="n"/>
    </row>
    <row r="19">
      <c r="A19" s="12" t="inlineStr">
        <is>
          <t>Risques identifiés</t>
        </is>
      </c>
      <c r="B19" s="22" t="n"/>
      <c r="C19" s="22" t="n"/>
      <c r="D19" s="23" t="n"/>
    </row>
    <row r="20">
      <c r="A20" s="13" t="inlineStr"/>
      <c r="B20" s="24" t="n"/>
      <c r="C20" s="24" t="n"/>
      <c r="D20" s="25" t="n"/>
    </row>
    <row r="21">
      <c r="A21" s="26" t="n"/>
      <c r="B21" s="27" t="n"/>
      <c r="C21" s="27" t="n"/>
      <c r="D21" s="28" t="n"/>
    </row>
    <row r="23">
      <c r="A23" s="12" t="inlineStr">
        <is>
          <t>Score organisationnel</t>
        </is>
      </c>
      <c r="B23" s="22" t="n"/>
      <c r="C23" s="22" t="n"/>
      <c r="D23" s="23" t="n"/>
    </row>
    <row r="24">
      <c r="A24" s="13" t="inlineStr"/>
      <c r="B24" s="24" t="n"/>
      <c r="C24" s="24" t="n"/>
      <c r="D24" s="25" t="n"/>
    </row>
    <row r="25">
      <c r="A25" s="26" t="n"/>
      <c r="B25" s="27" t="n"/>
      <c r="C25" s="27" t="n"/>
      <c r="D25" s="28" t="n"/>
    </row>
  </sheetData>
  <mergeCells count="13">
    <mergeCell ref="A23:D23"/>
    <mergeCell ref="A8:D9"/>
    <mergeCell ref="A24:D25"/>
    <mergeCell ref="A3:D3"/>
    <mergeCell ref="A1:L1"/>
    <mergeCell ref="A4:D5"/>
    <mergeCell ref="A12:D13"/>
    <mergeCell ref="A15:D15"/>
    <mergeCell ref="A7:D7"/>
    <mergeCell ref="A16:D17"/>
    <mergeCell ref="A20:D21"/>
    <mergeCell ref="A19:D19"/>
    <mergeCell ref="A11:D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2026-02-19T19:28:18Z</dcterms:created>
  <dcterms:modified xmlns:dcterms="http://purl.org/dc/terms/" xmlns:xsi="http://www.w3.org/2001/XMLSchema-instance" xsi:type="dcterms:W3CDTF">2026-02-19T19:57:21Z</dcterms:modified>
</cp:coreProperties>
</file>