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ning_charge" sheetId="1" state="visible" r:id="rId1"/>
  </sheets>
  <definedNames/>
  <calcPr calcId="124519" calcMode="auto" fullCalcOnLoad="1"/>
</workbook>
</file>

<file path=xl/styles.xml><?xml version="1.0" encoding="utf-8"?>
<styleSheet xmlns="http://schemas.openxmlformats.org/spreadsheetml/2006/main">
  <numFmts count="1">
    <numFmt numFmtId="164" formatCode="hh:mm"/>
  </numFmts>
  <fonts count="8">
    <font>
      <name val="Calibri"/>
      <family val="2"/>
      <color theme="1"/>
      <sz val="11"/>
      <scheme val="minor"/>
    </font>
    <font>
      <b val="1"/>
      <color rgb="000F172A"/>
      <sz val="16"/>
    </font>
    <font>
      <i val="1"/>
      <color rgb="00334155"/>
    </font>
    <font>
      <color rgb="00475569"/>
    </font>
    <font>
      <b val="1"/>
      <color rgb="000F172A"/>
    </font>
    <font>
      <b val="1"/>
      <color rgb="00FFFFFF"/>
    </font>
    <font>
      <b val="1"/>
    </font>
    <font>
      <b val="1"/>
      <color rgb="000F172A"/>
      <sz val="13"/>
    </font>
  </fonts>
  <fills count="20">
    <fill>
      <patternFill/>
    </fill>
    <fill>
      <patternFill patternType="gray125"/>
    </fill>
    <fill>
      <patternFill patternType="solid">
        <fgColor rgb="00E2E8F0"/>
      </patternFill>
    </fill>
    <fill>
      <patternFill patternType="solid">
        <fgColor rgb="00F8FAFC"/>
      </patternFill>
    </fill>
    <fill>
      <patternFill patternType="solid">
        <fgColor rgb="00FFFFFF"/>
      </patternFill>
    </fill>
    <fill>
      <patternFill patternType="solid">
        <fgColor rgb="001D4ED8"/>
      </patternFill>
    </fill>
    <fill>
      <patternFill patternType="solid">
        <fgColor rgb="002563EB"/>
      </patternFill>
    </fill>
    <fill>
      <patternFill patternType="solid">
        <fgColor rgb="003B82F6"/>
      </patternFill>
    </fill>
    <fill>
      <patternFill patternType="solid">
        <fgColor rgb="0060A5FA"/>
      </patternFill>
    </fill>
    <fill>
      <patternFill patternType="solid">
        <fgColor rgb="000EA5E9"/>
      </patternFill>
    </fill>
    <fill>
      <patternFill patternType="solid">
        <fgColor rgb="000284C7"/>
      </patternFill>
    </fill>
    <fill>
      <patternFill patternType="solid">
        <fgColor rgb="0038BDF8"/>
      </patternFill>
    </fill>
    <fill>
      <patternFill patternType="solid">
        <fgColor rgb="007DD3FC"/>
      </patternFill>
    </fill>
    <fill>
      <patternFill patternType="solid">
        <fgColor rgb="00FCA5A5"/>
      </patternFill>
    </fill>
    <fill>
      <patternFill patternType="solid">
        <fgColor rgb="00FDBA74"/>
      </patternFill>
    </fill>
    <fill>
      <patternFill patternType="solid">
        <fgColor rgb="0093C5FD"/>
      </patternFill>
    </fill>
    <fill>
      <patternFill patternType="solid">
        <fgColor rgb="0086EFAC"/>
      </patternFill>
    </fill>
    <fill>
      <patternFill patternType="solid">
        <fgColor rgb="00C4B5FD"/>
      </patternFill>
    </fill>
    <fill>
      <patternFill patternType="solid">
        <fgColor rgb="00FDE047"/>
      </patternFill>
    </fill>
    <fill>
      <patternFill patternType="solid">
        <fgColor rgb="00A7F3D0"/>
      </patternFill>
    </fill>
  </fills>
  <borders count="5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/>
      <right/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 style="thin">
        <color rgb="00CBD5E1"/>
      </bottom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wrapText="1"/>
    </xf>
    <xf numFmtId="0" fontId="4" fillId="2" borderId="0" pivotButton="0" quotePrefix="0" xfId="0"/>
    <xf numFmtId="0" fontId="4" fillId="3" borderId="1" pivotButton="0" quotePrefix="0" xfId="0"/>
    <xf numFmtId="164" fontId="0" fillId="4" borderId="1" pivotButton="0" quotePrefix="0" xfId="0"/>
    <xf numFmtId="0" fontId="3" fillId="0" borderId="0" pivotButton="0" quotePrefix="0" xfId="0"/>
    <xf numFmtId="1" fontId="0" fillId="4" borderId="1" pivotButton="0" quotePrefix="0" xfId="0"/>
    <xf numFmtId="0" fontId="5" fillId="5" borderId="1" applyAlignment="1" pivotButton="0" quotePrefix="0" xfId="0">
      <alignment horizontal="center" vertical="center"/>
    </xf>
    <xf numFmtId="0" fontId="5" fillId="6" borderId="1" applyAlignment="1" pivotButton="0" quotePrefix="0" xfId="0">
      <alignment horizontal="center" vertical="center"/>
    </xf>
    <xf numFmtId="0" fontId="5" fillId="7" borderId="1" applyAlignment="1" pivotButton="0" quotePrefix="0" xfId="0">
      <alignment horizontal="center" vertical="center"/>
    </xf>
    <xf numFmtId="0" fontId="5" fillId="8" borderId="1" applyAlignment="1" pivotButton="0" quotePrefix="0" xfId="0">
      <alignment horizontal="center" vertical="center"/>
    </xf>
    <xf numFmtId="0" fontId="5" fillId="9" borderId="1" applyAlignment="1" pivotButton="0" quotePrefix="0" xfId="0">
      <alignment horizontal="center" vertical="center"/>
    </xf>
    <xf numFmtId="0" fontId="5" fillId="10" borderId="1" applyAlignment="1" pivotButton="0" quotePrefix="0" xfId="0">
      <alignment horizontal="center" vertical="center"/>
    </xf>
    <xf numFmtId="0" fontId="5" fillId="11" borderId="1" applyAlignment="1" pivotButton="0" quotePrefix="0" xfId="0">
      <alignment horizontal="center" vertical="center"/>
    </xf>
    <xf numFmtId="0" fontId="5" fillId="12" borderId="1" applyAlignment="1" pivotButton="0" quotePrefix="0" xfId="0">
      <alignment horizontal="center" vertical="center"/>
    </xf>
    <xf numFmtId="164" fontId="0" fillId="0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top" wrapText="1"/>
    </xf>
    <xf numFmtId="0" fontId="6" fillId="13" borderId="1" pivotButton="0" quotePrefix="0" xfId="0"/>
    <xf numFmtId="0" fontId="0" fillId="0" borderId="1" pivotButton="0" quotePrefix="0" xfId="0"/>
    <xf numFmtId="0" fontId="6" fillId="14" borderId="1" pivotButton="0" quotePrefix="0" xfId="0"/>
    <xf numFmtId="0" fontId="6" fillId="15" borderId="1" pivotButton="0" quotePrefix="0" xfId="0"/>
    <xf numFmtId="0" fontId="6" fillId="16" borderId="1" pivotButton="0" quotePrefix="0" xfId="0"/>
    <xf numFmtId="0" fontId="6" fillId="17" borderId="1" pivotButton="0" quotePrefix="0" xfId="0"/>
    <xf numFmtId="0" fontId="6" fillId="18" borderId="1" pivotButton="0" quotePrefix="0" xfId="0"/>
    <xf numFmtId="0" fontId="6" fillId="2" borderId="1" pivotButton="0" quotePrefix="0" xfId="0"/>
    <xf numFmtId="0" fontId="6" fillId="19" borderId="1" pivotButton="0" quotePrefix="0" xfId="0"/>
    <xf numFmtId="0" fontId="5" fillId="9" borderId="0" applyAlignment="1" pivotButton="0" quotePrefix="0" xfId="0">
      <alignment horizontal="center"/>
    </xf>
    <xf numFmtId="0" fontId="4" fillId="0" borderId="0" pivotButton="0" quotePrefix="0" xfId="0"/>
    <xf numFmtId="0" fontId="0" fillId="0" borderId="0" applyAlignment="1" pivotButton="0" quotePrefix="0" xfId="0">
      <alignment wrapText="1"/>
    </xf>
    <xf numFmtId="0" fontId="0" fillId="0" borderId="1" applyAlignment="1" pivotButton="0" quotePrefix="0" xfId="0">
      <alignment horizontal="center"/>
    </xf>
    <xf numFmtId="0" fontId="7" fillId="0" borderId="0" pivotButton="0" quotePrefix="0" xfId="0"/>
    <xf numFmtId="0" fontId="0" fillId="0" borderId="1" applyAlignment="1" pivotButton="0" quotePrefix="0" xfId="0">
      <alignment vertical="center" wrapText="1"/>
    </xf>
    <xf numFmtId="164" fontId="0" fillId="0" borderId="1" applyAlignment="1" pivotButton="0" quotePrefix="0" xfId="0">
      <alignment vertical="center" wrapText="1"/>
    </xf>
    <xf numFmtId="2" fontId="0" fillId="0" borderId="1" applyAlignment="1" pivotButton="0" quotePrefix="0" xfId="0">
      <alignment vertical="center" wrapText="1"/>
    </xf>
    <xf numFmtId="0" fontId="5" fillId="5" borderId="1" applyAlignment="1" pivotButton="0" quotePrefix="0" xfId="0">
      <alignment horizontal="center"/>
    </xf>
    <xf numFmtId="2" fontId="0" fillId="0" borderId="1" pivotButton="0" quotePrefix="0" xfId="0"/>
    <xf numFmtId="0" fontId="0" fillId="0" borderId="4" pivotButton="0" quotePrefix="0" xfId="0"/>
  </cellXfs>
  <cellStyles count="1">
    <cellStyle name="Normal" xfId="0" builtinId="0" hidden="0"/>
  </cellStyles>
  <dxfs count="10">
    <dxf>
      <fill>
        <patternFill patternType="solid">
          <fgColor rgb="00F1F5F9"/>
        </patternFill>
      </fill>
    </dxf>
    <dxf>
      <fill>
        <patternFill patternType="solid">
          <fgColor rgb="00FCA5A5"/>
        </patternFill>
      </fill>
    </dxf>
    <dxf>
      <fill>
        <patternFill patternType="solid">
          <fgColor rgb="00FDBA74"/>
        </patternFill>
      </fill>
    </dxf>
    <dxf>
      <fill>
        <patternFill patternType="solid">
          <fgColor rgb="0093C5FD"/>
        </patternFill>
      </fill>
    </dxf>
    <dxf>
      <fill>
        <patternFill patternType="solid">
          <fgColor rgb="0086EFAC"/>
        </patternFill>
      </fill>
    </dxf>
    <dxf>
      <fill>
        <patternFill patternType="solid">
          <fgColor rgb="00C4B5FD"/>
        </patternFill>
      </fill>
    </dxf>
    <dxf>
      <fill>
        <patternFill patternType="solid">
          <fgColor rgb="00FDE047"/>
        </patternFill>
      </fill>
    </dxf>
    <dxf>
      <fill>
        <patternFill patternType="solid">
          <fgColor rgb="00E2E8F0"/>
        </patternFill>
      </fill>
    </dxf>
    <dxf>
      <fill>
        <patternFill patternType="solid">
          <fgColor rgb="00A7F3D0"/>
        </patternFill>
      </fill>
    </dxf>
    <dxf>
      <fill>
        <patternFill patternType="solid">
          <fgColor rgb="00BBF7D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71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42" customWidth="1" min="2" max="2"/>
    <col width="10" customWidth="1" min="3" max="3"/>
    <col width="10" customWidth="1" min="4" max="4"/>
    <col width="10" customWidth="1" min="5" max="5"/>
    <col width="10" customWidth="1" min="6" max="6"/>
    <col width="14" customWidth="1" min="7" max="7"/>
    <col width="12" customWidth="1" min="8" max="8"/>
    <col width="18" customWidth="1" min="10" max="10"/>
    <col width="18" customWidth="1" min="11" max="11"/>
    <col width="18" customWidth="1" min="12" max="12"/>
    <col width="18" customWidth="1" min="13" max="13"/>
  </cols>
  <sheetData>
    <row r="1">
      <c r="A1" s="1" t="inlineStr">
        <is>
          <t>Planning hebdomadaire Excel – Charge V3 (très rempli)</t>
        </is>
      </c>
    </row>
    <row r="2">
      <c r="A2" s="2" t="inlineStr">
        <is>
          <t>Saisie rapide : ajoutez un code au début du texte pour activer les couleurs. Ex : [URG] [P1] [P2] [P3] [RDV] [FOCUS] [BREAK] [INFO]</t>
        </is>
      </c>
      <c r="J2" s="3" t="inlineStr">
        <is>
          <t>Paramètres</t>
        </is>
      </c>
    </row>
    <row r="3">
      <c r="J3" s="4" t="inlineStr">
        <is>
          <t>Début journée</t>
        </is>
      </c>
      <c r="K3" s="5" t="n">
        <v>0.3333333333333333</v>
      </c>
    </row>
    <row r="4">
      <c r="A4" s="6" t="inlineStr">
        <is>
          <t>Méthode : posez d’abord les RDV, bloquez 2 blocs [FOCUS] par jour, puis placez le reste en [P2]/[P3].</t>
        </is>
      </c>
      <c r="J4" s="4" t="inlineStr">
        <is>
          <t>Fin journée</t>
        </is>
      </c>
      <c r="K4" s="5" t="n">
        <v>0.75</v>
      </c>
    </row>
    <row r="5">
      <c r="J5" s="4" t="inlineStr">
        <is>
          <t>Intervalle (min)</t>
        </is>
      </c>
      <c r="K5" s="7" t="n">
        <v>30</v>
      </c>
    </row>
    <row r="6" ht="22" customHeight="1">
      <c r="A6" s="8" t="inlineStr">
        <is>
          <t>Heure</t>
        </is>
      </c>
      <c r="B6" s="9" t="inlineStr">
        <is>
          <t>Lundi</t>
        </is>
      </c>
      <c r="C6" s="10" t="inlineStr">
        <is>
          <t>Mardi</t>
        </is>
      </c>
      <c r="D6" s="11" t="inlineStr">
        <is>
          <t>Mercredi</t>
        </is>
      </c>
      <c r="E6" s="12" t="inlineStr">
        <is>
          <t>Jeudi</t>
        </is>
      </c>
      <c r="F6" s="13" t="inlineStr">
        <is>
          <t>Vendredi</t>
        </is>
      </c>
      <c r="G6" s="14" t="inlineStr">
        <is>
          <t>Samedi</t>
        </is>
      </c>
      <c r="H6" s="15" t="inlineStr">
        <is>
          <t>Dimanche</t>
        </is>
      </c>
      <c r="J6" s="4" t="inlineStr">
        <is>
          <t>Seuil surcharge (h)</t>
        </is>
      </c>
      <c r="K6" s="7" t="n">
        <v>8</v>
      </c>
    </row>
    <row r="7" ht="28" customHeight="1">
      <c r="A7" s="16">
        <f>K3</f>
        <v/>
      </c>
      <c r="B7" s="17" t="inlineStr">
        <is>
          <t>[P2] FAQ HTML</t>
        </is>
      </c>
      <c r="C7" s="17" t="inlineStr">
        <is>
          <t>[P1] Message partenaires</t>
        </is>
      </c>
      <c r="D7" s="17" t="inlineStr">
        <is>
          <t>[P1] Nettoyage catégories</t>
        </is>
      </c>
      <c r="E7" s="17" t="inlineStr">
        <is>
          <t>[FOCUS] Test mobile</t>
        </is>
      </c>
      <c r="F7" s="17" t="inlineStr">
        <is>
          <t>[P3] Correction 404</t>
        </is>
      </c>
      <c r="G7" s="17" t="inlineStr">
        <is>
          <t>[P2] Création pack modèles</t>
        </is>
      </c>
      <c r="H7" s="17" t="inlineStr">
        <is>
          <t>[INFO] Message partenaires</t>
        </is>
      </c>
      <c r="J7" s="3" t="inlineStr">
        <is>
          <t>Légende codes</t>
        </is>
      </c>
    </row>
    <row r="8" ht="28" customHeight="1">
      <c r="A8" s="16">
        <f>A7+(K5/1440)</f>
        <v/>
      </c>
      <c r="B8" s="17" t="inlineStr">
        <is>
          <t>[FOCUS] Récap hebdo</t>
        </is>
      </c>
      <c r="C8" s="17" t="inlineStr">
        <is>
          <t>[FOCUS] Création pack modèles</t>
        </is>
      </c>
      <c r="D8" s="17" t="inlineStr">
        <is>
          <t>[FOCUS] Audit Search Console</t>
        </is>
      </c>
      <c r="E8" s="17" t="inlineStr">
        <is>
          <t>[P2] Correction 404</t>
        </is>
      </c>
      <c r="F8" s="17" t="inlineStr">
        <is>
          <t>[P2] Rédaction landing page</t>
        </is>
      </c>
      <c r="G8" s="17" t="inlineStr">
        <is>
          <t>[P2] Rédaction chapo</t>
        </is>
      </c>
      <c r="H8" s="17" t="inlineStr">
        <is>
          <t>[P3] Relecture + polish</t>
        </is>
      </c>
      <c r="J8" s="18" t="inlineStr">
        <is>
          <t>[URG]</t>
        </is>
      </c>
      <c r="K8" s="19" t="inlineStr">
        <is>
          <t>Urgent</t>
        </is>
      </c>
      <c r="L8" s="37" t="n"/>
    </row>
    <row r="9" ht="28" customHeight="1">
      <c r="A9" s="16">
        <f>A8+(K5/1440)</f>
        <v/>
      </c>
      <c r="B9" s="17" t="inlineStr">
        <is>
          <t>[RDV] Point priorités + coordination</t>
        </is>
      </c>
      <c r="C9" s="17" t="inlineStr">
        <is>
          <t>[RDV] Point priorités + coordination</t>
        </is>
      </c>
      <c r="D9" s="17" t="inlineStr">
        <is>
          <t>[RDV] Point priorités + coordination</t>
        </is>
      </c>
      <c r="E9" s="17" t="inlineStr">
        <is>
          <t>[RDV] Point priorités + coordination</t>
        </is>
      </c>
      <c r="F9" s="17" t="inlineStr">
        <is>
          <t>[RDV] Point priorités + coordination</t>
        </is>
      </c>
      <c r="G9" s="17" t="inlineStr">
        <is>
          <t>[RDV] Point priorités + coordination</t>
        </is>
      </c>
      <c r="H9" s="17" t="inlineStr">
        <is>
          <t>[RDV] Point priorités + coordination</t>
        </is>
      </c>
      <c r="J9" s="20" t="inlineStr">
        <is>
          <t>[P1]</t>
        </is>
      </c>
      <c r="K9" s="19" t="inlineStr">
        <is>
          <t>Priorité haute</t>
        </is>
      </c>
      <c r="L9" s="37" t="n"/>
    </row>
    <row r="10" ht="28" customHeight="1">
      <c r="A10" s="16">
        <f>A9+(K5/1440)</f>
        <v/>
      </c>
      <c r="B10" s="17" t="inlineStr">
        <is>
          <t>[P2] Optimisation images</t>
        </is>
      </c>
      <c r="C10" s="17" t="inlineStr">
        <is>
          <t>[P2] Test mobile</t>
        </is>
      </c>
      <c r="D10" s="17" t="inlineStr">
        <is>
          <t>[P3] Récap hebdo</t>
        </is>
      </c>
      <c r="E10" s="17" t="inlineStr">
        <is>
          <t>[P2] Rédaction landing page</t>
        </is>
      </c>
      <c r="F10" s="17" t="inlineStr">
        <is>
          <t>[P2] Nettoyage catégories</t>
        </is>
      </c>
      <c r="G10" s="17" t="inlineStr">
        <is>
          <t>[FOCUS] Création modèle Excel</t>
        </is>
      </c>
      <c r="H10" s="17" t="inlineStr">
        <is>
          <t>[P2] Mise en page WordPress</t>
        </is>
      </c>
      <c r="J10" s="21" t="inlineStr">
        <is>
          <t>[P2]</t>
        </is>
      </c>
      <c r="K10" s="19" t="inlineStr">
        <is>
          <t>Priorité normale</t>
        </is>
      </c>
      <c r="L10" s="37" t="n"/>
    </row>
    <row r="11" ht="28" customHeight="1">
      <c r="A11" s="16">
        <f>A10+(K5/1440)</f>
        <v/>
      </c>
      <c r="B11" s="17" t="inlineStr">
        <is>
          <t>[FOCUS] Production bloc (sans interruptions)</t>
        </is>
      </c>
      <c r="C11" s="17" t="inlineStr">
        <is>
          <t>[FOCUS] Production bloc (sans interruptions)</t>
        </is>
      </c>
      <c r="D11" s="17" t="inlineStr">
        <is>
          <t>[FOCUS] Production bloc (sans interruptions)</t>
        </is>
      </c>
      <c r="E11" s="17" t="inlineStr">
        <is>
          <t>[FOCUS] Production bloc (sans interruptions)</t>
        </is>
      </c>
      <c r="F11" s="17" t="inlineStr">
        <is>
          <t>[FOCUS] Production bloc (sans interruptions)</t>
        </is>
      </c>
      <c r="G11" s="17" t="inlineStr">
        <is>
          <t>[FOCUS] Production bloc (sans interruptions)</t>
        </is>
      </c>
      <c r="H11" s="17" t="inlineStr">
        <is>
          <t>[FOCUS] Production bloc (sans interruptions)</t>
        </is>
      </c>
      <c r="J11" s="22" t="inlineStr">
        <is>
          <t>[P3]</t>
        </is>
      </c>
      <c r="K11" s="19" t="inlineStr">
        <is>
          <t>Secondaire</t>
        </is>
      </c>
      <c r="L11" s="37" t="n"/>
    </row>
    <row r="12" ht="28" customHeight="1">
      <c r="A12" s="16">
        <f>A11+(K5/1440)</f>
        <v/>
      </c>
      <c r="B12" s="17" t="inlineStr">
        <is>
          <t>[P1] Rédaction CTA</t>
        </is>
      </c>
      <c r="C12" s="17" t="inlineStr">
        <is>
          <t>[P3] Optimisation images</t>
        </is>
      </c>
      <c r="D12" s="17" t="inlineStr">
        <is>
          <t>[FOCUS] Linking interne</t>
        </is>
      </c>
      <c r="E12" s="17" t="inlineStr">
        <is>
          <t>[P1] Optimisation images</t>
        </is>
      </c>
      <c r="F12" s="17" t="inlineStr">
        <is>
          <t>[P2] Vérif téléchargement</t>
        </is>
      </c>
      <c r="G12" s="17" t="inlineStr">
        <is>
          <t>[P3] Test mobile</t>
        </is>
      </c>
      <c r="H12" s="17" t="inlineStr">
        <is>
          <t>[P3] Optimisation images</t>
        </is>
      </c>
      <c r="J12" s="23" t="inlineStr">
        <is>
          <t>[RDV]</t>
        </is>
      </c>
      <c r="K12" s="19" t="inlineStr">
        <is>
          <t>Réunion / point</t>
        </is>
      </c>
      <c r="L12" s="37" t="n"/>
    </row>
    <row r="13" ht="28" customHeight="1">
      <c r="A13" s="16">
        <f>A12+(K5/1440)</f>
        <v/>
      </c>
      <c r="B13" s="17" t="inlineStr">
        <is>
          <t>[FOCUS] Production bloc (sans interruptions)</t>
        </is>
      </c>
      <c r="C13" s="17" t="inlineStr">
        <is>
          <t>[FOCUS] Production bloc (sans interruptions)</t>
        </is>
      </c>
      <c r="D13" s="17" t="inlineStr">
        <is>
          <t>[FOCUS] Production bloc (sans interruptions)</t>
        </is>
      </c>
      <c r="E13" s="17" t="inlineStr">
        <is>
          <t>[FOCUS] Production bloc (sans interruptions)</t>
        </is>
      </c>
      <c r="F13" s="17" t="inlineStr">
        <is>
          <t>[FOCUS] Production bloc (sans interruptions)</t>
        </is>
      </c>
      <c r="G13" s="17" t="inlineStr">
        <is>
          <t>[FOCUS] Production bloc (sans interruptions)</t>
        </is>
      </c>
      <c r="H13" s="17" t="inlineStr">
        <is>
          <t>[FOCUS] Production bloc (sans interruptions)</t>
        </is>
      </c>
      <c r="J13" s="24" t="inlineStr">
        <is>
          <t>[FOCUS]</t>
        </is>
      </c>
      <c r="K13" s="19" t="inlineStr">
        <is>
          <t>Bloc concentration</t>
        </is>
      </c>
      <c r="L13" s="37" t="n"/>
    </row>
    <row r="14" ht="28" customHeight="1">
      <c r="A14" s="16">
        <f>A13+(K5/1440)</f>
        <v/>
      </c>
      <c r="B14" s="17" t="inlineStr">
        <is>
          <t>[INFO] Mise en page WordPress</t>
        </is>
      </c>
      <c r="C14" s="17" t="inlineStr">
        <is>
          <t>[INFO] Rédaction CTA</t>
        </is>
      </c>
      <c r="D14" s="17" t="inlineStr">
        <is>
          <t>[BREAK] Création modèle Excel</t>
        </is>
      </c>
      <c r="E14" s="17" t="inlineStr">
        <is>
          <t>[INFO] Plan éditorial</t>
        </is>
      </c>
      <c r="F14" s="17" t="inlineStr">
        <is>
          <t>[BREAK] Relecture + polish</t>
        </is>
      </c>
      <c r="G14" s="17" t="inlineStr">
        <is>
          <t>[P2] Récap hebdo</t>
        </is>
      </c>
      <c r="H14" s="17" t="inlineStr">
        <is>
          <t>[P2] Relecture + polish</t>
        </is>
      </c>
      <c r="J14" s="25" t="inlineStr">
        <is>
          <t>[BREAK]</t>
        </is>
      </c>
      <c r="K14" s="19" t="inlineStr">
        <is>
          <t>Pause / respiration</t>
        </is>
      </c>
      <c r="L14" s="37" t="n"/>
    </row>
    <row r="15" ht="28" customHeight="1">
      <c r="A15" s="16">
        <f>A14+(K5/1440)</f>
        <v/>
      </c>
      <c r="B15" s="17" t="inlineStr">
        <is>
          <t>[P2] Rédaction CTA</t>
        </is>
      </c>
      <c r="C15" s="17" t="inlineStr">
        <is>
          <t>[RDV] Rédaction landing page</t>
        </is>
      </c>
      <c r="D15" s="17" t="inlineStr">
        <is>
          <t>[P1] Création modèle Excel</t>
        </is>
      </c>
      <c r="E15" s="17" t="inlineStr">
        <is>
          <t>[FOCUS] Message partenaires</t>
        </is>
      </c>
      <c r="F15" s="17" t="inlineStr">
        <is>
          <t>[P1] Création modèle Excel</t>
        </is>
      </c>
      <c r="G15" s="17" t="inlineStr">
        <is>
          <t>[P1] Rédaction chapo</t>
        </is>
      </c>
      <c r="H15" s="17" t="inlineStr">
        <is>
          <t>[INFO] Correction 404</t>
        </is>
      </c>
      <c r="J15" s="26" t="inlineStr">
        <is>
          <t>[INFO]</t>
        </is>
      </c>
      <c r="K15" s="19" t="inlineStr">
        <is>
          <t>Admin léger</t>
        </is>
      </c>
      <c r="L15" s="37" t="n"/>
    </row>
    <row r="16" ht="28" customHeight="1">
      <c r="A16" s="16">
        <f>A15+(K5/1440)</f>
        <v/>
      </c>
      <c r="B16" s="17" t="inlineStr">
        <is>
          <t>[BREAK] Pause / respiration</t>
        </is>
      </c>
      <c r="C16" s="17" t="inlineStr">
        <is>
          <t>[BREAK] Pause / respiration</t>
        </is>
      </c>
      <c r="D16" s="17" t="inlineStr">
        <is>
          <t>[BREAK] Pause / respiration</t>
        </is>
      </c>
      <c r="E16" s="17" t="inlineStr">
        <is>
          <t>[BREAK] Pause / respiration</t>
        </is>
      </c>
      <c r="F16" s="17" t="inlineStr">
        <is>
          <t>[BREAK] Pause / respiration</t>
        </is>
      </c>
      <c r="G16" s="17" t="inlineStr">
        <is>
          <t>[BREAK] Pause / respiration</t>
        </is>
      </c>
      <c r="H16" s="17" t="inlineStr">
        <is>
          <t>[BREAK] Pause / respiration</t>
        </is>
      </c>
      <c r="J16" s="27" t="inlineStr">
        <is>
          <t>Orchestration semaine</t>
        </is>
      </c>
    </row>
    <row r="17" ht="28" customHeight="1">
      <c r="A17" s="16">
        <f>A16+(K5/1440)</f>
        <v/>
      </c>
      <c r="B17" s="17" t="inlineStr">
        <is>
          <t>[P2] Correction 404</t>
        </is>
      </c>
      <c r="C17" s="17" t="inlineStr">
        <is>
          <t>[INFO] Relecture + polish</t>
        </is>
      </c>
      <c r="D17" s="17" t="inlineStr">
        <is>
          <t>[FOCUS] Nettoyage catégories</t>
        </is>
      </c>
      <c r="E17" s="17" t="inlineStr">
        <is>
          <t>[P1] Plan éditorial</t>
        </is>
      </c>
      <c r="F17" s="17" t="inlineStr">
        <is>
          <t>[P2] Création modèle Excel</t>
        </is>
      </c>
      <c r="G17" s="17" t="inlineStr">
        <is>
          <t>[P3] Rédaction chapo</t>
        </is>
      </c>
      <c r="H17" s="17" t="inlineStr">
        <is>
          <t>[P2] Récap hebdo</t>
        </is>
      </c>
      <c r="J17" s="28" t="inlineStr">
        <is>
          <t>Objectif semaine</t>
        </is>
      </c>
      <c r="K17" s="29" t="inlineStr">
        <is>
          <t>Publier 3 landings + livrer 3 modèles premium</t>
        </is>
      </c>
    </row>
    <row r="18" ht="28" customHeight="1">
      <c r="A18" s="16">
        <f>A17+(K5/1440)</f>
        <v/>
      </c>
      <c r="B18" s="17" t="inlineStr">
        <is>
          <t>[RDV] Audit Search Console</t>
        </is>
      </c>
      <c r="C18" s="17" t="inlineStr">
        <is>
          <t>[FOCUS] Plan éditorial</t>
        </is>
      </c>
      <c r="D18" s="17" t="inlineStr">
        <is>
          <t>[P2] Vérif téléchargement</t>
        </is>
      </c>
      <c r="E18" s="17" t="inlineStr">
        <is>
          <t>[P2] Linking interne</t>
        </is>
      </c>
      <c r="F18" s="17" t="inlineStr">
        <is>
          <t>[P1] Mise en page WordPress</t>
        </is>
      </c>
      <c r="G18" s="17" t="inlineStr">
        <is>
          <t>[RDV] Récap hebdo</t>
        </is>
      </c>
      <c r="H18" s="17" t="inlineStr">
        <is>
          <t>[RDV] Message partenaires</t>
        </is>
      </c>
      <c r="J18" s="28" t="inlineStr">
        <is>
          <t>Top 3 priorités</t>
        </is>
      </c>
      <c r="K18" s="29" t="inlineStr">
        <is>
          <t>1) [P1] Landing planning hebdo + FAQ</t>
        </is>
      </c>
    </row>
    <row r="19" ht="28" customHeight="1">
      <c r="A19" s="16">
        <f>A18+(K5/1440)</f>
        <v/>
      </c>
      <c r="B19" s="17" t="inlineStr">
        <is>
          <t>[P2] Rédaction landing page</t>
        </is>
      </c>
      <c r="C19" s="17" t="inlineStr">
        <is>
          <t>[RDV] Création pack modèles</t>
        </is>
      </c>
      <c r="D19" s="17" t="inlineStr">
        <is>
          <t>[P2] Relecture + polish</t>
        </is>
      </c>
      <c r="E19" s="17" t="inlineStr">
        <is>
          <t>[FOCUS] Rédaction chapo</t>
        </is>
      </c>
      <c r="F19" s="17" t="inlineStr">
        <is>
          <t>[P1] Correction 404</t>
        </is>
      </c>
      <c r="G19" s="17" t="inlineStr">
        <is>
          <t>[P2] Mise en page WordPress</t>
        </is>
      </c>
      <c r="H19" s="17" t="inlineStr">
        <is>
          <t>[RDV] Création pack modèles</t>
        </is>
      </c>
      <c r="K19" s="29" t="inlineStr">
        <is>
          <t>2) [P1] Pack modèles + mise en ligne</t>
        </is>
      </c>
    </row>
    <row r="20" ht="28" customHeight="1">
      <c r="A20" s="16">
        <f>A19+(K5/1440)</f>
        <v/>
      </c>
      <c r="B20" s="17" t="inlineStr">
        <is>
          <t>[RDV] Audit Search Console</t>
        </is>
      </c>
      <c r="C20" s="17" t="inlineStr">
        <is>
          <t>[P2] Rédaction chapo</t>
        </is>
      </c>
      <c r="D20" s="17" t="inlineStr">
        <is>
          <t>[P2] Rédaction CTA</t>
        </is>
      </c>
      <c r="E20" s="17" t="inlineStr">
        <is>
          <t>[RDV] Optimisation images</t>
        </is>
      </c>
      <c r="F20" s="17" t="inlineStr">
        <is>
          <t>[P3] Linking interne</t>
        </is>
      </c>
      <c r="G20" s="17" t="inlineStr">
        <is>
          <t>[P2] Test mobile</t>
        </is>
      </c>
      <c r="H20" s="17" t="inlineStr">
        <is>
          <t>[P2] Audit Search Console</t>
        </is>
      </c>
      <c r="K20" s="29" t="inlineStr">
        <is>
          <t>3) [P2] Audit 404 + linking interne</t>
        </is>
      </c>
    </row>
    <row r="21" ht="28" customHeight="1">
      <c r="A21" s="16">
        <f>A20+(K5/1440)</f>
        <v/>
      </c>
      <c r="B21" s="17" t="inlineStr">
        <is>
          <t>[RDV] Création modèle Excel</t>
        </is>
      </c>
      <c r="C21" s="17" t="inlineStr">
        <is>
          <t>[P3] Rédaction chapo</t>
        </is>
      </c>
      <c r="D21" s="17" t="inlineStr">
        <is>
          <t>[P2] Message partenaires</t>
        </is>
      </c>
      <c r="E21" s="17" t="inlineStr">
        <is>
          <t>[P2] Création modèle Excel</t>
        </is>
      </c>
      <c r="F21" s="17" t="inlineStr">
        <is>
          <t>[P3] Rédaction CTA</t>
        </is>
      </c>
      <c r="G21" s="17" t="inlineStr">
        <is>
          <t>[P3] Test mobile</t>
        </is>
      </c>
      <c r="H21" s="17" t="inlineStr">
        <is>
          <t>[P2] Amélioration dashboard</t>
        </is>
      </c>
    </row>
    <row r="22" ht="28" customHeight="1">
      <c r="A22" s="16">
        <f>A21+(K5/1440)</f>
        <v/>
      </c>
      <c r="B22" s="17" t="inlineStr">
        <is>
          <t>[BREAK] Pause / respiration</t>
        </is>
      </c>
      <c r="C22" s="17" t="inlineStr">
        <is>
          <t>[BREAK] Pause / respiration</t>
        </is>
      </c>
      <c r="D22" s="17" t="inlineStr">
        <is>
          <t>[BREAK] Pause / respiration</t>
        </is>
      </c>
      <c r="E22" s="17" t="inlineStr">
        <is>
          <t>[BREAK] Pause / respiration</t>
        </is>
      </c>
      <c r="F22" s="17" t="inlineStr">
        <is>
          <t>[BREAK] Pause / respiration</t>
        </is>
      </c>
      <c r="G22" s="17" t="inlineStr">
        <is>
          <t>[BREAK] Pause / respiration</t>
        </is>
      </c>
      <c r="H22" s="17" t="inlineStr">
        <is>
          <t>[BREAK] Pause / respiration</t>
        </is>
      </c>
      <c r="J22" s="3" t="inlineStr">
        <is>
          <t>Checklist</t>
        </is>
      </c>
    </row>
    <row r="23" ht="28" customHeight="1">
      <c r="A23" s="16">
        <f>A22+(K5/1440)</f>
        <v/>
      </c>
      <c r="B23" s="17" t="inlineStr">
        <is>
          <t>[INFO] Mails / admin / suivi</t>
        </is>
      </c>
      <c r="C23" s="17" t="inlineStr">
        <is>
          <t>[INFO] Mails / admin / suivi</t>
        </is>
      </c>
      <c r="D23" s="17" t="inlineStr">
        <is>
          <t>[INFO] Mails / admin / suivi</t>
        </is>
      </c>
      <c r="E23" s="17" t="inlineStr">
        <is>
          <t>[INFO] Mails / admin / suivi</t>
        </is>
      </c>
      <c r="F23" s="17" t="inlineStr">
        <is>
          <t>[INFO] Mails / admin / suivi</t>
        </is>
      </c>
      <c r="G23" s="17" t="inlineStr">
        <is>
          <t>[INFO] Mails / admin / suivi</t>
        </is>
      </c>
      <c r="H23" s="17" t="inlineStr">
        <is>
          <t>[INFO] Mails / admin / suivi</t>
        </is>
      </c>
      <c r="J23" s="19" t="inlineStr">
        <is>
          <t>Brief du lundi fait</t>
        </is>
      </c>
      <c r="K23" s="37" t="n"/>
      <c r="L23" s="30" t="inlineStr">
        <is>
          <t>☐</t>
        </is>
      </c>
    </row>
    <row r="24" ht="28" customHeight="1">
      <c r="A24" s="16">
        <f>A23+(K5/1440)</f>
        <v/>
      </c>
      <c r="B24" s="17" t="inlineStr">
        <is>
          <t>[P2] Plan éditorial</t>
        </is>
      </c>
      <c r="C24" s="17" t="inlineStr">
        <is>
          <t>[P3] Test mobile</t>
        </is>
      </c>
      <c r="D24" s="17" t="inlineStr">
        <is>
          <t>[P1] Mise en page WordPress</t>
        </is>
      </c>
      <c r="E24" s="17" t="inlineStr">
        <is>
          <t>[INFO] Plan éditorial</t>
        </is>
      </c>
      <c r="F24" s="17" t="inlineStr">
        <is>
          <t>[P3] Test mobile</t>
        </is>
      </c>
      <c r="G24" s="17" t="inlineStr">
        <is>
          <t>[P2] Audit Search Console</t>
        </is>
      </c>
      <c r="H24" s="17" t="inlineStr">
        <is>
          <t>[INFO] Optimisation images</t>
        </is>
      </c>
      <c r="J24" s="19" t="inlineStr">
        <is>
          <t>Créneaux focus bloqués</t>
        </is>
      </c>
      <c r="K24" s="37" t="n"/>
      <c r="L24" s="30" t="inlineStr">
        <is>
          <t>☐</t>
        </is>
      </c>
    </row>
    <row r="25" ht="28" customHeight="1">
      <c r="A25" s="16">
        <f>A24+(K5/1440)</f>
        <v/>
      </c>
      <c r="B25" s="17" t="inlineStr">
        <is>
          <t>[P2] Ajustements + petites corrections</t>
        </is>
      </c>
      <c r="C25" s="17" t="inlineStr">
        <is>
          <t>[P2] Ajustements + petites corrections</t>
        </is>
      </c>
      <c r="D25" s="17" t="inlineStr">
        <is>
          <t>[P2] Ajustements + petites corrections</t>
        </is>
      </c>
      <c r="E25" s="17" t="inlineStr">
        <is>
          <t>[P2] Ajustements + petites corrections</t>
        </is>
      </c>
      <c r="F25" s="17" t="inlineStr">
        <is>
          <t>[P2] Ajustements + petites corrections</t>
        </is>
      </c>
      <c r="G25" s="17" t="inlineStr">
        <is>
          <t>[P2] Ajustements + petites corrections</t>
        </is>
      </c>
      <c r="H25" s="17" t="inlineStr">
        <is>
          <t>[P2] Ajustements + petites corrections</t>
        </is>
      </c>
      <c r="J25" s="19" t="inlineStr">
        <is>
          <t>Réunions regroupées</t>
        </is>
      </c>
      <c r="K25" s="37" t="n"/>
      <c r="L25" s="30" t="inlineStr">
        <is>
          <t>☐</t>
        </is>
      </c>
    </row>
    <row r="26" ht="28" customHeight="1">
      <c r="A26" s="16">
        <f>A25+(K5/1440)</f>
        <v/>
      </c>
      <c r="B26" s="17" t="inlineStr">
        <is>
          <t>[FOCUS] Vérif téléchargement</t>
        </is>
      </c>
      <c r="C26" s="17" t="inlineStr">
        <is>
          <t>[P2] Mise en page WordPress</t>
        </is>
      </c>
      <c r="D26" s="17" t="inlineStr">
        <is>
          <t>[FOCUS] Audit Search Console</t>
        </is>
      </c>
      <c r="E26" s="17" t="inlineStr">
        <is>
          <t>[P2] Amélioration dashboard</t>
        </is>
      </c>
      <c r="F26" s="17" t="inlineStr">
        <is>
          <t>[P2] Mise en page WordPress</t>
        </is>
      </c>
      <c r="G26" s="17" t="inlineStr">
        <is>
          <t>[P2] Mise en page WordPress</t>
        </is>
      </c>
      <c r="H26" s="17" t="inlineStr">
        <is>
          <t>[RDV] Audit Search Console</t>
        </is>
      </c>
      <c r="J26" s="19" t="inlineStr">
        <is>
          <t>Urgences limitées</t>
        </is>
      </c>
      <c r="K26" s="37" t="n"/>
      <c r="L26" s="30" t="inlineStr">
        <is>
          <t>☐</t>
        </is>
      </c>
    </row>
    <row r="27" ht="28" customHeight="1">
      <c r="A27" s="16">
        <f>A26+(K5/1440)</f>
        <v/>
      </c>
      <c r="B27" s="17" t="inlineStr"/>
      <c r="C27" s="17" t="inlineStr"/>
      <c r="D27" s="17" t="inlineStr"/>
      <c r="E27" s="17" t="inlineStr"/>
      <c r="F27" s="17" t="inlineStr"/>
      <c r="G27" s="17" t="inlineStr"/>
      <c r="H27" s="17" t="inlineStr"/>
      <c r="J27" s="19" t="inlineStr">
        <is>
          <t>Revue fin de semaine</t>
        </is>
      </c>
      <c r="K27" s="37" t="n"/>
      <c r="L27" s="30" t="inlineStr">
        <is>
          <t>☐</t>
        </is>
      </c>
    </row>
    <row r="28" ht="28" customHeight="1">
      <c r="A28" s="16">
        <f>A27+(K5/1440)</f>
        <v/>
      </c>
      <c r="B28" s="17" t="inlineStr"/>
      <c r="C28" s="17" t="inlineStr"/>
      <c r="D28" s="17" t="inlineStr"/>
      <c r="E28" s="17" t="inlineStr"/>
      <c r="F28" s="17" t="inlineStr"/>
      <c r="G28" s="17" t="inlineStr"/>
      <c r="H28" s="17" t="inlineStr"/>
      <c r="J28" s="19" t="inlineStr">
        <is>
          <t>Récap KPI publié</t>
        </is>
      </c>
      <c r="K28" s="37" t="n"/>
      <c r="L28" s="30" t="inlineStr">
        <is>
          <t>☐</t>
        </is>
      </c>
    </row>
    <row r="29" ht="28" customHeight="1">
      <c r="A29" s="16">
        <f>A28+(K5/1440)</f>
        <v/>
      </c>
      <c r="B29" s="17" t="inlineStr"/>
      <c r="C29" s="17" t="inlineStr"/>
      <c r="D29" s="17" t="inlineStr"/>
      <c r="E29" s="17" t="inlineStr"/>
      <c r="F29" s="17" t="inlineStr"/>
      <c r="G29" s="17" t="inlineStr"/>
      <c r="H29" s="17" t="inlineStr"/>
    </row>
    <row r="30" ht="28" customHeight="1">
      <c r="A30" s="16">
        <f>A29+(K5/1440)</f>
        <v/>
      </c>
      <c r="B30" s="17" t="inlineStr"/>
      <c r="C30" s="17" t="inlineStr"/>
      <c r="D30" s="17" t="inlineStr"/>
      <c r="E30" s="17" t="inlineStr"/>
      <c r="F30" s="17" t="inlineStr"/>
      <c r="G30" s="17" t="inlineStr"/>
      <c r="H30" s="17" t="inlineStr"/>
    </row>
    <row r="31" ht="28" customHeight="1">
      <c r="A31" s="16">
        <f>A30+(K5/1440)</f>
        <v/>
      </c>
      <c r="B31" s="17" t="inlineStr"/>
      <c r="C31" s="17" t="inlineStr"/>
      <c r="D31" s="17" t="inlineStr"/>
      <c r="E31" s="17" t="inlineStr"/>
      <c r="F31" s="17" t="inlineStr"/>
      <c r="G31" s="17" t="inlineStr"/>
      <c r="H31" s="17" t="inlineStr"/>
    </row>
    <row r="32" ht="28" customHeight="1">
      <c r="A32" s="16">
        <f>A31+(K5/1440)</f>
        <v/>
      </c>
      <c r="B32" s="17" t="inlineStr"/>
      <c r="C32" s="17" t="inlineStr"/>
      <c r="D32" s="17" t="inlineStr"/>
      <c r="E32" s="17" t="inlineStr"/>
      <c r="F32" s="17" t="inlineStr"/>
      <c r="G32" s="17" t="inlineStr"/>
      <c r="H32" s="17" t="inlineStr"/>
    </row>
    <row r="33" ht="28" customHeight="1">
      <c r="A33" s="16">
        <f>A32+(K5/1440)</f>
        <v/>
      </c>
      <c r="B33" s="17" t="inlineStr"/>
      <c r="C33" s="17" t="inlineStr"/>
      <c r="D33" s="17" t="inlineStr"/>
      <c r="E33" s="17" t="inlineStr"/>
      <c r="F33" s="17" t="inlineStr"/>
      <c r="G33" s="17" t="inlineStr"/>
      <c r="H33" s="17" t="inlineStr"/>
    </row>
    <row r="34" ht="28" customHeight="1">
      <c r="A34" s="16">
        <f>A33+(K5/1440)</f>
        <v/>
      </c>
      <c r="B34" s="17" t="inlineStr"/>
      <c r="C34" s="17" t="inlineStr"/>
      <c r="D34" s="17" t="inlineStr"/>
      <c r="E34" s="17" t="inlineStr"/>
      <c r="F34" s="17" t="inlineStr"/>
      <c r="G34" s="17" t="inlineStr"/>
      <c r="H34" s="17" t="inlineStr"/>
    </row>
    <row r="35" ht="28" customHeight="1">
      <c r="A35" s="16">
        <f>A34+(K5/1440)</f>
        <v/>
      </c>
      <c r="B35" s="17" t="inlineStr"/>
      <c r="C35" s="17" t="inlineStr"/>
      <c r="D35" s="17" t="inlineStr"/>
      <c r="E35" s="17" t="inlineStr"/>
      <c r="F35" s="17" t="inlineStr"/>
      <c r="G35" s="17" t="inlineStr"/>
      <c r="H35" s="17" t="inlineStr"/>
    </row>
    <row r="36" ht="28" customHeight="1">
      <c r="A36" s="16">
        <f>A35+(K5/1440)</f>
        <v/>
      </c>
      <c r="B36" s="17" t="inlineStr"/>
      <c r="C36" s="17" t="inlineStr"/>
      <c r="D36" s="17" t="inlineStr"/>
      <c r="E36" s="17" t="inlineStr"/>
      <c r="F36" s="17" t="inlineStr"/>
      <c r="G36" s="17" t="inlineStr"/>
      <c r="H36" s="17" t="inlineStr"/>
    </row>
    <row r="37"/>
    <row r="38"/>
    <row r="39"/>
    <row r="40">
      <c r="A40" s="31" t="inlineStr">
        <is>
          <t>Table des tâches – très remplie (durée + statut + catégorie)</t>
        </is>
      </c>
    </row>
    <row r="41"/>
    <row r="42" ht="20" customHeight="1">
      <c r="A42" s="12" t="inlineStr">
        <is>
          <t>Jour</t>
        </is>
      </c>
      <c r="B42" s="12" t="inlineStr">
        <is>
          <t>Tâche</t>
        </is>
      </c>
      <c r="C42" s="12" t="inlineStr">
        <is>
          <t>Début</t>
        </is>
      </c>
      <c r="D42" s="12" t="inlineStr">
        <is>
          <t>Fin</t>
        </is>
      </c>
      <c r="E42" s="12" t="inlineStr">
        <is>
          <t>Durée (h)</t>
        </is>
      </c>
      <c r="F42" s="12" t="inlineStr">
        <is>
          <t>Priorité</t>
        </is>
      </c>
      <c r="G42" s="12" t="inlineStr">
        <is>
          <t>Catégorie</t>
        </is>
      </c>
      <c r="H42" s="12" t="inlineStr">
        <is>
          <t>Statut</t>
        </is>
      </c>
      <c r="J42" s="31" t="inlineStr">
        <is>
          <t>Charge hebdomadaire</t>
        </is>
      </c>
    </row>
    <row r="43">
      <c r="A43" s="32" t="inlineStr">
        <is>
          <t>Mercredi</t>
        </is>
      </c>
      <c r="B43" s="32" t="inlineStr">
        <is>
          <t>Audit 404 + redirections</t>
        </is>
      </c>
      <c r="C43" s="33" t="n">
        <v>0.4583333333333333</v>
      </c>
      <c r="D43" s="33" t="n">
        <v>0.4791666666666667</v>
      </c>
      <c r="E43" s="34">
        <f>IF(OR(C43="",D43=""),"",ROUND((D43-C43)*24,2))</f>
        <v/>
      </c>
      <c r="F43" s="32" t="inlineStr">
        <is>
          <t>P1</t>
        </is>
      </c>
      <c r="G43" s="32" t="inlineStr">
        <is>
          <t>Admin</t>
        </is>
      </c>
      <c r="H43" s="32" t="inlineStr">
        <is>
          <t>À faire</t>
        </is>
      </c>
      <c r="J43" s="35" t="inlineStr">
        <is>
          <t>Jour</t>
        </is>
      </c>
      <c r="K43" s="35" t="inlineStr">
        <is>
          <t>Heures</t>
        </is>
      </c>
      <c r="L43" s="35" t="inlineStr">
        <is>
          <t>Alerte</t>
        </is>
      </c>
      <c r="M43" s="35" t="inlineStr">
        <is>
          <t>Action</t>
        </is>
      </c>
    </row>
    <row r="44">
      <c r="A44" s="32" t="inlineStr">
        <is>
          <t>Vendredi</t>
        </is>
      </c>
      <c r="B44" s="32" t="inlineStr">
        <is>
          <t>FAQ HTML</t>
        </is>
      </c>
      <c r="C44" s="33" t="n">
        <v>0.7083333333333334</v>
      </c>
      <c r="D44" s="33" t="n">
        <v>0.75</v>
      </c>
      <c r="E44" s="34">
        <f>IF(OR(C44="",D44=""),"",ROUND((D44-C44)*24,2))</f>
        <v/>
      </c>
      <c r="F44" s="32" t="inlineStr">
        <is>
          <t>P1</t>
        </is>
      </c>
      <c r="G44" s="32" t="inlineStr">
        <is>
          <t>Partenariats</t>
        </is>
      </c>
      <c r="H44" s="32" t="inlineStr">
        <is>
          <t>En cours</t>
        </is>
      </c>
      <c r="J44" s="19" t="inlineStr">
        <is>
          <t>Lundi</t>
        </is>
      </c>
      <c r="K44" s="36">
        <f>IFERROR(SUMIF(A43:A70,"Lundi",E43:E70),0)</f>
        <v/>
      </c>
      <c r="L44" s="19">
        <f>IF(K44&gt;K6,"Surcharge","OK")</f>
        <v/>
      </c>
      <c r="M44" s="19">
        <f>IF(L44="Surcharge","Étaler / déléguer / réduire P1","")</f>
        <v/>
      </c>
    </row>
    <row r="45">
      <c r="A45" s="32" t="inlineStr">
        <is>
          <t>Mardi</t>
        </is>
      </c>
      <c r="B45" s="32" t="inlineStr">
        <is>
          <t>Bloc de liens internes</t>
        </is>
      </c>
      <c r="C45" s="33" t="n">
        <v>0.5833333333333334</v>
      </c>
      <c r="D45" s="33" t="n">
        <v>0.6666666666666666</v>
      </c>
      <c r="E45" s="34">
        <f>IF(OR(C45="",D45=""),"",ROUND((D45-C45)*24,2))</f>
        <v/>
      </c>
      <c r="F45" s="32" t="inlineStr">
        <is>
          <t>P1</t>
        </is>
      </c>
      <c r="G45" s="32" t="inlineStr">
        <is>
          <t>Admin</t>
        </is>
      </c>
      <c r="H45" s="32" t="inlineStr">
        <is>
          <t>À faire</t>
        </is>
      </c>
      <c r="J45" s="19" t="inlineStr">
        <is>
          <t>Mardi</t>
        </is>
      </c>
      <c r="K45" s="36">
        <f>IFERROR(SUMIF(A43:A70,"Mardi",E43:E70),0)</f>
        <v/>
      </c>
      <c r="L45" s="19">
        <f>IF(K45&gt;K6,"Surcharge","OK")</f>
        <v/>
      </c>
      <c r="M45" s="19">
        <f>IF(L45="Surcharge","Étaler / déléguer / réduire P1","")</f>
        <v/>
      </c>
    </row>
    <row r="46">
      <c r="A46" s="32" t="inlineStr">
        <is>
          <t>Mardi</t>
        </is>
      </c>
      <c r="B46" s="32" t="inlineStr">
        <is>
          <t>Mise en forme tableau</t>
        </is>
      </c>
      <c r="C46" s="33" t="n">
        <v>0.3333333333333333</v>
      </c>
      <c r="D46" s="33" t="n">
        <v>0.4166666666666667</v>
      </c>
      <c r="E46" s="34">
        <f>IF(OR(C46="",D46=""),"",ROUND((D46-C46)*24,2))</f>
        <v/>
      </c>
      <c r="F46" s="32" t="inlineStr">
        <is>
          <t>P1</t>
        </is>
      </c>
      <c r="G46" s="32" t="inlineStr">
        <is>
          <t>SEO</t>
        </is>
      </c>
      <c r="H46" s="32" t="inlineStr">
        <is>
          <t>À faire</t>
        </is>
      </c>
      <c r="J46" s="19" t="inlineStr">
        <is>
          <t>Mercredi</t>
        </is>
      </c>
      <c r="K46" s="36">
        <f>IFERROR(SUMIF(A43:A70,"Mercredi",E43:E70),0)</f>
        <v/>
      </c>
      <c r="L46" s="19">
        <f>IF(K46&gt;K6,"Surcharge","OK")</f>
        <v/>
      </c>
      <c r="M46" s="19">
        <f>IF(L46="Surcharge","Étaler / déléguer / réduire P1","")</f>
        <v/>
      </c>
    </row>
    <row r="47">
      <c r="A47" s="32" t="inlineStr">
        <is>
          <t>Dimanche</t>
        </is>
      </c>
      <c r="B47" s="32" t="inlineStr">
        <is>
          <t>Audit 404 + redirections</t>
        </is>
      </c>
      <c r="C47" s="33" t="n">
        <v>0.4166666666666667</v>
      </c>
      <c r="D47" s="33" t="n">
        <v>0.5</v>
      </c>
      <c r="E47" s="34">
        <f>IF(OR(C47="",D47=""),"",ROUND((D47-C47)*24,2))</f>
        <v/>
      </c>
      <c r="F47" s="32" t="inlineStr">
        <is>
          <t>P1</t>
        </is>
      </c>
      <c r="G47" s="32" t="inlineStr">
        <is>
          <t>Contenu</t>
        </is>
      </c>
      <c r="H47" s="32" t="inlineStr">
        <is>
          <t>En cours</t>
        </is>
      </c>
      <c r="J47" s="19" t="inlineStr">
        <is>
          <t>Jeudi</t>
        </is>
      </c>
      <c r="K47" s="36">
        <f>IFERROR(SUMIF(A43:A70,"Jeudi",E43:E70),0)</f>
        <v/>
      </c>
      <c r="L47" s="19">
        <f>IF(K47&gt;K6,"Surcharge","OK")</f>
        <v/>
      </c>
      <c r="M47" s="19">
        <f>IF(L47="Surcharge","Étaler / déléguer / réduire P1","")</f>
        <v/>
      </c>
    </row>
    <row r="48">
      <c r="A48" s="32" t="inlineStr">
        <is>
          <t>Vendredi</t>
        </is>
      </c>
      <c r="B48" s="32" t="inlineStr">
        <is>
          <t>Création modèle Excel</t>
        </is>
      </c>
      <c r="C48" s="33" t="n">
        <v>0.3541666666666667</v>
      </c>
      <c r="D48" s="33" t="n">
        <v>0.3958333333333333</v>
      </c>
      <c r="E48" s="34">
        <f>IF(OR(C48="",D48=""),"",ROUND((D48-C48)*24,2))</f>
        <v/>
      </c>
      <c r="F48" s="32" t="inlineStr">
        <is>
          <t>P2</t>
        </is>
      </c>
      <c r="G48" s="32" t="inlineStr">
        <is>
          <t>Admin</t>
        </is>
      </c>
      <c r="H48" s="32" t="inlineStr">
        <is>
          <t>Fait</t>
        </is>
      </c>
      <c r="J48" s="19" t="inlineStr">
        <is>
          <t>Vendredi</t>
        </is>
      </c>
      <c r="K48" s="36">
        <f>IFERROR(SUMIF(A43:A70,"Vendredi",E43:E70),0)</f>
        <v/>
      </c>
      <c r="L48" s="19">
        <f>IF(K48&gt;K6,"Surcharge","OK")</f>
        <v/>
      </c>
      <c r="M48" s="19">
        <f>IF(L48="Surcharge","Étaler / déléguer / réduire P1","")</f>
        <v/>
      </c>
    </row>
    <row r="49">
      <c r="A49" s="32" t="inlineStr">
        <is>
          <t>Vendredi</t>
        </is>
      </c>
      <c r="B49" s="32" t="inlineStr">
        <is>
          <t>FAQ HTML</t>
        </is>
      </c>
      <c r="C49" s="33" t="n">
        <v>0.6041666666666666</v>
      </c>
      <c r="D49" s="33" t="n">
        <v>0.6458333333333334</v>
      </c>
      <c r="E49" s="34">
        <f>IF(OR(C49="",D49=""),"",ROUND((D49-C49)*24,2))</f>
        <v/>
      </c>
      <c r="F49" s="32" t="inlineStr">
        <is>
          <t>P3</t>
        </is>
      </c>
      <c r="G49" s="32" t="inlineStr">
        <is>
          <t>Admin</t>
        </is>
      </c>
      <c r="H49" s="32" t="inlineStr">
        <is>
          <t>En cours</t>
        </is>
      </c>
      <c r="J49" s="19" t="inlineStr">
        <is>
          <t>Samedi</t>
        </is>
      </c>
      <c r="K49" s="36">
        <f>IFERROR(SUMIF(A43:A70,"Samedi",E43:E70),0)</f>
        <v/>
      </c>
      <c r="L49" s="19">
        <f>IF(K49&gt;K6,"Surcharge","OK")</f>
        <v/>
      </c>
      <c r="M49" s="19">
        <f>IF(L49="Surcharge","Étaler / déléguer / réduire P1","")</f>
        <v/>
      </c>
    </row>
    <row r="50">
      <c r="A50" s="32" t="inlineStr">
        <is>
          <t>Mercredi</t>
        </is>
      </c>
      <c r="B50" s="32" t="inlineStr">
        <is>
          <t>Messages partenaires</t>
        </is>
      </c>
      <c r="C50" s="33" t="n">
        <v>0.6041666666666666</v>
      </c>
      <c r="D50" s="33" t="n">
        <v>0.6875</v>
      </c>
      <c r="E50" s="34">
        <f>IF(OR(C50="",D50=""),"",ROUND((D50-C50)*24,2))</f>
        <v/>
      </c>
      <c r="F50" s="32" t="inlineStr">
        <is>
          <t>P2</t>
        </is>
      </c>
      <c r="G50" s="32" t="inlineStr">
        <is>
          <t>SEO</t>
        </is>
      </c>
      <c r="H50" s="32" t="inlineStr">
        <is>
          <t>Fait</t>
        </is>
      </c>
      <c r="J50" s="19" t="inlineStr">
        <is>
          <t>Dimanche</t>
        </is>
      </c>
      <c r="K50" s="36">
        <f>IFERROR(SUMIF(A43:A70,"Dimanche",E43:E70),0)</f>
        <v/>
      </c>
      <c r="L50" s="19">
        <f>IF(K50&gt;K6,"Surcharge","OK")</f>
        <v/>
      </c>
      <c r="M50" s="19">
        <f>IF(L50="Surcharge","Étaler / déléguer / réduire P1","")</f>
        <v/>
      </c>
    </row>
    <row r="51">
      <c r="A51" s="32" t="inlineStr">
        <is>
          <t>Samedi</t>
        </is>
      </c>
      <c r="B51" s="32" t="inlineStr">
        <is>
          <t>Export PDF</t>
        </is>
      </c>
      <c r="C51" s="33" t="n">
        <v>0.3541666666666667</v>
      </c>
      <c r="D51" s="33" t="n">
        <v>0.4166666666666667</v>
      </c>
      <c r="E51" s="34">
        <f>IF(OR(C51="",D51=""),"",ROUND((D51-C51)*24,2))</f>
        <v/>
      </c>
      <c r="F51" s="32" t="inlineStr">
        <is>
          <t>P3</t>
        </is>
      </c>
      <c r="G51" s="32" t="inlineStr">
        <is>
          <t>Technique</t>
        </is>
      </c>
      <c r="H51" s="32" t="inlineStr">
        <is>
          <t>Fait</t>
        </is>
      </c>
    </row>
    <row r="52">
      <c r="A52" s="32" t="inlineStr">
        <is>
          <t>Mercredi</t>
        </is>
      </c>
      <c r="B52" s="32" t="inlineStr">
        <is>
          <t>Préparer pack premium</t>
        </is>
      </c>
      <c r="C52" s="33" t="n">
        <v>0.3541666666666667</v>
      </c>
      <c r="D52" s="33" t="n">
        <v>0.375</v>
      </c>
      <c r="E52" s="34">
        <f>IF(OR(C52="",D52=""),"",ROUND((D52-C52)*24,2))</f>
        <v/>
      </c>
      <c r="F52" s="32" t="inlineStr">
        <is>
          <t>P3</t>
        </is>
      </c>
      <c r="G52" s="32" t="inlineStr">
        <is>
          <t>SEO</t>
        </is>
      </c>
      <c r="H52" s="32" t="inlineStr">
        <is>
          <t>Fait</t>
        </is>
      </c>
    </row>
    <row r="53">
      <c r="A53" s="32" t="inlineStr">
        <is>
          <t>Mardi</t>
        </is>
      </c>
      <c r="B53" s="32" t="inlineStr">
        <is>
          <t>Revue Search Console</t>
        </is>
      </c>
      <c r="C53" s="33" t="n">
        <v>0.4583333333333333</v>
      </c>
      <c r="D53" s="33" t="n">
        <v>0.4791666666666667</v>
      </c>
      <c r="E53" s="34">
        <f>IF(OR(C53="",D53=""),"",ROUND((D53-C53)*24,2))</f>
        <v/>
      </c>
      <c r="F53" s="32" t="inlineStr">
        <is>
          <t>INFO</t>
        </is>
      </c>
      <c r="G53" s="32" t="inlineStr">
        <is>
          <t>Contenu</t>
        </is>
      </c>
      <c r="H53" s="32" t="inlineStr">
        <is>
          <t>Fait</t>
        </is>
      </c>
    </row>
    <row r="54">
      <c r="A54" s="32" t="inlineStr">
        <is>
          <t>Vendredi</t>
        </is>
      </c>
      <c r="B54" s="32" t="inlineStr">
        <is>
          <t>Nettoyage catégories</t>
        </is>
      </c>
      <c r="C54" s="33" t="n">
        <v>0.4375</v>
      </c>
      <c r="D54" s="33" t="n">
        <v>0.5</v>
      </c>
      <c r="E54" s="34">
        <f>IF(OR(C54="",D54=""),"",ROUND((D54-C54)*24,2))</f>
        <v/>
      </c>
      <c r="F54" s="32" t="inlineStr">
        <is>
          <t>P3</t>
        </is>
      </c>
      <c r="G54" s="32" t="inlineStr">
        <is>
          <t>Admin</t>
        </is>
      </c>
      <c r="H54" s="32" t="inlineStr">
        <is>
          <t>Fait</t>
        </is>
      </c>
    </row>
    <row r="55">
      <c r="A55" s="32" t="inlineStr">
        <is>
          <t>Lundi</t>
        </is>
      </c>
      <c r="B55" s="32" t="inlineStr">
        <is>
          <t>Bloc de liens internes</t>
        </is>
      </c>
      <c r="C55" s="33" t="n">
        <v>0.4166666666666667</v>
      </c>
      <c r="D55" s="33" t="n">
        <v>0.5</v>
      </c>
      <c r="E55" s="34">
        <f>IF(OR(C55="",D55=""),"",ROUND((D55-C55)*24,2))</f>
        <v/>
      </c>
      <c r="F55" s="32" t="inlineStr">
        <is>
          <t>URG</t>
        </is>
      </c>
      <c r="G55" s="32" t="inlineStr">
        <is>
          <t>Contenu</t>
        </is>
      </c>
      <c r="H55" s="32" t="inlineStr">
        <is>
          <t>À faire</t>
        </is>
      </c>
    </row>
    <row r="56">
      <c r="A56" s="32" t="inlineStr">
        <is>
          <t>Samedi</t>
        </is>
      </c>
      <c r="B56" s="32" t="inlineStr">
        <is>
          <t>Vérification téléchargement WPDM</t>
        </is>
      </c>
      <c r="C56" s="33" t="n">
        <v>0.625</v>
      </c>
      <c r="D56" s="33" t="n">
        <v>0.7083333333333334</v>
      </c>
      <c r="E56" s="34">
        <f>IF(OR(C56="",D56=""),"",ROUND((D56-C56)*24,2))</f>
        <v/>
      </c>
      <c r="F56" s="32" t="inlineStr">
        <is>
          <t>P2</t>
        </is>
      </c>
      <c r="G56" s="32" t="inlineStr">
        <is>
          <t>Partenariats</t>
        </is>
      </c>
      <c r="H56" s="32" t="inlineStr">
        <is>
          <t>Fait</t>
        </is>
      </c>
    </row>
    <row r="57">
      <c r="A57" s="32" t="inlineStr">
        <is>
          <t>Mercredi</t>
        </is>
      </c>
      <c r="B57" s="32" t="inlineStr">
        <is>
          <t>Landing page + chapo</t>
        </is>
      </c>
      <c r="C57" s="33" t="n">
        <v>0.4791666666666667</v>
      </c>
      <c r="D57" s="33" t="n">
        <v>0.5416666666666666</v>
      </c>
      <c r="E57" s="34">
        <f>IF(OR(C57="",D57=""),"",ROUND((D57-C57)*24,2))</f>
        <v/>
      </c>
      <c r="F57" s="32" t="inlineStr">
        <is>
          <t>P1</t>
        </is>
      </c>
      <c r="G57" s="32" t="inlineStr">
        <is>
          <t>Contenu</t>
        </is>
      </c>
      <c r="H57" s="32" t="inlineStr">
        <is>
          <t>En cours</t>
        </is>
      </c>
    </row>
    <row r="58">
      <c r="A58" s="32" t="inlineStr">
        <is>
          <t>Mardi</t>
        </is>
      </c>
      <c r="B58" s="32" t="inlineStr">
        <is>
          <t>Vérification téléchargement WPDM</t>
        </is>
      </c>
      <c r="C58" s="33" t="n">
        <v>0.375</v>
      </c>
      <c r="D58" s="33" t="n">
        <v>0.4166666666666667</v>
      </c>
      <c r="E58" s="34">
        <f>IF(OR(C58="",D58=""),"",ROUND((D58-C58)*24,2))</f>
        <v/>
      </c>
      <c r="F58" s="32" t="inlineStr">
        <is>
          <t>P2</t>
        </is>
      </c>
      <c r="G58" s="32" t="inlineStr">
        <is>
          <t>Partenariats</t>
        </is>
      </c>
      <c r="H58" s="32" t="inlineStr">
        <is>
          <t>À faire</t>
        </is>
      </c>
    </row>
    <row r="59">
      <c r="A59" s="32" t="inlineStr">
        <is>
          <t>Jeudi</t>
        </is>
      </c>
      <c r="B59" s="32" t="inlineStr">
        <is>
          <t>Mise à jour dashboard KPI</t>
        </is>
      </c>
      <c r="C59" s="33" t="n">
        <v>0.5833333333333334</v>
      </c>
      <c r="D59" s="33" t="n">
        <v>0.6458333333333334</v>
      </c>
      <c r="E59" s="34">
        <f>IF(OR(C59="",D59=""),"",ROUND((D59-C59)*24,2))</f>
        <v/>
      </c>
      <c r="F59" s="32" t="inlineStr">
        <is>
          <t>RDV</t>
        </is>
      </c>
      <c r="G59" s="32" t="inlineStr">
        <is>
          <t>Partenariats</t>
        </is>
      </c>
      <c r="H59" s="32" t="inlineStr">
        <is>
          <t>Fait</t>
        </is>
      </c>
    </row>
    <row r="60">
      <c r="A60" s="32" t="inlineStr">
        <is>
          <t>Mercredi</t>
        </is>
      </c>
      <c r="B60" s="32" t="inlineStr">
        <is>
          <t>Planification contenus</t>
        </is>
      </c>
      <c r="C60" s="33" t="n">
        <v>0.4375</v>
      </c>
      <c r="D60" s="33" t="n">
        <v>0.5208333333333334</v>
      </c>
      <c r="E60" s="34">
        <f>IF(OR(C60="",D60=""),"",ROUND((D60-C60)*24,2))</f>
        <v/>
      </c>
      <c r="F60" s="32" t="inlineStr">
        <is>
          <t>INFO</t>
        </is>
      </c>
      <c r="G60" s="32" t="inlineStr">
        <is>
          <t>SEO</t>
        </is>
      </c>
      <c r="H60" s="32" t="inlineStr">
        <is>
          <t>À faire</t>
        </is>
      </c>
    </row>
    <row r="61">
      <c r="A61" s="32" t="inlineStr">
        <is>
          <t>Mardi</t>
        </is>
      </c>
      <c r="B61" s="32" t="inlineStr">
        <is>
          <t>Export PDF</t>
        </is>
      </c>
      <c r="C61" s="33" t="n">
        <v>0.625</v>
      </c>
      <c r="D61" s="33" t="n">
        <v>0.6666666666666666</v>
      </c>
      <c r="E61" s="34">
        <f>IF(OR(C61="",D61=""),"",ROUND((D61-C61)*24,2))</f>
        <v/>
      </c>
      <c r="F61" s="32" t="inlineStr">
        <is>
          <t>P1</t>
        </is>
      </c>
      <c r="G61" s="32" t="inlineStr">
        <is>
          <t>Admin</t>
        </is>
      </c>
      <c r="H61" s="32" t="inlineStr">
        <is>
          <t>À faire</t>
        </is>
      </c>
    </row>
    <row r="62">
      <c r="A62" s="32" t="inlineStr">
        <is>
          <t>Mercredi</t>
        </is>
      </c>
      <c r="B62" s="32" t="inlineStr">
        <is>
          <t>Landing page + chapo</t>
        </is>
      </c>
      <c r="C62" s="33" t="n">
        <v>0.375</v>
      </c>
      <c r="D62" s="33" t="n">
        <v>0.4583333333333333</v>
      </c>
      <c r="E62" s="34">
        <f>IF(OR(C62="",D62=""),"",ROUND((D62-C62)*24,2))</f>
        <v/>
      </c>
      <c r="F62" s="32" t="inlineStr">
        <is>
          <t>P3</t>
        </is>
      </c>
      <c r="G62" s="32" t="inlineStr">
        <is>
          <t>Admin</t>
        </is>
      </c>
      <c r="H62" s="32" t="inlineStr">
        <is>
          <t>En cours</t>
        </is>
      </c>
    </row>
    <row r="63">
      <c r="A63" s="32" t="inlineStr">
        <is>
          <t>Mardi</t>
        </is>
      </c>
      <c r="B63" s="32" t="inlineStr">
        <is>
          <t>Amélioration CTA</t>
        </is>
      </c>
      <c r="C63" s="33" t="n">
        <v>0.6041666666666666</v>
      </c>
      <c r="D63" s="33" t="n">
        <v>0.625</v>
      </c>
      <c r="E63" s="34">
        <f>IF(OR(C63="",D63=""),"",ROUND((D63-C63)*24,2))</f>
        <v/>
      </c>
      <c r="F63" s="32" t="inlineStr">
        <is>
          <t>P2</t>
        </is>
      </c>
      <c r="G63" s="32" t="inlineStr">
        <is>
          <t>Design</t>
        </is>
      </c>
      <c r="H63" s="32" t="inlineStr">
        <is>
          <t>Fait</t>
        </is>
      </c>
    </row>
    <row r="64">
      <c r="A64" s="32" t="inlineStr">
        <is>
          <t>Jeudi</t>
        </is>
      </c>
      <c r="B64" s="32" t="inlineStr">
        <is>
          <t>Mise à jour dashboard KPI</t>
        </is>
      </c>
      <c r="C64" s="33" t="n">
        <v>0.4583333333333333</v>
      </c>
      <c r="D64" s="33" t="n">
        <v>0.5416666666666666</v>
      </c>
      <c r="E64" s="34">
        <f>IF(OR(C64="",D64=""),"",ROUND((D64-C64)*24,2))</f>
        <v/>
      </c>
      <c r="F64" s="32" t="inlineStr">
        <is>
          <t>P1</t>
        </is>
      </c>
      <c r="G64" s="32" t="inlineStr">
        <is>
          <t>Design</t>
        </is>
      </c>
      <c r="H64" s="32" t="inlineStr">
        <is>
          <t>En cours</t>
        </is>
      </c>
    </row>
    <row r="65">
      <c r="A65" s="32" t="inlineStr">
        <is>
          <t>Mardi</t>
        </is>
      </c>
      <c r="B65" s="32" t="inlineStr">
        <is>
          <t>Bloc de liens internes</t>
        </is>
      </c>
      <c r="C65" s="33" t="n">
        <v>0.3958333333333333</v>
      </c>
      <c r="D65" s="33" t="n">
        <v>0.4791666666666667</v>
      </c>
      <c r="E65" s="34">
        <f>IF(OR(C65="",D65=""),"",ROUND((D65-C65)*24,2))</f>
        <v/>
      </c>
      <c r="F65" s="32" t="inlineStr">
        <is>
          <t>P1</t>
        </is>
      </c>
      <c r="G65" s="32" t="inlineStr">
        <is>
          <t>Technique</t>
        </is>
      </c>
      <c r="H65" s="32" t="inlineStr">
        <is>
          <t>En cours</t>
        </is>
      </c>
    </row>
    <row r="66">
      <c r="A66" s="32" t="inlineStr">
        <is>
          <t>Lundi</t>
        </is>
      </c>
      <c r="B66" s="32" t="inlineStr">
        <is>
          <t>Landing page + chapo</t>
        </is>
      </c>
      <c r="C66" s="33" t="n">
        <v>0.6041666666666666</v>
      </c>
      <c r="D66" s="33" t="n">
        <v>0.6458333333333334</v>
      </c>
      <c r="E66" s="34">
        <f>IF(OR(C66="",D66=""),"",ROUND((D66-C66)*24,2))</f>
        <v/>
      </c>
      <c r="F66" s="32" t="inlineStr">
        <is>
          <t>P3</t>
        </is>
      </c>
      <c r="G66" s="32" t="inlineStr">
        <is>
          <t>Technique</t>
        </is>
      </c>
      <c r="H66" s="32" t="inlineStr">
        <is>
          <t>En cours</t>
        </is>
      </c>
    </row>
    <row r="67">
      <c r="A67" s="32" t="inlineStr">
        <is>
          <t>Lundi</t>
        </is>
      </c>
      <c r="B67" s="32" t="inlineStr">
        <is>
          <t>Création modèle Word</t>
        </is>
      </c>
      <c r="C67" s="33" t="n">
        <v>0.6041666666666666</v>
      </c>
      <c r="D67" s="33" t="n">
        <v>0.6875</v>
      </c>
      <c r="E67" s="34">
        <f>IF(OR(C67="",D67=""),"",ROUND((D67-C67)*24,2))</f>
        <v/>
      </c>
      <c r="F67" s="32" t="inlineStr">
        <is>
          <t>P1</t>
        </is>
      </c>
      <c r="G67" s="32" t="inlineStr">
        <is>
          <t>Technique</t>
        </is>
      </c>
      <c r="H67" s="32" t="inlineStr">
        <is>
          <t>Bloqué</t>
        </is>
      </c>
    </row>
    <row r="68">
      <c r="A68" s="32" t="inlineStr">
        <is>
          <t>Vendredi</t>
        </is>
      </c>
      <c r="B68" s="32" t="inlineStr">
        <is>
          <t>Rédaction article méthode</t>
        </is>
      </c>
      <c r="C68" s="33" t="n">
        <v>0.4791666666666667</v>
      </c>
      <c r="D68" s="33" t="n">
        <v>0.5</v>
      </c>
      <c r="E68" s="34">
        <f>IF(OR(C68="",D68=""),"",ROUND((D68-C68)*24,2))</f>
        <v/>
      </c>
      <c r="F68" s="32" t="inlineStr">
        <is>
          <t>P1</t>
        </is>
      </c>
      <c r="G68" s="32" t="inlineStr">
        <is>
          <t>Partenariats</t>
        </is>
      </c>
      <c r="H68" s="32" t="inlineStr">
        <is>
          <t>Bloqué</t>
        </is>
      </c>
    </row>
    <row r="69">
      <c r="A69" s="32" t="inlineStr">
        <is>
          <t>Jeudi</t>
        </is>
      </c>
      <c r="B69" s="32" t="inlineStr">
        <is>
          <t>Revue Search Console</t>
        </is>
      </c>
      <c r="C69" s="33" t="n">
        <v>0.4791666666666667</v>
      </c>
      <c r="D69" s="33" t="n">
        <v>0.5416666666666666</v>
      </c>
      <c r="E69" s="34">
        <f>IF(OR(C69="",D69=""),"",ROUND((D69-C69)*24,2))</f>
        <v/>
      </c>
      <c r="F69" s="32" t="inlineStr">
        <is>
          <t>P1</t>
        </is>
      </c>
      <c r="G69" s="32" t="inlineStr">
        <is>
          <t>Contenu</t>
        </is>
      </c>
      <c r="H69" s="32" t="inlineStr">
        <is>
          <t>Fait</t>
        </is>
      </c>
    </row>
    <row r="70">
      <c r="A70" s="32" t="inlineStr">
        <is>
          <t>Samedi</t>
        </is>
      </c>
      <c r="B70" s="32" t="inlineStr">
        <is>
          <t>Test mobile + responsive</t>
        </is>
      </c>
      <c r="C70" s="33" t="n">
        <v>0.4791666666666667</v>
      </c>
      <c r="D70" s="33" t="n">
        <v>0.5208333333333334</v>
      </c>
      <c r="E70" s="34">
        <f>IF(OR(C70="",D70=""),"",ROUND((D70-C70)*24,2))</f>
        <v/>
      </c>
      <c r="F70" s="32" t="inlineStr">
        <is>
          <t>P3</t>
        </is>
      </c>
      <c r="G70" s="32" t="inlineStr">
        <is>
          <t>SEO</t>
        </is>
      </c>
      <c r="H70" s="32" t="inlineStr">
        <is>
          <t>Bloqué</t>
        </is>
      </c>
    </row>
    <row r="71"/>
  </sheetData>
  <mergeCells count="26">
    <mergeCell ref="K15:L15"/>
    <mergeCell ref="A2:H3"/>
    <mergeCell ref="K9:L9"/>
    <mergeCell ref="J28:K28"/>
    <mergeCell ref="J7:L7"/>
    <mergeCell ref="J42:M42"/>
    <mergeCell ref="K11:L11"/>
    <mergeCell ref="J16:L16"/>
    <mergeCell ref="K20:L20"/>
    <mergeCell ref="J24:K24"/>
    <mergeCell ref="J22:L22"/>
    <mergeCell ref="J27:K27"/>
    <mergeCell ref="J26:K26"/>
    <mergeCell ref="J2:L2"/>
    <mergeCell ref="K12:L12"/>
    <mergeCell ref="K8:L8"/>
    <mergeCell ref="J25:K25"/>
    <mergeCell ref="K14:L14"/>
    <mergeCell ref="K17:L17"/>
    <mergeCell ref="A4:H4"/>
    <mergeCell ref="K10:L10"/>
    <mergeCell ref="K19:L19"/>
    <mergeCell ref="J23:K23"/>
    <mergeCell ref="K13:L13"/>
    <mergeCell ref="K18:L18"/>
    <mergeCell ref="A40:H40"/>
  </mergeCells>
  <conditionalFormatting sqref="A7:A36">
    <cfRule type="expression" priority="1" dxfId="0">
      <formula>OR(A7&lt;K3,A7&gt;K4)</formula>
    </cfRule>
  </conditionalFormatting>
  <conditionalFormatting sqref="B7:H36">
    <cfRule type="expression" priority="2" dxfId="1" stopIfTrue="1">
      <formula>ISNUMBER(SEARCH("[URG]",B7))</formula>
    </cfRule>
    <cfRule type="expression" priority="3" dxfId="2" stopIfTrue="1">
      <formula>ISNUMBER(SEARCH("[P1]",B7))</formula>
    </cfRule>
    <cfRule type="expression" priority="4" dxfId="3" stopIfTrue="1">
      <formula>ISNUMBER(SEARCH("[P2]",B7))</formula>
    </cfRule>
    <cfRule type="expression" priority="5" dxfId="4" stopIfTrue="1">
      <formula>ISNUMBER(SEARCH("[P3]",B7))</formula>
    </cfRule>
    <cfRule type="expression" priority="6" dxfId="5" stopIfTrue="1">
      <formula>ISNUMBER(SEARCH("[RDV]",B7))</formula>
    </cfRule>
    <cfRule type="expression" priority="7" dxfId="6" stopIfTrue="1">
      <formula>ISNUMBER(SEARCH("[FOCUS]",B7))</formula>
    </cfRule>
    <cfRule type="expression" priority="8" dxfId="7" stopIfTrue="1">
      <formula>ISNUMBER(SEARCH("[BREAK]",B7))</formula>
    </cfRule>
    <cfRule type="expression" priority="9" dxfId="8" stopIfTrue="1">
      <formula>ISNUMBER(SEARCH("[INFO]",B7))</formula>
    </cfRule>
  </conditionalFormatting>
  <conditionalFormatting sqref="J23:L28">
    <cfRule type="expression" priority="10" dxfId="9">
      <formula>L23="☑"</formula>
    </cfRule>
  </conditionalFormatting>
  <conditionalFormatting sqref="L44:L50">
    <cfRule type="expression" priority="11" dxfId="1">
      <formula>L44="Surcharge"</formula>
    </cfRule>
    <cfRule type="expression" priority="12" dxfId="4">
      <formula>L44="OK"</formula>
    </cfRule>
  </conditionalFormatting>
  <dataValidations count="7">
    <dataValidation sqref="K5" showDropDown="0" showInputMessage="0" showErrorMessage="0" allowBlank="0" type="whole" operator="between">
      <formula1>5</formula1>
      <formula2>240</formula2>
    </dataValidation>
    <dataValidation sqref="K6" showDropDown="0" showInputMessage="0" showErrorMessage="0" allowBlank="0" type="whole" operator="between">
      <formula1>1</formula1>
      <formula2>16</formula2>
    </dataValidation>
    <dataValidation sqref="L23 L24 L25 L26 L27 L28" showDropDown="0" showInputMessage="0" showErrorMessage="0" allowBlank="0" type="list">
      <formula1>"☐,☑"</formula1>
    </dataValidation>
    <dataValidation sqref="A43 A44 A45 A46 A47 A48 A49 A50 A51 A52 A53 A54 A55 A56 A57 A58 A59 A60 A61 A62 A63 A64 A65 A66 A67 A68 A69 A70" showDropDown="0" showInputMessage="0" showErrorMessage="0" allowBlank="0" type="list">
      <formula1>"Lundi,Mardi,Mercredi,Jeudi,Vendredi,Samedi,Dimanche"</formula1>
    </dataValidation>
    <dataValidation sqref="F43 F44 F45 F46 F47 F48 F49 F50 F51 F52 F53 F54 F55 F56 F57 F58 F59 F60 F61 F62 F63 F64 F65 F66 F67 F68 F69 F70" showDropDown="0" showInputMessage="0" showErrorMessage="0" allowBlank="0" type="list">
      <formula1>"URG,P1,P2,P3,FOCUS,RDV,INFO"</formula1>
    </dataValidation>
    <dataValidation sqref="H43 H44 H45 H46 H47 H48 H49 H50 H51 H52 H53 H54 H55 H56 H57 H58 H59 H60 H61 H62 H63 H64 H65 H66 H67 H68 H69 H70" showDropDown="0" showInputMessage="0" showErrorMessage="0" allowBlank="0" type="list">
      <formula1>"À faire,En cours,Fait,Bloqué"</formula1>
    </dataValidation>
    <dataValidation sqref="G43 G44 G45 G46 G47 G48 G49 G50 G51 G52 G53 G54 G55 G56 G57 G58 G59 G60 G61 G62 G63 G64 G65 G66 G67 G68 G69 G70" showDropDown="0" showInputMessage="0" showErrorMessage="0" allowBlank="0" type="list">
      <formula1>"Contenu,SEO,Technique,Partenariats,Admin,Design"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2026-01-30T21:36:44Z</dcterms:created>
  <dcterms:modified xmlns:dcterms="http://purl.org/dc/terms/" xmlns:xsi="http://www.w3.org/2001/XMLSchema-instance" xsi:type="dcterms:W3CDTF">2026-01-30T21:58:05Z</dcterms:modified>
</cp:coreProperties>
</file>