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ables/table1.xml" ContentType="application/vnd.openxmlformats-officedocument.spreadsheetml.table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ables/table2.xml" ContentType="application/vnd.openxmlformats-officedocument.spreadsheetml.table+xml"/>
  <Override PartName="/xl/worksheets/sheet8.xml" ContentType="application/vnd.openxmlformats-officedocument.spreadsheetml.worksheet+xml"/>
  <Override PartName="/xl/tables/table3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ETRES" sheetId="1" state="visible" r:id="rId1"/>
    <sheet xmlns:r="http://schemas.openxmlformats.org/officeDocument/2006/relationships" name="PLAN_PCG" sheetId="2" state="visible" r:id="rId2"/>
    <sheet xmlns:r="http://schemas.openxmlformats.org/officeDocument/2006/relationships" name="TVA" sheetId="3" state="visible" r:id="rId3"/>
    <sheet xmlns:r="http://schemas.openxmlformats.org/officeDocument/2006/relationships" name="OUVERTURE" sheetId="4" state="visible" r:id="rId4"/>
    <sheet xmlns:r="http://schemas.openxmlformats.org/officeDocument/2006/relationships" name="JOURNAL" sheetId="5" state="visible" r:id="rId5"/>
    <sheet xmlns:r="http://schemas.openxmlformats.org/officeDocument/2006/relationships" name="BALANCE" sheetId="6" state="visible" r:id="rId6"/>
    <sheet xmlns:r="http://schemas.openxmlformats.org/officeDocument/2006/relationships" name="CONTROLES" sheetId="7" state="visible" r:id="rId7"/>
    <sheet xmlns:r="http://schemas.openxmlformats.org/officeDocument/2006/relationships" name="TABLEAU_BORD" sheetId="8" state="visible" r:id="rId8"/>
  </sheets>
  <definedNames>
    <definedName name="ListeComptes">PLAN_PCG!$A$2:$A$138</definedName>
    <definedName name="ListeTVA">TVA!$A$2:$A$50</definedName>
    <definedName name="_xlnm._FilterDatabase" localSheetId="1" hidden="1">'PLAN_PCG'!$A$2:$H$139</definedName>
    <definedName name="_xlnm._FilterDatabase" localSheetId="2" hidden="1">'TVA'!$A$2:$F$6</definedName>
    <definedName name="_xlnm._FilterDatabase" localSheetId="3" hidden="1">'OUVERTURE'!$A$2:$F$2</definedName>
    <definedName name="_xlnm._FilterDatabase" localSheetId="4" hidden="1">'JOURNAL'!$A$2:$L$1002</definedName>
    <definedName name="_xlnm._FilterDatabase" localSheetId="5" hidden="1">'BALANCE'!$A$2:$H$139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</font>
    <font>
      <b val="1"/>
      <color rgb="00FFFFFF"/>
      <sz val="14"/>
    </font>
    <font>
      <b val="1"/>
    </font>
  </fonts>
  <fills count="12">
    <fill>
      <patternFill/>
    </fill>
    <fill>
      <patternFill patternType="gray125"/>
    </fill>
    <fill>
      <patternFill patternType="solid">
        <fgColor rgb="001F4E79"/>
      </patternFill>
    </fill>
    <fill>
      <patternFill patternType="solid">
        <fgColor rgb="00FFF2CC"/>
      </patternFill>
    </fill>
    <fill>
      <patternFill patternType="solid">
        <fgColor rgb="00E2F0D9"/>
      </patternFill>
    </fill>
    <fill>
      <patternFill patternType="solid">
        <fgColor rgb="000F7B6C"/>
      </patternFill>
    </fill>
    <fill>
      <patternFill patternType="solid">
        <fgColor rgb="007030A0"/>
      </patternFill>
    </fill>
    <fill>
      <patternFill patternType="solid">
        <fgColor rgb="00D9E1F2"/>
      </patternFill>
    </fill>
    <fill>
      <patternFill patternType="solid">
        <fgColor rgb="00C55A11"/>
      </patternFill>
    </fill>
    <fill>
      <patternFill patternType="solid">
        <fgColor rgb="00FCE4D6"/>
      </patternFill>
    </fill>
    <fill>
      <patternFill patternType="solid">
        <fgColor rgb="00F2F2F2"/>
      </patternFill>
    </fill>
    <fill>
      <patternFill patternType="solid">
        <fgColor rgb="00C00000"/>
      </patternFill>
    </fill>
  </fills>
  <borders count="3">
    <border>
      <left/>
      <right/>
      <top/>
      <bottom/>
      <diagonal/>
    </border>
    <border>
      <left style="thin">
        <color rgb="00A6A6A6"/>
      </left>
      <right style="thin">
        <color rgb="00A6A6A6"/>
      </right>
      <top style="thin">
        <color rgb="00A6A6A6"/>
      </top>
      <bottom style="thin">
        <color rgb="00A6A6A6"/>
      </bottom>
    </border>
    <border>
      <left style="thin">
        <color rgb="00B7B7B7"/>
      </left>
      <right style="thin">
        <color rgb="00B7B7B7"/>
      </right>
      <top style="thin">
        <color rgb="00B7B7B7"/>
      </top>
      <bottom style="thin">
        <color rgb="00B7B7B7"/>
      </bottom>
    </border>
  </borders>
  <cellStyleXfs count="1">
    <xf numFmtId="0" fontId="0" fillId="0" borderId="0"/>
  </cellStyleXfs>
  <cellXfs count="32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3" borderId="1" pivotButton="0" quotePrefix="0" xfId="0"/>
    <xf numFmtId="0" fontId="0" fillId="0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top" wrapText="1"/>
    </xf>
    <xf numFmtId="0" fontId="0" fillId="0" borderId="1" pivotButton="0" quotePrefix="0" xfId="0"/>
    <xf numFmtId="0" fontId="0" fillId="4" borderId="1" pivotButton="0" quotePrefix="0" xfId="0"/>
    <xf numFmtId="0" fontId="2" fillId="5" borderId="0" applyAlignment="1" pivotButton="0" quotePrefix="0" xfId="0">
      <alignment horizontal="left" vertical="center"/>
    </xf>
    <xf numFmtId="0" fontId="1" fillId="2" borderId="2" applyAlignment="1" pivotButton="0" quotePrefix="0" xfId="0">
      <alignment horizontal="center" vertical="center" wrapText="1"/>
    </xf>
    <xf numFmtId="0" fontId="3" fillId="3" borderId="2" pivotButton="0" quotePrefix="0" xfId="0"/>
    <xf numFmtId="0" fontId="2" fillId="6" borderId="0" applyAlignment="1" pivotButton="0" quotePrefix="0" xfId="0">
      <alignment horizontal="left" vertical="center"/>
    </xf>
    <xf numFmtId="0" fontId="3" fillId="0" borderId="2" applyAlignment="1" pivotButton="0" quotePrefix="0" xfId="0">
      <alignment horizontal="center" vertical="center" wrapText="1"/>
    </xf>
    <xf numFmtId="0" fontId="0" fillId="0" borderId="2" applyAlignment="1" pivotButton="0" quotePrefix="0" xfId="0">
      <alignment vertical="top" wrapText="1"/>
    </xf>
    <xf numFmtId="0" fontId="0" fillId="0" borderId="2" applyAlignment="1" pivotButton="0" quotePrefix="0" xfId="0">
      <alignment horizontal="center"/>
    </xf>
    <xf numFmtId="0" fontId="0" fillId="0" borderId="2" applyAlignment="1" pivotButton="0" quotePrefix="0" xfId="0">
      <alignment horizontal="center" vertical="center" wrapText="1"/>
    </xf>
    <xf numFmtId="0" fontId="3" fillId="7" borderId="2" applyAlignment="1" pivotButton="0" quotePrefix="0" xfId="0">
      <alignment horizontal="center" vertical="center" wrapText="1"/>
    </xf>
    <xf numFmtId="0" fontId="0" fillId="7" borderId="2" applyAlignment="1" pivotButton="0" quotePrefix="0" xfId="0">
      <alignment vertical="top" wrapText="1"/>
    </xf>
    <xf numFmtId="0" fontId="0" fillId="7" borderId="2" applyAlignment="1" pivotButton="0" quotePrefix="0" xfId="0">
      <alignment horizontal="center"/>
    </xf>
    <xf numFmtId="0" fontId="0" fillId="7" borderId="2" applyAlignment="1" pivotButton="0" quotePrefix="0" xfId="0">
      <alignment horizontal="center" vertical="center" wrapText="1"/>
    </xf>
    <xf numFmtId="0" fontId="2" fillId="8" borderId="0" applyAlignment="1" pivotButton="0" quotePrefix="0" xfId="0">
      <alignment horizontal="left" vertical="center"/>
    </xf>
    <xf numFmtId="0" fontId="0" fillId="0" borderId="2" pivotButton="0" quotePrefix="0" xfId="0"/>
    <xf numFmtId="0" fontId="0" fillId="9" borderId="2" pivotButton="0" quotePrefix="0" xfId="0"/>
    <xf numFmtId="0" fontId="0" fillId="4" borderId="2" pivotButton="0" quotePrefix="0" xfId="0"/>
    <xf numFmtId="4" fontId="0" fillId="4" borderId="2" pivotButton="0" quotePrefix="0" xfId="0"/>
    <xf numFmtId="0" fontId="2" fillId="2" borderId="0" applyAlignment="1" pivotButton="0" quotePrefix="0" xfId="0">
      <alignment horizontal="left" vertical="center"/>
    </xf>
    <xf numFmtId="0" fontId="1" fillId="5" borderId="2" applyAlignment="1" pivotButton="0" quotePrefix="0" xfId="0">
      <alignment horizontal="center" vertical="center" wrapText="1"/>
    </xf>
    <xf numFmtId="4" fontId="0" fillId="0" borderId="2" pivotButton="0" quotePrefix="0" xfId="0"/>
    <xf numFmtId="0" fontId="0" fillId="10" borderId="2" pivotButton="0" quotePrefix="0" xfId="0"/>
    <xf numFmtId="4" fontId="0" fillId="10" borderId="2" pivotButton="0" quotePrefix="0" xfId="0"/>
    <xf numFmtId="0" fontId="0" fillId="7" borderId="2" pivotButton="0" quotePrefix="0" xfId="0"/>
    <xf numFmtId="4" fontId="0" fillId="7" borderId="2" pivotButton="0" quotePrefix="0" xfId="0"/>
    <xf numFmtId="0" fontId="2" fillId="11" borderId="0" applyAlignment="1" pivotButton="0" quotePrefix="0" xfId="0">
      <alignment horizontal="left" vertical="center"/>
    </xf>
  </cellXfs>
  <cellStyles count="1">
    <cellStyle name="Normal" xfId="0" builtinId="0" hidden="0"/>
  </cellStyles>
  <dxfs count="8">
    <dxf>
      <fill>
        <patternFill patternType="solid">
          <fgColor rgb="00FCE4D6"/>
        </patternFill>
      </fill>
    </dxf>
    <dxf>
      <fill>
        <patternFill patternType="solid">
          <fgColor rgb="00E2F0D9"/>
        </patternFill>
      </fill>
    </dxf>
    <dxf>
      <fill>
        <patternFill patternType="solid">
          <fgColor rgb="00D9E1F2"/>
        </patternFill>
      </fill>
    </dxf>
    <dxf>
      <fill>
        <patternFill patternType="solid">
          <fgColor rgb="00E6E0F4"/>
        </patternFill>
      </fill>
    </dxf>
    <dxf>
      <fill>
        <patternFill patternType="solid">
          <fgColor rgb="00F2F2F2"/>
        </patternFill>
      </fill>
    </dxf>
    <dxf>
      <fill>
        <patternFill patternType="solid">
          <fgColor rgb="00FFF2CC"/>
        </patternFill>
      </fill>
    </dxf>
    <dxf>
      <fill>
        <patternFill patternType="solid">
          <fgColor rgb="00F8CBAD"/>
        </patternFill>
      </fill>
    </dxf>
    <dxf>
      <fill>
        <patternFill patternType="solid">
          <fgColor rgb="00FFD966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ables/table1.xml><?xml version="1.0" encoding="utf-8"?>
<table xmlns="http://schemas.openxmlformats.org/spreadsheetml/2006/main" id="1" name="T_TVA" displayName="T_TVA" ref="A2:F6" headerRowCount="1">
  <autoFilter ref="A2:F6"/>
  <tableColumns count="6">
    <tableColumn id="1" name="Code TVA"/>
    <tableColumn id="2" name="Libellé"/>
    <tableColumn id="3" name="Taux"/>
    <tableColumn id="4" name="Compte TVA collectée"/>
    <tableColumn id="5" name="Compte TVA déductible"/>
    <tableColumn id="6" name="Actif (Oui/Non)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id="2" name="T_CONTROLES" displayName="T_CONTROLES" ref="A2:C4" headerRowCount="1">
  <autoFilter ref="A2:C4"/>
  <tableColumns count="3">
    <tableColumn id="1" name="Indicateur"/>
    <tableColumn id="2" name="Valeur"/>
    <tableColumn id="3" name="Interprétation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id="3" name="T_DASH" displayName="T_DASH" ref="A2:B5" headerRowCount="1">
  <autoFilter ref="A2:B5"/>
  <tableColumns count="2">
    <tableColumn id="1" name="KPI"/>
    <tableColumn id="2" name="Montant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_rels/sheet7.xml.rels><Relationships xmlns="http://schemas.openxmlformats.org/package/2006/relationships"><Relationship Type="http://schemas.openxmlformats.org/officeDocument/2006/relationships/table" Target="/xl/tables/table2.xml" Id="rId1"/></Relationships>
</file>

<file path=xl/worksheets/_rels/sheet8.xml.rels><Relationships xmlns="http://schemas.openxmlformats.org/package/2006/relationships"><Relationship Type="http://schemas.openxmlformats.org/officeDocument/2006/relationships/table" Target="/xl/tables/table3.xml" Id="rId1"/></Relationships>
</file>

<file path=xl/worksheets/sheet1.xml><?xml version="1.0" encoding="utf-8"?>
<worksheet xmlns="http://schemas.openxmlformats.org/spreadsheetml/2006/main">
  <sheetPr>
    <tabColor rgb="000F7B6C"/>
    <outlinePr summaryBelow="1" summaryRight="1"/>
    <pageSetUpPr/>
  </sheetPr>
  <dimension ref="A1:E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22" customWidth="1" min="3" max="3"/>
    <col width="10" customWidth="1" min="4" max="4"/>
    <col width="28" customWidth="1" min="5" max="5"/>
  </cols>
  <sheetData>
    <row r="1" ht="28" customHeight="1">
      <c r="A1" s="7" t="inlineStr">
        <is>
          <t>Paramètres de l'exercice et de la société</t>
        </is>
      </c>
    </row>
    <row r="2" ht="24" customHeight="1">
      <c r="A2" s="8" t="inlineStr">
        <is>
          <t>Exercice (début)</t>
        </is>
      </c>
      <c r="B2" s="8" t="inlineStr">
        <is>
          <t>Exercice (fin)</t>
        </is>
      </c>
      <c r="C2" s="8" t="inlineStr">
        <is>
          <t>Tolérance écart pièce</t>
        </is>
      </c>
      <c r="D2" s="8" t="inlineStr">
        <is>
          <t>Devise</t>
        </is>
      </c>
      <c r="E2" s="8" t="inlineStr">
        <is>
          <t>Société</t>
        </is>
      </c>
    </row>
    <row r="3">
      <c r="A3" s="9" t="inlineStr">
        <is>
          <t>2026-01-01</t>
        </is>
      </c>
      <c r="B3" s="9" t="inlineStr">
        <is>
          <t>2026-12-31</t>
        </is>
      </c>
      <c r="C3" s="9" t="n">
        <v>0</v>
      </c>
      <c r="D3" s="9" t="inlineStr">
        <is>
          <t>EUR</t>
        </is>
      </c>
      <c r="E3" s="9" t="inlineStr"/>
    </row>
  </sheetData>
  <mergeCells count="1">
    <mergeCell ref="A1:E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7030A0"/>
    <outlinePr summaryBelow="1" summaryRight="1"/>
    <pageSetUpPr/>
  </sheetPr>
  <dimension ref="A1:H13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52" customWidth="1" min="2" max="2"/>
    <col width="8" customWidth="1" min="3" max="3"/>
    <col width="14" customWidth="1" min="4" max="4"/>
    <col width="10" customWidth="1" min="5" max="5"/>
    <col width="14" customWidth="1" min="6" max="6"/>
    <col width="14" customWidth="1" min="7" max="7"/>
    <col width="14" customWidth="1" min="8" max="8"/>
  </cols>
  <sheetData>
    <row r="1" ht="28" customHeight="1">
      <c r="A1" s="10" t="inlineStr">
        <is>
          <t>Plan de Comptes Général (PCG) – Base de référence</t>
        </is>
      </c>
    </row>
    <row r="2" ht="24" customHeight="1">
      <c r="A2" s="8" t="inlineStr">
        <is>
          <t>Compte</t>
        </is>
      </c>
      <c r="B2" s="8" t="inlineStr">
        <is>
          <t>Intitulé</t>
        </is>
      </c>
      <c r="C2" s="8" t="inlineStr">
        <is>
          <t>Classe</t>
        </is>
      </c>
      <c r="D2" s="8" t="inlineStr">
        <is>
          <t>Nature</t>
        </is>
      </c>
      <c r="E2" s="8" t="inlineStr">
        <is>
          <t>Lettrable</t>
        </is>
      </c>
      <c r="F2" s="8" t="inlineStr">
        <is>
          <t>TVA applicable</t>
        </is>
      </c>
      <c r="G2" s="8" t="inlineStr">
        <is>
          <t>Code TVA défaut</t>
        </is>
      </c>
      <c r="H2" s="8" t="inlineStr">
        <is>
          <t>Actif (Oui/Non)</t>
        </is>
      </c>
    </row>
    <row r="3">
      <c r="A3" s="11" t="inlineStr">
        <is>
          <t>101</t>
        </is>
      </c>
      <c r="B3" s="12" t="inlineStr">
        <is>
          <t>Capital</t>
        </is>
      </c>
      <c r="C3" s="13" t="inlineStr">
        <is>
          <t>1</t>
        </is>
      </c>
      <c r="D3" s="14" t="inlineStr">
        <is>
          <t>Passif</t>
        </is>
      </c>
      <c r="E3" s="14" t="inlineStr">
        <is>
          <t>Non</t>
        </is>
      </c>
      <c r="F3" s="14" t="inlineStr">
        <is>
          <t>Non</t>
        </is>
      </c>
      <c r="G3" s="14" t="inlineStr"/>
      <c r="H3" s="14" t="inlineStr">
        <is>
          <t>Oui</t>
        </is>
      </c>
    </row>
    <row r="4">
      <c r="A4" s="15" t="inlineStr">
        <is>
          <t>104</t>
        </is>
      </c>
      <c r="B4" s="16" t="inlineStr">
        <is>
          <t>Primes liées au capital</t>
        </is>
      </c>
      <c r="C4" s="17" t="inlineStr">
        <is>
          <t>1</t>
        </is>
      </c>
      <c r="D4" s="18" t="inlineStr">
        <is>
          <t>Passif</t>
        </is>
      </c>
      <c r="E4" s="18" t="inlineStr">
        <is>
          <t>Non</t>
        </is>
      </c>
      <c r="F4" s="18" t="inlineStr">
        <is>
          <t>Non</t>
        </is>
      </c>
      <c r="G4" s="18" t="inlineStr"/>
      <c r="H4" s="18" t="inlineStr">
        <is>
          <t>Oui</t>
        </is>
      </c>
    </row>
    <row r="5">
      <c r="A5" s="11" t="inlineStr">
        <is>
          <t>105</t>
        </is>
      </c>
      <c r="B5" s="12" t="inlineStr">
        <is>
          <t>Écarts de réévaluation</t>
        </is>
      </c>
      <c r="C5" s="13" t="inlineStr">
        <is>
          <t>1</t>
        </is>
      </c>
      <c r="D5" s="14" t="inlineStr">
        <is>
          <t>Passif</t>
        </is>
      </c>
      <c r="E5" s="14" t="inlineStr">
        <is>
          <t>Non</t>
        </is>
      </c>
      <c r="F5" s="14" t="inlineStr">
        <is>
          <t>Non</t>
        </is>
      </c>
      <c r="G5" s="14" t="inlineStr"/>
      <c r="H5" s="14" t="inlineStr">
        <is>
          <t>Oui</t>
        </is>
      </c>
    </row>
    <row r="6">
      <c r="A6" s="15" t="inlineStr">
        <is>
          <t>106</t>
        </is>
      </c>
      <c r="B6" s="16" t="inlineStr">
        <is>
          <t>Réserves</t>
        </is>
      </c>
      <c r="C6" s="17" t="inlineStr">
        <is>
          <t>1</t>
        </is>
      </c>
      <c r="D6" s="18" t="inlineStr">
        <is>
          <t>Passif</t>
        </is>
      </c>
      <c r="E6" s="18" t="inlineStr">
        <is>
          <t>Non</t>
        </is>
      </c>
      <c r="F6" s="18" t="inlineStr">
        <is>
          <t>Non</t>
        </is>
      </c>
      <c r="G6" s="18" t="inlineStr"/>
      <c r="H6" s="18" t="inlineStr">
        <is>
          <t>Oui</t>
        </is>
      </c>
    </row>
    <row r="7">
      <c r="A7" s="11" t="inlineStr">
        <is>
          <t>108</t>
        </is>
      </c>
      <c r="B7" s="12" t="inlineStr">
        <is>
          <t>Compte de l'exploitant</t>
        </is>
      </c>
      <c r="C7" s="13" t="inlineStr">
        <is>
          <t>1</t>
        </is>
      </c>
      <c r="D7" s="14" t="inlineStr">
        <is>
          <t>Passif</t>
        </is>
      </c>
      <c r="E7" s="14" t="inlineStr">
        <is>
          <t>Oui</t>
        </is>
      </c>
      <c r="F7" s="14" t="inlineStr">
        <is>
          <t>Non</t>
        </is>
      </c>
      <c r="G7" s="14" t="inlineStr"/>
      <c r="H7" s="14" t="inlineStr">
        <is>
          <t>Oui</t>
        </is>
      </c>
    </row>
    <row r="8">
      <c r="A8" s="15" t="inlineStr">
        <is>
          <t>110</t>
        </is>
      </c>
      <c r="B8" s="16" t="inlineStr">
        <is>
          <t>Report à nouveau (créditeur)</t>
        </is>
      </c>
      <c r="C8" s="17" t="inlineStr">
        <is>
          <t>1</t>
        </is>
      </c>
      <c r="D8" s="18" t="inlineStr">
        <is>
          <t>Passif</t>
        </is>
      </c>
      <c r="E8" s="18" t="inlineStr">
        <is>
          <t>Non</t>
        </is>
      </c>
      <c r="F8" s="18" t="inlineStr">
        <is>
          <t>Non</t>
        </is>
      </c>
      <c r="G8" s="18" t="inlineStr"/>
      <c r="H8" s="18" t="inlineStr">
        <is>
          <t>Oui</t>
        </is>
      </c>
    </row>
    <row r="9">
      <c r="A9" s="11" t="inlineStr">
        <is>
          <t>119</t>
        </is>
      </c>
      <c r="B9" s="12" t="inlineStr">
        <is>
          <t>Report à nouveau (débiteur)</t>
        </is>
      </c>
      <c r="C9" s="13" t="inlineStr">
        <is>
          <t>1</t>
        </is>
      </c>
      <c r="D9" s="14" t="inlineStr">
        <is>
          <t>Actif</t>
        </is>
      </c>
      <c r="E9" s="14" t="inlineStr">
        <is>
          <t>Non</t>
        </is>
      </c>
      <c r="F9" s="14" t="inlineStr">
        <is>
          <t>Non</t>
        </is>
      </c>
      <c r="G9" s="14" t="inlineStr"/>
      <c r="H9" s="14" t="inlineStr">
        <is>
          <t>Oui</t>
        </is>
      </c>
    </row>
    <row r="10">
      <c r="A10" s="15" t="inlineStr">
        <is>
          <t>120</t>
        </is>
      </c>
      <c r="B10" s="16" t="inlineStr">
        <is>
          <t>Résultat de l'exercice (bénéfice)</t>
        </is>
      </c>
      <c r="C10" s="17" t="inlineStr">
        <is>
          <t>1</t>
        </is>
      </c>
      <c r="D10" s="18" t="inlineStr">
        <is>
          <t>Passif</t>
        </is>
      </c>
      <c r="E10" s="18" t="inlineStr">
        <is>
          <t>Non</t>
        </is>
      </c>
      <c r="F10" s="18" t="inlineStr">
        <is>
          <t>Non</t>
        </is>
      </c>
      <c r="G10" s="18" t="inlineStr"/>
      <c r="H10" s="18" t="inlineStr">
        <is>
          <t>Oui</t>
        </is>
      </c>
    </row>
    <row r="11">
      <c r="A11" s="11" t="inlineStr">
        <is>
          <t>129</t>
        </is>
      </c>
      <c r="B11" s="12" t="inlineStr">
        <is>
          <t>Résultat de l'exercice (perte)</t>
        </is>
      </c>
      <c r="C11" s="13" t="inlineStr">
        <is>
          <t>1</t>
        </is>
      </c>
      <c r="D11" s="14" t="inlineStr">
        <is>
          <t>Actif</t>
        </is>
      </c>
      <c r="E11" s="14" t="inlineStr">
        <is>
          <t>Non</t>
        </is>
      </c>
      <c r="F11" s="14" t="inlineStr">
        <is>
          <t>Non</t>
        </is>
      </c>
      <c r="G11" s="14" t="inlineStr"/>
      <c r="H11" s="14" t="inlineStr">
        <is>
          <t>Oui</t>
        </is>
      </c>
    </row>
    <row r="12">
      <c r="A12" s="15" t="inlineStr">
        <is>
          <t>131</t>
        </is>
      </c>
      <c r="B12" s="16" t="inlineStr">
        <is>
          <t>Subventions d'investissement</t>
        </is>
      </c>
      <c r="C12" s="17" t="inlineStr">
        <is>
          <t>1</t>
        </is>
      </c>
      <c r="D12" s="18" t="inlineStr">
        <is>
          <t>Passif</t>
        </is>
      </c>
      <c r="E12" s="18" t="inlineStr">
        <is>
          <t>Non</t>
        </is>
      </c>
      <c r="F12" s="18" t="inlineStr">
        <is>
          <t>Non</t>
        </is>
      </c>
      <c r="G12" s="18" t="inlineStr"/>
      <c r="H12" s="18" t="inlineStr">
        <is>
          <t>Oui</t>
        </is>
      </c>
    </row>
    <row r="13">
      <c r="A13" s="11" t="inlineStr">
        <is>
          <t>151</t>
        </is>
      </c>
      <c r="B13" s="12" t="inlineStr">
        <is>
          <t>Provisions pour risques</t>
        </is>
      </c>
      <c r="C13" s="13" t="inlineStr">
        <is>
          <t>1</t>
        </is>
      </c>
      <c r="D13" s="14" t="inlineStr">
        <is>
          <t>Passif</t>
        </is>
      </c>
      <c r="E13" s="14" t="inlineStr">
        <is>
          <t>Non</t>
        </is>
      </c>
      <c r="F13" s="14" t="inlineStr">
        <is>
          <t>Non</t>
        </is>
      </c>
      <c r="G13" s="14" t="inlineStr"/>
      <c r="H13" s="14" t="inlineStr">
        <is>
          <t>Oui</t>
        </is>
      </c>
    </row>
    <row r="14">
      <c r="A14" s="15" t="inlineStr">
        <is>
          <t>164</t>
        </is>
      </c>
      <c r="B14" s="16" t="inlineStr">
        <is>
          <t>Emprunts établissements de crédit</t>
        </is>
      </c>
      <c r="C14" s="17" t="inlineStr">
        <is>
          <t>1</t>
        </is>
      </c>
      <c r="D14" s="18" t="inlineStr">
        <is>
          <t>Passif</t>
        </is>
      </c>
      <c r="E14" s="18" t="inlineStr">
        <is>
          <t>Oui</t>
        </is>
      </c>
      <c r="F14" s="18" t="inlineStr">
        <is>
          <t>Non</t>
        </is>
      </c>
      <c r="G14" s="18" t="inlineStr"/>
      <c r="H14" s="18" t="inlineStr">
        <is>
          <t>Oui</t>
        </is>
      </c>
    </row>
    <row r="15">
      <c r="A15" s="11" t="inlineStr">
        <is>
          <t>165</t>
        </is>
      </c>
      <c r="B15" s="12" t="inlineStr">
        <is>
          <t>Dépôts et cautionnements reçus</t>
        </is>
      </c>
      <c r="C15" s="13" t="inlineStr">
        <is>
          <t>1</t>
        </is>
      </c>
      <c r="D15" s="14" t="inlineStr">
        <is>
          <t>Passif</t>
        </is>
      </c>
      <c r="E15" s="14" t="inlineStr">
        <is>
          <t>Oui</t>
        </is>
      </c>
      <c r="F15" s="14" t="inlineStr">
        <is>
          <t>Non</t>
        </is>
      </c>
      <c r="G15" s="14" t="inlineStr"/>
      <c r="H15" s="14" t="inlineStr">
        <is>
          <t>Oui</t>
        </is>
      </c>
    </row>
    <row r="16">
      <c r="A16" s="15" t="inlineStr">
        <is>
          <t>168</t>
        </is>
      </c>
      <c r="B16" s="16" t="inlineStr">
        <is>
          <t>Autres emprunts et dettes assimilées</t>
        </is>
      </c>
      <c r="C16" s="17" t="inlineStr">
        <is>
          <t>1</t>
        </is>
      </c>
      <c r="D16" s="18" t="inlineStr">
        <is>
          <t>Passif</t>
        </is>
      </c>
      <c r="E16" s="18" t="inlineStr">
        <is>
          <t>Oui</t>
        </is>
      </c>
      <c r="F16" s="18" t="inlineStr">
        <is>
          <t>Non</t>
        </is>
      </c>
      <c r="G16" s="18" t="inlineStr"/>
      <c r="H16" s="18" t="inlineStr">
        <is>
          <t>Oui</t>
        </is>
      </c>
    </row>
    <row r="17">
      <c r="A17" s="11" t="inlineStr">
        <is>
          <t>201</t>
        </is>
      </c>
      <c r="B17" s="12" t="inlineStr">
        <is>
          <t>Frais d'établissement</t>
        </is>
      </c>
      <c r="C17" s="13" t="inlineStr">
        <is>
          <t>2</t>
        </is>
      </c>
      <c r="D17" s="14" t="inlineStr">
        <is>
          <t>Actif</t>
        </is>
      </c>
      <c r="E17" s="14" t="inlineStr">
        <is>
          <t>Non</t>
        </is>
      </c>
      <c r="F17" s="14" t="inlineStr">
        <is>
          <t>Non</t>
        </is>
      </c>
      <c r="G17" s="14" t="inlineStr"/>
      <c r="H17" s="14" t="inlineStr">
        <is>
          <t>Oui</t>
        </is>
      </c>
    </row>
    <row r="18">
      <c r="A18" s="15" t="inlineStr">
        <is>
          <t>205</t>
        </is>
      </c>
      <c r="B18" s="16" t="inlineStr">
        <is>
          <t>Concessions, brevets, licences</t>
        </is>
      </c>
      <c r="C18" s="17" t="inlineStr">
        <is>
          <t>2</t>
        </is>
      </c>
      <c r="D18" s="18" t="inlineStr">
        <is>
          <t>Actif</t>
        </is>
      </c>
      <c r="E18" s="18" t="inlineStr">
        <is>
          <t>Non</t>
        </is>
      </c>
      <c r="F18" s="18" t="inlineStr">
        <is>
          <t>Non</t>
        </is>
      </c>
      <c r="G18" s="18" t="inlineStr"/>
      <c r="H18" s="18" t="inlineStr">
        <is>
          <t>Oui</t>
        </is>
      </c>
    </row>
    <row r="19">
      <c r="A19" s="11" t="inlineStr">
        <is>
          <t>207</t>
        </is>
      </c>
      <c r="B19" s="12" t="inlineStr">
        <is>
          <t>Fonds commercial</t>
        </is>
      </c>
      <c r="C19" s="13" t="inlineStr">
        <is>
          <t>2</t>
        </is>
      </c>
      <c r="D19" s="14" t="inlineStr">
        <is>
          <t>Actif</t>
        </is>
      </c>
      <c r="E19" s="14" t="inlineStr">
        <is>
          <t>Non</t>
        </is>
      </c>
      <c r="F19" s="14" t="inlineStr">
        <is>
          <t>Non</t>
        </is>
      </c>
      <c r="G19" s="14" t="inlineStr"/>
      <c r="H19" s="14" t="inlineStr">
        <is>
          <t>Oui</t>
        </is>
      </c>
    </row>
    <row r="20">
      <c r="A20" s="15" t="inlineStr">
        <is>
          <t>211</t>
        </is>
      </c>
      <c r="B20" s="16" t="inlineStr">
        <is>
          <t>Terrains</t>
        </is>
      </c>
      <c r="C20" s="17" t="inlineStr">
        <is>
          <t>2</t>
        </is>
      </c>
      <c r="D20" s="18" t="inlineStr">
        <is>
          <t>Actif</t>
        </is>
      </c>
      <c r="E20" s="18" t="inlineStr">
        <is>
          <t>Non</t>
        </is>
      </c>
      <c r="F20" s="18" t="inlineStr">
        <is>
          <t>Non</t>
        </is>
      </c>
      <c r="G20" s="18" t="inlineStr"/>
      <c r="H20" s="18" t="inlineStr">
        <is>
          <t>Oui</t>
        </is>
      </c>
    </row>
    <row r="21">
      <c r="A21" s="11" t="inlineStr">
        <is>
          <t>213</t>
        </is>
      </c>
      <c r="B21" s="12" t="inlineStr">
        <is>
          <t>Constructions</t>
        </is>
      </c>
      <c r="C21" s="13" t="inlineStr">
        <is>
          <t>2</t>
        </is>
      </c>
      <c r="D21" s="14" t="inlineStr">
        <is>
          <t>Actif</t>
        </is>
      </c>
      <c r="E21" s="14" t="inlineStr">
        <is>
          <t>Non</t>
        </is>
      </c>
      <c r="F21" s="14" t="inlineStr">
        <is>
          <t>Non</t>
        </is>
      </c>
      <c r="G21" s="14" t="inlineStr"/>
      <c r="H21" s="14" t="inlineStr">
        <is>
          <t>Oui</t>
        </is>
      </c>
    </row>
    <row r="22">
      <c r="A22" s="15" t="inlineStr">
        <is>
          <t>215</t>
        </is>
      </c>
      <c r="B22" s="16" t="inlineStr">
        <is>
          <t>Installations techniques, matériel et outillage</t>
        </is>
      </c>
      <c r="C22" s="17" t="inlineStr">
        <is>
          <t>2</t>
        </is>
      </c>
      <c r="D22" s="18" t="inlineStr">
        <is>
          <t>Actif</t>
        </is>
      </c>
      <c r="E22" s="18" t="inlineStr">
        <is>
          <t>Non</t>
        </is>
      </c>
      <c r="F22" s="18" t="inlineStr">
        <is>
          <t>Non</t>
        </is>
      </c>
      <c r="G22" s="18" t="inlineStr"/>
      <c r="H22" s="18" t="inlineStr">
        <is>
          <t>Oui</t>
        </is>
      </c>
    </row>
    <row r="23">
      <c r="A23" s="11" t="inlineStr">
        <is>
          <t>218</t>
        </is>
      </c>
      <c r="B23" s="12" t="inlineStr">
        <is>
          <t>Autres immobilisations corporelles</t>
        </is>
      </c>
      <c r="C23" s="13" t="inlineStr">
        <is>
          <t>2</t>
        </is>
      </c>
      <c r="D23" s="14" t="inlineStr">
        <is>
          <t>Actif</t>
        </is>
      </c>
      <c r="E23" s="14" t="inlineStr">
        <is>
          <t>Non</t>
        </is>
      </c>
      <c r="F23" s="14" t="inlineStr">
        <is>
          <t>Non</t>
        </is>
      </c>
      <c r="G23" s="14" t="inlineStr"/>
      <c r="H23" s="14" t="inlineStr">
        <is>
          <t>Oui</t>
        </is>
      </c>
    </row>
    <row r="24">
      <c r="A24" s="15" t="inlineStr">
        <is>
          <t>231</t>
        </is>
      </c>
      <c r="B24" s="16" t="inlineStr">
        <is>
          <t>Immobilisations corporelles en cours</t>
        </is>
      </c>
      <c r="C24" s="17" t="inlineStr">
        <is>
          <t>2</t>
        </is>
      </c>
      <c r="D24" s="18" t="inlineStr">
        <is>
          <t>Actif</t>
        </is>
      </c>
      <c r="E24" s="18" t="inlineStr">
        <is>
          <t>Non</t>
        </is>
      </c>
      <c r="F24" s="18" t="inlineStr">
        <is>
          <t>Non</t>
        </is>
      </c>
      <c r="G24" s="18" t="inlineStr"/>
      <c r="H24" s="18" t="inlineStr">
        <is>
          <t>Oui</t>
        </is>
      </c>
    </row>
    <row r="25">
      <c r="A25" s="11" t="inlineStr">
        <is>
          <t>237</t>
        </is>
      </c>
      <c r="B25" s="12" t="inlineStr">
        <is>
          <t>Avances et acomptes sur immobilisations</t>
        </is>
      </c>
      <c r="C25" s="13" t="inlineStr">
        <is>
          <t>2</t>
        </is>
      </c>
      <c r="D25" s="14" t="inlineStr">
        <is>
          <t>Actif</t>
        </is>
      </c>
      <c r="E25" s="14" t="inlineStr">
        <is>
          <t>Oui</t>
        </is>
      </c>
      <c r="F25" s="14" t="inlineStr">
        <is>
          <t>Non</t>
        </is>
      </c>
      <c r="G25" s="14" t="inlineStr"/>
      <c r="H25" s="14" t="inlineStr">
        <is>
          <t>Oui</t>
        </is>
      </c>
    </row>
    <row r="26">
      <c r="A26" s="15" t="inlineStr">
        <is>
          <t>261</t>
        </is>
      </c>
      <c r="B26" s="16" t="inlineStr">
        <is>
          <t>Titres de participation</t>
        </is>
      </c>
      <c r="C26" s="17" t="inlineStr">
        <is>
          <t>2</t>
        </is>
      </c>
      <c r="D26" s="18" t="inlineStr">
        <is>
          <t>Actif</t>
        </is>
      </c>
      <c r="E26" s="18" t="inlineStr">
        <is>
          <t>Non</t>
        </is>
      </c>
      <c r="F26" s="18" t="inlineStr">
        <is>
          <t>Non</t>
        </is>
      </c>
      <c r="G26" s="18" t="inlineStr"/>
      <c r="H26" s="18" t="inlineStr">
        <is>
          <t>Oui</t>
        </is>
      </c>
    </row>
    <row r="27">
      <c r="A27" s="11" t="inlineStr">
        <is>
          <t>275</t>
        </is>
      </c>
      <c r="B27" s="12" t="inlineStr">
        <is>
          <t>Dépôts et cautionnements versés</t>
        </is>
      </c>
      <c r="C27" s="13" t="inlineStr">
        <is>
          <t>2</t>
        </is>
      </c>
      <c r="D27" s="14" t="inlineStr">
        <is>
          <t>Actif</t>
        </is>
      </c>
      <c r="E27" s="14" t="inlineStr">
        <is>
          <t>Oui</t>
        </is>
      </c>
      <c r="F27" s="14" t="inlineStr">
        <is>
          <t>Non</t>
        </is>
      </c>
      <c r="G27" s="14" t="inlineStr"/>
      <c r="H27" s="14" t="inlineStr">
        <is>
          <t>Oui</t>
        </is>
      </c>
    </row>
    <row r="28">
      <c r="A28" s="15" t="inlineStr">
        <is>
          <t>280</t>
        </is>
      </c>
      <c r="B28" s="16" t="inlineStr">
        <is>
          <t>Amortissements des immob. incorporelles</t>
        </is>
      </c>
      <c r="C28" s="17" t="inlineStr">
        <is>
          <t>2</t>
        </is>
      </c>
      <c r="D28" s="18" t="inlineStr">
        <is>
          <t>Passif</t>
        </is>
      </c>
      <c r="E28" s="18" t="inlineStr">
        <is>
          <t>Non</t>
        </is>
      </c>
      <c r="F28" s="18" t="inlineStr">
        <is>
          <t>Non</t>
        </is>
      </c>
      <c r="G28" s="18" t="inlineStr"/>
      <c r="H28" s="18" t="inlineStr">
        <is>
          <t>Oui</t>
        </is>
      </c>
    </row>
    <row r="29">
      <c r="A29" s="11" t="inlineStr">
        <is>
          <t>281</t>
        </is>
      </c>
      <c r="B29" s="12" t="inlineStr">
        <is>
          <t>Amortissements des immob. corporelles</t>
        </is>
      </c>
      <c r="C29" s="13" t="inlineStr">
        <is>
          <t>2</t>
        </is>
      </c>
      <c r="D29" s="14" t="inlineStr">
        <is>
          <t>Passif</t>
        </is>
      </c>
      <c r="E29" s="14" t="inlineStr">
        <is>
          <t>Non</t>
        </is>
      </c>
      <c r="F29" s="14" t="inlineStr">
        <is>
          <t>Non</t>
        </is>
      </c>
      <c r="G29" s="14" t="inlineStr"/>
      <c r="H29" s="14" t="inlineStr">
        <is>
          <t>Oui</t>
        </is>
      </c>
    </row>
    <row r="30">
      <c r="A30" s="15" t="inlineStr">
        <is>
          <t>301</t>
        </is>
      </c>
      <c r="B30" s="16" t="inlineStr">
        <is>
          <t>Matières premières</t>
        </is>
      </c>
      <c r="C30" s="17" t="inlineStr">
        <is>
          <t>3</t>
        </is>
      </c>
      <c r="D30" s="18" t="inlineStr">
        <is>
          <t>Actif</t>
        </is>
      </c>
      <c r="E30" s="18" t="inlineStr">
        <is>
          <t>Non</t>
        </is>
      </c>
      <c r="F30" s="18" t="inlineStr">
        <is>
          <t>Non</t>
        </is>
      </c>
      <c r="G30" s="18" t="inlineStr"/>
      <c r="H30" s="18" t="inlineStr">
        <is>
          <t>Oui</t>
        </is>
      </c>
    </row>
    <row r="31">
      <c r="A31" s="11" t="inlineStr">
        <is>
          <t>302</t>
        </is>
      </c>
      <c r="B31" s="12" t="inlineStr">
        <is>
          <t>Autres approvisionnements</t>
        </is>
      </c>
      <c r="C31" s="13" t="inlineStr">
        <is>
          <t>3</t>
        </is>
      </c>
      <c r="D31" s="14" t="inlineStr">
        <is>
          <t>Actif</t>
        </is>
      </c>
      <c r="E31" s="14" t="inlineStr">
        <is>
          <t>Non</t>
        </is>
      </c>
      <c r="F31" s="14" t="inlineStr">
        <is>
          <t>Non</t>
        </is>
      </c>
      <c r="G31" s="14" t="inlineStr"/>
      <c r="H31" s="14" t="inlineStr">
        <is>
          <t>Oui</t>
        </is>
      </c>
    </row>
    <row r="32">
      <c r="A32" s="15" t="inlineStr">
        <is>
          <t>355</t>
        </is>
      </c>
      <c r="B32" s="16" t="inlineStr">
        <is>
          <t>Produits finis</t>
        </is>
      </c>
      <c r="C32" s="17" t="inlineStr">
        <is>
          <t>3</t>
        </is>
      </c>
      <c r="D32" s="18" t="inlineStr">
        <is>
          <t>Actif</t>
        </is>
      </c>
      <c r="E32" s="18" t="inlineStr">
        <is>
          <t>Non</t>
        </is>
      </c>
      <c r="F32" s="18" t="inlineStr">
        <is>
          <t>Non</t>
        </is>
      </c>
      <c r="G32" s="18" t="inlineStr"/>
      <c r="H32" s="18" t="inlineStr">
        <is>
          <t>Oui</t>
        </is>
      </c>
    </row>
    <row r="33">
      <c r="A33" s="11" t="inlineStr">
        <is>
          <t>370</t>
        </is>
      </c>
      <c r="B33" s="12" t="inlineStr">
        <is>
          <t>Marchandises</t>
        </is>
      </c>
      <c r="C33" s="13" t="inlineStr">
        <is>
          <t>3</t>
        </is>
      </c>
      <c r="D33" s="14" t="inlineStr">
        <is>
          <t>Actif</t>
        </is>
      </c>
      <c r="E33" s="14" t="inlineStr">
        <is>
          <t>Non</t>
        </is>
      </c>
      <c r="F33" s="14" t="inlineStr">
        <is>
          <t>Non</t>
        </is>
      </c>
      <c r="G33" s="14" t="inlineStr"/>
      <c r="H33" s="14" t="inlineStr">
        <is>
          <t>Oui</t>
        </is>
      </c>
    </row>
    <row r="34">
      <c r="A34" s="15" t="inlineStr">
        <is>
          <t>401</t>
        </is>
      </c>
      <c r="B34" s="16" t="inlineStr">
        <is>
          <t>Fournisseurs</t>
        </is>
      </c>
      <c r="C34" s="17" t="inlineStr">
        <is>
          <t>4</t>
        </is>
      </c>
      <c r="D34" s="18" t="inlineStr">
        <is>
          <t>Passif</t>
        </is>
      </c>
      <c r="E34" s="18" t="inlineStr">
        <is>
          <t>Oui</t>
        </is>
      </c>
      <c r="F34" s="18" t="inlineStr">
        <is>
          <t>Non</t>
        </is>
      </c>
      <c r="G34" s="18" t="inlineStr"/>
      <c r="H34" s="18" t="inlineStr">
        <is>
          <t>Oui</t>
        </is>
      </c>
    </row>
    <row r="35">
      <c r="A35" s="11" t="inlineStr">
        <is>
          <t>404</t>
        </is>
      </c>
      <c r="B35" s="12" t="inlineStr">
        <is>
          <t>Fournisseurs d'immobilisations</t>
        </is>
      </c>
      <c r="C35" s="13" t="inlineStr">
        <is>
          <t>4</t>
        </is>
      </c>
      <c r="D35" s="14" t="inlineStr">
        <is>
          <t>Passif</t>
        </is>
      </c>
      <c r="E35" s="14" t="inlineStr">
        <is>
          <t>Oui</t>
        </is>
      </c>
      <c r="F35" s="14" t="inlineStr">
        <is>
          <t>Non</t>
        </is>
      </c>
      <c r="G35" s="14" t="inlineStr"/>
      <c r="H35" s="14" t="inlineStr">
        <is>
          <t>Oui</t>
        </is>
      </c>
    </row>
    <row r="36">
      <c r="A36" s="15" t="inlineStr">
        <is>
          <t>408</t>
        </is>
      </c>
      <c r="B36" s="16" t="inlineStr">
        <is>
          <t>Fournisseurs - FNP</t>
        </is>
      </c>
      <c r="C36" s="17" t="inlineStr">
        <is>
          <t>4</t>
        </is>
      </c>
      <c r="D36" s="18" t="inlineStr">
        <is>
          <t>Passif</t>
        </is>
      </c>
      <c r="E36" s="18" t="inlineStr">
        <is>
          <t>Oui</t>
        </is>
      </c>
      <c r="F36" s="18" t="inlineStr">
        <is>
          <t>Non</t>
        </is>
      </c>
      <c r="G36" s="18" t="inlineStr"/>
      <c r="H36" s="18" t="inlineStr">
        <is>
          <t>Oui</t>
        </is>
      </c>
    </row>
    <row r="37">
      <c r="A37" s="11" t="inlineStr">
        <is>
          <t>4091</t>
        </is>
      </c>
      <c r="B37" s="12" t="inlineStr">
        <is>
          <t>Fournisseurs - acomptes versés</t>
        </is>
      </c>
      <c r="C37" s="13" t="inlineStr">
        <is>
          <t>4</t>
        </is>
      </c>
      <c r="D37" s="14" t="inlineStr">
        <is>
          <t>Actif</t>
        </is>
      </c>
      <c r="E37" s="14" t="inlineStr">
        <is>
          <t>Oui</t>
        </is>
      </c>
      <c r="F37" s="14" t="inlineStr">
        <is>
          <t>Non</t>
        </is>
      </c>
      <c r="G37" s="14" t="inlineStr"/>
      <c r="H37" s="14" t="inlineStr">
        <is>
          <t>Oui</t>
        </is>
      </c>
    </row>
    <row r="38">
      <c r="A38" s="15" t="inlineStr">
        <is>
          <t>411</t>
        </is>
      </c>
      <c r="B38" s="16" t="inlineStr">
        <is>
          <t>Clients</t>
        </is>
      </c>
      <c r="C38" s="17" t="inlineStr">
        <is>
          <t>4</t>
        </is>
      </c>
      <c r="D38" s="18" t="inlineStr">
        <is>
          <t>Actif</t>
        </is>
      </c>
      <c r="E38" s="18" t="inlineStr">
        <is>
          <t>Oui</t>
        </is>
      </c>
      <c r="F38" s="18" t="inlineStr">
        <is>
          <t>Oui</t>
        </is>
      </c>
      <c r="G38" s="18" t="inlineStr">
        <is>
          <t>TVA20</t>
        </is>
      </c>
      <c r="H38" s="18" t="inlineStr">
        <is>
          <t>Oui</t>
        </is>
      </c>
    </row>
    <row r="39">
      <c r="A39" s="11" t="inlineStr">
        <is>
          <t>416</t>
        </is>
      </c>
      <c r="B39" s="12" t="inlineStr">
        <is>
          <t>Clients douteux</t>
        </is>
      </c>
      <c r="C39" s="13" t="inlineStr">
        <is>
          <t>4</t>
        </is>
      </c>
      <c r="D39" s="14" t="inlineStr">
        <is>
          <t>Actif</t>
        </is>
      </c>
      <c r="E39" s="14" t="inlineStr">
        <is>
          <t>Oui</t>
        </is>
      </c>
      <c r="F39" s="14" t="inlineStr">
        <is>
          <t>Oui</t>
        </is>
      </c>
      <c r="G39" s="14" t="inlineStr">
        <is>
          <t>TVA20</t>
        </is>
      </c>
      <c r="H39" s="14" t="inlineStr">
        <is>
          <t>Oui</t>
        </is>
      </c>
    </row>
    <row r="40">
      <c r="A40" s="15" t="inlineStr">
        <is>
          <t>418</t>
        </is>
      </c>
      <c r="B40" s="16" t="inlineStr">
        <is>
          <t>Clients - PNF</t>
        </is>
      </c>
      <c r="C40" s="17" t="inlineStr">
        <is>
          <t>4</t>
        </is>
      </c>
      <c r="D40" s="18" t="inlineStr">
        <is>
          <t>Actif</t>
        </is>
      </c>
      <c r="E40" s="18" t="inlineStr">
        <is>
          <t>Oui</t>
        </is>
      </c>
      <c r="F40" s="18" t="inlineStr">
        <is>
          <t>Oui</t>
        </is>
      </c>
      <c r="G40" s="18" t="inlineStr">
        <is>
          <t>TVA20</t>
        </is>
      </c>
      <c r="H40" s="18" t="inlineStr">
        <is>
          <t>Oui</t>
        </is>
      </c>
    </row>
    <row r="41">
      <c r="A41" s="11" t="inlineStr">
        <is>
          <t>4191</t>
        </is>
      </c>
      <c r="B41" s="12" t="inlineStr">
        <is>
          <t>Clients - acomptes reçus</t>
        </is>
      </c>
      <c r="C41" s="13" t="inlineStr">
        <is>
          <t>4</t>
        </is>
      </c>
      <c r="D41" s="14" t="inlineStr">
        <is>
          <t>Passif</t>
        </is>
      </c>
      <c r="E41" s="14" t="inlineStr">
        <is>
          <t>Oui</t>
        </is>
      </c>
      <c r="F41" s="14" t="inlineStr">
        <is>
          <t>Oui</t>
        </is>
      </c>
      <c r="G41" s="14" t="inlineStr">
        <is>
          <t>TVA20</t>
        </is>
      </c>
      <c r="H41" s="14" t="inlineStr">
        <is>
          <t>Oui</t>
        </is>
      </c>
    </row>
    <row r="42">
      <c r="A42" s="15" t="inlineStr">
        <is>
          <t>421</t>
        </is>
      </c>
      <c r="B42" s="16" t="inlineStr">
        <is>
          <t>Personnel - rémunérations dues</t>
        </is>
      </c>
      <c r="C42" s="17" t="inlineStr">
        <is>
          <t>4</t>
        </is>
      </c>
      <c r="D42" s="18" t="inlineStr">
        <is>
          <t>Passif</t>
        </is>
      </c>
      <c r="E42" s="18" t="inlineStr">
        <is>
          <t>Oui</t>
        </is>
      </c>
      <c r="F42" s="18" t="inlineStr">
        <is>
          <t>Non</t>
        </is>
      </c>
      <c r="G42" s="18" t="inlineStr"/>
      <c r="H42" s="18" t="inlineStr">
        <is>
          <t>Oui</t>
        </is>
      </c>
    </row>
    <row r="43">
      <c r="A43" s="11" t="inlineStr">
        <is>
          <t>431</t>
        </is>
      </c>
      <c r="B43" s="12" t="inlineStr">
        <is>
          <t>Sécurité sociale</t>
        </is>
      </c>
      <c r="C43" s="13" t="inlineStr">
        <is>
          <t>4</t>
        </is>
      </c>
      <c r="D43" s="14" t="inlineStr">
        <is>
          <t>Passif</t>
        </is>
      </c>
      <c r="E43" s="14" t="inlineStr">
        <is>
          <t>Oui</t>
        </is>
      </c>
      <c r="F43" s="14" t="inlineStr">
        <is>
          <t>Non</t>
        </is>
      </c>
      <c r="G43" s="14" t="inlineStr"/>
      <c r="H43" s="14" t="inlineStr">
        <is>
          <t>Oui</t>
        </is>
      </c>
    </row>
    <row r="44">
      <c r="A44" s="15" t="inlineStr">
        <is>
          <t>437</t>
        </is>
      </c>
      <c r="B44" s="16" t="inlineStr">
        <is>
          <t>Autres organismes sociaux</t>
        </is>
      </c>
      <c r="C44" s="17" t="inlineStr">
        <is>
          <t>4</t>
        </is>
      </c>
      <c r="D44" s="18" t="inlineStr">
        <is>
          <t>Passif</t>
        </is>
      </c>
      <c r="E44" s="18" t="inlineStr">
        <is>
          <t>Oui</t>
        </is>
      </c>
      <c r="F44" s="18" t="inlineStr">
        <is>
          <t>Non</t>
        </is>
      </c>
      <c r="G44" s="18" t="inlineStr"/>
      <c r="H44" s="18" t="inlineStr">
        <is>
          <t>Oui</t>
        </is>
      </c>
    </row>
    <row r="45">
      <c r="A45" s="11" t="inlineStr">
        <is>
          <t>44562</t>
        </is>
      </c>
      <c r="B45" s="12" t="inlineStr">
        <is>
          <t>TVA déductible sur immobilisations</t>
        </is>
      </c>
      <c r="C45" s="13" t="inlineStr">
        <is>
          <t>4</t>
        </is>
      </c>
      <c r="D45" s="14" t="inlineStr">
        <is>
          <t>Actif</t>
        </is>
      </c>
      <c r="E45" s="14" t="inlineStr">
        <is>
          <t>Oui</t>
        </is>
      </c>
      <c r="F45" s="14" t="inlineStr">
        <is>
          <t>Oui</t>
        </is>
      </c>
      <c r="G45" s="14" t="inlineStr">
        <is>
          <t>TVA20</t>
        </is>
      </c>
      <c r="H45" s="14" t="inlineStr">
        <is>
          <t>Oui</t>
        </is>
      </c>
    </row>
    <row r="46">
      <c r="A46" s="15" t="inlineStr">
        <is>
          <t>44566</t>
        </is>
      </c>
      <c r="B46" s="16" t="inlineStr">
        <is>
          <t>TVA déductible sur ABS</t>
        </is>
      </c>
      <c r="C46" s="17" t="inlineStr">
        <is>
          <t>4</t>
        </is>
      </c>
      <c r="D46" s="18" t="inlineStr">
        <is>
          <t>Actif</t>
        </is>
      </c>
      <c r="E46" s="18" t="inlineStr">
        <is>
          <t>Oui</t>
        </is>
      </c>
      <c r="F46" s="18" t="inlineStr">
        <is>
          <t>Oui</t>
        </is>
      </c>
      <c r="G46" s="18" t="inlineStr">
        <is>
          <t>TVA20</t>
        </is>
      </c>
      <c r="H46" s="18" t="inlineStr">
        <is>
          <t>Oui</t>
        </is>
      </c>
    </row>
    <row r="47">
      <c r="A47" s="11" t="inlineStr">
        <is>
          <t>44571</t>
        </is>
      </c>
      <c r="B47" s="12" t="inlineStr">
        <is>
          <t>TVA collectée</t>
        </is>
      </c>
      <c r="C47" s="13" t="inlineStr">
        <is>
          <t>4</t>
        </is>
      </c>
      <c r="D47" s="14" t="inlineStr">
        <is>
          <t>Passif</t>
        </is>
      </c>
      <c r="E47" s="14" t="inlineStr">
        <is>
          <t>Oui</t>
        </is>
      </c>
      <c r="F47" s="14" t="inlineStr">
        <is>
          <t>Oui</t>
        </is>
      </c>
      <c r="G47" s="14" t="inlineStr">
        <is>
          <t>TVA20</t>
        </is>
      </c>
      <c r="H47" s="14" t="inlineStr">
        <is>
          <t>Oui</t>
        </is>
      </c>
    </row>
    <row r="48">
      <c r="A48" s="15" t="inlineStr">
        <is>
          <t>44551</t>
        </is>
      </c>
      <c r="B48" s="16" t="inlineStr">
        <is>
          <t>TVA à décaisser</t>
        </is>
      </c>
      <c r="C48" s="17" t="inlineStr">
        <is>
          <t>4</t>
        </is>
      </c>
      <c r="D48" s="18" t="inlineStr">
        <is>
          <t>Passif</t>
        </is>
      </c>
      <c r="E48" s="18" t="inlineStr">
        <is>
          <t>Oui</t>
        </is>
      </c>
      <c r="F48" s="18" t="inlineStr">
        <is>
          <t>Non</t>
        </is>
      </c>
      <c r="G48" s="18" t="inlineStr"/>
      <c r="H48" s="18" t="inlineStr">
        <is>
          <t>Oui</t>
        </is>
      </c>
    </row>
    <row r="49">
      <c r="A49" s="11" t="inlineStr">
        <is>
          <t>455</t>
        </is>
      </c>
      <c r="B49" s="12" t="inlineStr">
        <is>
          <t>Associés - comptes courants</t>
        </is>
      </c>
      <c r="C49" s="13" t="inlineStr">
        <is>
          <t>4</t>
        </is>
      </c>
      <c r="D49" s="14" t="inlineStr">
        <is>
          <t>Passif</t>
        </is>
      </c>
      <c r="E49" s="14" t="inlineStr">
        <is>
          <t>Oui</t>
        </is>
      </c>
      <c r="F49" s="14" t="inlineStr">
        <is>
          <t>Non</t>
        </is>
      </c>
      <c r="G49" s="14" t="inlineStr"/>
      <c r="H49" s="14" t="inlineStr">
        <is>
          <t>Oui</t>
        </is>
      </c>
    </row>
    <row r="50">
      <c r="A50" s="15" t="inlineStr">
        <is>
          <t>471</t>
        </is>
      </c>
      <c r="B50" s="16" t="inlineStr">
        <is>
          <t>Comptes d'attente</t>
        </is>
      </c>
      <c r="C50" s="17" t="inlineStr">
        <is>
          <t>4</t>
        </is>
      </c>
      <c r="D50" s="18" t="inlineStr">
        <is>
          <t>Actif</t>
        </is>
      </c>
      <c r="E50" s="18" t="inlineStr">
        <is>
          <t>Oui</t>
        </is>
      </c>
      <c r="F50" s="18" t="inlineStr">
        <is>
          <t>Non</t>
        </is>
      </c>
      <c r="G50" s="18" t="inlineStr"/>
      <c r="H50" s="18" t="inlineStr">
        <is>
          <t>Oui</t>
        </is>
      </c>
    </row>
    <row r="51">
      <c r="A51" s="11" t="inlineStr">
        <is>
          <t>486</t>
        </is>
      </c>
      <c r="B51" s="12" t="inlineStr">
        <is>
          <t>Charges constatées d'avance</t>
        </is>
      </c>
      <c r="C51" s="13" t="inlineStr">
        <is>
          <t>4</t>
        </is>
      </c>
      <c r="D51" s="14" t="inlineStr">
        <is>
          <t>Actif</t>
        </is>
      </c>
      <c r="E51" s="14" t="inlineStr">
        <is>
          <t>Non</t>
        </is>
      </c>
      <c r="F51" s="14" t="inlineStr">
        <is>
          <t>Non</t>
        </is>
      </c>
      <c r="G51" s="14" t="inlineStr"/>
      <c r="H51" s="14" t="inlineStr">
        <is>
          <t>Oui</t>
        </is>
      </c>
    </row>
    <row r="52">
      <c r="A52" s="15" t="inlineStr">
        <is>
          <t>487</t>
        </is>
      </c>
      <c r="B52" s="16" t="inlineStr">
        <is>
          <t>Produits constatés d'avance</t>
        </is>
      </c>
      <c r="C52" s="17" t="inlineStr">
        <is>
          <t>4</t>
        </is>
      </c>
      <c r="D52" s="18" t="inlineStr">
        <is>
          <t>Passif</t>
        </is>
      </c>
      <c r="E52" s="18" t="inlineStr">
        <is>
          <t>Non</t>
        </is>
      </c>
      <c r="F52" s="18" t="inlineStr">
        <is>
          <t>Non</t>
        </is>
      </c>
      <c r="G52" s="18" t="inlineStr"/>
      <c r="H52" s="18" t="inlineStr">
        <is>
          <t>Oui</t>
        </is>
      </c>
    </row>
    <row r="53">
      <c r="A53" s="11" t="inlineStr">
        <is>
          <t>512</t>
        </is>
      </c>
      <c r="B53" s="12" t="inlineStr">
        <is>
          <t>Banque</t>
        </is>
      </c>
      <c r="C53" s="13" t="inlineStr">
        <is>
          <t>5</t>
        </is>
      </c>
      <c r="D53" s="14" t="inlineStr">
        <is>
          <t>Actif</t>
        </is>
      </c>
      <c r="E53" s="14" t="inlineStr">
        <is>
          <t>Oui</t>
        </is>
      </c>
      <c r="F53" s="14" t="inlineStr">
        <is>
          <t>Non</t>
        </is>
      </c>
      <c r="G53" s="14" t="inlineStr"/>
      <c r="H53" s="14" t="inlineStr">
        <is>
          <t>Oui</t>
        </is>
      </c>
    </row>
    <row r="54">
      <c r="A54" s="15" t="inlineStr">
        <is>
          <t>530</t>
        </is>
      </c>
      <c r="B54" s="16" t="inlineStr">
        <is>
          <t>Caisse</t>
        </is>
      </c>
      <c r="C54" s="17" t="inlineStr">
        <is>
          <t>5</t>
        </is>
      </c>
      <c r="D54" s="18" t="inlineStr">
        <is>
          <t>Actif</t>
        </is>
      </c>
      <c r="E54" s="18" t="inlineStr">
        <is>
          <t>Oui</t>
        </is>
      </c>
      <c r="F54" s="18" t="inlineStr">
        <is>
          <t>Non</t>
        </is>
      </c>
      <c r="G54" s="18" t="inlineStr"/>
      <c r="H54" s="18" t="inlineStr">
        <is>
          <t>Oui</t>
        </is>
      </c>
    </row>
    <row r="55">
      <c r="A55" s="11" t="inlineStr">
        <is>
          <t>580</t>
        </is>
      </c>
      <c r="B55" s="12" t="inlineStr">
        <is>
          <t>Virements internes</t>
        </is>
      </c>
      <c r="C55" s="13" t="inlineStr">
        <is>
          <t>5</t>
        </is>
      </c>
      <c r="D55" s="14" t="inlineStr">
        <is>
          <t>Actif</t>
        </is>
      </c>
      <c r="E55" s="14" t="inlineStr">
        <is>
          <t>Oui</t>
        </is>
      </c>
      <c r="F55" s="14" t="inlineStr">
        <is>
          <t>Non</t>
        </is>
      </c>
      <c r="G55" s="14" t="inlineStr"/>
      <c r="H55" s="14" t="inlineStr">
        <is>
          <t>Oui</t>
        </is>
      </c>
    </row>
    <row r="56">
      <c r="A56" s="15" t="inlineStr">
        <is>
          <t>601</t>
        </is>
      </c>
      <c r="B56" s="16" t="inlineStr">
        <is>
          <t>Achats stockés - matières premières</t>
        </is>
      </c>
      <c r="C56" s="17" t="inlineStr">
        <is>
          <t>6</t>
        </is>
      </c>
      <c r="D56" s="18" t="inlineStr">
        <is>
          <t>Charge</t>
        </is>
      </c>
      <c r="E56" s="18" t="inlineStr">
        <is>
          <t>Non</t>
        </is>
      </c>
      <c r="F56" s="18" t="inlineStr">
        <is>
          <t>Oui</t>
        </is>
      </c>
      <c r="G56" s="18" t="inlineStr">
        <is>
          <t>TVA20</t>
        </is>
      </c>
      <c r="H56" s="18" t="inlineStr">
        <is>
          <t>Oui</t>
        </is>
      </c>
    </row>
    <row r="57">
      <c r="A57" s="11" t="inlineStr">
        <is>
          <t>602</t>
        </is>
      </c>
      <c r="B57" s="12" t="inlineStr">
        <is>
          <t>Achats stockés - autres approvisionnements</t>
        </is>
      </c>
      <c r="C57" s="13" t="inlineStr">
        <is>
          <t>6</t>
        </is>
      </c>
      <c r="D57" s="14" t="inlineStr">
        <is>
          <t>Charge</t>
        </is>
      </c>
      <c r="E57" s="14" t="inlineStr">
        <is>
          <t>Non</t>
        </is>
      </c>
      <c r="F57" s="14" t="inlineStr">
        <is>
          <t>Oui</t>
        </is>
      </c>
      <c r="G57" s="14" t="inlineStr">
        <is>
          <t>TVA20</t>
        </is>
      </c>
      <c r="H57" s="14" t="inlineStr">
        <is>
          <t>Oui</t>
        </is>
      </c>
    </row>
    <row r="58">
      <c r="A58" s="15" t="inlineStr">
        <is>
          <t>603</t>
        </is>
      </c>
      <c r="B58" s="16" t="inlineStr">
        <is>
          <t>Variations de stocks</t>
        </is>
      </c>
      <c r="C58" s="17" t="inlineStr">
        <is>
          <t>6</t>
        </is>
      </c>
      <c r="D58" s="18" t="inlineStr">
        <is>
          <t>Charge</t>
        </is>
      </c>
      <c r="E58" s="18" t="inlineStr">
        <is>
          <t>Non</t>
        </is>
      </c>
      <c r="F58" s="18" t="inlineStr">
        <is>
          <t>Non</t>
        </is>
      </c>
      <c r="G58" s="18" t="inlineStr"/>
      <c r="H58" s="18" t="inlineStr">
        <is>
          <t>Oui</t>
        </is>
      </c>
    </row>
    <row r="59">
      <c r="A59" s="11" t="inlineStr">
        <is>
          <t>606</t>
        </is>
      </c>
      <c r="B59" s="12" t="inlineStr">
        <is>
          <t>Achats non stockés</t>
        </is>
      </c>
      <c r="C59" s="13" t="inlineStr">
        <is>
          <t>6</t>
        </is>
      </c>
      <c r="D59" s="14" t="inlineStr">
        <is>
          <t>Charge</t>
        </is>
      </c>
      <c r="E59" s="14" t="inlineStr">
        <is>
          <t>Non</t>
        </is>
      </c>
      <c r="F59" s="14" t="inlineStr">
        <is>
          <t>Oui</t>
        </is>
      </c>
      <c r="G59" s="14" t="inlineStr">
        <is>
          <t>TVA20</t>
        </is>
      </c>
      <c r="H59" s="14" t="inlineStr">
        <is>
          <t>Oui</t>
        </is>
      </c>
    </row>
    <row r="60">
      <c r="A60" s="15" t="inlineStr">
        <is>
          <t>607</t>
        </is>
      </c>
      <c r="B60" s="16" t="inlineStr">
        <is>
          <t>Achats de marchandises</t>
        </is>
      </c>
      <c r="C60" s="17" t="inlineStr">
        <is>
          <t>6</t>
        </is>
      </c>
      <c r="D60" s="18" t="inlineStr">
        <is>
          <t>Charge</t>
        </is>
      </c>
      <c r="E60" s="18" t="inlineStr">
        <is>
          <t>Non</t>
        </is>
      </c>
      <c r="F60" s="18" t="inlineStr">
        <is>
          <t>Oui</t>
        </is>
      </c>
      <c r="G60" s="18" t="inlineStr">
        <is>
          <t>TVA20</t>
        </is>
      </c>
      <c r="H60" s="18" t="inlineStr">
        <is>
          <t>Oui</t>
        </is>
      </c>
    </row>
    <row r="61">
      <c r="A61" s="11" t="inlineStr">
        <is>
          <t>611</t>
        </is>
      </c>
      <c r="B61" s="12" t="inlineStr">
        <is>
          <t>Sous-traitance générale</t>
        </is>
      </c>
      <c r="C61" s="13" t="inlineStr">
        <is>
          <t>6</t>
        </is>
      </c>
      <c r="D61" s="14" t="inlineStr">
        <is>
          <t>Charge</t>
        </is>
      </c>
      <c r="E61" s="14" t="inlineStr">
        <is>
          <t>Non</t>
        </is>
      </c>
      <c r="F61" s="14" t="inlineStr">
        <is>
          <t>Oui</t>
        </is>
      </c>
      <c r="G61" s="14" t="inlineStr">
        <is>
          <t>TVA20</t>
        </is>
      </c>
      <c r="H61" s="14" t="inlineStr">
        <is>
          <t>Oui</t>
        </is>
      </c>
    </row>
    <row r="62">
      <c r="A62" s="15" t="inlineStr">
        <is>
          <t>612</t>
        </is>
      </c>
      <c r="B62" s="16" t="inlineStr">
        <is>
          <t>Crédit-bail</t>
        </is>
      </c>
      <c r="C62" s="17" t="inlineStr">
        <is>
          <t>6</t>
        </is>
      </c>
      <c r="D62" s="18" t="inlineStr">
        <is>
          <t>Charge</t>
        </is>
      </c>
      <c r="E62" s="18" t="inlineStr">
        <is>
          <t>Non</t>
        </is>
      </c>
      <c r="F62" s="18" t="inlineStr">
        <is>
          <t>Oui</t>
        </is>
      </c>
      <c r="G62" s="18" t="inlineStr">
        <is>
          <t>TVA20</t>
        </is>
      </c>
      <c r="H62" s="18" t="inlineStr">
        <is>
          <t>Oui</t>
        </is>
      </c>
    </row>
    <row r="63">
      <c r="A63" s="11" t="inlineStr">
        <is>
          <t>613</t>
        </is>
      </c>
      <c r="B63" s="12" t="inlineStr">
        <is>
          <t>Locations</t>
        </is>
      </c>
      <c r="C63" s="13" t="inlineStr">
        <is>
          <t>6</t>
        </is>
      </c>
      <c r="D63" s="14" t="inlineStr">
        <is>
          <t>Charge</t>
        </is>
      </c>
      <c r="E63" s="14" t="inlineStr">
        <is>
          <t>Non</t>
        </is>
      </c>
      <c r="F63" s="14" t="inlineStr">
        <is>
          <t>Oui</t>
        </is>
      </c>
      <c r="G63" s="14" t="inlineStr">
        <is>
          <t>TVA20</t>
        </is>
      </c>
      <c r="H63" s="14" t="inlineStr">
        <is>
          <t>Oui</t>
        </is>
      </c>
    </row>
    <row r="64">
      <c r="A64" s="15" t="inlineStr">
        <is>
          <t>615</t>
        </is>
      </c>
      <c r="B64" s="16" t="inlineStr">
        <is>
          <t>Entretien et réparations</t>
        </is>
      </c>
      <c r="C64" s="17" t="inlineStr">
        <is>
          <t>6</t>
        </is>
      </c>
      <c r="D64" s="18" t="inlineStr">
        <is>
          <t>Charge</t>
        </is>
      </c>
      <c r="E64" s="18" t="inlineStr">
        <is>
          <t>Non</t>
        </is>
      </c>
      <c r="F64" s="18" t="inlineStr">
        <is>
          <t>Oui</t>
        </is>
      </c>
      <c r="G64" s="18" t="inlineStr">
        <is>
          <t>TVA20</t>
        </is>
      </c>
      <c r="H64" s="18" t="inlineStr">
        <is>
          <t>Oui</t>
        </is>
      </c>
    </row>
    <row r="65">
      <c r="A65" s="11" t="inlineStr">
        <is>
          <t>616</t>
        </is>
      </c>
      <c r="B65" s="12" t="inlineStr">
        <is>
          <t>Assurances</t>
        </is>
      </c>
      <c r="C65" s="13" t="inlineStr">
        <is>
          <t>6</t>
        </is>
      </c>
      <c r="D65" s="14" t="inlineStr">
        <is>
          <t>Charge</t>
        </is>
      </c>
      <c r="E65" s="14" t="inlineStr">
        <is>
          <t>Non</t>
        </is>
      </c>
      <c r="F65" s="14" t="inlineStr">
        <is>
          <t>Oui</t>
        </is>
      </c>
      <c r="G65" s="14" t="inlineStr">
        <is>
          <t>TVA20</t>
        </is>
      </c>
      <c r="H65" s="14" t="inlineStr">
        <is>
          <t>Oui</t>
        </is>
      </c>
    </row>
    <row r="66">
      <c r="A66" s="15" t="inlineStr">
        <is>
          <t>622</t>
        </is>
      </c>
      <c r="B66" s="16" t="inlineStr">
        <is>
          <t>Honoraires</t>
        </is>
      </c>
      <c r="C66" s="17" t="inlineStr">
        <is>
          <t>6</t>
        </is>
      </c>
      <c r="D66" s="18" t="inlineStr">
        <is>
          <t>Charge</t>
        </is>
      </c>
      <c r="E66" s="18" t="inlineStr">
        <is>
          <t>Non</t>
        </is>
      </c>
      <c r="F66" s="18" t="inlineStr">
        <is>
          <t>Oui</t>
        </is>
      </c>
      <c r="G66" s="18" t="inlineStr">
        <is>
          <t>TVA20</t>
        </is>
      </c>
      <c r="H66" s="18" t="inlineStr">
        <is>
          <t>Oui</t>
        </is>
      </c>
    </row>
    <row r="67">
      <c r="A67" s="11" t="inlineStr">
        <is>
          <t>623</t>
        </is>
      </c>
      <c r="B67" s="12" t="inlineStr">
        <is>
          <t>Publicité</t>
        </is>
      </c>
      <c r="C67" s="13" t="inlineStr">
        <is>
          <t>6</t>
        </is>
      </c>
      <c r="D67" s="14" t="inlineStr">
        <is>
          <t>Charge</t>
        </is>
      </c>
      <c r="E67" s="14" t="inlineStr">
        <is>
          <t>Non</t>
        </is>
      </c>
      <c r="F67" s="14" t="inlineStr">
        <is>
          <t>Oui</t>
        </is>
      </c>
      <c r="G67" s="14" t="inlineStr">
        <is>
          <t>TVA20</t>
        </is>
      </c>
      <c r="H67" s="14" t="inlineStr">
        <is>
          <t>Oui</t>
        </is>
      </c>
    </row>
    <row r="68">
      <c r="A68" s="15" t="inlineStr">
        <is>
          <t>625</t>
        </is>
      </c>
      <c r="B68" s="16" t="inlineStr">
        <is>
          <t>Déplacements / missions</t>
        </is>
      </c>
      <c r="C68" s="17" t="inlineStr">
        <is>
          <t>6</t>
        </is>
      </c>
      <c r="D68" s="18" t="inlineStr">
        <is>
          <t>Charge</t>
        </is>
      </c>
      <c r="E68" s="18" t="inlineStr">
        <is>
          <t>Non</t>
        </is>
      </c>
      <c r="F68" s="18" t="inlineStr">
        <is>
          <t>Oui</t>
        </is>
      </c>
      <c r="G68" s="18" t="inlineStr">
        <is>
          <t>TVA20</t>
        </is>
      </c>
      <c r="H68" s="18" t="inlineStr">
        <is>
          <t>Oui</t>
        </is>
      </c>
    </row>
    <row r="69">
      <c r="A69" s="11" t="inlineStr">
        <is>
          <t>626</t>
        </is>
      </c>
      <c r="B69" s="12" t="inlineStr">
        <is>
          <t>Frais postaux / télécoms</t>
        </is>
      </c>
      <c r="C69" s="13" t="inlineStr">
        <is>
          <t>6</t>
        </is>
      </c>
      <c r="D69" s="14" t="inlineStr">
        <is>
          <t>Charge</t>
        </is>
      </c>
      <c r="E69" s="14" t="inlineStr">
        <is>
          <t>Non</t>
        </is>
      </c>
      <c r="F69" s="14" t="inlineStr">
        <is>
          <t>Oui</t>
        </is>
      </c>
      <c r="G69" s="14" t="inlineStr">
        <is>
          <t>TVA20</t>
        </is>
      </c>
      <c r="H69" s="14" t="inlineStr">
        <is>
          <t>Oui</t>
        </is>
      </c>
    </row>
    <row r="70">
      <c r="A70" s="15" t="inlineStr">
        <is>
          <t>627</t>
        </is>
      </c>
      <c r="B70" s="16" t="inlineStr">
        <is>
          <t>Services bancaires</t>
        </is>
      </c>
      <c r="C70" s="17" t="inlineStr">
        <is>
          <t>6</t>
        </is>
      </c>
      <c r="D70" s="18" t="inlineStr">
        <is>
          <t>Charge</t>
        </is>
      </c>
      <c r="E70" s="18" t="inlineStr">
        <is>
          <t>Non</t>
        </is>
      </c>
      <c r="F70" s="18" t="inlineStr">
        <is>
          <t>Non</t>
        </is>
      </c>
      <c r="G70" s="18" t="inlineStr"/>
      <c r="H70" s="18" t="inlineStr">
        <is>
          <t>Oui</t>
        </is>
      </c>
    </row>
    <row r="71">
      <c r="A71" s="11" t="inlineStr">
        <is>
          <t>631</t>
        </is>
      </c>
      <c r="B71" s="12" t="inlineStr">
        <is>
          <t>Impôts et taxes</t>
        </is>
      </c>
      <c r="C71" s="13" t="inlineStr">
        <is>
          <t>6</t>
        </is>
      </c>
      <c r="D71" s="14" t="inlineStr">
        <is>
          <t>Charge</t>
        </is>
      </c>
      <c r="E71" s="14" t="inlineStr">
        <is>
          <t>Non</t>
        </is>
      </c>
      <c r="F71" s="14" t="inlineStr">
        <is>
          <t>Non</t>
        </is>
      </c>
      <c r="G71" s="14" t="inlineStr"/>
      <c r="H71" s="14" t="inlineStr">
        <is>
          <t>Oui</t>
        </is>
      </c>
    </row>
    <row r="72">
      <c r="A72" s="15" t="inlineStr">
        <is>
          <t>641</t>
        </is>
      </c>
      <c r="B72" s="16" t="inlineStr">
        <is>
          <t>Rémunérations du personnel</t>
        </is>
      </c>
      <c r="C72" s="17" t="inlineStr">
        <is>
          <t>6</t>
        </is>
      </c>
      <c r="D72" s="18" t="inlineStr">
        <is>
          <t>Charge</t>
        </is>
      </c>
      <c r="E72" s="18" t="inlineStr">
        <is>
          <t>Non</t>
        </is>
      </c>
      <c r="F72" s="18" t="inlineStr">
        <is>
          <t>Non</t>
        </is>
      </c>
      <c r="G72" s="18" t="inlineStr"/>
      <c r="H72" s="18" t="inlineStr">
        <is>
          <t>Oui</t>
        </is>
      </c>
    </row>
    <row r="73">
      <c r="A73" s="11" t="inlineStr">
        <is>
          <t>645</t>
        </is>
      </c>
      <c r="B73" s="12" t="inlineStr">
        <is>
          <t>Charges sociales</t>
        </is>
      </c>
      <c r="C73" s="13" t="inlineStr">
        <is>
          <t>6</t>
        </is>
      </c>
      <c r="D73" s="14" t="inlineStr">
        <is>
          <t>Charge</t>
        </is>
      </c>
      <c r="E73" s="14" t="inlineStr">
        <is>
          <t>Non</t>
        </is>
      </c>
      <c r="F73" s="14" t="inlineStr">
        <is>
          <t>Non</t>
        </is>
      </c>
      <c r="G73" s="14" t="inlineStr"/>
      <c r="H73" s="14" t="inlineStr">
        <is>
          <t>Oui</t>
        </is>
      </c>
    </row>
    <row r="74">
      <c r="A74" s="15" t="inlineStr">
        <is>
          <t>681</t>
        </is>
      </c>
      <c r="B74" s="16" t="inlineStr">
        <is>
          <t>Dotations amort./prov.</t>
        </is>
      </c>
      <c r="C74" s="17" t="inlineStr">
        <is>
          <t>6</t>
        </is>
      </c>
      <c r="D74" s="18" t="inlineStr">
        <is>
          <t>Charge</t>
        </is>
      </c>
      <c r="E74" s="18" t="inlineStr">
        <is>
          <t>Non</t>
        </is>
      </c>
      <c r="F74" s="18" t="inlineStr">
        <is>
          <t>Non</t>
        </is>
      </c>
      <c r="G74" s="18" t="inlineStr"/>
      <c r="H74" s="18" t="inlineStr">
        <is>
          <t>Oui</t>
        </is>
      </c>
    </row>
    <row r="75">
      <c r="A75" s="11" t="inlineStr">
        <is>
          <t>686</t>
        </is>
      </c>
      <c r="B75" s="12" t="inlineStr">
        <is>
          <t>Charges financières</t>
        </is>
      </c>
      <c r="C75" s="13" t="inlineStr">
        <is>
          <t>6</t>
        </is>
      </c>
      <c r="D75" s="14" t="inlineStr">
        <is>
          <t>Charge</t>
        </is>
      </c>
      <c r="E75" s="14" t="inlineStr">
        <is>
          <t>Non</t>
        </is>
      </c>
      <c r="F75" s="14" t="inlineStr">
        <is>
          <t>Non</t>
        </is>
      </c>
      <c r="G75" s="14" t="inlineStr"/>
      <c r="H75" s="14" t="inlineStr">
        <is>
          <t>Oui</t>
        </is>
      </c>
    </row>
    <row r="76">
      <c r="A76" s="15" t="inlineStr">
        <is>
          <t>701</t>
        </is>
      </c>
      <c r="B76" s="16" t="inlineStr">
        <is>
          <t>Ventes de produits finis</t>
        </is>
      </c>
      <c r="C76" s="17" t="inlineStr">
        <is>
          <t>7</t>
        </is>
      </c>
      <c r="D76" s="18" t="inlineStr">
        <is>
          <t>Produit</t>
        </is>
      </c>
      <c r="E76" s="18" t="inlineStr">
        <is>
          <t>Non</t>
        </is>
      </c>
      <c r="F76" s="18" t="inlineStr">
        <is>
          <t>Oui</t>
        </is>
      </c>
      <c r="G76" s="18" t="inlineStr">
        <is>
          <t>TVA20</t>
        </is>
      </c>
      <c r="H76" s="18" t="inlineStr">
        <is>
          <t>Oui</t>
        </is>
      </c>
    </row>
    <row r="77">
      <c r="A77" s="11" t="inlineStr">
        <is>
          <t>706</t>
        </is>
      </c>
      <c r="B77" s="12" t="inlineStr">
        <is>
          <t>Prestations de services</t>
        </is>
      </c>
      <c r="C77" s="13" t="inlineStr">
        <is>
          <t>7</t>
        </is>
      </c>
      <c r="D77" s="14" t="inlineStr">
        <is>
          <t>Produit</t>
        </is>
      </c>
      <c r="E77" s="14" t="inlineStr">
        <is>
          <t>Non</t>
        </is>
      </c>
      <c r="F77" s="14" t="inlineStr">
        <is>
          <t>Oui</t>
        </is>
      </c>
      <c r="G77" s="14" t="inlineStr">
        <is>
          <t>TVA20</t>
        </is>
      </c>
      <c r="H77" s="14" t="inlineStr">
        <is>
          <t>Oui</t>
        </is>
      </c>
    </row>
    <row r="78">
      <c r="A78" s="15" t="inlineStr">
        <is>
          <t>707</t>
        </is>
      </c>
      <c r="B78" s="16" t="inlineStr">
        <is>
          <t>Ventes de marchandises</t>
        </is>
      </c>
      <c r="C78" s="17" t="inlineStr">
        <is>
          <t>7</t>
        </is>
      </c>
      <c r="D78" s="18" t="inlineStr">
        <is>
          <t>Produit</t>
        </is>
      </c>
      <c r="E78" s="18" t="inlineStr">
        <is>
          <t>Non</t>
        </is>
      </c>
      <c r="F78" s="18" t="inlineStr">
        <is>
          <t>Oui</t>
        </is>
      </c>
      <c r="G78" s="18" t="inlineStr">
        <is>
          <t>TVA20</t>
        </is>
      </c>
      <c r="H78" s="18" t="inlineStr">
        <is>
          <t>Oui</t>
        </is>
      </c>
    </row>
    <row r="79">
      <c r="A79" s="11" t="inlineStr">
        <is>
          <t>708</t>
        </is>
      </c>
      <c r="B79" s="12" t="inlineStr">
        <is>
          <t>Produits annexes</t>
        </is>
      </c>
      <c r="C79" s="13" t="inlineStr">
        <is>
          <t>7</t>
        </is>
      </c>
      <c r="D79" s="14" t="inlineStr">
        <is>
          <t>Produit</t>
        </is>
      </c>
      <c r="E79" s="14" t="inlineStr">
        <is>
          <t>Non</t>
        </is>
      </c>
      <c r="F79" s="14" t="inlineStr">
        <is>
          <t>Oui</t>
        </is>
      </c>
      <c r="G79" s="14" t="inlineStr">
        <is>
          <t>TVA20</t>
        </is>
      </c>
      <c r="H79" s="14" t="inlineStr">
        <is>
          <t>Oui</t>
        </is>
      </c>
    </row>
    <row r="80">
      <c r="A80" s="15" t="inlineStr">
        <is>
          <t>709</t>
        </is>
      </c>
      <c r="B80" s="16" t="inlineStr">
        <is>
          <t>RRR accordés</t>
        </is>
      </c>
      <c r="C80" s="17" t="inlineStr">
        <is>
          <t>7</t>
        </is>
      </c>
      <c r="D80" s="18" t="inlineStr">
        <is>
          <t>Charge</t>
        </is>
      </c>
      <c r="E80" s="18" t="inlineStr">
        <is>
          <t>Non</t>
        </is>
      </c>
      <c r="F80" s="18" t="inlineStr">
        <is>
          <t>Non</t>
        </is>
      </c>
      <c r="G80" s="18" t="inlineStr"/>
      <c r="H80" s="18" t="inlineStr">
        <is>
          <t>Oui</t>
        </is>
      </c>
    </row>
    <row r="81">
      <c r="A81" s="11" t="inlineStr">
        <is>
          <t>751</t>
        </is>
      </c>
      <c r="B81" s="12" t="inlineStr">
        <is>
          <t>Produits financiers</t>
        </is>
      </c>
      <c r="C81" s="13" t="inlineStr">
        <is>
          <t>7</t>
        </is>
      </c>
      <c r="D81" s="14" t="inlineStr">
        <is>
          <t>Produit</t>
        </is>
      </c>
      <c r="E81" s="14" t="inlineStr">
        <is>
          <t>Non</t>
        </is>
      </c>
      <c r="F81" s="14" t="inlineStr">
        <is>
          <t>Non</t>
        </is>
      </c>
      <c r="G81" s="14" t="inlineStr"/>
      <c r="H81" s="14" t="inlineStr">
        <is>
          <t>Oui</t>
        </is>
      </c>
    </row>
    <row r="82">
      <c r="A82" s="15" t="inlineStr">
        <is>
          <t>771</t>
        </is>
      </c>
      <c r="B82" s="16" t="inlineStr">
        <is>
          <t>Produits exceptionnels</t>
        </is>
      </c>
      <c r="C82" s="17" t="inlineStr">
        <is>
          <t>7</t>
        </is>
      </c>
      <c r="D82" s="18" t="inlineStr">
        <is>
          <t>Produit</t>
        </is>
      </c>
      <c r="E82" s="18" t="inlineStr">
        <is>
          <t>Non</t>
        </is>
      </c>
      <c r="F82" s="18" t="inlineStr">
        <is>
          <t>Non</t>
        </is>
      </c>
      <c r="G82" s="18" t="inlineStr"/>
      <c r="H82" s="18" t="inlineStr">
        <is>
          <t>Oui</t>
        </is>
      </c>
    </row>
    <row r="83">
      <c r="A83" s="11" t="inlineStr">
        <is>
          <t>781</t>
        </is>
      </c>
      <c r="B83" s="12" t="inlineStr">
        <is>
          <t>Reprises amort./prov.</t>
        </is>
      </c>
      <c r="C83" s="13" t="inlineStr">
        <is>
          <t>7</t>
        </is>
      </c>
      <c r="D83" s="14" t="inlineStr">
        <is>
          <t>Produit</t>
        </is>
      </c>
      <c r="E83" s="14" t="inlineStr">
        <is>
          <t>Non</t>
        </is>
      </c>
      <c r="F83" s="14" t="inlineStr">
        <is>
          <t>Non</t>
        </is>
      </c>
      <c r="G83" s="14" t="inlineStr"/>
      <c r="H83" s="14" t="inlineStr">
        <is>
          <t>Oui</t>
        </is>
      </c>
    </row>
    <row r="84">
      <c r="A84" s="15" t="inlineStr">
        <is>
          <t>801</t>
        </is>
      </c>
      <c r="B84" s="16" t="inlineStr">
        <is>
          <t>Engagements donnés</t>
        </is>
      </c>
      <c r="C84" s="17" t="inlineStr">
        <is>
          <t>8</t>
        </is>
      </c>
      <c r="D84" s="18" t="inlineStr">
        <is>
          <t>Hors-bilan</t>
        </is>
      </c>
      <c r="E84" s="18" t="inlineStr">
        <is>
          <t>Non</t>
        </is>
      </c>
      <c r="F84" s="18" t="inlineStr">
        <is>
          <t>Non</t>
        </is>
      </c>
      <c r="G84" s="18" t="inlineStr"/>
      <c r="H84" s="18" t="inlineStr">
        <is>
          <t>Oui</t>
        </is>
      </c>
    </row>
    <row r="85">
      <c r="A85" s="11" t="inlineStr">
        <is>
          <t>802</t>
        </is>
      </c>
      <c r="B85" s="12" t="inlineStr">
        <is>
          <t>Engagements reçus</t>
        </is>
      </c>
      <c r="C85" s="13" t="inlineStr">
        <is>
          <t>8</t>
        </is>
      </c>
      <c r="D85" s="14" t="inlineStr">
        <is>
          <t>Hors-bilan</t>
        </is>
      </c>
      <c r="E85" s="14" t="inlineStr">
        <is>
          <t>Non</t>
        </is>
      </c>
      <c r="F85" s="14" t="inlineStr">
        <is>
          <t>Non</t>
        </is>
      </c>
      <c r="G85" s="14" t="inlineStr"/>
      <c r="H85" s="14" t="inlineStr">
        <is>
          <t>Oui</t>
        </is>
      </c>
    </row>
    <row r="86">
      <c r="A86" s="15" t="inlineStr">
        <is>
          <t>6061</t>
        </is>
      </c>
      <c r="B86" s="16" t="inlineStr">
        <is>
          <t>Détail achats non stockés (6061)</t>
        </is>
      </c>
      <c r="C86" s="17" t="inlineStr">
        <is>
          <t>6</t>
        </is>
      </c>
      <c r="D86" s="18" t="inlineStr">
        <is>
          <t>Charge</t>
        </is>
      </c>
      <c r="E86" s="18" t="inlineStr">
        <is>
          <t>Non</t>
        </is>
      </c>
      <c r="F86" s="18" t="inlineStr">
        <is>
          <t>Oui</t>
        </is>
      </c>
      <c r="G86" s="18" t="inlineStr">
        <is>
          <t>TVA20</t>
        </is>
      </c>
      <c r="H86" s="18" t="inlineStr">
        <is>
          <t>Oui</t>
        </is>
      </c>
    </row>
    <row r="87">
      <c r="A87" s="11" t="inlineStr">
        <is>
          <t>6062</t>
        </is>
      </c>
      <c r="B87" s="12" t="inlineStr">
        <is>
          <t>Détail achats non stockés (6062)</t>
        </is>
      </c>
      <c r="C87" s="13" t="inlineStr">
        <is>
          <t>6</t>
        </is>
      </c>
      <c r="D87" s="14" t="inlineStr">
        <is>
          <t>Charge</t>
        </is>
      </c>
      <c r="E87" s="14" t="inlineStr">
        <is>
          <t>Non</t>
        </is>
      </c>
      <c r="F87" s="14" t="inlineStr">
        <is>
          <t>Oui</t>
        </is>
      </c>
      <c r="G87" s="14" t="inlineStr">
        <is>
          <t>TVA20</t>
        </is>
      </c>
      <c r="H87" s="14" t="inlineStr">
        <is>
          <t>Oui</t>
        </is>
      </c>
    </row>
    <row r="88">
      <c r="A88" s="15" t="inlineStr">
        <is>
          <t>6063</t>
        </is>
      </c>
      <c r="B88" s="16" t="inlineStr">
        <is>
          <t>Détail achats non stockés (6063)</t>
        </is>
      </c>
      <c r="C88" s="17" t="inlineStr">
        <is>
          <t>6</t>
        </is>
      </c>
      <c r="D88" s="18" t="inlineStr">
        <is>
          <t>Charge</t>
        </is>
      </c>
      <c r="E88" s="18" t="inlineStr">
        <is>
          <t>Non</t>
        </is>
      </c>
      <c r="F88" s="18" t="inlineStr">
        <is>
          <t>Oui</t>
        </is>
      </c>
      <c r="G88" s="18" t="inlineStr">
        <is>
          <t>TVA20</t>
        </is>
      </c>
      <c r="H88" s="18" t="inlineStr">
        <is>
          <t>Oui</t>
        </is>
      </c>
    </row>
    <row r="89">
      <c r="A89" s="11" t="inlineStr">
        <is>
          <t>6064</t>
        </is>
      </c>
      <c r="B89" s="12" t="inlineStr">
        <is>
          <t>Détail achats non stockés (6064)</t>
        </is>
      </c>
      <c r="C89" s="13" t="inlineStr">
        <is>
          <t>6</t>
        </is>
      </c>
      <c r="D89" s="14" t="inlineStr">
        <is>
          <t>Charge</t>
        </is>
      </c>
      <c r="E89" s="14" t="inlineStr">
        <is>
          <t>Non</t>
        </is>
      </c>
      <c r="F89" s="14" t="inlineStr">
        <is>
          <t>Oui</t>
        </is>
      </c>
      <c r="G89" s="14" t="inlineStr">
        <is>
          <t>TVA20</t>
        </is>
      </c>
      <c r="H89" s="14" t="inlineStr">
        <is>
          <t>Oui</t>
        </is>
      </c>
    </row>
    <row r="90">
      <c r="A90" s="15" t="inlineStr">
        <is>
          <t>6065</t>
        </is>
      </c>
      <c r="B90" s="16" t="inlineStr">
        <is>
          <t>Détail achats non stockés (6065)</t>
        </is>
      </c>
      <c r="C90" s="17" t="inlineStr">
        <is>
          <t>6</t>
        </is>
      </c>
      <c r="D90" s="18" t="inlineStr">
        <is>
          <t>Charge</t>
        </is>
      </c>
      <c r="E90" s="18" t="inlineStr">
        <is>
          <t>Non</t>
        </is>
      </c>
      <c r="F90" s="18" t="inlineStr">
        <is>
          <t>Oui</t>
        </is>
      </c>
      <c r="G90" s="18" t="inlineStr">
        <is>
          <t>TVA20</t>
        </is>
      </c>
      <c r="H90" s="18" t="inlineStr">
        <is>
          <t>Oui</t>
        </is>
      </c>
    </row>
    <row r="91">
      <c r="A91" s="11" t="inlineStr">
        <is>
          <t>6066</t>
        </is>
      </c>
      <c r="B91" s="12" t="inlineStr">
        <is>
          <t>Détail achats non stockés (6066)</t>
        </is>
      </c>
      <c r="C91" s="13" t="inlineStr">
        <is>
          <t>6</t>
        </is>
      </c>
      <c r="D91" s="14" t="inlineStr">
        <is>
          <t>Charge</t>
        </is>
      </c>
      <c r="E91" s="14" t="inlineStr">
        <is>
          <t>Non</t>
        </is>
      </c>
      <c r="F91" s="14" t="inlineStr">
        <is>
          <t>Oui</t>
        </is>
      </c>
      <c r="G91" s="14" t="inlineStr">
        <is>
          <t>TVA20</t>
        </is>
      </c>
      <c r="H91" s="14" t="inlineStr">
        <is>
          <t>Oui</t>
        </is>
      </c>
    </row>
    <row r="92">
      <c r="A92" s="15" t="inlineStr">
        <is>
          <t>6067</t>
        </is>
      </c>
      <c r="B92" s="16" t="inlineStr">
        <is>
          <t>Détail achats non stockés (6067)</t>
        </is>
      </c>
      <c r="C92" s="17" t="inlineStr">
        <is>
          <t>6</t>
        </is>
      </c>
      <c r="D92" s="18" t="inlineStr">
        <is>
          <t>Charge</t>
        </is>
      </c>
      <c r="E92" s="18" t="inlineStr">
        <is>
          <t>Non</t>
        </is>
      </c>
      <c r="F92" s="18" t="inlineStr">
        <is>
          <t>Oui</t>
        </is>
      </c>
      <c r="G92" s="18" t="inlineStr">
        <is>
          <t>TVA20</t>
        </is>
      </c>
      <c r="H92" s="18" t="inlineStr">
        <is>
          <t>Oui</t>
        </is>
      </c>
    </row>
    <row r="93">
      <c r="A93" s="11" t="inlineStr">
        <is>
          <t>6068</t>
        </is>
      </c>
      <c r="B93" s="12" t="inlineStr">
        <is>
          <t>Détail achats non stockés (6068)</t>
        </is>
      </c>
      <c r="C93" s="13" t="inlineStr">
        <is>
          <t>6</t>
        </is>
      </c>
      <c r="D93" s="14" t="inlineStr">
        <is>
          <t>Charge</t>
        </is>
      </c>
      <c r="E93" s="14" t="inlineStr">
        <is>
          <t>Non</t>
        </is>
      </c>
      <c r="F93" s="14" t="inlineStr">
        <is>
          <t>Oui</t>
        </is>
      </c>
      <c r="G93" s="14" t="inlineStr">
        <is>
          <t>TVA20</t>
        </is>
      </c>
      <c r="H93" s="14" t="inlineStr">
        <is>
          <t>Oui</t>
        </is>
      </c>
    </row>
    <row r="94">
      <c r="A94" s="15" t="inlineStr">
        <is>
          <t>6069</t>
        </is>
      </c>
      <c r="B94" s="16" t="inlineStr">
        <is>
          <t>Détail achats non stockés (6069)</t>
        </is>
      </c>
      <c r="C94" s="17" t="inlineStr">
        <is>
          <t>6</t>
        </is>
      </c>
      <c r="D94" s="18" t="inlineStr">
        <is>
          <t>Charge</t>
        </is>
      </c>
      <c r="E94" s="18" t="inlineStr">
        <is>
          <t>Non</t>
        </is>
      </c>
      <c r="F94" s="18" t="inlineStr">
        <is>
          <t>Oui</t>
        </is>
      </c>
      <c r="G94" s="18" t="inlineStr">
        <is>
          <t>TVA20</t>
        </is>
      </c>
      <c r="H94" s="18" t="inlineStr">
        <is>
          <t>Oui</t>
        </is>
      </c>
    </row>
    <row r="95">
      <c r="A95" s="11" t="inlineStr">
        <is>
          <t>6151</t>
        </is>
      </c>
      <c r="B95" s="12" t="inlineStr">
        <is>
          <t>Détail entretien et réparations (6151)</t>
        </is>
      </c>
      <c r="C95" s="13" t="inlineStr">
        <is>
          <t>6</t>
        </is>
      </c>
      <c r="D95" s="14" t="inlineStr">
        <is>
          <t>Charge</t>
        </is>
      </c>
      <c r="E95" s="14" t="inlineStr">
        <is>
          <t>Non</t>
        </is>
      </c>
      <c r="F95" s="14" t="inlineStr">
        <is>
          <t>Oui</t>
        </is>
      </c>
      <c r="G95" s="14" t="inlineStr">
        <is>
          <t>TVA20</t>
        </is>
      </c>
      <c r="H95" s="14" t="inlineStr">
        <is>
          <t>Oui</t>
        </is>
      </c>
    </row>
    <row r="96">
      <c r="A96" s="15" t="inlineStr">
        <is>
          <t>6152</t>
        </is>
      </c>
      <c r="B96" s="16" t="inlineStr">
        <is>
          <t>Détail entretien et réparations (6152)</t>
        </is>
      </c>
      <c r="C96" s="17" t="inlineStr">
        <is>
          <t>6</t>
        </is>
      </c>
      <c r="D96" s="18" t="inlineStr">
        <is>
          <t>Charge</t>
        </is>
      </c>
      <c r="E96" s="18" t="inlineStr">
        <is>
          <t>Non</t>
        </is>
      </c>
      <c r="F96" s="18" t="inlineStr">
        <is>
          <t>Oui</t>
        </is>
      </c>
      <c r="G96" s="18" t="inlineStr">
        <is>
          <t>TVA20</t>
        </is>
      </c>
      <c r="H96" s="18" t="inlineStr">
        <is>
          <t>Oui</t>
        </is>
      </c>
    </row>
    <row r="97">
      <c r="A97" s="11" t="inlineStr">
        <is>
          <t>6153</t>
        </is>
      </c>
      <c r="B97" s="12" t="inlineStr">
        <is>
          <t>Détail entretien et réparations (6153)</t>
        </is>
      </c>
      <c r="C97" s="13" t="inlineStr">
        <is>
          <t>6</t>
        </is>
      </c>
      <c r="D97" s="14" t="inlineStr">
        <is>
          <t>Charge</t>
        </is>
      </c>
      <c r="E97" s="14" t="inlineStr">
        <is>
          <t>Non</t>
        </is>
      </c>
      <c r="F97" s="14" t="inlineStr">
        <is>
          <t>Oui</t>
        </is>
      </c>
      <c r="G97" s="14" t="inlineStr">
        <is>
          <t>TVA20</t>
        </is>
      </c>
      <c r="H97" s="14" t="inlineStr">
        <is>
          <t>Oui</t>
        </is>
      </c>
    </row>
    <row r="98">
      <c r="A98" s="15" t="inlineStr">
        <is>
          <t>6154</t>
        </is>
      </c>
      <c r="B98" s="16" t="inlineStr">
        <is>
          <t>Détail entretien et réparations (6154)</t>
        </is>
      </c>
      <c r="C98" s="17" t="inlineStr">
        <is>
          <t>6</t>
        </is>
      </c>
      <c r="D98" s="18" t="inlineStr">
        <is>
          <t>Charge</t>
        </is>
      </c>
      <c r="E98" s="18" t="inlineStr">
        <is>
          <t>Non</t>
        </is>
      </c>
      <c r="F98" s="18" t="inlineStr">
        <is>
          <t>Oui</t>
        </is>
      </c>
      <c r="G98" s="18" t="inlineStr">
        <is>
          <t>TVA20</t>
        </is>
      </c>
      <c r="H98" s="18" t="inlineStr">
        <is>
          <t>Oui</t>
        </is>
      </c>
    </row>
    <row r="99">
      <c r="A99" s="11" t="inlineStr">
        <is>
          <t>6155</t>
        </is>
      </c>
      <c r="B99" s="12" t="inlineStr">
        <is>
          <t>Détail entretien et réparations (6155)</t>
        </is>
      </c>
      <c r="C99" s="13" t="inlineStr">
        <is>
          <t>6</t>
        </is>
      </c>
      <c r="D99" s="14" t="inlineStr">
        <is>
          <t>Charge</t>
        </is>
      </c>
      <c r="E99" s="14" t="inlineStr">
        <is>
          <t>Non</t>
        </is>
      </c>
      <c r="F99" s="14" t="inlineStr">
        <is>
          <t>Oui</t>
        </is>
      </c>
      <c r="G99" s="14" t="inlineStr">
        <is>
          <t>TVA20</t>
        </is>
      </c>
      <c r="H99" s="14" t="inlineStr">
        <is>
          <t>Oui</t>
        </is>
      </c>
    </row>
    <row r="100">
      <c r="A100" s="15" t="inlineStr">
        <is>
          <t>6156</t>
        </is>
      </c>
      <c r="B100" s="16" t="inlineStr">
        <is>
          <t>Détail entretien et réparations (6156)</t>
        </is>
      </c>
      <c r="C100" s="17" t="inlineStr">
        <is>
          <t>6</t>
        </is>
      </c>
      <c r="D100" s="18" t="inlineStr">
        <is>
          <t>Charge</t>
        </is>
      </c>
      <c r="E100" s="18" t="inlineStr">
        <is>
          <t>Non</t>
        </is>
      </c>
      <c r="F100" s="18" t="inlineStr">
        <is>
          <t>Oui</t>
        </is>
      </c>
      <c r="G100" s="18" t="inlineStr">
        <is>
          <t>TVA20</t>
        </is>
      </c>
      <c r="H100" s="18" t="inlineStr">
        <is>
          <t>Oui</t>
        </is>
      </c>
    </row>
    <row r="101">
      <c r="A101" s="11" t="inlineStr">
        <is>
          <t>6157</t>
        </is>
      </c>
      <c r="B101" s="12" t="inlineStr">
        <is>
          <t>Détail entretien et réparations (6157)</t>
        </is>
      </c>
      <c r="C101" s="13" t="inlineStr">
        <is>
          <t>6</t>
        </is>
      </c>
      <c r="D101" s="14" t="inlineStr">
        <is>
          <t>Charge</t>
        </is>
      </c>
      <c r="E101" s="14" t="inlineStr">
        <is>
          <t>Non</t>
        </is>
      </c>
      <c r="F101" s="14" t="inlineStr">
        <is>
          <t>Oui</t>
        </is>
      </c>
      <c r="G101" s="14" t="inlineStr">
        <is>
          <t>TVA20</t>
        </is>
      </c>
      <c r="H101" s="14" t="inlineStr">
        <is>
          <t>Oui</t>
        </is>
      </c>
    </row>
    <row r="102">
      <c r="A102" s="15" t="inlineStr">
        <is>
          <t>6158</t>
        </is>
      </c>
      <c r="B102" s="16" t="inlineStr">
        <is>
          <t>Détail entretien et réparations (6158)</t>
        </is>
      </c>
      <c r="C102" s="17" t="inlineStr">
        <is>
          <t>6</t>
        </is>
      </c>
      <c r="D102" s="18" t="inlineStr">
        <is>
          <t>Charge</t>
        </is>
      </c>
      <c r="E102" s="18" t="inlineStr">
        <is>
          <t>Non</t>
        </is>
      </c>
      <c r="F102" s="18" t="inlineStr">
        <is>
          <t>Oui</t>
        </is>
      </c>
      <c r="G102" s="18" t="inlineStr">
        <is>
          <t>TVA20</t>
        </is>
      </c>
      <c r="H102" s="18" t="inlineStr">
        <is>
          <t>Oui</t>
        </is>
      </c>
    </row>
    <row r="103">
      <c r="A103" s="11" t="inlineStr">
        <is>
          <t>6159</t>
        </is>
      </c>
      <c r="B103" s="12" t="inlineStr">
        <is>
          <t>Détail entretien et réparations (6159)</t>
        </is>
      </c>
      <c r="C103" s="13" t="inlineStr">
        <is>
          <t>6</t>
        </is>
      </c>
      <c r="D103" s="14" t="inlineStr">
        <is>
          <t>Charge</t>
        </is>
      </c>
      <c r="E103" s="14" t="inlineStr">
        <is>
          <t>Non</t>
        </is>
      </c>
      <c r="F103" s="14" t="inlineStr">
        <is>
          <t>Oui</t>
        </is>
      </c>
      <c r="G103" s="14" t="inlineStr">
        <is>
          <t>TVA20</t>
        </is>
      </c>
      <c r="H103" s="14" t="inlineStr">
        <is>
          <t>Oui</t>
        </is>
      </c>
    </row>
    <row r="104">
      <c r="A104" s="15" t="inlineStr">
        <is>
          <t>6231</t>
        </is>
      </c>
      <c r="B104" s="16" t="inlineStr">
        <is>
          <t>Détail publicité / communication (6231)</t>
        </is>
      </c>
      <c r="C104" s="17" t="inlineStr">
        <is>
          <t>6</t>
        </is>
      </c>
      <c r="D104" s="18" t="inlineStr">
        <is>
          <t>Charge</t>
        </is>
      </c>
      <c r="E104" s="18" t="inlineStr">
        <is>
          <t>Non</t>
        </is>
      </c>
      <c r="F104" s="18" t="inlineStr">
        <is>
          <t>Oui</t>
        </is>
      </c>
      <c r="G104" s="18" t="inlineStr">
        <is>
          <t>TVA20</t>
        </is>
      </c>
      <c r="H104" s="18" t="inlineStr">
        <is>
          <t>Oui</t>
        </is>
      </c>
    </row>
    <row r="105">
      <c r="A105" s="11" t="inlineStr">
        <is>
          <t>6232</t>
        </is>
      </c>
      <c r="B105" s="12" t="inlineStr">
        <is>
          <t>Détail publicité / communication (6232)</t>
        </is>
      </c>
      <c r="C105" s="13" t="inlineStr">
        <is>
          <t>6</t>
        </is>
      </c>
      <c r="D105" s="14" t="inlineStr">
        <is>
          <t>Charge</t>
        </is>
      </c>
      <c r="E105" s="14" t="inlineStr">
        <is>
          <t>Non</t>
        </is>
      </c>
      <c r="F105" s="14" t="inlineStr">
        <is>
          <t>Oui</t>
        </is>
      </c>
      <c r="G105" s="14" t="inlineStr">
        <is>
          <t>TVA20</t>
        </is>
      </c>
      <c r="H105" s="14" t="inlineStr">
        <is>
          <t>Oui</t>
        </is>
      </c>
    </row>
    <row r="106">
      <c r="A106" s="15" t="inlineStr">
        <is>
          <t>6233</t>
        </is>
      </c>
      <c r="B106" s="16" t="inlineStr">
        <is>
          <t>Détail publicité / communication (6233)</t>
        </is>
      </c>
      <c r="C106" s="17" t="inlineStr">
        <is>
          <t>6</t>
        </is>
      </c>
      <c r="D106" s="18" t="inlineStr">
        <is>
          <t>Charge</t>
        </is>
      </c>
      <c r="E106" s="18" t="inlineStr">
        <is>
          <t>Non</t>
        </is>
      </c>
      <c r="F106" s="18" t="inlineStr">
        <is>
          <t>Oui</t>
        </is>
      </c>
      <c r="G106" s="18" t="inlineStr">
        <is>
          <t>TVA20</t>
        </is>
      </c>
      <c r="H106" s="18" t="inlineStr">
        <is>
          <t>Oui</t>
        </is>
      </c>
    </row>
    <row r="107">
      <c r="A107" s="11" t="inlineStr">
        <is>
          <t>6234</t>
        </is>
      </c>
      <c r="B107" s="12" t="inlineStr">
        <is>
          <t>Détail publicité / communication (6234)</t>
        </is>
      </c>
      <c r="C107" s="13" t="inlineStr">
        <is>
          <t>6</t>
        </is>
      </c>
      <c r="D107" s="14" t="inlineStr">
        <is>
          <t>Charge</t>
        </is>
      </c>
      <c r="E107" s="14" t="inlineStr">
        <is>
          <t>Non</t>
        </is>
      </c>
      <c r="F107" s="14" t="inlineStr">
        <is>
          <t>Oui</t>
        </is>
      </c>
      <c r="G107" s="14" t="inlineStr">
        <is>
          <t>TVA20</t>
        </is>
      </c>
      <c r="H107" s="14" t="inlineStr">
        <is>
          <t>Oui</t>
        </is>
      </c>
    </row>
    <row r="108">
      <c r="A108" s="15" t="inlineStr">
        <is>
          <t>6235</t>
        </is>
      </c>
      <c r="B108" s="16" t="inlineStr">
        <is>
          <t>Détail publicité / communication (6235)</t>
        </is>
      </c>
      <c r="C108" s="17" t="inlineStr">
        <is>
          <t>6</t>
        </is>
      </c>
      <c r="D108" s="18" t="inlineStr">
        <is>
          <t>Charge</t>
        </is>
      </c>
      <c r="E108" s="18" t="inlineStr">
        <is>
          <t>Non</t>
        </is>
      </c>
      <c r="F108" s="18" t="inlineStr">
        <is>
          <t>Oui</t>
        </is>
      </c>
      <c r="G108" s="18" t="inlineStr">
        <is>
          <t>TVA20</t>
        </is>
      </c>
      <c r="H108" s="18" t="inlineStr">
        <is>
          <t>Oui</t>
        </is>
      </c>
    </row>
    <row r="109">
      <c r="A109" s="11" t="inlineStr">
        <is>
          <t>6236</t>
        </is>
      </c>
      <c r="B109" s="12" t="inlineStr">
        <is>
          <t>Détail publicité / communication (6236)</t>
        </is>
      </c>
      <c r="C109" s="13" t="inlineStr">
        <is>
          <t>6</t>
        </is>
      </c>
      <c r="D109" s="14" t="inlineStr">
        <is>
          <t>Charge</t>
        </is>
      </c>
      <c r="E109" s="14" t="inlineStr">
        <is>
          <t>Non</t>
        </is>
      </c>
      <c r="F109" s="14" t="inlineStr">
        <is>
          <t>Oui</t>
        </is>
      </c>
      <c r="G109" s="14" t="inlineStr">
        <is>
          <t>TVA20</t>
        </is>
      </c>
      <c r="H109" s="14" t="inlineStr">
        <is>
          <t>Oui</t>
        </is>
      </c>
    </row>
    <row r="110">
      <c r="A110" s="15" t="inlineStr">
        <is>
          <t>6237</t>
        </is>
      </c>
      <c r="B110" s="16" t="inlineStr">
        <is>
          <t>Détail publicité / communication (6237)</t>
        </is>
      </c>
      <c r="C110" s="17" t="inlineStr">
        <is>
          <t>6</t>
        </is>
      </c>
      <c r="D110" s="18" t="inlineStr">
        <is>
          <t>Charge</t>
        </is>
      </c>
      <c r="E110" s="18" t="inlineStr">
        <is>
          <t>Non</t>
        </is>
      </c>
      <c r="F110" s="18" t="inlineStr">
        <is>
          <t>Oui</t>
        </is>
      </c>
      <c r="G110" s="18" t="inlineStr">
        <is>
          <t>TVA20</t>
        </is>
      </c>
      <c r="H110" s="18" t="inlineStr">
        <is>
          <t>Oui</t>
        </is>
      </c>
    </row>
    <row r="111">
      <c r="A111" s="11" t="inlineStr">
        <is>
          <t>6238</t>
        </is>
      </c>
      <c r="B111" s="12" t="inlineStr">
        <is>
          <t>Détail publicité / communication (6238)</t>
        </is>
      </c>
      <c r="C111" s="13" t="inlineStr">
        <is>
          <t>6</t>
        </is>
      </c>
      <c r="D111" s="14" t="inlineStr">
        <is>
          <t>Charge</t>
        </is>
      </c>
      <c r="E111" s="14" t="inlineStr">
        <is>
          <t>Non</t>
        </is>
      </c>
      <c r="F111" s="14" t="inlineStr">
        <is>
          <t>Oui</t>
        </is>
      </c>
      <c r="G111" s="14" t="inlineStr">
        <is>
          <t>TVA20</t>
        </is>
      </c>
      <c r="H111" s="14" t="inlineStr">
        <is>
          <t>Oui</t>
        </is>
      </c>
    </row>
    <row r="112">
      <c r="A112" s="15" t="inlineStr">
        <is>
          <t>6239</t>
        </is>
      </c>
      <c r="B112" s="16" t="inlineStr">
        <is>
          <t>Détail publicité / communication (6239)</t>
        </is>
      </c>
      <c r="C112" s="17" t="inlineStr">
        <is>
          <t>6</t>
        </is>
      </c>
      <c r="D112" s="18" t="inlineStr">
        <is>
          <t>Charge</t>
        </is>
      </c>
      <c r="E112" s="18" t="inlineStr">
        <is>
          <t>Non</t>
        </is>
      </c>
      <c r="F112" s="18" t="inlineStr">
        <is>
          <t>Oui</t>
        </is>
      </c>
      <c r="G112" s="18" t="inlineStr">
        <is>
          <t>TVA20</t>
        </is>
      </c>
      <c r="H112" s="18" t="inlineStr">
        <is>
          <t>Oui</t>
        </is>
      </c>
    </row>
    <row r="113">
      <c r="A113" s="11" t="inlineStr">
        <is>
          <t>6261</t>
        </is>
      </c>
      <c r="B113" s="12" t="inlineStr">
        <is>
          <t>Détail télécoms / internet (6261)</t>
        </is>
      </c>
      <c r="C113" s="13" t="inlineStr">
        <is>
          <t>6</t>
        </is>
      </c>
      <c r="D113" s="14" t="inlineStr">
        <is>
          <t>Charge</t>
        </is>
      </c>
      <c r="E113" s="14" t="inlineStr">
        <is>
          <t>Non</t>
        </is>
      </c>
      <c r="F113" s="14" t="inlineStr">
        <is>
          <t>Oui</t>
        </is>
      </c>
      <c r="G113" s="14" t="inlineStr">
        <is>
          <t>TVA20</t>
        </is>
      </c>
      <c r="H113" s="14" t="inlineStr">
        <is>
          <t>Oui</t>
        </is>
      </c>
    </row>
    <row r="114">
      <c r="A114" s="15" t="inlineStr">
        <is>
          <t>6262</t>
        </is>
      </c>
      <c r="B114" s="16" t="inlineStr">
        <is>
          <t>Détail télécoms / internet (6262)</t>
        </is>
      </c>
      <c r="C114" s="17" t="inlineStr">
        <is>
          <t>6</t>
        </is>
      </c>
      <c r="D114" s="18" t="inlineStr">
        <is>
          <t>Charge</t>
        </is>
      </c>
      <c r="E114" s="18" t="inlineStr">
        <is>
          <t>Non</t>
        </is>
      </c>
      <c r="F114" s="18" t="inlineStr">
        <is>
          <t>Oui</t>
        </is>
      </c>
      <c r="G114" s="18" t="inlineStr">
        <is>
          <t>TVA20</t>
        </is>
      </c>
      <c r="H114" s="18" t="inlineStr">
        <is>
          <t>Oui</t>
        </is>
      </c>
    </row>
    <row r="115">
      <c r="A115" s="11" t="inlineStr">
        <is>
          <t>6263</t>
        </is>
      </c>
      <c r="B115" s="12" t="inlineStr">
        <is>
          <t>Détail télécoms / internet (6263)</t>
        </is>
      </c>
      <c r="C115" s="13" t="inlineStr">
        <is>
          <t>6</t>
        </is>
      </c>
      <c r="D115" s="14" t="inlineStr">
        <is>
          <t>Charge</t>
        </is>
      </c>
      <c r="E115" s="14" t="inlineStr">
        <is>
          <t>Non</t>
        </is>
      </c>
      <c r="F115" s="14" t="inlineStr">
        <is>
          <t>Oui</t>
        </is>
      </c>
      <c r="G115" s="14" t="inlineStr">
        <is>
          <t>TVA20</t>
        </is>
      </c>
      <c r="H115" s="14" t="inlineStr">
        <is>
          <t>Oui</t>
        </is>
      </c>
    </row>
    <row r="116">
      <c r="A116" s="15" t="inlineStr">
        <is>
          <t>6264</t>
        </is>
      </c>
      <c r="B116" s="16" t="inlineStr">
        <is>
          <t>Détail télécoms / internet (6264)</t>
        </is>
      </c>
      <c r="C116" s="17" t="inlineStr">
        <is>
          <t>6</t>
        </is>
      </c>
      <c r="D116" s="18" t="inlineStr">
        <is>
          <t>Charge</t>
        </is>
      </c>
      <c r="E116" s="18" t="inlineStr">
        <is>
          <t>Non</t>
        </is>
      </c>
      <c r="F116" s="18" t="inlineStr">
        <is>
          <t>Oui</t>
        </is>
      </c>
      <c r="G116" s="18" t="inlineStr">
        <is>
          <t>TVA20</t>
        </is>
      </c>
      <c r="H116" s="18" t="inlineStr">
        <is>
          <t>Oui</t>
        </is>
      </c>
    </row>
    <row r="117">
      <c r="A117" s="11" t="inlineStr">
        <is>
          <t>6265</t>
        </is>
      </c>
      <c r="B117" s="12" t="inlineStr">
        <is>
          <t>Détail télécoms / internet (6265)</t>
        </is>
      </c>
      <c r="C117" s="13" t="inlineStr">
        <is>
          <t>6</t>
        </is>
      </c>
      <c r="D117" s="14" t="inlineStr">
        <is>
          <t>Charge</t>
        </is>
      </c>
      <c r="E117" s="14" t="inlineStr">
        <is>
          <t>Non</t>
        </is>
      </c>
      <c r="F117" s="14" t="inlineStr">
        <is>
          <t>Oui</t>
        </is>
      </c>
      <c r="G117" s="14" t="inlineStr">
        <is>
          <t>TVA20</t>
        </is>
      </c>
      <c r="H117" s="14" t="inlineStr">
        <is>
          <t>Oui</t>
        </is>
      </c>
    </row>
    <row r="118">
      <c r="A118" s="15" t="inlineStr">
        <is>
          <t>6266</t>
        </is>
      </c>
      <c r="B118" s="16" t="inlineStr">
        <is>
          <t>Détail télécoms / internet (6266)</t>
        </is>
      </c>
      <c r="C118" s="17" t="inlineStr">
        <is>
          <t>6</t>
        </is>
      </c>
      <c r="D118" s="18" t="inlineStr">
        <is>
          <t>Charge</t>
        </is>
      </c>
      <c r="E118" s="18" t="inlineStr">
        <is>
          <t>Non</t>
        </is>
      </c>
      <c r="F118" s="18" t="inlineStr">
        <is>
          <t>Oui</t>
        </is>
      </c>
      <c r="G118" s="18" t="inlineStr">
        <is>
          <t>TVA20</t>
        </is>
      </c>
      <c r="H118" s="18" t="inlineStr">
        <is>
          <t>Oui</t>
        </is>
      </c>
    </row>
    <row r="119">
      <c r="A119" s="11" t="inlineStr">
        <is>
          <t>6267</t>
        </is>
      </c>
      <c r="B119" s="12" t="inlineStr">
        <is>
          <t>Détail télécoms / internet (6267)</t>
        </is>
      </c>
      <c r="C119" s="13" t="inlineStr">
        <is>
          <t>6</t>
        </is>
      </c>
      <c r="D119" s="14" t="inlineStr">
        <is>
          <t>Charge</t>
        </is>
      </c>
      <c r="E119" s="14" t="inlineStr">
        <is>
          <t>Non</t>
        </is>
      </c>
      <c r="F119" s="14" t="inlineStr">
        <is>
          <t>Oui</t>
        </is>
      </c>
      <c r="G119" s="14" t="inlineStr">
        <is>
          <t>TVA20</t>
        </is>
      </c>
      <c r="H119" s="14" t="inlineStr">
        <is>
          <t>Oui</t>
        </is>
      </c>
    </row>
    <row r="120">
      <c r="A120" s="15" t="inlineStr">
        <is>
          <t>6268</t>
        </is>
      </c>
      <c r="B120" s="16" t="inlineStr">
        <is>
          <t>Détail télécoms / internet (6268)</t>
        </is>
      </c>
      <c r="C120" s="17" t="inlineStr">
        <is>
          <t>6</t>
        </is>
      </c>
      <c r="D120" s="18" t="inlineStr">
        <is>
          <t>Charge</t>
        </is>
      </c>
      <c r="E120" s="18" t="inlineStr">
        <is>
          <t>Non</t>
        </is>
      </c>
      <c r="F120" s="18" t="inlineStr">
        <is>
          <t>Oui</t>
        </is>
      </c>
      <c r="G120" s="18" t="inlineStr">
        <is>
          <t>TVA20</t>
        </is>
      </c>
      <c r="H120" s="18" t="inlineStr">
        <is>
          <t>Oui</t>
        </is>
      </c>
    </row>
    <row r="121">
      <c r="A121" s="11" t="inlineStr">
        <is>
          <t>6269</t>
        </is>
      </c>
      <c r="B121" s="12" t="inlineStr">
        <is>
          <t>Détail télécoms / internet (6269)</t>
        </is>
      </c>
      <c r="C121" s="13" t="inlineStr">
        <is>
          <t>6</t>
        </is>
      </c>
      <c r="D121" s="14" t="inlineStr">
        <is>
          <t>Charge</t>
        </is>
      </c>
      <c r="E121" s="14" t="inlineStr">
        <is>
          <t>Non</t>
        </is>
      </c>
      <c r="F121" s="14" t="inlineStr">
        <is>
          <t>Oui</t>
        </is>
      </c>
      <c r="G121" s="14" t="inlineStr">
        <is>
          <t>TVA20</t>
        </is>
      </c>
      <c r="H121" s="14" t="inlineStr">
        <is>
          <t>Oui</t>
        </is>
      </c>
    </row>
    <row r="122">
      <c r="A122" s="15" t="inlineStr">
        <is>
          <t>7061</t>
        </is>
      </c>
      <c r="B122" s="16" t="inlineStr">
        <is>
          <t>Détail prestations de services (7061)</t>
        </is>
      </c>
      <c r="C122" s="17" t="inlineStr">
        <is>
          <t>7</t>
        </is>
      </c>
      <c r="D122" s="18" t="inlineStr">
        <is>
          <t>Produit</t>
        </is>
      </c>
      <c r="E122" s="18" t="inlineStr">
        <is>
          <t>Non</t>
        </is>
      </c>
      <c r="F122" s="18" t="inlineStr">
        <is>
          <t>Oui</t>
        </is>
      </c>
      <c r="G122" s="18" t="inlineStr">
        <is>
          <t>TVA20</t>
        </is>
      </c>
      <c r="H122" s="18" t="inlineStr">
        <is>
          <t>Oui</t>
        </is>
      </c>
    </row>
    <row r="123">
      <c r="A123" s="11" t="inlineStr">
        <is>
          <t>7062</t>
        </is>
      </c>
      <c r="B123" s="12" t="inlineStr">
        <is>
          <t>Détail prestations de services (7062)</t>
        </is>
      </c>
      <c r="C123" s="13" t="inlineStr">
        <is>
          <t>7</t>
        </is>
      </c>
      <c r="D123" s="14" t="inlineStr">
        <is>
          <t>Produit</t>
        </is>
      </c>
      <c r="E123" s="14" t="inlineStr">
        <is>
          <t>Non</t>
        </is>
      </c>
      <c r="F123" s="14" t="inlineStr">
        <is>
          <t>Oui</t>
        </is>
      </c>
      <c r="G123" s="14" t="inlineStr">
        <is>
          <t>TVA20</t>
        </is>
      </c>
      <c r="H123" s="14" t="inlineStr">
        <is>
          <t>Oui</t>
        </is>
      </c>
    </row>
    <row r="124">
      <c r="A124" s="15" t="inlineStr">
        <is>
          <t>7063</t>
        </is>
      </c>
      <c r="B124" s="16" t="inlineStr">
        <is>
          <t>Détail prestations de services (7063)</t>
        </is>
      </c>
      <c r="C124" s="17" t="inlineStr">
        <is>
          <t>7</t>
        </is>
      </c>
      <c r="D124" s="18" t="inlineStr">
        <is>
          <t>Produit</t>
        </is>
      </c>
      <c r="E124" s="18" t="inlineStr">
        <is>
          <t>Non</t>
        </is>
      </c>
      <c r="F124" s="18" t="inlineStr">
        <is>
          <t>Oui</t>
        </is>
      </c>
      <c r="G124" s="18" t="inlineStr">
        <is>
          <t>TVA20</t>
        </is>
      </c>
      <c r="H124" s="18" t="inlineStr">
        <is>
          <t>Oui</t>
        </is>
      </c>
    </row>
    <row r="125">
      <c r="A125" s="11" t="inlineStr">
        <is>
          <t>7064</t>
        </is>
      </c>
      <c r="B125" s="12" t="inlineStr">
        <is>
          <t>Détail prestations de services (7064)</t>
        </is>
      </c>
      <c r="C125" s="13" t="inlineStr">
        <is>
          <t>7</t>
        </is>
      </c>
      <c r="D125" s="14" t="inlineStr">
        <is>
          <t>Produit</t>
        </is>
      </c>
      <c r="E125" s="14" t="inlineStr">
        <is>
          <t>Non</t>
        </is>
      </c>
      <c r="F125" s="14" t="inlineStr">
        <is>
          <t>Oui</t>
        </is>
      </c>
      <c r="G125" s="14" t="inlineStr">
        <is>
          <t>TVA20</t>
        </is>
      </c>
      <c r="H125" s="14" t="inlineStr">
        <is>
          <t>Oui</t>
        </is>
      </c>
    </row>
    <row r="126">
      <c r="A126" s="15" t="inlineStr">
        <is>
          <t>7065</t>
        </is>
      </c>
      <c r="B126" s="16" t="inlineStr">
        <is>
          <t>Détail prestations de services (7065)</t>
        </is>
      </c>
      <c r="C126" s="17" t="inlineStr">
        <is>
          <t>7</t>
        </is>
      </c>
      <c r="D126" s="18" t="inlineStr">
        <is>
          <t>Produit</t>
        </is>
      </c>
      <c r="E126" s="18" t="inlineStr">
        <is>
          <t>Non</t>
        </is>
      </c>
      <c r="F126" s="18" t="inlineStr">
        <is>
          <t>Oui</t>
        </is>
      </c>
      <c r="G126" s="18" t="inlineStr">
        <is>
          <t>TVA20</t>
        </is>
      </c>
      <c r="H126" s="18" t="inlineStr">
        <is>
          <t>Oui</t>
        </is>
      </c>
    </row>
    <row r="127">
      <c r="A127" s="11" t="inlineStr">
        <is>
          <t>7066</t>
        </is>
      </c>
      <c r="B127" s="12" t="inlineStr">
        <is>
          <t>Détail prestations de services (7066)</t>
        </is>
      </c>
      <c r="C127" s="13" t="inlineStr">
        <is>
          <t>7</t>
        </is>
      </c>
      <c r="D127" s="14" t="inlineStr">
        <is>
          <t>Produit</t>
        </is>
      </c>
      <c r="E127" s="14" t="inlineStr">
        <is>
          <t>Non</t>
        </is>
      </c>
      <c r="F127" s="14" t="inlineStr">
        <is>
          <t>Oui</t>
        </is>
      </c>
      <c r="G127" s="14" t="inlineStr">
        <is>
          <t>TVA20</t>
        </is>
      </c>
      <c r="H127" s="14" t="inlineStr">
        <is>
          <t>Oui</t>
        </is>
      </c>
    </row>
    <row r="128">
      <c r="A128" s="15" t="inlineStr">
        <is>
          <t>7067</t>
        </is>
      </c>
      <c r="B128" s="16" t="inlineStr">
        <is>
          <t>Détail prestations de services (7067)</t>
        </is>
      </c>
      <c r="C128" s="17" t="inlineStr">
        <is>
          <t>7</t>
        </is>
      </c>
      <c r="D128" s="18" t="inlineStr">
        <is>
          <t>Produit</t>
        </is>
      </c>
      <c r="E128" s="18" t="inlineStr">
        <is>
          <t>Non</t>
        </is>
      </c>
      <c r="F128" s="18" t="inlineStr">
        <is>
          <t>Oui</t>
        </is>
      </c>
      <c r="G128" s="18" t="inlineStr">
        <is>
          <t>TVA20</t>
        </is>
      </c>
      <c r="H128" s="18" t="inlineStr">
        <is>
          <t>Oui</t>
        </is>
      </c>
    </row>
    <row r="129">
      <c r="A129" s="11" t="inlineStr">
        <is>
          <t>7068</t>
        </is>
      </c>
      <c r="B129" s="12" t="inlineStr">
        <is>
          <t>Détail prestations de services (7068)</t>
        </is>
      </c>
      <c r="C129" s="13" t="inlineStr">
        <is>
          <t>7</t>
        </is>
      </c>
      <c r="D129" s="14" t="inlineStr">
        <is>
          <t>Produit</t>
        </is>
      </c>
      <c r="E129" s="14" t="inlineStr">
        <is>
          <t>Non</t>
        </is>
      </c>
      <c r="F129" s="14" t="inlineStr">
        <is>
          <t>Oui</t>
        </is>
      </c>
      <c r="G129" s="14" t="inlineStr">
        <is>
          <t>TVA20</t>
        </is>
      </c>
      <c r="H129" s="14" t="inlineStr">
        <is>
          <t>Oui</t>
        </is>
      </c>
    </row>
    <row r="130">
      <c r="A130" s="15" t="inlineStr">
        <is>
          <t>7069</t>
        </is>
      </c>
      <c r="B130" s="16" t="inlineStr">
        <is>
          <t>Détail prestations de services (7069)</t>
        </is>
      </c>
      <c r="C130" s="17" t="inlineStr">
        <is>
          <t>7</t>
        </is>
      </c>
      <c r="D130" s="18" t="inlineStr">
        <is>
          <t>Produit</t>
        </is>
      </c>
      <c r="E130" s="18" t="inlineStr">
        <is>
          <t>Non</t>
        </is>
      </c>
      <c r="F130" s="18" t="inlineStr">
        <is>
          <t>Oui</t>
        </is>
      </c>
      <c r="G130" s="18" t="inlineStr">
        <is>
          <t>TVA20</t>
        </is>
      </c>
      <c r="H130" s="18" t="inlineStr">
        <is>
          <t>Oui</t>
        </is>
      </c>
    </row>
    <row r="131">
      <c r="A131" s="11" t="inlineStr">
        <is>
          <t>7071</t>
        </is>
      </c>
      <c r="B131" s="12" t="inlineStr">
        <is>
          <t>Détail ventes de marchandises (7071)</t>
        </is>
      </c>
      <c r="C131" s="13" t="inlineStr">
        <is>
          <t>7</t>
        </is>
      </c>
      <c r="D131" s="14" t="inlineStr">
        <is>
          <t>Produit</t>
        </is>
      </c>
      <c r="E131" s="14" t="inlineStr">
        <is>
          <t>Non</t>
        </is>
      </c>
      <c r="F131" s="14" t="inlineStr">
        <is>
          <t>Oui</t>
        </is>
      </c>
      <c r="G131" s="14" t="inlineStr">
        <is>
          <t>TVA20</t>
        </is>
      </c>
      <c r="H131" s="14" t="inlineStr">
        <is>
          <t>Oui</t>
        </is>
      </c>
    </row>
    <row r="132">
      <c r="A132" s="15" t="inlineStr">
        <is>
          <t>7072</t>
        </is>
      </c>
      <c r="B132" s="16" t="inlineStr">
        <is>
          <t>Détail ventes de marchandises (7072)</t>
        </is>
      </c>
      <c r="C132" s="17" t="inlineStr">
        <is>
          <t>7</t>
        </is>
      </c>
      <c r="D132" s="18" t="inlineStr">
        <is>
          <t>Produit</t>
        </is>
      </c>
      <c r="E132" s="18" t="inlineStr">
        <is>
          <t>Non</t>
        </is>
      </c>
      <c r="F132" s="18" t="inlineStr">
        <is>
          <t>Oui</t>
        </is>
      </c>
      <c r="G132" s="18" t="inlineStr">
        <is>
          <t>TVA20</t>
        </is>
      </c>
      <c r="H132" s="18" t="inlineStr">
        <is>
          <t>Oui</t>
        </is>
      </c>
    </row>
    <row r="133">
      <c r="A133" s="11" t="inlineStr">
        <is>
          <t>7073</t>
        </is>
      </c>
      <c r="B133" s="12" t="inlineStr">
        <is>
          <t>Détail ventes de marchandises (7073)</t>
        </is>
      </c>
      <c r="C133" s="13" t="inlineStr">
        <is>
          <t>7</t>
        </is>
      </c>
      <c r="D133" s="14" t="inlineStr">
        <is>
          <t>Produit</t>
        </is>
      </c>
      <c r="E133" s="14" t="inlineStr">
        <is>
          <t>Non</t>
        </is>
      </c>
      <c r="F133" s="14" t="inlineStr">
        <is>
          <t>Oui</t>
        </is>
      </c>
      <c r="G133" s="14" t="inlineStr">
        <is>
          <t>TVA20</t>
        </is>
      </c>
      <c r="H133" s="14" t="inlineStr">
        <is>
          <t>Oui</t>
        </is>
      </c>
    </row>
    <row r="134">
      <c r="A134" s="15" t="inlineStr">
        <is>
          <t>7074</t>
        </is>
      </c>
      <c r="B134" s="16" t="inlineStr">
        <is>
          <t>Détail ventes de marchandises (7074)</t>
        </is>
      </c>
      <c r="C134" s="17" t="inlineStr">
        <is>
          <t>7</t>
        </is>
      </c>
      <c r="D134" s="18" t="inlineStr">
        <is>
          <t>Produit</t>
        </is>
      </c>
      <c r="E134" s="18" t="inlineStr">
        <is>
          <t>Non</t>
        </is>
      </c>
      <c r="F134" s="18" t="inlineStr">
        <is>
          <t>Oui</t>
        </is>
      </c>
      <c r="G134" s="18" t="inlineStr">
        <is>
          <t>TVA20</t>
        </is>
      </c>
      <c r="H134" s="18" t="inlineStr">
        <is>
          <t>Oui</t>
        </is>
      </c>
    </row>
    <row r="135">
      <c r="A135" s="11" t="inlineStr">
        <is>
          <t>7075</t>
        </is>
      </c>
      <c r="B135" s="12" t="inlineStr">
        <is>
          <t>Détail ventes de marchandises (7075)</t>
        </is>
      </c>
      <c r="C135" s="13" t="inlineStr">
        <is>
          <t>7</t>
        </is>
      </c>
      <c r="D135" s="14" t="inlineStr">
        <is>
          <t>Produit</t>
        </is>
      </c>
      <c r="E135" s="14" t="inlineStr">
        <is>
          <t>Non</t>
        </is>
      </c>
      <c r="F135" s="14" t="inlineStr">
        <is>
          <t>Oui</t>
        </is>
      </c>
      <c r="G135" s="14" t="inlineStr">
        <is>
          <t>TVA20</t>
        </is>
      </c>
      <c r="H135" s="14" t="inlineStr">
        <is>
          <t>Oui</t>
        </is>
      </c>
    </row>
    <row r="136">
      <c r="A136" s="15" t="inlineStr">
        <is>
          <t>7076</t>
        </is>
      </c>
      <c r="B136" s="16" t="inlineStr">
        <is>
          <t>Détail ventes de marchandises (7076)</t>
        </is>
      </c>
      <c r="C136" s="17" t="inlineStr">
        <is>
          <t>7</t>
        </is>
      </c>
      <c r="D136" s="18" t="inlineStr">
        <is>
          <t>Produit</t>
        </is>
      </c>
      <c r="E136" s="18" t="inlineStr">
        <is>
          <t>Non</t>
        </is>
      </c>
      <c r="F136" s="18" t="inlineStr">
        <is>
          <t>Oui</t>
        </is>
      </c>
      <c r="G136" s="18" t="inlineStr">
        <is>
          <t>TVA20</t>
        </is>
      </c>
      <c r="H136" s="18" t="inlineStr">
        <is>
          <t>Oui</t>
        </is>
      </c>
    </row>
    <row r="137">
      <c r="A137" s="11" t="inlineStr">
        <is>
          <t>7077</t>
        </is>
      </c>
      <c r="B137" s="12" t="inlineStr">
        <is>
          <t>Détail ventes de marchandises (7077)</t>
        </is>
      </c>
      <c r="C137" s="13" t="inlineStr">
        <is>
          <t>7</t>
        </is>
      </c>
      <c r="D137" s="14" t="inlineStr">
        <is>
          <t>Produit</t>
        </is>
      </c>
      <c r="E137" s="14" t="inlineStr">
        <is>
          <t>Non</t>
        </is>
      </c>
      <c r="F137" s="14" t="inlineStr">
        <is>
          <t>Oui</t>
        </is>
      </c>
      <c r="G137" s="14" t="inlineStr">
        <is>
          <t>TVA20</t>
        </is>
      </c>
      <c r="H137" s="14" t="inlineStr">
        <is>
          <t>Oui</t>
        </is>
      </c>
    </row>
    <row r="138">
      <c r="A138" s="15" t="inlineStr">
        <is>
          <t>7078</t>
        </is>
      </c>
      <c r="B138" s="16" t="inlineStr">
        <is>
          <t>Détail ventes de marchandises (7078)</t>
        </is>
      </c>
      <c r="C138" s="17" t="inlineStr">
        <is>
          <t>7</t>
        </is>
      </c>
      <c r="D138" s="18" t="inlineStr">
        <is>
          <t>Produit</t>
        </is>
      </c>
      <c r="E138" s="18" t="inlineStr">
        <is>
          <t>Non</t>
        </is>
      </c>
      <c r="F138" s="18" t="inlineStr">
        <is>
          <t>Oui</t>
        </is>
      </c>
      <c r="G138" s="18" t="inlineStr">
        <is>
          <t>TVA20</t>
        </is>
      </c>
      <c r="H138" s="18" t="inlineStr">
        <is>
          <t>Oui</t>
        </is>
      </c>
    </row>
    <row r="139">
      <c r="A139" s="11" t="inlineStr">
        <is>
          <t>7079</t>
        </is>
      </c>
      <c r="B139" s="12" t="inlineStr">
        <is>
          <t>Détail ventes de marchandises (7079)</t>
        </is>
      </c>
      <c r="C139" s="13" t="inlineStr">
        <is>
          <t>7</t>
        </is>
      </c>
      <c r="D139" s="14" t="inlineStr">
        <is>
          <t>Produit</t>
        </is>
      </c>
      <c r="E139" s="14" t="inlineStr">
        <is>
          <t>Non</t>
        </is>
      </c>
      <c r="F139" s="14" t="inlineStr">
        <is>
          <t>Oui</t>
        </is>
      </c>
      <c r="G139" s="14" t="inlineStr">
        <is>
          <t>TVA20</t>
        </is>
      </c>
      <c r="H139" s="14" t="inlineStr">
        <is>
          <t>Oui</t>
        </is>
      </c>
    </row>
  </sheetData>
  <autoFilter ref="A2:H139"/>
  <mergeCells count="1">
    <mergeCell ref="A1:H1"/>
  </mergeCells>
  <conditionalFormatting sqref="A3:H139">
    <cfRule type="expression" priority="1" dxfId="0">
      <formula>=$C3="1"</formula>
    </cfRule>
    <cfRule type="expression" priority="2" dxfId="1">
      <formula>=$C3="2"</formula>
    </cfRule>
    <cfRule type="expression" priority="3" dxfId="2">
      <formula>=$C3="3"</formula>
    </cfRule>
    <cfRule type="expression" priority="4" dxfId="3">
      <formula>=$C3="4"</formula>
    </cfRule>
    <cfRule type="expression" priority="5" dxfId="4">
      <formula>=$C3="5"</formula>
    </cfRule>
    <cfRule type="expression" priority="6" dxfId="0">
      <formula>=$C3="6"</formula>
    </cfRule>
    <cfRule type="expression" priority="7" dxfId="1">
      <formula>=$C3="7"</formula>
    </cfRule>
    <cfRule type="expression" priority="8" dxfId="5">
      <formula>=$C3="8"</formula>
    </cfRule>
  </conditionalFormatting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C55A11"/>
    <outlinePr summaryBelow="1" summaryRight="1"/>
    <pageSetUpPr/>
  </sheetPr>
  <dimension ref="A1:F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32" customWidth="1" min="2" max="2"/>
    <col width="10" customWidth="1" min="3" max="3"/>
    <col width="22" customWidth="1" min="4" max="4"/>
    <col width="22" customWidth="1" min="5" max="5"/>
    <col width="14" customWidth="1" min="6" max="6"/>
  </cols>
  <sheetData>
    <row r="1" ht="28" customHeight="1">
      <c r="A1" s="19" t="inlineStr">
        <is>
          <t>Paramétrage TVA (codes, taux, comptes)</t>
        </is>
      </c>
    </row>
    <row r="2" ht="24" customHeight="1">
      <c r="A2" s="8" t="inlineStr">
        <is>
          <t>Code TVA</t>
        </is>
      </c>
      <c r="B2" s="8" t="inlineStr">
        <is>
          <t>Libellé</t>
        </is>
      </c>
      <c r="C2" s="8" t="inlineStr">
        <is>
          <t>Taux</t>
        </is>
      </c>
      <c r="D2" s="8" t="inlineStr">
        <is>
          <t>Compte TVA collectée</t>
        </is>
      </c>
      <c r="E2" s="8" t="inlineStr">
        <is>
          <t>Compte TVA déductible</t>
        </is>
      </c>
      <c r="F2" s="8" t="inlineStr">
        <is>
          <t>Actif (Oui/Non)</t>
        </is>
      </c>
    </row>
    <row r="3">
      <c r="A3" s="20" t="inlineStr">
        <is>
          <t>TVA0</t>
        </is>
      </c>
      <c r="B3" s="20" t="inlineStr">
        <is>
          <t>Exonéré / 0%</t>
        </is>
      </c>
      <c r="C3" s="20" t="inlineStr">
        <is>
          <t>0%</t>
        </is>
      </c>
      <c r="D3" s="20" t="inlineStr">
        <is>
          <t>44571</t>
        </is>
      </c>
      <c r="E3" s="20" t="inlineStr">
        <is>
          <t>44566</t>
        </is>
      </c>
      <c r="F3" s="20" t="inlineStr">
        <is>
          <t>Oui</t>
        </is>
      </c>
    </row>
    <row r="4">
      <c r="A4" s="21" t="inlineStr">
        <is>
          <t>TVA5.5</t>
        </is>
      </c>
      <c r="B4" s="21" t="inlineStr">
        <is>
          <t>Taux réduit 5,5%</t>
        </is>
      </c>
      <c r="C4" s="21" t="inlineStr">
        <is>
          <t>5.5%</t>
        </is>
      </c>
      <c r="D4" s="21" t="inlineStr">
        <is>
          <t>44571</t>
        </is>
      </c>
      <c r="E4" s="21" t="inlineStr">
        <is>
          <t>44566</t>
        </is>
      </c>
      <c r="F4" s="21" t="inlineStr">
        <is>
          <t>Oui</t>
        </is>
      </c>
    </row>
    <row r="5">
      <c r="A5" s="20" t="inlineStr">
        <is>
          <t>TVA10</t>
        </is>
      </c>
      <c r="B5" s="20" t="inlineStr">
        <is>
          <t>Taux intermédiaire 10%</t>
        </is>
      </c>
      <c r="C5" s="20" t="inlineStr">
        <is>
          <t>10%</t>
        </is>
      </c>
      <c r="D5" s="20" t="inlineStr">
        <is>
          <t>44571</t>
        </is>
      </c>
      <c r="E5" s="20" t="inlineStr">
        <is>
          <t>44566</t>
        </is>
      </c>
      <c r="F5" s="20" t="inlineStr">
        <is>
          <t>Oui</t>
        </is>
      </c>
    </row>
    <row r="6">
      <c r="A6" s="21" t="inlineStr">
        <is>
          <t>TVA20</t>
        </is>
      </c>
      <c r="B6" s="21" t="inlineStr">
        <is>
          <t>Taux normal 20%</t>
        </is>
      </c>
      <c r="C6" s="21" t="inlineStr">
        <is>
          <t>20%</t>
        </is>
      </c>
      <c r="D6" s="21" t="inlineStr">
        <is>
          <t>44571</t>
        </is>
      </c>
      <c r="E6" s="21" t="inlineStr">
        <is>
          <t>44566</t>
        </is>
      </c>
      <c r="F6" s="21" t="inlineStr">
        <is>
          <t>Oui</t>
        </is>
      </c>
    </row>
  </sheetData>
  <autoFilter ref="A2:F6"/>
  <mergeCells count="1">
    <mergeCell ref="A1:F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4.xml><?xml version="1.0" encoding="utf-8"?>
<worksheet xmlns="http://schemas.openxmlformats.org/spreadsheetml/2006/main">
  <sheetPr>
    <tabColor rgb="000F7B6C"/>
    <outlinePr summaryBelow="1" summaryRight="1"/>
    <pageSetUpPr/>
  </sheetPr>
  <dimension ref="A1:F50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52" customWidth="1" min="2" max="2"/>
    <col width="18" customWidth="1" min="3" max="3"/>
    <col width="18" customWidth="1" min="4" max="4"/>
    <col width="12" customWidth="1" min="5" max="5"/>
    <col width="32" customWidth="1" min="6" max="6"/>
  </cols>
  <sheetData>
    <row r="1" ht="28" customHeight="1">
      <c r="A1" s="7" t="inlineStr">
        <is>
          <t>Soldes d'ouverture – à saisir si reprise d'exercice</t>
        </is>
      </c>
    </row>
    <row r="2" ht="24" customHeight="1">
      <c r="A2" s="8" t="inlineStr">
        <is>
          <t>Compte</t>
        </is>
      </c>
      <c r="B2" s="8" t="inlineStr">
        <is>
          <t>Intitulé</t>
        </is>
      </c>
      <c r="C2" s="8" t="inlineStr">
        <is>
          <t>Débit ouverture</t>
        </is>
      </c>
      <c r="D2" s="8" t="inlineStr">
        <is>
          <t>Crédit ouverture</t>
        </is>
      </c>
      <c r="E2" s="8" t="inlineStr">
        <is>
          <t>Lettrage</t>
        </is>
      </c>
      <c r="F2" s="8" t="inlineStr">
        <is>
          <t>Commentaire</t>
        </is>
      </c>
    </row>
    <row r="3">
      <c r="A3" s="22" t="n"/>
      <c r="B3" s="20" t="n"/>
      <c r="C3" s="23" t="n"/>
      <c r="D3" s="23" t="n"/>
      <c r="E3" s="22" t="n"/>
      <c r="F3" s="22" t="n"/>
    </row>
    <row r="4">
      <c r="A4" s="22" t="n"/>
      <c r="B4" s="20" t="n"/>
      <c r="C4" s="23" t="n"/>
      <c r="D4" s="23" t="n"/>
      <c r="E4" s="22" t="n"/>
      <c r="F4" s="22" t="n"/>
    </row>
    <row r="5">
      <c r="A5" s="22" t="n"/>
      <c r="B5" s="20" t="n"/>
      <c r="C5" s="23" t="n"/>
      <c r="D5" s="23" t="n"/>
      <c r="E5" s="22" t="n"/>
      <c r="F5" s="22" t="n"/>
    </row>
    <row r="6">
      <c r="A6" s="22" t="n"/>
      <c r="B6" s="20" t="n"/>
      <c r="C6" s="23" t="n"/>
      <c r="D6" s="23" t="n"/>
      <c r="E6" s="22" t="n"/>
      <c r="F6" s="22" t="n"/>
    </row>
    <row r="7">
      <c r="A7" s="22" t="n"/>
      <c r="B7" s="20" t="n"/>
      <c r="C7" s="23" t="n"/>
      <c r="D7" s="23" t="n"/>
      <c r="E7" s="22" t="n"/>
      <c r="F7" s="22" t="n"/>
    </row>
    <row r="8">
      <c r="A8" s="22" t="n"/>
      <c r="B8" s="20" t="n"/>
      <c r="C8" s="23" t="n"/>
      <c r="D8" s="23" t="n"/>
      <c r="E8" s="22" t="n"/>
      <c r="F8" s="22" t="n"/>
    </row>
    <row r="9">
      <c r="A9" s="22" t="n"/>
      <c r="B9" s="20" t="n"/>
      <c r="C9" s="23" t="n"/>
      <c r="D9" s="23" t="n"/>
      <c r="E9" s="22" t="n"/>
      <c r="F9" s="22" t="n"/>
    </row>
    <row r="10">
      <c r="A10" s="22" t="n"/>
      <c r="B10" s="20" t="n"/>
      <c r="C10" s="23" t="n"/>
      <c r="D10" s="23" t="n"/>
      <c r="E10" s="22" t="n"/>
      <c r="F10" s="22" t="n"/>
    </row>
    <row r="11">
      <c r="A11" s="22" t="n"/>
      <c r="B11" s="20" t="n"/>
      <c r="C11" s="23" t="n"/>
      <c r="D11" s="23" t="n"/>
      <c r="E11" s="22" t="n"/>
      <c r="F11" s="22" t="n"/>
    </row>
    <row r="12">
      <c r="A12" s="22" t="n"/>
      <c r="B12" s="20" t="n"/>
      <c r="C12" s="23" t="n"/>
      <c r="D12" s="23" t="n"/>
      <c r="E12" s="22" t="n"/>
      <c r="F12" s="22" t="n"/>
    </row>
    <row r="13">
      <c r="A13" s="22" t="n"/>
      <c r="B13" s="20" t="n"/>
      <c r="C13" s="23" t="n"/>
      <c r="D13" s="23" t="n"/>
      <c r="E13" s="22" t="n"/>
      <c r="F13" s="22" t="n"/>
    </row>
    <row r="14">
      <c r="A14" s="22" t="n"/>
      <c r="B14" s="20" t="n"/>
      <c r="C14" s="23" t="n"/>
      <c r="D14" s="23" t="n"/>
      <c r="E14" s="22" t="n"/>
      <c r="F14" s="22" t="n"/>
    </row>
    <row r="15">
      <c r="A15" s="22" t="n"/>
      <c r="B15" s="20" t="n"/>
      <c r="C15" s="23" t="n"/>
      <c r="D15" s="23" t="n"/>
      <c r="E15" s="22" t="n"/>
      <c r="F15" s="22" t="n"/>
    </row>
    <row r="16">
      <c r="A16" s="22" t="n"/>
      <c r="B16" s="20" t="n"/>
      <c r="C16" s="23" t="n"/>
      <c r="D16" s="23" t="n"/>
      <c r="E16" s="22" t="n"/>
      <c r="F16" s="22" t="n"/>
    </row>
    <row r="17">
      <c r="A17" s="22" t="n"/>
      <c r="B17" s="20" t="n"/>
      <c r="C17" s="23" t="n"/>
      <c r="D17" s="23" t="n"/>
      <c r="E17" s="22" t="n"/>
      <c r="F17" s="22" t="n"/>
    </row>
    <row r="18">
      <c r="A18" s="22" t="n"/>
      <c r="B18" s="20" t="n"/>
      <c r="C18" s="23" t="n"/>
      <c r="D18" s="23" t="n"/>
      <c r="E18" s="22" t="n"/>
      <c r="F18" s="22" t="n"/>
    </row>
    <row r="19">
      <c r="A19" s="22" t="n"/>
      <c r="B19" s="20" t="n"/>
      <c r="C19" s="23" t="n"/>
      <c r="D19" s="23" t="n"/>
      <c r="E19" s="22" t="n"/>
      <c r="F19" s="22" t="n"/>
    </row>
    <row r="20">
      <c r="A20" s="22" t="n"/>
      <c r="B20" s="20" t="n"/>
      <c r="C20" s="23" t="n"/>
      <c r="D20" s="23" t="n"/>
      <c r="E20" s="22" t="n"/>
      <c r="F20" s="22" t="n"/>
    </row>
    <row r="21">
      <c r="A21" s="22" t="n"/>
      <c r="B21" s="20" t="n"/>
      <c r="C21" s="23" t="n"/>
      <c r="D21" s="23" t="n"/>
      <c r="E21" s="22" t="n"/>
      <c r="F21" s="22" t="n"/>
    </row>
    <row r="22">
      <c r="A22" s="22" t="n"/>
      <c r="B22" s="20" t="n"/>
      <c r="C22" s="23" t="n"/>
      <c r="D22" s="23" t="n"/>
      <c r="E22" s="22" t="n"/>
      <c r="F22" s="22" t="n"/>
    </row>
    <row r="23">
      <c r="A23" s="22" t="n"/>
      <c r="B23" s="20" t="n"/>
      <c r="C23" s="23" t="n"/>
      <c r="D23" s="23" t="n"/>
      <c r="E23" s="22" t="n"/>
      <c r="F23" s="22" t="n"/>
    </row>
    <row r="24">
      <c r="A24" s="22" t="n"/>
      <c r="B24" s="20" t="n"/>
      <c r="C24" s="23" t="n"/>
      <c r="D24" s="23" t="n"/>
      <c r="E24" s="22" t="n"/>
      <c r="F24" s="22" t="n"/>
    </row>
    <row r="25">
      <c r="A25" s="22" t="n"/>
      <c r="B25" s="20" t="n"/>
      <c r="C25" s="23" t="n"/>
      <c r="D25" s="23" t="n"/>
      <c r="E25" s="22" t="n"/>
      <c r="F25" s="22" t="n"/>
    </row>
    <row r="26">
      <c r="A26" s="22" t="n"/>
      <c r="B26" s="20" t="n"/>
      <c r="C26" s="23" t="n"/>
      <c r="D26" s="23" t="n"/>
      <c r="E26" s="22" t="n"/>
      <c r="F26" s="22" t="n"/>
    </row>
    <row r="27">
      <c r="A27" s="22" t="n"/>
      <c r="B27" s="20" t="n"/>
      <c r="C27" s="23" t="n"/>
      <c r="D27" s="23" t="n"/>
      <c r="E27" s="22" t="n"/>
      <c r="F27" s="22" t="n"/>
    </row>
    <row r="28">
      <c r="A28" s="22" t="n"/>
      <c r="B28" s="20" t="n"/>
      <c r="C28" s="23" t="n"/>
      <c r="D28" s="23" t="n"/>
      <c r="E28" s="22" t="n"/>
      <c r="F28" s="22" t="n"/>
    </row>
    <row r="29">
      <c r="A29" s="22" t="n"/>
      <c r="B29" s="20" t="n"/>
      <c r="C29" s="23" t="n"/>
      <c r="D29" s="23" t="n"/>
      <c r="E29" s="22" t="n"/>
      <c r="F29" s="22" t="n"/>
    </row>
    <row r="30">
      <c r="A30" s="22" t="n"/>
      <c r="B30" s="20" t="n"/>
      <c r="C30" s="23" t="n"/>
      <c r="D30" s="23" t="n"/>
      <c r="E30" s="22" t="n"/>
      <c r="F30" s="22" t="n"/>
    </row>
    <row r="31">
      <c r="A31" s="22" t="n"/>
      <c r="B31" s="20" t="n"/>
      <c r="C31" s="23" t="n"/>
      <c r="D31" s="23" t="n"/>
      <c r="E31" s="22" t="n"/>
      <c r="F31" s="22" t="n"/>
    </row>
    <row r="32">
      <c r="A32" s="22" t="n"/>
      <c r="B32" s="20" t="n"/>
      <c r="C32" s="23" t="n"/>
      <c r="D32" s="23" t="n"/>
      <c r="E32" s="22" t="n"/>
      <c r="F32" s="22" t="n"/>
    </row>
    <row r="33">
      <c r="A33" s="22" t="n"/>
      <c r="B33" s="20" t="n"/>
      <c r="C33" s="23" t="n"/>
      <c r="D33" s="23" t="n"/>
      <c r="E33" s="22" t="n"/>
      <c r="F33" s="22" t="n"/>
    </row>
    <row r="34">
      <c r="A34" s="22" t="n"/>
      <c r="B34" s="20" t="n"/>
      <c r="C34" s="23" t="n"/>
      <c r="D34" s="23" t="n"/>
      <c r="E34" s="22" t="n"/>
      <c r="F34" s="22" t="n"/>
    </row>
    <row r="35">
      <c r="A35" s="22" t="n"/>
      <c r="B35" s="20" t="n"/>
      <c r="C35" s="23" t="n"/>
      <c r="D35" s="23" t="n"/>
      <c r="E35" s="22" t="n"/>
      <c r="F35" s="22" t="n"/>
    </row>
    <row r="36">
      <c r="A36" s="22" t="n"/>
      <c r="B36" s="20" t="n"/>
      <c r="C36" s="23" t="n"/>
      <c r="D36" s="23" t="n"/>
      <c r="E36" s="22" t="n"/>
      <c r="F36" s="22" t="n"/>
    </row>
    <row r="37">
      <c r="A37" s="22" t="n"/>
      <c r="B37" s="20" t="n"/>
      <c r="C37" s="23" t="n"/>
      <c r="D37" s="23" t="n"/>
      <c r="E37" s="22" t="n"/>
      <c r="F37" s="22" t="n"/>
    </row>
    <row r="38">
      <c r="A38" s="22" t="n"/>
      <c r="B38" s="20" t="n"/>
      <c r="C38" s="23" t="n"/>
      <c r="D38" s="23" t="n"/>
      <c r="E38" s="22" t="n"/>
      <c r="F38" s="22" t="n"/>
    </row>
    <row r="39">
      <c r="A39" s="22" t="n"/>
      <c r="B39" s="20" t="n"/>
      <c r="C39" s="23" t="n"/>
      <c r="D39" s="23" t="n"/>
      <c r="E39" s="22" t="n"/>
      <c r="F39" s="22" t="n"/>
    </row>
    <row r="40">
      <c r="A40" s="22" t="n"/>
      <c r="B40" s="20" t="n"/>
      <c r="C40" s="23" t="n"/>
      <c r="D40" s="23" t="n"/>
      <c r="E40" s="22" t="n"/>
      <c r="F40" s="22" t="n"/>
    </row>
    <row r="41">
      <c r="A41" s="22" t="n"/>
      <c r="B41" s="20" t="n"/>
      <c r="C41" s="23" t="n"/>
      <c r="D41" s="23" t="n"/>
      <c r="E41" s="22" t="n"/>
      <c r="F41" s="22" t="n"/>
    </row>
    <row r="42">
      <c r="A42" s="22" t="n"/>
      <c r="B42" s="20" t="n"/>
      <c r="C42" s="23" t="n"/>
      <c r="D42" s="23" t="n"/>
      <c r="E42" s="22" t="n"/>
      <c r="F42" s="22" t="n"/>
    </row>
    <row r="43">
      <c r="A43" s="22" t="n"/>
      <c r="B43" s="20" t="n"/>
      <c r="C43" s="23" t="n"/>
      <c r="D43" s="23" t="n"/>
      <c r="E43" s="22" t="n"/>
      <c r="F43" s="22" t="n"/>
    </row>
    <row r="44">
      <c r="A44" s="22" t="n"/>
      <c r="B44" s="20" t="n"/>
      <c r="C44" s="23" t="n"/>
      <c r="D44" s="23" t="n"/>
      <c r="E44" s="22" t="n"/>
      <c r="F44" s="22" t="n"/>
    </row>
    <row r="45">
      <c r="A45" s="22" t="n"/>
      <c r="B45" s="20" t="n"/>
      <c r="C45" s="23" t="n"/>
      <c r="D45" s="23" t="n"/>
      <c r="E45" s="22" t="n"/>
      <c r="F45" s="22" t="n"/>
    </row>
    <row r="46">
      <c r="A46" s="22" t="n"/>
      <c r="B46" s="20" t="n"/>
      <c r="C46" s="23" t="n"/>
      <c r="D46" s="23" t="n"/>
      <c r="E46" s="22" t="n"/>
      <c r="F46" s="22" t="n"/>
    </row>
    <row r="47">
      <c r="A47" s="22" t="n"/>
      <c r="B47" s="20" t="n"/>
      <c r="C47" s="23" t="n"/>
      <c r="D47" s="23" t="n"/>
      <c r="E47" s="22" t="n"/>
      <c r="F47" s="22" t="n"/>
    </row>
    <row r="48">
      <c r="A48" s="22" t="n"/>
      <c r="B48" s="20" t="n"/>
      <c r="C48" s="23" t="n"/>
      <c r="D48" s="23" t="n"/>
      <c r="E48" s="22" t="n"/>
      <c r="F48" s="22" t="n"/>
    </row>
    <row r="49">
      <c r="A49" s="22" t="n"/>
      <c r="B49" s="20" t="n"/>
      <c r="C49" s="23" t="n"/>
      <c r="D49" s="23" t="n"/>
      <c r="E49" s="22" t="n"/>
      <c r="F49" s="22" t="n"/>
    </row>
    <row r="50">
      <c r="A50" s="22" t="n"/>
      <c r="B50" s="20" t="n"/>
      <c r="C50" s="23" t="n"/>
      <c r="D50" s="23" t="n"/>
      <c r="E50" s="22" t="n"/>
      <c r="F50" s="22" t="n"/>
    </row>
    <row r="51">
      <c r="A51" s="22" t="n"/>
      <c r="B51" s="20" t="n"/>
      <c r="C51" s="23" t="n"/>
      <c r="D51" s="23" t="n"/>
      <c r="E51" s="22" t="n"/>
      <c r="F51" s="22" t="n"/>
    </row>
    <row r="52">
      <c r="A52" s="22" t="n"/>
      <c r="B52" s="20" t="n"/>
      <c r="C52" s="23" t="n"/>
      <c r="D52" s="23" t="n"/>
      <c r="E52" s="22" t="n"/>
      <c r="F52" s="22" t="n"/>
    </row>
    <row r="53">
      <c r="A53" s="22" t="n"/>
      <c r="B53" s="20" t="n"/>
      <c r="C53" s="23" t="n"/>
      <c r="D53" s="23" t="n"/>
      <c r="E53" s="22" t="n"/>
      <c r="F53" s="22" t="n"/>
    </row>
    <row r="54">
      <c r="A54" s="22" t="n"/>
      <c r="B54" s="20" t="n"/>
      <c r="C54" s="23" t="n"/>
      <c r="D54" s="23" t="n"/>
      <c r="E54" s="22" t="n"/>
      <c r="F54" s="22" t="n"/>
    </row>
    <row r="55">
      <c r="A55" s="22" t="n"/>
      <c r="B55" s="20" t="n"/>
      <c r="C55" s="23" t="n"/>
      <c r="D55" s="23" t="n"/>
      <c r="E55" s="22" t="n"/>
      <c r="F55" s="22" t="n"/>
    </row>
    <row r="56">
      <c r="A56" s="22" t="n"/>
      <c r="B56" s="20" t="n"/>
      <c r="C56" s="23" t="n"/>
      <c r="D56" s="23" t="n"/>
      <c r="E56" s="22" t="n"/>
      <c r="F56" s="22" t="n"/>
    </row>
    <row r="57">
      <c r="A57" s="22" t="n"/>
      <c r="B57" s="20" t="n"/>
      <c r="C57" s="23" t="n"/>
      <c r="D57" s="23" t="n"/>
      <c r="E57" s="22" t="n"/>
      <c r="F57" s="22" t="n"/>
    </row>
    <row r="58">
      <c r="A58" s="22" t="n"/>
      <c r="B58" s="20" t="n"/>
      <c r="C58" s="23" t="n"/>
      <c r="D58" s="23" t="n"/>
      <c r="E58" s="22" t="n"/>
      <c r="F58" s="22" t="n"/>
    </row>
    <row r="59">
      <c r="A59" s="22" t="n"/>
      <c r="B59" s="20" t="n"/>
      <c r="C59" s="23" t="n"/>
      <c r="D59" s="23" t="n"/>
      <c r="E59" s="22" t="n"/>
      <c r="F59" s="22" t="n"/>
    </row>
    <row r="60">
      <c r="A60" s="22" t="n"/>
      <c r="B60" s="20" t="n"/>
      <c r="C60" s="23" t="n"/>
      <c r="D60" s="23" t="n"/>
      <c r="E60" s="22" t="n"/>
      <c r="F60" s="22" t="n"/>
    </row>
    <row r="61">
      <c r="A61" s="22" t="n"/>
      <c r="B61" s="20" t="n"/>
      <c r="C61" s="23" t="n"/>
      <c r="D61" s="23" t="n"/>
      <c r="E61" s="22" t="n"/>
      <c r="F61" s="22" t="n"/>
    </row>
    <row r="62">
      <c r="A62" s="22" t="n"/>
      <c r="B62" s="20" t="n"/>
      <c r="C62" s="23" t="n"/>
      <c r="D62" s="23" t="n"/>
      <c r="E62" s="22" t="n"/>
      <c r="F62" s="22" t="n"/>
    </row>
    <row r="63">
      <c r="A63" s="22" t="n"/>
      <c r="B63" s="20" t="n"/>
      <c r="C63" s="23" t="n"/>
      <c r="D63" s="23" t="n"/>
      <c r="E63" s="22" t="n"/>
      <c r="F63" s="22" t="n"/>
    </row>
    <row r="64">
      <c r="A64" s="22" t="n"/>
      <c r="B64" s="20" t="n"/>
      <c r="C64" s="23" t="n"/>
      <c r="D64" s="23" t="n"/>
      <c r="E64" s="22" t="n"/>
      <c r="F64" s="22" t="n"/>
    </row>
    <row r="65">
      <c r="A65" s="22" t="n"/>
      <c r="B65" s="20" t="n"/>
      <c r="C65" s="23" t="n"/>
      <c r="D65" s="23" t="n"/>
      <c r="E65" s="22" t="n"/>
      <c r="F65" s="22" t="n"/>
    </row>
    <row r="66">
      <c r="A66" s="22" t="n"/>
      <c r="B66" s="20" t="n"/>
      <c r="C66" s="23" t="n"/>
      <c r="D66" s="23" t="n"/>
      <c r="E66" s="22" t="n"/>
      <c r="F66" s="22" t="n"/>
    </row>
    <row r="67">
      <c r="A67" s="22" t="n"/>
      <c r="B67" s="20" t="n"/>
      <c r="C67" s="23" t="n"/>
      <c r="D67" s="23" t="n"/>
      <c r="E67" s="22" t="n"/>
      <c r="F67" s="22" t="n"/>
    </row>
    <row r="68">
      <c r="A68" s="22" t="n"/>
      <c r="B68" s="20" t="n"/>
      <c r="C68" s="23" t="n"/>
      <c r="D68" s="23" t="n"/>
      <c r="E68" s="22" t="n"/>
      <c r="F68" s="22" t="n"/>
    </row>
    <row r="69">
      <c r="A69" s="22" t="n"/>
      <c r="B69" s="20" t="n"/>
      <c r="C69" s="23" t="n"/>
      <c r="D69" s="23" t="n"/>
      <c r="E69" s="22" t="n"/>
      <c r="F69" s="22" t="n"/>
    </row>
    <row r="70">
      <c r="A70" s="22" t="n"/>
      <c r="B70" s="20" t="n"/>
      <c r="C70" s="23" t="n"/>
      <c r="D70" s="23" t="n"/>
      <c r="E70" s="22" t="n"/>
      <c r="F70" s="22" t="n"/>
    </row>
    <row r="71">
      <c r="A71" s="22" t="n"/>
      <c r="B71" s="20" t="n"/>
      <c r="C71" s="23" t="n"/>
      <c r="D71" s="23" t="n"/>
      <c r="E71" s="22" t="n"/>
      <c r="F71" s="22" t="n"/>
    </row>
    <row r="72">
      <c r="A72" s="22" t="n"/>
      <c r="B72" s="20" t="n"/>
      <c r="C72" s="23" t="n"/>
      <c r="D72" s="23" t="n"/>
      <c r="E72" s="22" t="n"/>
      <c r="F72" s="22" t="n"/>
    </row>
    <row r="73">
      <c r="A73" s="22" t="n"/>
      <c r="B73" s="20" t="n"/>
      <c r="C73" s="23" t="n"/>
      <c r="D73" s="23" t="n"/>
      <c r="E73" s="22" t="n"/>
      <c r="F73" s="22" t="n"/>
    </row>
    <row r="74">
      <c r="A74" s="22" t="n"/>
      <c r="B74" s="20" t="n"/>
      <c r="C74" s="23" t="n"/>
      <c r="D74" s="23" t="n"/>
      <c r="E74" s="22" t="n"/>
      <c r="F74" s="22" t="n"/>
    </row>
    <row r="75">
      <c r="A75" s="22" t="n"/>
      <c r="B75" s="20" t="n"/>
      <c r="C75" s="23" t="n"/>
      <c r="D75" s="23" t="n"/>
      <c r="E75" s="22" t="n"/>
      <c r="F75" s="22" t="n"/>
    </row>
    <row r="76">
      <c r="A76" s="22" t="n"/>
      <c r="B76" s="20" t="n"/>
      <c r="C76" s="23" t="n"/>
      <c r="D76" s="23" t="n"/>
      <c r="E76" s="22" t="n"/>
      <c r="F76" s="22" t="n"/>
    </row>
    <row r="77">
      <c r="A77" s="22" t="n"/>
      <c r="B77" s="20" t="n"/>
      <c r="C77" s="23" t="n"/>
      <c r="D77" s="23" t="n"/>
      <c r="E77" s="22" t="n"/>
      <c r="F77" s="22" t="n"/>
    </row>
    <row r="78">
      <c r="A78" s="22" t="n"/>
      <c r="B78" s="20" t="n"/>
      <c r="C78" s="23" t="n"/>
      <c r="D78" s="23" t="n"/>
      <c r="E78" s="22" t="n"/>
      <c r="F78" s="22" t="n"/>
    </row>
    <row r="79">
      <c r="A79" s="22" t="n"/>
      <c r="B79" s="20" t="n"/>
      <c r="C79" s="23" t="n"/>
      <c r="D79" s="23" t="n"/>
      <c r="E79" s="22" t="n"/>
      <c r="F79" s="22" t="n"/>
    </row>
    <row r="80">
      <c r="A80" s="22" t="n"/>
      <c r="B80" s="20" t="n"/>
      <c r="C80" s="23" t="n"/>
      <c r="D80" s="23" t="n"/>
      <c r="E80" s="22" t="n"/>
      <c r="F80" s="22" t="n"/>
    </row>
    <row r="81">
      <c r="A81" s="22" t="n"/>
      <c r="B81" s="20" t="n"/>
      <c r="C81" s="23" t="n"/>
      <c r="D81" s="23" t="n"/>
      <c r="E81" s="22" t="n"/>
      <c r="F81" s="22" t="n"/>
    </row>
    <row r="82">
      <c r="A82" s="22" t="n"/>
      <c r="B82" s="20" t="n"/>
      <c r="C82" s="23" t="n"/>
      <c r="D82" s="23" t="n"/>
      <c r="E82" s="22" t="n"/>
      <c r="F82" s="22" t="n"/>
    </row>
    <row r="83">
      <c r="A83" s="22" t="n"/>
      <c r="B83" s="20" t="n"/>
      <c r="C83" s="23" t="n"/>
      <c r="D83" s="23" t="n"/>
      <c r="E83" s="22" t="n"/>
      <c r="F83" s="22" t="n"/>
    </row>
    <row r="84">
      <c r="A84" s="22" t="n"/>
      <c r="B84" s="20" t="n"/>
      <c r="C84" s="23" t="n"/>
      <c r="D84" s="23" t="n"/>
      <c r="E84" s="22" t="n"/>
      <c r="F84" s="22" t="n"/>
    </row>
    <row r="85">
      <c r="A85" s="22" t="n"/>
      <c r="B85" s="20" t="n"/>
      <c r="C85" s="23" t="n"/>
      <c r="D85" s="23" t="n"/>
      <c r="E85" s="22" t="n"/>
      <c r="F85" s="22" t="n"/>
    </row>
    <row r="86">
      <c r="A86" s="22" t="n"/>
      <c r="B86" s="20" t="n"/>
      <c r="C86" s="23" t="n"/>
      <c r="D86" s="23" t="n"/>
      <c r="E86" s="22" t="n"/>
      <c r="F86" s="22" t="n"/>
    </row>
    <row r="87">
      <c r="A87" s="22" t="n"/>
      <c r="B87" s="20" t="n"/>
      <c r="C87" s="23" t="n"/>
      <c r="D87" s="23" t="n"/>
      <c r="E87" s="22" t="n"/>
      <c r="F87" s="22" t="n"/>
    </row>
    <row r="88">
      <c r="A88" s="22" t="n"/>
      <c r="B88" s="20" t="n"/>
      <c r="C88" s="23" t="n"/>
      <c r="D88" s="23" t="n"/>
      <c r="E88" s="22" t="n"/>
      <c r="F88" s="22" t="n"/>
    </row>
    <row r="89">
      <c r="A89" s="22" t="n"/>
      <c r="B89" s="20" t="n"/>
      <c r="C89" s="23" t="n"/>
      <c r="D89" s="23" t="n"/>
      <c r="E89" s="22" t="n"/>
      <c r="F89" s="22" t="n"/>
    </row>
    <row r="90">
      <c r="A90" s="22" t="n"/>
      <c r="B90" s="20" t="n"/>
      <c r="C90" s="23" t="n"/>
      <c r="D90" s="23" t="n"/>
      <c r="E90" s="22" t="n"/>
      <c r="F90" s="22" t="n"/>
    </row>
    <row r="91">
      <c r="A91" s="22" t="n"/>
      <c r="B91" s="20" t="n"/>
      <c r="C91" s="23" t="n"/>
      <c r="D91" s="23" t="n"/>
      <c r="E91" s="22" t="n"/>
      <c r="F91" s="22" t="n"/>
    </row>
    <row r="92">
      <c r="A92" s="22" t="n"/>
      <c r="B92" s="20" t="n"/>
      <c r="C92" s="23" t="n"/>
      <c r="D92" s="23" t="n"/>
      <c r="E92" s="22" t="n"/>
      <c r="F92" s="22" t="n"/>
    </row>
    <row r="93">
      <c r="A93" s="22" t="n"/>
      <c r="B93" s="20" t="n"/>
      <c r="C93" s="23" t="n"/>
      <c r="D93" s="23" t="n"/>
      <c r="E93" s="22" t="n"/>
      <c r="F93" s="22" t="n"/>
    </row>
    <row r="94">
      <c r="A94" s="22" t="n"/>
      <c r="B94" s="20" t="n"/>
      <c r="C94" s="23" t="n"/>
      <c r="D94" s="23" t="n"/>
      <c r="E94" s="22" t="n"/>
      <c r="F94" s="22" t="n"/>
    </row>
    <row r="95">
      <c r="A95" s="22" t="n"/>
      <c r="B95" s="20" t="n"/>
      <c r="C95" s="23" t="n"/>
      <c r="D95" s="23" t="n"/>
      <c r="E95" s="22" t="n"/>
      <c r="F95" s="22" t="n"/>
    </row>
    <row r="96">
      <c r="A96" s="22" t="n"/>
      <c r="B96" s="20" t="n"/>
      <c r="C96" s="23" t="n"/>
      <c r="D96" s="23" t="n"/>
      <c r="E96" s="22" t="n"/>
      <c r="F96" s="22" t="n"/>
    </row>
    <row r="97">
      <c r="A97" s="22" t="n"/>
      <c r="B97" s="20" t="n"/>
      <c r="C97" s="23" t="n"/>
      <c r="D97" s="23" t="n"/>
      <c r="E97" s="22" t="n"/>
      <c r="F97" s="22" t="n"/>
    </row>
    <row r="98">
      <c r="A98" s="22" t="n"/>
      <c r="B98" s="20" t="n"/>
      <c r="C98" s="23" t="n"/>
      <c r="D98" s="23" t="n"/>
      <c r="E98" s="22" t="n"/>
      <c r="F98" s="22" t="n"/>
    </row>
    <row r="99">
      <c r="A99" s="22" t="n"/>
      <c r="B99" s="20" t="n"/>
      <c r="C99" s="23" t="n"/>
      <c r="D99" s="23" t="n"/>
      <c r="E99" s="22" t="n"/>
      <c r="F99" s="22" t="n"/>
    </row>
    <row r="100">
      <c r="A100" s="22" t="n"/>
      <c r="B100" s="20" t="n"/>
      <c r="C100" s="23" t="n"/>
      <c r="D100" s="23" t="n"/>
      <c r="E100" s="22" t="n"/>
      <c r="F100" s="22" t="n"/>
    </row>
    <row r="101">
      <c r="A101" s="22" t="n"/>
      <c r="B101" s="20" t="n"/>
      <c r="C101" s="23" t="n"/>
      <c r="D101" s="23" t="n"/>
      <c r="E101" s="22" t="n"/>
      <c r="F101" s="22" t="n"/>
    </row>
    <row r="102">
      <c r="A102" s="22" t="n"/>
      <c r="B102" s="20" t="n"/>
      <c r="C102" s="23" t="n"/>
      <c r="D102" s="23" t="n"/>
      <c r="E102" s="22" t="n"/>
      <c r="F102" s="22" t="n"/>
    </row>
    <row r="103">
      <c r="A103" s="22" t="n"/>
      <c r="B103" s="20" t="n"/>
      <c r="C103" s="23" t="n"/>
      <c r="D103" s="23" t="n"/>
      <c r="E103" s="22" t="n"/>
      <c r="F103" s="22" t="n"/>
    </row>
    <row r="104">
      <c r="A104" s="22" t="n"/>
      <c r="B104" s="20" t="n"/>
      <c r="C104" s="23" t="n"/>
      <c r="D104" s="23" t="n"/>
      <c r="E104" s="22" t="n"/>
      <c r="F104" s="22" t="n"/>
    </row>
    <row r="105">
      <c r="A105" s="22" t="n"/>
      <c r="B105" s="20" t="n"/>
      <c r="C105" s="23" t="n"/>
      <c r="D105" s="23" t="n"/>
      <c r="E105" s="22" t="n"/>
      <c r="F105" s="22" t="n"/>
    </row>
    <row r="106">
      <c r="A106" s="22" t="n"/>
      <c r="B106" s="20" t="n"/>
      <c r="C106" s="23" t="n"/>
      <c r="D106" s="23" t="n"/>
      <c r="E106" s="22" t="n"/>
      <c r="F106" s="22" t="n"/>
    </row>
    <row r="107">
      <c r="A107" s="22" t="n"/>
      <c r="B107" s="20" t="n"/>
      <c r="C107" s="23" t="n"/>
      <c r="D107" s="23" t="n"/>
      <c r="E107" s="22" t="n"/>
      <c r="F107" s="22" t="n"/>
    </row>
    <row r="108">
      <c r="A108" s="22" t="n"/>
      <c r="B108" s="20" t="n"/>
      <c r="C108" s="23" t="n"/>
      <c r="D108" s="23" t="n"/>
      <c r="E108" s="22" t="n"/>
      <c r="F108" s="22" t="n"/>
    </row>
    <row r="109">
      <c r="A109" s="22" t="n"/>
      <c r="B109" s="20" t="n"/>
      <c r="C109" s="23" t="n"/>
      <c r="D109" s="23" t="n"/>
      <c r="E109" s="22" t="n"/>
      <c r="F109" s="22" t="n"/>
    </row>
    <row r="110">
      <c r="A110" s="22" t="n"/>
      <c r="B110" s="20" t="n"/>
      <c r="C110" s="23" t="n"/>
      <c r="D110" s="23" t="n"/>
      <c r="E110" s="22" t="n"/>
      <c r="F110" s="22" t="n"/>
    </row>
    <row r="111">
      <c r="A111" s="22" t="n"/>
      <c r="B111" s="20" t="n"/>
      <c r="C111" s="23" t="n"/>
      <c r="D111" s="23" t="n"/>
      <c r="E111" s="22" t="n"/>
      <c r="F111" s="22" t="n"/>
    </row>
    <row r="112">
      <c r="A112" s="22" t="n"/>
      <c r="B112" s="20" t="n"/>
      <c r="C112" s="23" t="n"/>
      <c r="D112" s="23" t="n"/>
      <c r="E112" s="22" t="n"/>
      <c r="F112" s="22" t="n"/>
    </row>
    <row r="113">
      <c r="A113" s="22" t="n"/>
      <c r="B113" s="20" t="n"/>
      <c r="C113" s="23" t="n"/>
      <c r="D113" s="23" t="n"/>
      <c r="E113" s="22" t="n"/>
      <c r="F113" s="22" t="n"/>
    </row>
    <row r="114">
      <c r="A114" s="22" t="n"/>
      <c r="B114" s="20" t="n"/>
      <c r="C114" s="23" t="n"/>
      <c r="D114" s="23" t="n"/>
      <c r="E114" s="22" t="n"/>
      <c r="F114" s="22" t="n"/>
    </row>
    <row r="115">
      <c r="A115" s="22" t="n"/>
      <c r="B115" s="20" t="n"/>
      <c r="C115" s="23" t="n"/>
      <c r="D115" s="23" t="n"/>
      <c r="E115" s="22" t="n"/>
      <c r="F115" s="22" t="n"/>
    </row>
    <row r="116">
      <c r="A116" s="22" t="n"/>
      <c r="B116" s="20" t="n"/>
      <c r="C116" s="23" t="n"/>
      <c r="D116" s="23" t="n"/>
      <c r="E116" s="22" t="n"/>
      <c r="F116" s="22" t="n"/>
    </row>
    <row r="117">
      <c r="A117" s="22" t="n"/>
      <c r="B117" s="20" t="n"/>
      <c r="C117" s="23" t="n"/>
      <c r="D117" s="23" t="n"/>
      <c r="E117" s="22" t="n"/>
      <c r="F117" s="22" t="n"/>
    </row>
    <row r="118">
      <c r="A118" s="22" t="n"/>
      <c r="B118" s="20" t="n"/>
      <c r="C118" s="23" t="n"/>
      <c r="D118" s="23" t="n"/>
      <c r="E118" s="22" t="n"/>
      <c r="F118" s="22" t="n"/>
    </row>
    <row r="119">
      <c r="A119" s="22" t="n"/>
      <c r="B119" s="20" t="n"/>
      <c r="C119" s="23" t="n"/>
      <c r="D119" s="23" t="n"/>
      <c r="E119" s="22" t="n"/>
      <c r="F119" s="22" t="n"/>
    </row>
    <row r="120">
      <c r="A120" s="22" t="n"/>
      <c r="B120" s="20" t="n"/>
      <c r="C120" s="23" t="n"/>
      <c r="D120" s="23" t="n"/>
      <c r="E120" s="22" t="n"/>
      <c r="F120" s="22" t="n"/>
    </row>
    <row r="121">
      <c r="A121" s="22" t="n"/>
      <c r="B121" s="20" t="n"/>
      <c r="C121" s="23" t="n"/>
      <c r="D121" s="23" t="n"/>
      <c r="E121" s="22" t="n"/>
      <c r="F121" s="22" t="n"/>
    </row>
    <row r="122">
      <c r="A122" s="22" t="n"/>
      <c r="B122" s="20" t="n"/>
      <c r="C122" s="23" t="n"/>
      <c r="D122" s="23" t="n"/>
      <c r="E122" s="22" t="n"/>
      <c r="F122" s="22" t="n"/>
    </row>
    <row r="123">
      <c r="A123" s="22" t="n"/>
      <c r="B123" s="20" t="n"/>
      <c r="C123" s="23" t="n"/>
      <c r="D123" s="23" t="n"/>
      <c r="E123" s="22" t="n"/>
      <c r="F123" s="22" t="n"/>
    </row>
    <row r="124">
      <c r="A124" s="22" t="n"/>
      <c r="B124" s="20" t="n"/>
      <c r="C124" s="23" t="n"/>
      <c r="D124" s="23" t="n"/>
      <c r="E124" s="22" t="n"/>
      <c r="F124" s="22" t="n"/>
    </row>
    <row r="125">
      <c r="A125" s="22" t="n"/>
      <c r="B125" s="20" t="n"/>
      <c r="C125" s="23" t="n"/>
      <c r="D125" s="23" t="n"/>
      <c r="E125" s="22" t="n"/>
      <c r="F125" s="22" t="n"/>
    </row>
    <row r="126">
      <c r="A126" s="22" t="n"/>
      <c r="B126" s="20" t="n"/>
      <c r="C126" s="23" t="n"/>
      <c r="D126" s="23" t="n"/>
      <c r="E126" s="22" t="n"/>
      <c r="F126" s="22" t="n"/>
    </row>
    <row r="127">
      <c r="A127" s="22" t="n"/>
      <c r="B127" s="20" t="n"/>
      <c r="C127" s="23" t="n"/>
      <c r="D127" s="23" t="n"/>
      <c r="E127" s="22" t="n"/>
      <c r="F127" s="22" t="n"/>
    </row>
    <row r="128">
      <c r="A128" s="22" t="n"/>
      <c r="B128" s="20" t="n"/>
      <c r="C128" s="23" t="n"/>
      <c r="D128" s="23" t="n"/>
      <c r="E128" s="22" t="n"/>
      <c r="F128" s="22" t="n"/>
    </row>
    <row r="129">
      <c r="A129" s="22" t="n"/>
      <c r="B129" s="20" t="n"/>
      <c r="C129" s="23" t="n"/>
      <c r="D129" s="23" t="n"/>
      <c r="E129" s="22" t="n"/>
      <c r="F129" s="22" t="n"/>
    </row>
    <row r="130">
      <c r="A130" s="22" t="n"/>
      <c r="B130" s="20" t="n"/>
      <c r="C130" s="23" t="n"/>
      <c r="D130" s="23" t="n"/>
      <c r="E130" s="22" t="n"/>
      <c r="F130" s="22" t="n"/>
    </row>
    <row r="131">
      <c r="A131" s="22" t="n"/>
      <c r="B131" s="20" t="n"/>
      <c r="C131" s="23" t="n"/>
      <c r="D131" s="23" t="n"/>
      <c r="E131" s="22" t="n"/>
      <c r="F131" s="22" t="n"/>
    </row>
    <row r="132">
      <c r="A132" s="22" t="n"/>
      <c r="B132" s="20" t="n"/>
      <c r="C132" s="23" t="n"/>
      <c r="D132" s="23" t="n"/>
      <c r="E132" s="22" t="n"/>
      <c r="F132" s="22" t="n"/>
    </row>
    <row r="133">
      <c r="A133" s="22" t="n"/>
      <c r="B133" s="20" t="n"/>
      <c r="C133" s="23" t="n"/>
      <c r="D133" s="23" t="n"/>
      <c r="E133" s="22" t="n"/>
      <c r="F133" s="22" t="n"/>
    </row>
    <row r="134">
      <c r="A134" s="22" t="n"/>
      <c r="B134" s="20" t="n"/>
      <c r="C134" s="23" t="n"/>
      <c r="D134" s="23" t="n"/>
      <c r="E134" s="22" t="n"/>
      <c r="F134" s="22" t="n"/>
    </row>
    <row r="135">
      <c r="A135" s="22" t="n"/>
      <c r="B135" s="20" t="n"/>
      <c r="C135" s="23" t="n"/>
      <c r="D135" s="23" t="n"/>
      <c r="E135" s="22" t="n"/>
      <c r="F135" s="22" t="n"/>
    </row>
    <row r="136">
      <c r="A136" s="22" t="n"/>
      <c r="B136" s="20" t="n"/>
      <c r="C136" s="23" t="n"/>
      <c r="D136" s="23" t="n"/>
      <c r="E136" s="22" t="n"/>
      <c r="F136" s="22" t="n"/>
    </row>
    <row r="137">
      <c r="A137" s="22" t="n"/>
      <c r="B137" s="20" t="n"/>
      <c r="C137" s="23" t="n"/>
      <c r="D137" s="23" t="n"/>
      <c r="E137" s="22" t="n"/>
      <c r="F137" s="22" t="n"/>
    </row>
    <row r="138">
      <c r="A138" s="22" t="n"/>
      <c r="B138" s="20" t="n"/>
      <c r="C138" s="23" t="n"/>
      <c r="D138" s="23" t="n"/>
      <c r="E138" s="22" t="n"/>
      <c r="F138" s="22" t="n"/>
    </row>
    <row r="139">
      <c r="A139" s="22" t="n"/>
      <c r="B139" s="20" t="n"/>
      <c r="C139" s="23" t="n"/>
      <c r="D139" s="23" t="n"/>
      <c r="E139" s="22" t="n"/>
      <c r="F139" s="22" t="n"/>
    </row>
    <row r="140">
      <c r="A140" s="22" t="n"/>
      <c r="B140" s="20" t="n"/>
      <c r="C140" s="23" t="n"/>
      <c r="D140" s="23" t="n"/>
      <c r="E140" s="22" t="n"/>
      <c r="F140" s="22" t="n"/>
    </row>
    <row r="141">
      <c r="A141" s="22" t="n"/>
      <c r="B141" s="20" t="n"/>
      <c r="C141" s="23" t="n"/>
      <c r="D141" s="23" t="n"/>
      <c r="E141" s="22" t="n"/>
      <c r="F141" s="22" t="n"/>
    </row>
    <row r="142">
      <c r="A142" s="22" t="n"/>
      <c r="B142" s="20" t="n"/>
      <c r="C142" s="23" t="n"/>
      <c r="D142" s="23" t="n"/>
      <c r="E142" s="22" t="n"/>
      <c r="F142" s="22" t="n"/>
    </row>
    <row r="143">
      <c r="A143" s="22" t="n"/>
      <c r="B143" s="20" t="n"/>
      <c r="C143" s="23" t="n"/>
      <c r="D143" s="23" t="n"/>
      <c r="E143" s="22" t="n"/>
      <c r="F143" s="22" t="n"/>
    </row>
    <row r="144">
      <c r="A144" s="22" t="n"/>
      <c r="B144" s="20" t="n"/>
      <c r="C144" s="23" t="n"/>
      <c r="D144" s="23" t="n"/>
      <c r="E144" s="22" t="n"/>
      <c r="F144" s="22" t="n"/>
    </row>
    <row r="145">
      <c r="A145" s="22" t="n"/>
      <c r="B145" s="20" t="n"/>
      <c r="C145" s="23" t="n"/>
      <c r="D145" s="23" t="n"/>
      <c r="E145" s="22" t="n"/>
      <c r="F145" s="22" t="n"/>
    </row>
    <row r="146">
      <c r="A146" s="22" t="n"/>
      <c r="B146" s="20" t="n"/>
      <c r="C146" s="23" t="n"/>
      <c r="D146" s="23" t="n"/>
      <c r="E146" s="22" t="n"/>
      <c r="F146" s="22" t="n"/>
    </row>
    <row r="147">
      <c r="A147" s="22" t="n"/>
      <c r="B147" s="20" t="n"/>
      <c r="C147" s="23" t="n"/>
      <c r="D147" s="23" t="n"/>
      <c r="E147" s="22" t="n"/>
      <c r="F147" s="22" t="n"/>
    </row>
    <row r="148">
      <c r="A148" s="22" t="n"/>
      <c r="B148" s="20" t="n"/>
      <c r="C148" s="23" t="n"/>
      <c r="D148" s="23" t="n"/>
      <c r="E148" s="22" t="n"/>
      <c r="F148" s="22" t="n"/>
    </row>
    <row r="149">
      <c r="A149" s="22" t="n"/>
      <c r="B149" s="20" t="n"/>
      <c r="C149" s="23" t="n"/>
      <c r="D149" s="23" t="n"/>
      <c r="E149" s="22" t="n"/>
      <c r="F149" s="22" t="n"/>
    </row>
    <row r="150">
      <c r="A150" s="22" t="n"/>
      <c r="B150" s="20" t="n"/>
      <c r="C150" s="23" t="n"/>
      <c r="D150" s="23" t="n"/>
      <c r="E150" s="22" t="n"/>
      <c r="F150" s="22" t="n"/>
    </row>
    <row r="151">
      <c r="A151" s="22" t="n"/>
      <c r="B151" s="20" t="n"/>
      <c r="C151" s="23" t="n"/>
      <c r="D151" s="23" t="n"/>
      <c r="E151" s="22" t="n"/>
      <c r="F151" s="22" t="n"/>
    </row>
    <row r="152">
      <c r="A152" s="22" t="n"/>
      <c r="B152" s="20" t="n"/>
      <c r="C152" s="23" t="n"/>
      <c r="D152" s="23" t="n"/>
      <c r="E152" s="22" t="n"/>
      <c r="F152" s="22" t="n"/>
    </row>
    <row r="153">
      <c r="A153" s="22" t="n"/>
      <c r="B153" s="20" t="n"/>
      <c r="C153" s="23" t="n"/>
      <c r="D153" s="23" t="n"/>
      <c r="E153" s="22" t="n"/>
      <c r="F153" s="22" t="n"/>
    </row>
    <row r="154">
      <c r="A154" s="22" t="n"/>
      <c r="B154" s="20" t="n"/>
      <c r="C154" s="23" t="n"/>
      <c r="D154" s="23" t="n"/>
      <c r="E154" s="22" t="n"/>
      <c r="F154" s="22" t="n"/>
    </row>
    <row r="155">
      <c r="A155" s="22" t="n"/>
      <c r="B155" s="20" t="n"/>
      <c r="C155" s="23" t="n"/>
      <c r="D155" s="23" t="n"/>
      <c r="E155" s="22" t="n"/>
      <c r="F155" s="22" t="n"/>
    </row>
    <row r="156">
      <c r="A156" s="22" t="n"/>
      <c r="B156" s="20" t="n"/>
      <c r="C156" s="23" t="n"/>
      <c r="D156" s="23" t="n"/>
      <c r="E156" s="22" t="n"/>
      <c r="F156" s="22" t="n"/>
    </row>
    <row r="157">
      <c r="A157" s="22" t="n"/>
      <c r="B157" s="20" t="n"/>
      <c r="C157" s="23" t="n"/>
      <c r="D157" s="23" t="n"/>
      <c r="E157" s="22" t="n"/>
      <c r="F157" s="22" t="n"/>
    </row>
    <row r="158">
      <c r="A158" s="22" t="n"/>
      <c r="B158" s="20" t="n"/>
      <c r="C158" s="23" t="n"/>
      <c r="D158" s="23" t="n"/>
      <c r="E158" s="22" t="n"/>
      <c r="F158" s="22" t="n"/>
    </row>
    <row r="159">
      <c r="A159" s="22" t="n"/>
      <c r="B159" s="20" t="n"/>
      <c r="C159" s="23" t="n"/>
      <c r="D159" s="23" t="n"/>
      <c r="E159" s="22" t="n"/>
      <c r="F159" s="22" t="n"/>
    </row>
    <row r="160">
      <c r="A160" s="22" t="n"/>
      <c r="B160" s="20" t="n"/>
      <c r="C160" s="23" t="n"/>
      <c r="D160" s="23" t="n"/>
      <c r="E160" s="22" t="n"/>
      <c r="F160" s="22" t="n"/>
    </row>
    <row r="161">
      <c r="A161" s="22" t="n"/>
      <c r="B161" s="20" t="n"/>
      <c r="C161" s="23" t="n"/>
      <c r="D161" s="23" t="n"/>
      <c r="E161" s="22" t="n"/>
      <c r="F161" s="22" t="n"/>
    </row>
    <row r="162">
      <c r="A162" s="22" t="n"/>
      <c r="B162" s="20" t="n"/>
      <c r="C162" s="23" t="n"/>
      <c r="D162" s="23" t="n"/>
      <c r="E162" s="22" t="n"/>
      <c r="F162" s="22" t="n"/>
    </row>
    <row r="163">
      <c r="A163" s="22" t="n"/>
      <c r="B163" s="20" t="n"/>
      <c r="C163" s="23" t="n"/>
      <c r="D163" s="23" t="n"/>
      <c r="E163" s="22" t="n"/>
      <c r="F163" s="22" t="n"/>
    </row>
    <row r="164">
      <c r="A164" s="22" t="n"/>
      <c r="B164" s="20" t="n"/>
      <c r="C164" s="23" t="n"/>
      <c r="D164" s="23" t="n"/>
      <c r="E164" s="22" t="n"/>
      <c r="F164" s="22" t="n"/>
    </row>
    <row r="165">
      <c r="A165" s="22" t="n"/>
      <c r="B165" s="20" t="n"/>
      <c r="C165" s="23" t="n"/>
      <c r="D165" s="23" t="n"/>
      <c r="E165" s="22" t="n"/>
      <c r="F165" s="22" t="n"/>
    </row>
    <row r="166">
      <c r="A166" s="22" t="n"/>
      <c r="B166" s="20" t="n"/>
      <c r="C166" s="23" t="n"/>
      <c r="D166" s="23" t="n"/>
      <c r="E166" s="22" t="n"/>
      <c r="F166" s="22" t="n"/>
    </row>
    <row r="167">
      <c r="A167" s="22" t="n"/>
      <c r="B167" s="20" t="n"/>
      <c r="C167" s="23" t="n"/>
      <c r="D167" s="23" t="n"/>
      <c r="E167" s="22" t="n"/>
      <c r="F167" s="22" t="n"/>
    </row>
    <row r="168">
      <c r="A168" s="22" t="n"/>
      <c r="B168" s="20" t="n"/>
      <c r="C168" s="23" t="n"/>
      <c r="D168" s="23" t="n"/>
      <c r="E168" s="22" t="n"/>
      <c r="F168" s="22" t="n"/>
    </row>
    <row r="169">
      <c r="A169" s="22" t="n"/>
      <c r="B169" s="20" t="n"/>
      <c r="C169" s="23" t="n"/>
      <c r="D169" s="23" t="n"/>
      <c r="E169" s="22" t="n"/>
      <c r="F169" s="22" t="n"/>
    </row>
    <row r="170">
      <c r="A170" s="22" t="n"/>
      <c r="B170" s="20" t="n"/>
      <c r="C170" s="23" t="n"/>
      <c r="D170" s="23" t="n"/>
      <c r="E170" s="22" t="n"/>
      <c r="F170" s="22" t="n"/>
    </row>
    <row r="171">
      <c r="A171" s="22" t="n"/>
      <c r="B171" s="20" t="n"/>
      <c r="C171" s="23" t="n"/>
      <c r="D171" s="23" t="n"/>
      <c r="E171" s="22" t="n"/>
      <c r="F171" s="22" t="n"/>
    </row>
    <row r="172">
      <c r="A172" s="22" t="n"/>
      <c r="B172" s="20" t="n"/>
      <c r="C172" s="23" t="n"/>
      <c r="D172" s="23" t="n"/>
      <c r="E172" s="22" t="n"/>
      <c r="F172" s="22" t="n"/>
    </row>
    <row r="173">
      <c r="A173" s="22" t="n"/>
      <c r="B173" s="20" t="n"/>
      <c r="C173" s="23" t="n"/>
      <c r="D173" s="23" t="n"/>
      <c r="E173" s="22" t="n"/>
      <c r="F173" s="22" t="n"/>
    </row>
    <row r="174">
      <c r="A174" s="22" t="n"/>
      <c r="B174" s="20" t="n"/>
      <c r="C174" s="23" t="n"/>
      <c r="D174" s="23" t="n"/>
      <c r="E174" s="22" t="n"/>
      <c r="F174" s="22" t="n"/>
    </row>
    <row r="175">
      <c r="A175" s="22" t="n"/>
      <c r="B175" s="20" t="n"/>
      <c r="C175" s="23" t="n"/>
      <c r="D175" s="23" t="n"/>
      <c r="E175" s="22" t="n"/>
      <c r="F175" s="22" t="n"/>
    </row>
    <row r="176">
      <c r="A176" s="22" t="n"/>
      <c r="B176" s="20" t="n"/>
      <c r="C176" s="23" t="n"/>
      <c r="D176" s="23" t="n"/>
      <c r="E176" s="22" t="n"/>
      <c r="F176" s="22" t="n"/>
    </row>
    <row r="177">
      <c r="A177" s="22" t="n"/>
      <c r="B177" s="20" t="n"/>
      <c r="C177" s="23" t="n"/>
      <c r="D177" s="23" t="n"/>
      <c r="E177" s="22" t="n"/>
      <c r="F177" s="22" t="n"/>
    </row>
    <row r="178">
      <c r="A178" s="22" t="n"/>
      <c r="B178" s="20" t="n"/>
      <c r="C178" s="23" t="n"/>
      <c r="D178" s="23" t="n"/>
      <c r="E178" s="22" t="n"/>
      <c r="F178" s="22" t="n"/>
    </row>
    <row r="179">
      <c r="A179" s="22" t="n"/>
      <c r="B179" s="20" t="n"/>
      <c r="C179" s="23" t="n"/>
      <c r="D179" s="23" t="n"/>
      <c r="E179" s="22" t="n"/>
      <c r="F179" s="22" t="n"/>
    </row>
    <row r="180">
      <c r="A180" s="22" t="n"/>
      <c r="B180" s="20" t="n"/>
      <c r="C180" s="23" t="n"/>
      <c r="D180" s="23" t="n"/>
      <c r="E180" s="22" t="n"/>
      <c r="F180" s="22" t="n"/>
    </row>
    <row r="181">
      <c r="A181" s="22" t="n"/>
      <c r="B181" s="20" t="n"/>
      <c r="C181" s="23" t="n"/>
      <c r="D181" s="23" t="n"/>
      <c r="E181" s="22" t="n"/>
      <c r="F181" s="22" t="n"/>
    </row>
    <row r="182">
      <c r="A182" s="22" t="n"/>
      <c r="B182" s="20" t="n"/>
      <c r="C182" s="23" t="n"/>
      <c r="D182" s="23" t="n"/>
      <c r="E182" s="22" t="n"/>
      <c r="F182" s="22" t="n"/>
    </row>
    <row r="183">
      <c r="A183" s="22" t="n"/>
      <c r="B183" s="20" t="n"/>
      <c r="C183" s="23" t="n"/>
      <c r="D183" s="23" t="n"/>
      <c r="E183" s="22" t="n"/>
      <c r="F183" s="22" t="n"/>
    </row>
    <row r="184">
      <c r="A184" s="22" t="n"/>
      <c r="B184" s="20" t="n"/>
      <c r="C184" s="23" t="n"/>
      <c r="D184" s="23" t="n"/>
      <c r="E184" s="22" t="n"/>
      <c r="F184" s="22" t="n"/>
    </row>
    <row r="185">
      <c r="A185" s="22" t="n"/>
      <c r="B185" s="20" t="n"/>
      <c r="C185" s="23" t="n"/>
      <c r="D185" s="23" t="n"/>
      <c r="E185" s="22" t="n"/>
      <c r="F185" s="22" t="n"/>
    </row>
    <row r="186">
      <c r="A186" s="22" t="n"/>
      <c r="B186" s="20" t="n"/>
      <c r="C186" s="23" t="n"/>
      <c r="D186" s="23" t="n"/>
      <c r="E186" s="22" t="n"/>
      <c r="F186" s="22" t="n"/>
    </row>
    <row r="187">
      <c r="A187" s="22" t="n"/>
      <c r="B187" s="20" t="n"/>
      <c r="C187" s="23" t="n"/>
      <c r="D187" s="23" t="n"/>
      <c r="E187" s="22" t="n"/>
      <c r="F187" s="22" t="n"/>
    </row>
    <row r="188">
      <c r="A188" s="22" t="n"/>
      <c r="B188" s="20" t="n"/>
      <c r="C188" s="23" t="n"/>
      <c r="D188" s="23" t="n"/>
      <c r="E188" s="22" t="n"/>
      <c r="F188" s="22" t="n"/>
    </row>
    <row r="189">
      <c r="A189" s="22" t="n"/>
      <c r="B189" s="20" t="n"/>
      <c r="C189" s="23" t="n"/>
      <c r="D189" s="23" t="n"/>
      <c r="E189" s="22" t="n"/>
      <c r="F189" s="22" t="n"/>
    </row>
    <row r="190">
      <c r="A190" s="22" t="n"/>
      <c r="B190" s="20" t="n"/>
      <c r="C190" s="23" t="n"/>
      <c r="D190" s="23" t="n"/>
      <c r="E190" s="22" t="n"/>
      <c r="F190" s="22" t="n"/>
    </row>
    <row r="191">
      <c r="A191" s="22" t="n"/>
      <c r="B191" s="20" t="n"/>
      <c r="C191" s="23" t="n"/>
      <c r="D191" s="23" t="n"/>
      <c r="E191" s="22" t="n"/>
      <c r="F191" s="22" t="n"/>
    </row>
    <row r="192">
      <c r="A192" s="22" t="n"/>
      <c r="B192" s="20" t="n"/>
      <c r="C192" s="23" t="n"/>
      <c r="D192" s="23" t="n"/>
      <c r="E192" s="22" t="n"/>
      <c r="F192" s="22" t="n"/>
    </row>
    <row r="193">
      <c r="A193" s="22" t="n"/>
      <c r="B193" s="20" t="n"/>
      <c r="C193" s="23" t="n"/>
      <c r="D193" s="23" t="n"/>
      <c r="E193" s="22" t="n"/>
      <c r="F193" s="22" t="n"/>
    </row>
    <row r="194">
      <c r="A194" s="22" t="n"/>
      <c r="B194" s="20" t="n"/>
      <c r="C194" s="23" t="n"/>
      <c r="D194" s="23" t="n"/>
      <c r="E194" s="22" t="n"/>
      <c r="F194" s="22" t="n"/>
    </row>
    <row r="195">
      <c r="A195" s="22" t="n"/>
      <c r="B195" s="20" t="n"/>
      <c r="C195" s="23" t="n"/>
      <c r="D195" s="23" t="n"/>
      <c r="E195" s="22" t="n"/>
      <c r="F195" s="22" t="n"/>
    </row>
    <row r="196">
      <c r="A196" s="22" t="n"/>
      <c r="B196" s="20" t="n"/>
      <c r="C196" s="23" t="n"/>
      <c r="D196" s="23" t="n"/>
      <c r="E196" s="22" t="n"/>
      <c r="F196" s="22" t="n"/>
    </row>
    <row r="197">
      <c r="A197" s="22" t="n"/>
      <c r="B197" s="20" t="n"/>
      <c r="C197" s="23" t="n"/>
      <c r="D197" s="23" t="n"/>
      <c r="E197" s="22" t="n"/>
      <c r="F197" s="22" t="n"/>
    </row>
    <row r="198">
      <c r="A198" s="22" t="n"/>
      <c r="B198" s="20" t="n"/>
      <c r="C198" s="23" t="n"/>
      <c r="D198" s="23" t="n"/>
      <c r="E198" s="22" t="n"/>
      <c r="F198" s="22" t="n"/>
    </row>
    <row r="199">
      <c r="A199" s="22" t="n"/>
      <c r="B199" s="20" t="n"/>
      <c r="C199" s="23" t="n"/>
      <c r="D199" s="23" t="n"/>
      <c r="E199" s="22" t="n"/>
      <c r="F199" s="22" t="n"/>
    </row>
    <row r="200">
      <c r="A200" s="22" t="n"/>
      <c r="B200" s="20" t="n"/>
      <c r="C200" s="23" t="n"/>
      <c r="D200" s="23" t="n"/>
      <c r="E200" s="22" t="n"/>
      <c r="F200" s="22" t="n"/>
    </row>
    <row r="201">
      <c r="A201" s="22" t="n"/>
      <c r="B201" s="20" t="n"/>
      <c r="C201" s="23" t="n"/>
      <c r="D201" s="23" t="n"/>
      <c r="E201" s="22" t="n"/>
      <c r="F201" s="22" t="n"/>
    </row>
    <row r="202">
      <c r="A202" s="22" t="n"/>
      <c r="B202" s="20" t="n"/>
      <c r="C202" s="23" t="n"/>
      <c r="D202" s="23" t="n"/>
      <c r="E202" s="22" t="n"/>
      <c r="F202" s="22" t="n"/>
    </row>
    <row r="203">
      <c r="A203" s="22" t="n"/>
      <c r="B203" s="20" t="n"/>
      <c r="C203" s="23" t="n"/>
      <c r="D203" s="23" t="n"/>
      <c r="E203" s="22" t="n"/>
      <c r="F203" s="22" t="n"/>
    </row>
    <row r="204">
      <c r="A204" s="22" t="n"/>
      <c r="B204" s="20" t="n"/>
      <c r="C204" s="23" t="n"/>
      <c r="D204" s="23" t="n"/>
      <c r="E204" s="22" t="n"/>
      <c r="F204" s="22" t="n"/>
    </row>
    <row r="205">
      <c r="A205" s="22" t="n"/>
      <c r="B205" s="20" t="n"/>
      <c r="C205" s="23" t="n"/>
      <c r="D205" s="23" t="n"/>
      <c r="E205" s="22" t="n"/>
      <c r="F205" s="22" t="n"/>
    </row>
    <row r="206">
      <c r="A206" s="22" t="n"/>
      <c r="B206" s="20" t="n"/>
      <c r="C206" s="23" t="n"/>
      <c r="D206" s="23" t="n"/>
      <c r="E206" s="22" t="n"/>
      <c r="F206" s="22" t="n"/>
    </row>
    <row r="207">
      <c r="A207" s="22" t="n"/>
      <c r="B207" s="20" t="n"/>
      <c r="C207" s="23" t="n"/>
      <c r="D207" s="23" t="n"/>
      <c r="E207" s="22" t="n"/>
      <c r="F207" s="22" t="n"/>
    </row>
    <row r="208">
      <c r="A208" s="22" t="n"/>
      <c r="B208" s="20" t="n"/>
      <c r="C208" s="23" t="n"/>
      <c r="D208" s="23" t="n"/>
      <c r="E208" s="22" t="n"/>
      <c r="F208" s="22" t="n"/>
    </row>
    <row r="209">
      <c r="A209" s="22" t="n"/>
      <c r="B209" s="20" t="n"/>
      <c r="C209" s="23" t="n"/>
      <c r="D209" s="23" t="n"/>
      <c r="E209" s="22" t="n"/>
      <c r="F209" s="22" t="n"/>
    </row>
    <row r="210">
      <c r="A210" s="22" t="n"/>
      <c r="B210" s="20" t="n"/>
      <c r="C210" s="23" t="n"/>
      <c r="D210" s="23" t="n"/>
      <c r="E210" s="22" t="n"/>
      <c r="F210" s="22" t="n"/>
    </row>
    <row r="211">
      <c r="A211" s="22" t="n"/>
      <c r="B211" s="20" t="n"/>
      <c r="C211" s="23" t="n"/>
      <c r="D211" s="23" t="n"/>
      <c r="E211" s="22" t="n"/>
      <c r="F211" s="22" t="n"/>
    </row>
    <row r="212">
      <c r="A212" s="22" t="n"/>
      <c r="B212" s="20" t="n"/>
      <c r="C212" s="23" t="n"/>
      <c r="D212" s="23" t="n"/>
      <c r="E212" s="22" t="n"/>
      <c r="F212" s="22" t="n"/>
    </row>
    <row r="213">
      <c r="A213" s="22" t="n"/>
      <c r="B213" s="20" t="n"/>
      <c r="C213" s="23" t="n"/>
      <c r="D213" s="23" t="n"/>
      <c r="E213" s="22" t="n"/>
      <c r="F213" s="22" t="n"/>
    </row>
    <row r="214">
      <c r="A214" s="22" t="n"/>
      <c r="B214" s="20" t="n"/>
      <c r="C214" s="23" t="n"/>
      <c r="D214" s="23" t="n"/>
      <c r="E214" s="22" t="n"/>
      <c r="F214" s="22" t="n"/>
    </row>
    <row r="215">
      <c r="A215" s="22" t="n"/>
      <c r="B215" s="20" t="n"/>
      <c r="C215" s="23" t="n"/>
      <c r="D215" s="23" t="n"/>
      <c r="E215" s="22" t="n"/>
      <c r="F215" s="22" t="n"/>
    </row>
    <row r="216">
      <c r="A216" s="22" t="n"/>
      <c r="B216" s="20" t="n"/>
      <c r="C216" s="23" t="n"/>
      <c r="D216" s="23" t="n"/>
      <c r="E216" s="22" t="n"/>
      <c r="F216" s="22" t="n"/>
    </row>
    <row r="217">
      <c r="A217" s="22" t="n"/>
      <c r="B217" s="20" t="n"/>
      <c r="C217" s="23" t="n"/>
      <c r="D217" s="23" t="n"/>
      <c r="E217" s="22" t="n"/>
      <c r="F217" s="22" t="n"/>
    </row>
    <row r="218">
      <c r="A218" s="22" t="n"/>
      <c r="B218" s="20" t="n"/>
      <c r="C218" s="23" t="n"/>
      <c r="D218" s="23" t="n"/>
      <c r="E218" s="22" t="n"/>
      <c r="F218" s="22" t="n"/>
    </row>
    <row r="219">
      <c r="A219" s="22" t="n"/>
      <c r="B219" s="20" t="n"/>
      <c r="C219" s="23" t="n"/>
      <c r="D219" s="23" t="n"/>
      <c r="E219" s="22" t="n"/>
      <c r="F219" s="22" t="n"/>
    </row>
    <row r="220">
      <c r="A220" s="22" t="n"/>
      <c r="B220" s="20" t="n"/>
      <c r="C220" s="23" t="n"/>
      <c r="D220" s="23" t="n"/>
      <c r="E220" s="22" t="n"/>
      <c r="F220" s="22" t="n"/>
    </row>
    <row r="221">
      <c r="A221" s="22" t="n"/>
      <c r="B221" s="20" t="n"/>
      <c r="C221" s="23" t="n"/>
      <c r="D221" s="23" t="n"/>
      <c r="E221" s="22" t="n"/>
      <c r="F221" s="22" t="n"/>
    </row>
    <row r="222">
      <c r="A222" s="22" t="n"/>
      <c r="B222" s="20" t="n"/>
      <c r="C222" s="23" t="n"/>
      <c r="D222" s="23" t="n"/>
      <c r="E222" s="22" t="n"/>
      <c r="F222" s="22" t="n"/>
    </row>
    <row r="223">
      <c r="A223" s="22" t="n"/>
      <c r="B223" s="20" t="n"/>
      <c r="C223" s="23" t="n"/>
      <c r="D223" s="23" t="n"/>
      <c r="E223" s="22" t="n"/>
      <c r="F223" s="22" t="n"/>
    </row>
    <row r="224">
      <c r="A224" s="22" t="n"/>
      <c r="B224" s="20" t="n"/>
      <c r="C224" s="23" t="n"/>
      <c r="D224" s="23" t="n"/>
      <c r="E224" s="22" t="n"/>
      <c r="F224" s="22" t="n"/>
    </row>
    <row r="225">
      <c r="A225" s="22" t="n"/>
      <c r="B225" s="20" t="n"/>
      <c r="C225" s="23" t="n"/>
      <c r="D225" s="23" t="n"/>
      <c r="E225" s="22" t="n"/>
      <c r="F225" s="22" t="n"/>
    </row>
    <row r="226">
      <c r="A226" s="22" t="n"/>
      <c r="B226" s="20" t="n"/>
      <c r="C226" s="23" t="n"/>
      <c r="D226" s="23" t="n"/>
      <c r="E226" s="22" t="n"/>
      <c r="F226" s="22" t="n"/>
    </row>
    <row r="227">
      <c r="A227" s="22" t="n"/>
      <c r="B227" s="20" t="n"/>
      <c r="C227" s="23" t="n"/>
      <c r="D227" s="23" t="n"/>
      <c r="E227" s="22" t="n"/>
      <c r="F227" s="22" t="n"/>
    </row>
    <row r="228">
      <c r="A228" s="22" t="n"/>
      <c r="B228" s="20" t="n"/>
      <c r="C228" s="23" t="n"/>
      <c r="D228" s="23" t="n"/>
      <c r="E228" s="22" t="n"/>
      <c r="F228" s="22" t="n"/>
    </row>
    <row r="229">
      <c r="A229" s="22" t="n"/>
      <c r="B229" s="20" t="n"/>
      <c r="C229" s="23" t="n"/>
      <c r="D229" s="23" t="n"/>
      <c r="E229" s="22" t="n"/>
      <c r="F229" s="22" t="n"/>
    </row>
    <row r="230">
      <c r="A230" s="22" t="n"/>
      <c r="B230" s="20" t="n"/>
      <c r="C230" s="23" t="n"/>
      <c r="D230" s="23" t="n"/>
      <c r="E230" s="22" t="n"/>
      <c r="F230" s="22" t="n"/>
    </row>
    <row r="231">
      <c r="A231" s="22" t="n"/>
      <c r="B231" s="20" t="n"/>
      <c r="C231" s="23" t="n"/>
      <c r="D231" s="23" t="n"/>
      <c r="E231" s="22" t="n"/>
      <c r="F231" s="22" t="n"/>
    </row>
    <row r="232">
      <c r="A232" s="22" t="n"/>
      <c r="B232" s="20" t="n"/>
      <c r="C232" s="23" t="n"/>
      <c r="D232" s="23" t="n"/>
      <c r="E232" s="22" t="n"/>
      <c r="F232" s="22" t="n"/>
    </row>
    <row r="233">
      <c r="A233" s="22" t="n"/>
      <c r="B233" s="20" t="n"/>
      <c r="C233" s="23" t="n"/>
      <c r="D233" s="23" t="n"/>
      <c r="E233" s="22" t="n"/>
      <c r="F233" s="22" t="n"/>
    </row>
    <row r="234">
      <c r="A234" s="22" t="n"/>
      <c r="B234" s="20" t="n"/>
      <c r="C234" s="23" t="n"/>
      <c r="D234" s="23" t="n"/>
      <c r="E234" s="22" t="n"/>
      <c r="F234" s="22" t="n"/>
    </row>
    <row r="235">
      <c r="A235" s="22" t="n"/>
      <c r="B235" s="20" t="n"/>
      <c r="C235" s="23" t="n"/>
      <c r="D235" s="23" t="n"/>
      <c r="E235" s="22" t="n"/>
      <c r="F235" s="22" t="n"/>
    </row>
    <row r="236">
      <c r="A236" s="22" t="n"/>
      <c r="B236" s="20" t="n"/>
      <c r="C236" s="23" t="n"/>
      <c r="D236" s="23" t="n"/>
      <c r="E236" s="22" t="n"/>
      <c r="F236" s="22" t="n"/>
    </row>
    <row r="237">
      <c r="A237" s="22" t="n"/>
      <c r="B237" s="20" t="n"/>
      <c r="C237" s="23" t="n"/>
      <c r="D237" s="23" t="n"/>
      <c r="E237" s="22" t="n"/>
      <c r="F237" s="22" t="n"/>
    </row>
    <row r="238">
      <c r="A238" s="22" t="n"/>
      <c r="B238" s="20" t="n"/>
      <c r="C238" s="23" t="n"/>
      <c r="D238" s="23" t="n"/>
      <c r="E238" s="22" t="n"/>
      <c r="F238" s="22" t="n"/>
    </row>
    <row r="239">
      <c r="A239" s="22" t="n"/>
      <c r="B239" s="20" t="n"/>
      <c r="C239" s="23" t="n"/>
      <c r="D239" s="23" t="n"/>
      <c r="E239" s="22" t="n"/>
      <c r="F239" s="22" t="n"/>
    </row>
    <row r="240">
      <c r="A240" s="22" t="n"/>
      <c r="B240" s="20" t="n"/>
      <c r="C240" s="23" t="n"/>
      <c r="D240" s="23" t="n"/>
      <c r="E240" s="22" t="n"/>
      <c r="F240" s="22" t="n"/>
    </row>
    <row r="241">
      <c r="A241" s="22" t="n"/>
      <c r="B241" s="20" t="n"/>
      <c r="C241" s="23" t="n"/>
      <c r="D241" s="23" t="n"/>
      <c r="E241" s="22" t="n"/>
      <c r="F241" s="22" t="n"/>
    </row>
    <row r="242">
      <c r="A242" s="22" t="n"/>
      <c r="B242" s="20" t="n"/>
      <c r="C242" s="23" t="n"/>
      <c r="D242" s="23" t="n"/>
      <c r="E242" s="22" t="n"/>
      <c r="F242" s="22" t="n"/>
    </row>
    <row r="243">
      <c r="A243" s="22" t="n"/>
      <c r="B243" s="20" t="n"/>
      <c r="C243" s="23" t="n"/>
      <c r="D243" s="23" t="n"/>
      <c r="E243" s="22" t="n"/>
      <c r="F243" s="22" t="n"/>
    </row>
    <row r="244">
      <c r="A244" s="22" t="n"/>
      <c r="B244" s="20" t="n"/>
      <c r="C244" s="23" t="n"/>
      <c r="D244" s="23" t="n"/>
      <c r="E244" s="22" t="n"/>
      <c r="F244" s="22" t="n"/>
    </row>
    <row r="245">
      <c r="A245" s="22" t="n"/>
      <c r="B245" s="20" t="n"/>
      <c r="C245" s="23" t="n"/>
      <c r="D245" s="23" t="n"/>
      <c r="E245" s="22" t="n"/>
      <c r="F245" s="22" t="n"/>
    </row>
    <row r="246">
      <c r="A246" s="22" t="n"/>
      <c r="B246" s="20" t="n"/>
      <c r="C246" s="23" t="n"/>
      <c r="D246" s="23" t="n"/>
      <c r="E246" s="22" t="n"/>
      <c r="F246" s="22" t="n"/>
    </row>
    <row r="247">
      <c r="A247" s="22" t="n"/>
      <c r="B247" s="20" t="n"/>
      <c r="C247" s="23" t="n"/>
      <c r="D247" s="23" t="n"/>
      <c r="E247" s="22" t="n"/>
      <c r="F247" s="22" t="n"/>
    </row>
    <row r="248">
      <c r="A248" s="22" t="n"/>
      <c r="B248" s="20" t="n"/>
      <c r="C248" s="23" t="n"/>
      <c r="D248" s="23" t="n"/>
      <c r="E248" s="22" t="n"/>
      <c r="F248" s="22" t="n"/>
    </row>
    <row r="249">
      <c r="A249" s="22" t="n"/>
      <c r="B249" s="20" t="n"/>
      <c r="C249" s="23" t="n"/>
      <c r="D249" s="23" t="n"/>
      <c r="E249" s="22" t="n"/>
      <c r="F249" s="22" t="n"/>
    </row>
    <row r="250">
      <c r="A250" s="22" t="n"/>
      <c r="B250" s="20" t="n"/>
      <c r="C250" s="23" t="n"/>
      <c r="D250" s="23" t="n"/>
      <c r="E250" s="22" t="n"/>
      <c r="F250" s="22" t="n"/>
    </row>
    <row r="251">
      <c r="A251" s="22" t="n"/>
      <c r="B251" s="20" t="n"/>
      <c r="C251" s="23" t="n"/>
      <c r="D251" s="23" t="n"/>
      <c r="E251" s="22" t="n"/>
      <c r="F251" s="22" t="n"/>
    </row>
    <row r="252">
      <c r="A252" s="22" t="n"/>
      <c r="B252" s="20" t="n"/>
      <c r="C252" s="23" t="n"/>
      <c r="D252" s="23" t="n"/>
      <c r="E252" s="22" t="n"/>
      <c r="F252" s="22" t="n"/>
    </row>
    <row r="253">
      <c r="A253" s="22" t="n"/>
      <c r="B253" s="20" t="n"/>
      <c r="C253" s="23" t="n"/>
      <c r="D253" s="23" t="n"/>
      <c r="E253" s="22" t="n"/>
      <c r="F253" s="22" t="n"/>
    </row>
    <row r="254">
      <c r="A254" s="22" t="n"/>
      <c r="B254" s="20" t="n"/>
      <c r="C254" s="23" t="n"/>
      <c r="D254" s="23" t="n"/>
      <c r="E254" s="22" t="n"/>
      <c r="F254" s="22" t="n"/>
    </row>
    <row r="255">
      <c r="A255" s="22" t="n"/>
      <c r="B255" s="20" t="n"/>
      <c r="C255" s="23" t="n"/>
      <c r="D255" s="23" t="n"/>
      <c r="E255" s="22" t="n"/>
      <c r="F255" s="22" t="n"/>
    </row>
    <row r="256">
      <c r="A256" s="22" t="n"/>
      <c r="B256" s="20" t="n"/>
      <c r="C256" s="23" t="n"/>
      <c r="D256" s="23" t="n"/>
      <c r="E256" s="22" t="n"/>
      <c r="F256" s="22" t="n"/>
    </row>
    <row r="257">
      <c r="A257" s="22" t="n"/>
      <c r="B257" s="20" t="n"/>
      <c r="C257" s="23" t="n"/>
      <c r="D257" s="23" t="n"/>
      <c r="E257" s="22" t="n"/>
      <c r="F257" s="22" t="n"/>
    </row>
    <row r="258">
      <c r="A258" s="22" t="n"/>
      <c r="B258" s="20" t="n"/>
      <c r="C258" s="23" t="n"/>
      <c r="D258" s="23" t="n"/>
      <c r="E258" s="22" t="n"/>
      <c r="F258" s="22" t="n"/>
    </row>
    <row r="259">
      <c r="A259" s="22" t="n"/>
      <c r="B259" s="20" t="n"/>
      <c r="C259" s="23" t="n"/>
      <c r="D259" s="23" t="n"/>
      <c r="E259" s="22" t="n"/>
      <c r="F259" s="22" t="n"/>
    </row>
    <row r="260">
      <c r="A260" s="22" t="n"/>
      <c r="B260" s="20" t="n"/>
      <c r="C260" s="23" t="n"/>
      <c r="D260" s="23" t="n"/>
      <c r="E260" s="22" t="n"/>
      <c r="F260" s="22" t="n"/>
    </row>
    <row r="261">
      <c r="A261" s="22" t="n"/>
      <c r="B261" s="20" t="n"/>
      <c r="C261" s="23" t="n"/>
      <c r="D261" s="23" t="n"/>
      <c r="E261" s="22" t="n"/>
      <c r="F261" s="22" t="n"/>
    </row>
    <row r="262">
      <c r="A262" s="22" t="n"/>
      <c r="B262" s="20" t="n"/>
      <c r="C262" s="23" t="n"/>
      <c r="D262" s="23" t="n"/>
      <c r="E262" s="22" t="n"/>
      <c r="F262" s="22" t="n"/>
    </row>
    <row r="263">
      <c r="A263" s="22" t="n"/>
      <c r="B263" s="20" t="n"/>
      <c r="C263" s="23" t="n"/>
      <c r="D263" s="23" t="n"/>
      <c r="E263" s="22" t="n"/>
      <c r="F263" s="22" t="n"/>
    </row>
    <row r="264">
      <c r="A264" s="22" t="n"/>
      <c r="B264" s="20" t="n"/>
      <c r="C264" s="23" t="n"/>
      <c r="D264" s="23" t="n"/>
      <c r="E264" s="22" t="n"/>
      <c r="F264" s="22" t="n"/>
    </row>
    <row r="265">
      <c r="A265" s="22" t="n"/>
      <c r="B265" s="20" t="n"/>
      <c r="C265" s="23" t="n"/>
      <c r="D265" s="23" t="n"/>
      <c r="E265" s="22" t="n"/>
      <c r="F265" s="22" t="n"/>
    </row>
    <row r="266">
      <c r="A266" s="22" t="n"/>
      <c r="B266" s="20" t="n"/>
      <c r="C266" s="23" t="n"/>
      <c r="D266" s="23" t="n"/>
      <c r="E266" s="22" t="n"/>
      <c r="F266" s="22" t="n"/>
    </row>
    <row r="267">
      <c r="A267" s="22" t="n"/>
      <c r="B267" s="20" t="n"/>
      <c r="C267" s="23" t="n"/>
      <c r="D267" s="23" t="n"/>
      <c r="E267" s="22" t="n"/>
      <c r="F267" s="22" t="n"/>
    </row>
    <row r="268">
      <c r="A268" s="22" t="n"/>
      <c r="B268" s="20" t="n"/>
      <c r="C268" s="23" t="n"/>
      <c r="D268" s="23" t="n"/>
      <c r="E268" s="22" t="n"/>
      <c r="F268" s="22" t="n"/>
    </row>
    <row r="269">
      <c r="A269" s="22" t="n"/>
      <c r="B269" s="20" t="n"/>
      <c r="C269" s="23" t="n"/>
      <c r="D269" s="23" t="n"/>
      <c r="E269" s="22" t="n"/>
      <c r="F269" s="22" t="n"/>
    </row>
    <row r="270">
      <c r="A270" s="22" t="n"/>
      <c r="B270" s="20" t="n"/>
      <c r="C270" s="23" t="n"/>
      <c r="D270" s="23" t="n"/>
      <c r="E270" s="22" t="n"/>
      <c r="F270" s="22" t="n"/>
    </row>
    <row r="271">
      <c r="A271" s="22" t="n"/>
      <c r="B271" s="20" t="n"/>
      <c r="C271" s="23" t="n"/>
      <c r="D271" s="23" t="n"/>
      <c r="E271" s="22" t="n"/>
      <c r="F271" s="22" t="n"/>
    </row>
    <row r="272">
      <c r="A272" s="22" t="n"/>
      <c r="B272" s="20" t="n"/>
      <c r="C272" s="23" t="n"/>
      <c r="D272" s="23" t="n"/>
      <c r="E272" s="22" t="n"/>
      <c r="F272" s="22" t="n"/>
    </row>
    <row r="273">
      <c r="A273" s="22" t="n"/>
      <c r="B273" s="20" t="n"/>
      <c r="C273" s="23" t="n"/>
      <c r="D273" s="23" t="n"/>
      <c r="E273" s="22" t="n"/>
      <c r="F273" s="22" t="n"/>
    </row>
    <row r="274">
      <c r="A274" s="22" t="n"/>
      <c r="B274" s="20" t="n"/>
      <c r="C274" s="23" t="n"/>
      <c r="D274" s="23" t="n"/>
      <c r="E274" s="22" t="n"/>
      <c r="F274" s="22" t="n"/>
    </row>
    <row r="275">
      <c r="A275" s="22" t="n"/>
      <c r="B275" s="20" t="n"/>
      <c r="C275" s="23" t="n"/>
      <c r="D275" s="23" t="n"/>
      <c r="E275" s="22" t="n"/>
      <c r="F275" s="22" t="n"/>
    </row>
    <row r="276">
      <c r="A276" s="22" t="n"/>
      <c r="B276" s="20" t="n"/>
      <c r="C276" s="23" t="n"/>
      <c r="D276" s="23" t="n"/>
      <c r="E276" s="22" t="n"/>
      <c r="F276" s="22" t="n"/>
    </row>
    <row r="277">
      <c r="A277" s="22" t="n"/>
      <c r="B277" s="20" t="n"/>
      <c r="C277" s="23" t="n"/>
      <c r="D277" s="23" t="n"/>
      <c r="E277" s="22" t="n"/>
      <c r="F277" s="22" t="n"/>
    </row>
    <row r="278">
      <c r="A278" s="22" t="n"/>
      <c r="B278" s="20" t="n"/>
      <c r="C278" s="23" t="n"/>
      <c r="D278" s="23" t="n"/>
      <c r="E278" s="22" t="n"/>
      <c r="F278" s="22" t="n"/>
    </row>
    <row r="279">
      <c r="A279" s="22" t="n"/>
      <c r="B279" s="20" t="n"/>
      <c r="C279" s="23" t="n"/>
      <c r="D279" s="23" t="n"/>
      <c r="E279" s="22" t="n"/>
      <c r="F279" s="22" t="n"/>
    </row>
    <row r="280">
      <c r="A280" s="22" t="n"/>
      <c r="B280" s="20" t="n"/>
      <c r="C280" s="23" t="n"/>
      <c r="D280" s="23" t="n"/>
      <c r="E280" s="22" t="n"/>
      <c r="F280" s="22" t="n"/>
    </row>
    <row r="281">
      <c r="A281" s="22" t="n"/>
      <c r="B281" s="20" t="n"/>
      <c r="C281" s="23" t="n"/>
      <c r="D281" s="23" t="n"/>
      <c r="E281" s="22" t="n"/>
      <c r="F281" s="22" t="n"/>
    </row>
    <row r="282">
      <c r="A282" s="22" t="n"/>
      <c r="B282" s="20" t="n"/>
      <c r="C282" s="23" t="n"/>
      <c r="D282" s="23" t="n"/>
      <c r="E282" s="22" t="n"/>
      <c r="F282" s="22" t="n"/>
    </row>
    <row r="283">
      <c r="A283" s="22" t="n"/>
      <c r="B283" s="20" t="n"/>
      <c r="C283" s="23" t="n"/>
      <c r="D283" s="23" t="n"/>
      <c r="E283" s="22" t="n"/>
      <c r="F283" s="22" t="n"/>
    </row>
    <row r="284">
      <c r="A284" s="22" t="n"/>
      <c r="B284" s="20" t="n"/>
      <c r="C284" s="23" t="n"/>
      <c r="D284" s="23" t="n"/>
      <c r="E284" s="22" t="n"/>
      <c r="F284" s="22" t="n"/>
    </row>
    <row r="285">
      <c r="A285" s="22" t="n"/>
      <c r="B285" s="20" t="n"/>
      <c r="C285" s="23" t="n"/>
      <c r="D285" s="23" t="n"/>
      <c r="E285" s="22" t="n"/>
      <c r="F285" s="22" t="n"/>
    </row>
    <row r="286">
      <c r="A286" s="22" t="n"/>
      <c r="B286" s="20" t="n"/>
      <c r="C286" s="23" t="n"/>
      <c r="D286" s="23" t="n"/>
      <c r="E286" s="22" t="n"/>
      <c r="F286" s="22" t="n"/>
    </row>
    <row r="287">
      <c r="A287" s="22" t="n"/>
      <c r="B287" s="20" t="n"/>
      <c r="C287" s="23" t="n"/>
      <c r="D287" s="23" t="n"/>
      <c r="E287" s="22" t="n"/>
      <c r="F287" s="22" t="n"/>
    </row>
    <row r="288">
      <c r="A288" s="22" t="n"/>
      <c r="B288" s="20" t="n"/>
      <c r="C288" s="23" t="n"/>
      <c r="D288" s="23" t="n"/>
      <c r="E288" s="22" t="n"/>
      <c r="F288" s="22" t="n"/>
    </row>
    <row r="289">
      <c r="A289" s="22" t="n"/>
      <c r="B289" s="20" t="n"/>
      <c r="C289" s="23" t="n"/>
      <c r="D289" s="23" t="n"/>
      <c r="E289" s="22" t="n"/>
      <c r="F289" s="22" t="n"/>
    </row>
    <row r="290">
      <c r="A290" s="22" t="n"/>
      <c r="B290" s="20" t="n"/>
      <c r="C290" s="23" t="n"/>
      <c r="D290" s="23" t="n"/>
      <c r="E290" s="22" t="n"/>
      <c r="F290" s="22" t="n"/>
    </row>
    <row r="291">
      <c r="A291" s="22" t="n"/>
      <c r="B291" s="20" t="n"/>
      <c r="C291" s="23" t="n"/>
      <c r="D291" s="23" t="n"/>
      <c r="E291" s="22" t="n"/>
      <c r="F291" s="22" t="n"/>
    </row>
    <row r="292">
      <c r="A292" s="22" t="n"/>
      <c r="B292" s="20" t="n"/>
      <c r="C292" s="23" t="n"/>
      <c r="D292" s="23" t="n"/>
      <c r="E292" s="22" t="n"/>
      <c r="F292" s="22" t="n"/>
    </row>
    <row r="293">
      <c r="A293" s="22" t="n"/>
      <c r="B293" s="20" t="n"/>
      <c r="C293" s="23" t="n"/>
      <c r="D293" s="23" t="n"/>
      <c r="E293" s="22" t="n"/>
      <c r="F293" s="22" t="n"/>
    </row>
    <row r="294">
      <c r="A294" s="22" t="n"/>
      <c r="B294" s="20" t="n"/>
      <c r="C294" s="23" t="n"/>
      <c r="D294" s="23" t="n"/>
      <c r="E294" s="22" t="n"/>
      <c r="F294" s="22" t="n"/>
    </row>
    <row r="295">
      <c r="A295" s="22" t="n"/>
      <c r="B295" s="20" t="n"/>
      <c r="C295" s="23" t="n"/>
      <c r="D295" s="23" t="n"/>
      <c r="E295" s="22" t="n"/>
      <c r="F295" s="22" t="n"/>
    </row>
    <row r="296">
      <c r="A296" s="22" t="n"/>
      <c r="B296" s="20" t="n"/>
      <c r="C296" s="23" t="n"/>
      <c r="D296" s="23" t="n"/>
      <c r="E296" s="22" t="n"/>
      <c r="F296" s="22" t="n"/>
    </row>
    <row r="297">
      <c r="A297" s="22" t="n"/>
      <c r="B297" s="20" t="n"/>
      <c r="C297" s="23" t="n"/>
      <c r="D297" s="23" t="n"/>
      <c r="E297" s="22" t="n"/>
      <c r="F297" s="22" t="n"/>
    </row>
    <row r="298">
      <c r="A298" s="22" t="n"/>
      <c r="B298" s="20" t="n"/>
      <c r="C298" s="23" t="n"/>
      <c r="D298" s="23" t="n"/>
      <c r="E298" s="22" t="n"/>
      <c r="F298" s="22" t="n"/>
    </row>
    <row r="299">
      <c r="A299" s="22" t="n"/>
      <c r="B299" s="20" t="n"/>
      <c r="C299" s="23" t="n"/>
      <c r="D299" s="23" t="n"/>
      <c r="E299" s="22" t="n"/>
      <c r="F299" s="22" t="n"/>
    </row>
    <row r="300">
      <c r="A300" s="22" t="n"/>
      <c r="B300" s="20" t="n"/>
      <c r="C300" s="23" t="n"/>
      <c r="D300" s="23" t="n"/>
      <c r="E300" s="22" t="n"/>
      <c r="F300" s="22" t="n"/>
    </row>
    <row r="301">
      <c r="A301" s="22" t="n"/>
      <c r="B301" s="20" t="n"/>
      <c r="C301" s="23" t="n"/>
      <c r="D301" s="23" t="n"/>
      <c r="E301" s="22" t="n"/>
      <c r="F301" s="22" t="n"/>
    </row>
    <row r="302">
      <c r="A302" s="22" t="n"/>
      <c r="B302" s="20" t="n"/>
      <c r="C302" s="23" t="n"/>
      <c r="D302" s="23" t="n"/>
      <c r="E302" s="22" t="n"/>
      <c r="F302" s="22" t="n"/>
    </row>
    <row r="303">
      <c r="A303" s="22" t="n"/>
      <c r="B303" s="20" t="n"/>
      <c r="C303" s="23" t="n"/>
      <c r="D303" s="23" t="n"/>
      <c r="E303" s="22" t="n"/>
      <c r="F303" s="22" t="n"/>
    </row>
    <row r="304">
      <c r="A304" s="22" t="n"/>
      <c r="B304" s="20" t="n"/>
      <c r="C304" s="23" t="n"/>
      <c r="D304" s="23" t="n"/>
      <c r="E304" s="22" t="n"/>
      <c r="F304" s="22" t="n"/>
    </row>
    <row r="305">
      <c r="A305" s="22" t="n"/>
      <c r="B305" s="20" t="n"/>
      <c r="C305" s="23" t="n"/>
      <c r="D305" s="23" t="n"/>
      <c r="E305" s="22" t="n"/>
      <c r="F305" s="22" t="n"/>
    </row>
    <row r="306">
      <c r="A306" s="22" t="n"/>
      <c r="B306" s="20" t="n"/>
      <c r="C306" s="23" t="n"/>
      <c r="D306" s="23" t="n"/>
      <c r="E306" s="22" t="n"/>
      <c r="F306" s="22" t="n"/>
    </row>
    <row r="307">
      <c r="A307" s="22" t="n"/>
      <c r="B307" s="20" t="n"/>
      <c r="C307" s="23" t="n"/>
      <c r="D307" s="23" t="n"/>
      <c r="E307" s="22" t="n"/>
      <c r="F307" s="22" t="n"/>
    </row>
    <row r="308">
      <c r="A308" s="22" t="n"/>
      <c r="B308" s="20" t="n"/>
      <c r="C308" s="23" t="n"/>
      <c r="D308" s="23" t="n"/>
      <c r="E308" s="22" t="n"/>
      <c r="F308" s="22" t="n"/>
    </row>
    <row r="309">
      <c r="A309" s="22" t="n"/>
      <c r="B309" s="20" t="n"/>
      <c r="C309" s="23" t="n"/>
      <c r="D309" s="23" t="n"/>
      <c r="E309" s="22" t="n"/>
      <c r="F309" s="22" t="n"/>
    </row>
    <row r="310">
      <c r="A310" s="22" t="n"/>
      <c r="B310" s="20" t="n"/>
      <c r="C310" s="23" t="n"/>
      <c r="D310" s="23" t="n"/>
      <c r="E310" s="22" t="n"/>
      <c r="F310" s="22" t="n"/>
    </row>
    <row r="311">
      <c r="A311" s="22" t="n"/>
      <c r="B311" s="20" t="n"/>
      <c r="C311" s="23" t="n"/>
      <c r="D311" s="23" t="n"/>
      <c r="E311" s="22" t="n"/>
      <c r="F311" s="22" t="n"/>
    </row>
    <row r="312">
      <c r="A312" s="22" t="n"/>
      <c r="B312" s="20" t="n"/>
      <c r="C312" s="23" t="n"/>
      <c r="D312" s="23" t="n"/>
      <c r="E312" s="22" t="n"/>
      <c r="F312" s="22" t="n"/>
    </row>
    <row r="313">
      <c r="A313" s="22" t="n"/>
      <c r="B313" s="20" t="n"/>
      <c r="C313" s="23" t="n"/>
      <c r="D313" s="23" t="n"/>
      <c r="E313" s="22" t="n"/>
      <c r="F313" s="22" t="n"/>
    </row>
    <row r="314">
      <c r="A314" s="22" t="n"/>
      <c r="B314" s="20" t="n"/>
      <c r="C314" s="23" t="n"/>
      <c r="D314" s="23" t="n"/>
      <c r="E314" s="22" t="n"/>
      <c r="F314" s="22" t="n"/>
    </row>
    <row r="315">
      <c r="A315" s="22" t="n"/>
      <c r="B315" s="20" t="n"/>
      <c r="C315" s="23" t="n"/>
      <c r="D315" s="23" t="n"/>
      <c r="E315" s="22" t="n"/>
      <c r="F315" s="22" t="n"/>
    </row>
    <row r="316">
      <c r="A316" s="22" t="n"/>
      <c r="B316" s="20" t="n"/>
      <c r="C316" s="23" t="n"/>
      <c r="D316" s="23" t="n"/>
      <c r="E316" s="22" t="n"/>
      <c r="F316" s="22" t="n"/>
    </row>
    <row r="317">
      <c r="A317" s="22" t="n"/>
      <c r="B317" s="20" t="n"/>
      <c r="C317" s="23" t="n"/>
      <c r="D317" s="23" t="n"/>
      <c r="E317" s="22" t="n"/>
      <c r="F317" s="22" t="n"/>
    </row>
    <row r="318">
      <c r="A318" s="22" t="n"/>
      <c r="B318" s="20" t="n"/>
      <c r="C318" s="23" t="n"/>
      <c r="D318" s="23" t="n"/>
      <c r="E318" s="22" t="n"/>
      <c r="F318" s="22" t="n"/>
    </row>
    <row r="319">
      <c r="A319" s="22" t="n"/>
      <c r="B319" s="20" t="n"/>
      <c r="C319" s="23" t="n"/>
      <c r="D319" s="23" t="n"/>
      <c r="E319" s="22" t="n"/>
      <c r="F319" s="22" t="n"/>
    </row>
    <row r="320">
      <c r="A320" s="22" t="n"/>
      <c r="B320" s="20" t="n"/>
      <c r="C320" s="23" t="n"/>
      <c r="D320" s="23" t="n"/>
      <c r="E320" s="22" t="n"/>
      <c r="F320" s="22" t="n"/>
    </row>
    <row r="321">
      <c r="A321" s="22" t="n"/>
      <c r="B321" s="20" t="n"/>
      <c r="C321" s="23" t="n"/>
      <c r="D321" s="23" t="n"/>
      <c r="E321" s="22" t="n"/>
      <c r="F321" s="22" t="n"/>
    </row>
    <row r="322">
      <c r="A322" s="22" t="n"/>
      <c r="B322" s="20" t="n"/>
      <c r="C322" s="23" t="n"/>
      <c r="D322" s="23" t="n"/>
      <c r="E322" s="22" t="n"/>
      <c r="F322" s="22" t="n"/>
    </row>
    <row r="323">
      <c r="A323" s="22" t="n"/>
      <c r="B323" s="20" t="n"/>
      <c r="C323" s="23" t="n"/>
      <c r="D323" s="23" t="n"/>
      <c r="E323" s="22" t="n"/>
      <c r="F323" s="22" t="n"/>
    </row>
    <row r="324">
      <c r="A324" s="22" t="n"/>
      <c r="B324" s="20" t="n"/>
      <c r="C324" s="23" t="n"/>
      <c r="D324" s="23" t="n"/>
      <c r="E324" s="22" t="n"/>
      <c r="F324" s="22" t="n"/>
    </row>
    <row r="325">
      <c r="A325" s="22" t="n"/>
      <c r="B325" s="20" t="n"/>
      <c r="C325" s="23" t="n"/>
      <c r="D325" s="23" t="n"/>
      <c r="E325" s="22" t="n"/>
      <c r="F325" s="22" t="n"/>
    </row>
    <row r="326">
      <c r="A326" s="22" t="n"/>
      <c r="B326" s="20" t="n"/>
      <c r="C326" s="23" t="n"/>
      <c r="D326" s="23" t="n"/>
      <c r="E326" s="22" t="n"/>
      <c r="F326" s="22" t="n"/>
    </row>
    <row r="327">
      <c r="A327" s="22" t="n"/>
      <c r="B327" s="20" t="n"/>
      <c r="C327" s="23" t="n"/>
      <c r="D327" s="23" t="n"/>
      <c r="E327" s="22" t="n"/>
      <c r="F327" s="22" t="n"/>
    </row>
    <row r="328">
      <c r="A328" s="22" t="n"/>
      <c r="B328" s="20" t="n"/>
      <c r="C328" s="23" t="n"/>
      <c r="D328" s="23" t="n"/>
      <c r="E328" s="22" t="n"/>
      <c r="F328" s="22" t="n"/>
    </row>
    <row r="329">
      <c r="A329" s="22" t="n"/>
      <c r="B329" s="20" t="n"/>
      <c r="C329" s="23" t="n"/>
      <c r="D329" s="23" t="n"/>
      <c r="E329" s="22" t="n"/>
      <c r="F329" s="22" t="n"/>
    </row>
    <row r="330">
      <c r="A330" s="22" t="n"/>
      <c r="B330" s="20" t="n"/>
      <c r="C330" s="23" t="n"/>
      <c r="D330" s="23" t="n"/>
      <c r="E330" s="22" t="n"/>
      <c r="F330" s="22" t="n"/>
    </row>
    <row r="331">
      <c r="A331" s="22" t="n"/>
      <c r="B331" s="20" t="n"/>
      <c r="C331" s="23" t="n"/>
      <c r="D331" s="23" t="n"/>
      <c r="E331" s="22" t="n"/>
      <c r="F331" s="22" t="n"/>
    </row>
    <row r="332">
      <c r="A332" s="22" t="n"/>
      <c r="B332" s="20" t="n"/>
      <c r="C332" s="23" t="n"/>
      <c r="D332" s="23" t="n"/>
      <c r="E332" s="22" t="n"/>
      <c r="F332" s="22" t="n"/>
    </row>
    <row r="333">
      <c r="A333" s="22" t="n"/>
      <c r="B333" s="20" t="n"/>
      <c r="C333" s="23" t="n"/>
      <c r="D333" s="23" t="n"/>
      <c r="E333" s="22" t="n"/>
      <c r="F333" s="22" t="n"/>
    </row>
    <row r="334">
      <c r="A334" s="22" t="n"/>
      <c r="B334" s="20" t="n"/>
      <c r="C334" s="23" t="n"/>
      <c r="D334" s="23" t="n"/>
      <c r="E334" s="22" t="n"/>
      <c r="F334" s="22" t="n"/>
    </row>
    <row r="335">
      <c r="A335" s="22" t="n"/>
      <c r="B335" s="20" t="n"/>
      <c r="C335" s="23" t="n"/>
      <c r="D335" s="23" t="n"/>
      <c r="E335" s="22" t="n"/>
      <c r="F335" s="22" t="n"/>
    </row>
    <row r="336">
      <c r="A336" s="22" t="n"/>
      <c r="B336" s="20" t="n"/>
      <c r="C336" s="23" t="n"/>
      <c r="D336" s="23" t="n"/>
      <c r="E336" s="22" t="n"/>
      <c r="F336" s="22" t="n"/>
    </row>
    <row r="337">
      <c r="A337" s="22" t="n"/>
      <c r="B337" s="20" t="n"/>
      <c r="C337" s="23" t="n"/>
      <c r="D337" s="23" t="n"/>
      <c r="E337" s="22" t="n"/>
      <c r="F337" s="22" t="n"/>
    </row>
    <row r="338">
      <c r="A338" s="22" t="n"/>
      <c r="B338" s="20" t="n"/>
      <c r="C338" s="23" t="n"/>
      <c r="D338" s="23" t="n"/>
      <c r="E338" s="22" t="n"/>
      <c r="F338" s="22" t="n"/>
    </row>
    <row r="339">
      <c r="A339" s="22" t="n"/>
      <c r="B339" s="20" t="n"/>
      <c r="C339" s="23" t="n"/>
      <c r="D339" s="23" t="n"/>
      <c r="E339" s="22" t="n"/>
      <c r="F339" s="22" t="n"/>
    </row>
    <row r="340">
      <c r="A340" s="22" t="n"/>
      <c r="B340" s="20" t="n"/>
      <c r="C340" s="23" t="n"/>
      <c r="D340" s="23" t="n"/>
      <c r="E340" s="22" t="n"/>
      <c r="F340" s="22" t="n"/>
    </row>
    <row r="341">
      <c r="A341" s="22" t="n"/>
      <c r="B341" s="20" t="n"/>
      <c r="C341" s="23" t="n"/>
      <c r="D341" s="23" t="n"/>
      <c r="E341" s="22" t="n"/>
      <c r="F341" s="22" t="n"/>
    </row>
    <row r="342">
      <c r="A342" s="22" t="n"/>
      <c r="B342" s="20" t="n"/>
      <c r="C342" s="23" t="n"/>
      <c r="D342" s="23" t="n"/>
      <c r="E342" s="22" t="n"/>
      <c r="F342" s="22" t="n"/>
    </row>
    <row r="343">
      <c r="A343" s="22" t="n"/>
      <c r="B343" s="20" t="n"/>
      <c r="C343" s="23" t="n"/>
      <c r="D343" s="23" t="n"/>
      <c r="E343" s="22" t="n"/>
      <c r="F343" s="22" t="n"/>
    </row>
    <row r="344">
      <c r="A344" s="22" t="n"/>
      <c r="B344" s="20" t="n"/>
      <c r="C344" s="23" t="n"/>
      <c r="D344" s="23" t="n"/>
      <c r="E344" s="22" t="n"/>
      <c r="F344" s="22" t="n"/>
    </row>
    <row r="345">
      <c r="A345" s="22" t="n"/>
      <c r="B345" s="20" t="n"/>
      <c r="C345" s="23" t="n"/>
      <c r="D345" s="23" t="n"/>
      <c r="E345" s="22" t="n"/>
      <c r="F345" s="22" t="n"/>
    </row>
    <row r="346">
      <c r="A346" s="22" t="n"/>
      <c r="B346" s="20" t="n"/>
      <c r="C346" s="23" t="n"/>
      <c r="D346" s="23" t="n"/>
      <c r="E346" s="22" t="n"/>
      <c r="F346" s="22" t="n"/>
    </row>
    <row r="347">
      <c r="A347" s="22" t="n"/>
      <c r="B347" s="20" t="n"/>
      <c r="C347" s="23" t="n"/>
      <c r="D347" s="23" t="n"/>
      <c r="E347" s="22" t="n"/>
      <c r="F347" s="22" t="n"/>
    </row>
    <row r="348">
      <c r="A348" s="22" t="n"/>
      <c r="B348" s="20" t="n"/>
      <c r="C348" s="23" t="n"/>
      <c r="D348" s="23" t="n"/>
      <c r="E348" s="22" t="n"/>
      <c r="F348" s="22" t="n"/>
    </row>
    <row r="349">
      <c r="A349" s="22" t="n"/>
      <c r="B349" s="20" t="n"/>
      <c r="C349" s="23" t="n"/>
      <c r="D349" s="23" t="n"/>
      <c r="E349" s="22" t="n"/>
      <c r="F349" s="22" t="n"/>
    </row>
    <row r="350">
      <c r="A350" s="22" t="n"/>
      <c r="B350" s="20" t="n"/>
      <c r="C350" s="23" t="n"/>
      <c r="D350" s="23" t="n"/>
      <c r="E350" s="22" t="n"/>
      <c r="F350" s="22" t="n"/>
    </row>
    <row r="351">
      <c r="A351" s="22" t="n"/>
      <c r="B351" s="20" t="n"/>
      <c r="C351" s="23" t="n"/>
      <c r="D351" s="23" t="n"/>
      <c r="E351" s="22" t="n"/>
      <c r="F351" s="22" t="n"/>
    </row>
    <row r="352">
      <c r="A352" s="22" t="n"/>
      <c r="B352" s="20" t="n"/>
      <c r="C352" s="23" t="n"/>
      <c r="D352" s="23" t="n"/>
      <c r="E352" s="22" t="n"/>
      <c r="F352" s="22" t="n"/>
    </row>
    <row r="353">
      <c r="A353" s="22" t="n"/>
      <c r="B353" s="20" t="n"/>
      <c r="C353" s="23" t="n"/>
      <c r="D353" s="23" t="n"/>
      <c r="E353" s="22" t="n"/>
      <c r="F353" s="22" t="n"/>
    </row>
    <row r="354">
      <c r="A354" s="22" t="n"/>
      <c r="B354" s="20" t="n"/>
      <c r="C354" s="23" t="n"/>
      <c r="D354" s="23" t="n"/>
      <c r="E354" s="22" t="n"/>
      <c r="F354" s="22" t="n"/>
    </row>
    <row r="355">
      <c r="A355" s="22" t="n"/>
      <c r="B355" s="20" t="n"/>
      <c r="C355" s="23" t="n"/>
      <c r="D355" s="23" t="n"/>
      <c r="E355" s="22" t="n"/>
      <c r="F355" s="22" t="n"/>
    </row>
    <row r="356">
      <c r="A356" s="22" t="n"/>
      <c r="B356" s="20" t="n"/>
      <c r="C356" s="23" t="n"/>
      <c r="D356" s="23" t="n"/>
      <c r="E356" s="22" t="n"/>
      <c r="F356" s="22" t="n"/>
    </row>
    <row r="357">
      <c r="A357" s="22" t="n"/>
      <c r="B357" s="20" t="n"/>
      <c r="C357" s="23" t="n"/>
      <c r="D357" s="23" t="n"/>
      <c r="E357" s="22" t="n"/>
      <c r="F357" s="22" t="n"/>
    </row>
    <row r="358">
      <c r="A358" s="22" t="n"/>
      <c r="B358" s="20" t="n"/>
      <c r="C358" s="23" t="n"/>
      <c r="D358" s="23" t="n"/>
      <c r="E358" s="22" t="n"/>
      <c r="F358" s="22" t="n"/>
    </row>
    <row r="359">
      <c r="A359" s="22" t="n"/>
      <c r="B359" s="20" t="n"/>
      <c r="C359" s="23" t="n"/>
      <c r="D359" s="23" t="n"/>
      <c r="E359" s="22" t="n"/>
      <c r="F359" s="22" t="n"/>
    </row>
    <row r="360">
      <c r="A360" s="22" t="n"/>
      <c r="B360" s="20" t="n"/>
      <c r="C360" s="23" t="n"/>
      <c r="D360" s="23" t="n"/>
      <c r="E360" s="22" t="n"/>
      <c r="F360" s="22" t="n"/>
    </row>
    <row r="361">
      <c r="A361" s="22" t="n"/>
      <c r="B361" s="20" t="n"/>
      <c r="C361" s="23" t="n"/>
      <c r="D361" s="23" t="n"/>
      <c r="E361" s="22" t="n"/>
      <c r="F361" s="22" t="n"/>
    </row>
    <row r="362">
      <c r="A362" s="22" t="n"/>
      <c r="B362" s="20" t="n"/>
      <c r="C362" s="23" t="n"/>
      <c r="D362" s="23" t="n"/>
      <c r="E362" s="22" t="n"/>
      <c r="F362" s="22" t="n"/>
    </row>
    <row r="363">
      <c r="A363" s="22" t="n"/>
      <c r="B363" s="20" t="n"/>
      <c r="C363" s="23" t="n"/>
      <c r="D363" s="23" t="n"/>
      <c r="E363" s="22" t="n"/>
      <c r="F363" s="22" t="n"/>
    </row>
    <row r="364">
      <c r="A364" s="22" t="n"/>
      <c r="B364" s="20" t="n"/>
      <c r="C364" s="23" t="n"/>
      <c r="D364" s="23" t="n"/>
      <c r="E364" s="22" t="n"/>
      <c r="F364" s="22" t="n"/>
    </row>
    <row r="365">
      <c r="A365" s="22" t="n"/>
      <c r="B365" s="20" t="n"/>
      <c r="C365" s="23" t="n"/>
      <c r="D365" s="23" t="n"/>
      <c r="E365" s="22" t="n"/>
      <c r="F365" s="22" t="n"/>
    </row>
    <row r="366">
      <c r="A366" s="22" t="n"/>
      <c r="B366" s="20" t="n"/>
      <c r="C366" s="23" t="n"/>
      <c r="D366" s="23" t="n"/>
      <c r="E366" s="22" t="n"/>
      <c r="F366" s="22" t="n"/>
    </row>
    <row r="367">
      <c r="A367" s="22" t="n"/>
      <c r="B367" s="20" t="n"/>
      <c r="C367" s="23" t="n"/>
      <c r="D367" s="23" t="n"/>
      <c r="E367" s="22" t="n"/>
      <c r="F367" s="22" t="n"/>
    </row>
    <row r="368">
      <c r="A368" s="22" t="n"/>
      <c r="B368" s="20" t="n"/>
      <c r="C368" s="23" t="n"/>
      <c r="D368" s="23" t="n"/>
      <c r="E368" s="22" t="n"/>
      <c r="F368" s="22" t="n"/>
    </row>
    <row r="369">
      <c r="A369" s="22" t="n"/>
      <c r="B369" s="20" t="n"/>
      <c r="C369" s="23" t="n"/>
      <c r="D369" s="23" t="n"/>
      <c r="E369" s="22" t="n"/>
      <c r="F369" s="22" t="n"/>
    </row>
    <row r="370">
      <c r="A370" s="22" t="n"/>
      <c r="B370" s="20" t="n"/>
      <c r="C370" s="23" t="n"/>
      <c r="D370" s="23" t="n"/>
      <c r="E370" s="22" t="n"/>
      <c r="F370" s="22" t="n"/>
    </row>
    <row r="371">
      <c r="A371" s="22" t="n"/>
      <c r="B371" s="20" t="n"/>
      <c r="C371" s="23" t="n"/>
      <c r="D371" s="23" t="n"/>
      <c r="E371" s="22" t="n"/>
      <c r="F371" s="22" t="n"/>
    </row>
    <row r="372">
      <c r="A372" s="22" t="n"/>
      <c r="B372" s="20" t="n"/>
      <c r="C372" s="23" t="n"/>
      <c r="D372" s="23" t="n"/>
      <c r="E372" s="22" t="n"/>
      <c r="F372" s="22" t="n"/>
    </row>
    <row r="373">
      <c r="A373" s="22" t="n"/>
      <c r="B373" s="20" t="n"/>
      <c r="C373" s="23" t="n"/>
      <c r="D373" s="23" t="n"/>
      <c r="E373" s="22" t="n"/>
      <c r="F373" s="22" t="n"/>
    </row>
    <row r="374">
      <c r="A374" s="22" t="n"/>
      <c r="B374" s="20" t="n"/>
      <c r="C374" s="23" t="n"/>
      <c r="D374" s="23" t="n"/>
      <c r="E374" s="22" t="n"/>
      <c r="F374" s="22" t="n"/>
    </row>
    <row r="375">
      <c r="A375" s="22" t="n"/>
      <c r="B375" s="20" t="n"/>
      <c r="C375" s="23" t="n"/>
      <c r="D375" s="23" t="n"/>
      <c r="E375" s="22" t="n"/>
      <c r="F375" s="22" t="n"/>
    </row>
    <row r="376">
      <c r="A376" s="22" t="n"/>
      <c r="B376" s="20" t="n"/>
      <c r="C376" s="23" t="n"/>
      <c r="D376" s="23" t="n"/>
      <c r="E376" s="22" t="n"/>
      <c r="F376" s="22" t="n"/>
    </row>
    <row r="377">
      <c r="A377" s="22" t="n"/>
      <c r="B377" s="20" t="n"/>
      <c r="C377" s="23" t="n"/>
      <c r="D377" s="23" t="n"/>
      <c r="E377" s="22" t="n"/>
      <c r="F377" s="22" t="n"/>
    </row>
    <row r="378">
      <c r="A378" s="22" t="n"/>
      <c r="B378" s="20" t="n"/>
      <c r="C378" s="23" t="n"/>
      <c r="D378" s="23" t="n"/>
      <c r="E378" s="22" t="n"/>
      <c r="F378" s="22" t="n"/>
    </row>
    <row r="379">
      <c r="A379" s="22" t="n"/>
      <c r="B379" s="20" t="n"/>
      <c r="C379" s="23" t="n"/>
      <c r="D379" s="23" t="n"/>
      <c r="E379" s="22" t="n"/>
      <c r="F379" s="22" t="n"/>
    </row>
    <row r="380">
      <c r="A380" s="22" t="n"/>
      <c r="B380" s="20" t="n"/>
      <c r="C380" s="23" t="n"/>
      <c r="D380" s="23" t="n"/>
      <c r="E380" s="22" t="n"/>
      <c r="F380" s="22" t="n"/>
    </row>
    <row r="381">
      <c r="A381" s="22" t="n"/>
      <c r="B381" s="20" t="n"/>
      <c r="C381" s="23" t="n"/>
      <c r="D381" s="23" t="n"/>
      <c r="E381" s="22" t="n"/>
      <c r="F381" s="22" t="n"/>
    </row>
    <row r="382">
      <c r="A382" s="22" t="n"/>
      <c r="B382" s="20" t="n"/>
      <c r="C382" s="23" t="n"/>
      <c r="D382" s="23" t="n"/>
      <c r="E382" s="22" t="n"/>
      <c r="F382" s="22" t="n"/>
    </row>
    <row r="383">
      <c r="A383" s="22" t="n"/>
      <c r="B383" s="20" t="n"/>
      <c r="C383" s="23" t="n"/>
      <c r="D383" s="23" t="n"/>
      <c r="E383" s="22" t="n"/>
      <c r="F383" s="22" t="n"/>
    </row>
    <row r="384">
      <c r="A384" s="22" t="n"/>
      <c r="B384" s="20" t="n"/>
      <c r="C384" s="23" t="n"/>
      <c r="D384" s="23" t="n"/>
      <c r="E384" s="22" t="n"/>
      <c r="F384" s="22" t="n"/>
    </row>
    <row r="385">
      <c r="A385" s="22" t="n"/>
      <c r="B385" s="20" t="n"/>
      <c r="C385" s="23" t="n"/>
      <c r="D385" s="23" t="n"/>
      <c r="E385" s="22" t="n"/>
      <c r="F385" s="22" t="n"/>
    </row>
    <row r="386">
      <c r="A386" s="22" t="n"/>
      <c r="B386" s="20" t="n"/>
      <c r="C386" s="23" t="n"/>
      <c r="D386" s="23" t="n"/>
      <c r="E386" s="22" t="n"/>
      <c r="F386" s="22" t="n"/>
    </row>
    <row r="387">
      <c r="A387" s="22" t="n"/>
      <c r="B387" s="20" t="n"/>
      <c r="C387" s="23" t="n"/>
      <c r="D387" s="23" t="n"/>
      <c r="E387" s="22" t="n"/>
      <c r="F387" s="22" t="n"/>
    </row>
    <row r="388">
      <c r="A388" s="22" t="n"/>
      <c r="B388" s="20" t="n"/>
      <c r="C388" s="23" t="n"/>
      <c r="D388" s="23" t="n"/>
      <c r="E388" s="22" t="n"/>
      <c r="F388" s="22" t="n"/>
    </row>
    <row r="389">
      <c r="A389" s="22" t="n"/>
      <c r="B389" s="20" t="n"/>
      <c r="C389" s="23" t="n"/>
      <c r="D389" s="23" t="n"/>
      <c r="E389" s="22" t="n"/>
      <c r="F389" s="22" t="n"/>
    </row>
    <row r="390">
      <c r="A390" s="22" t="n"/>
      <c r="B390" s="20" t="n"/>
      <c r="C390" s="23" t="n"/>
      <c r="D390" s="23" t="n"/>
      <c r="E390" s="22" t="n"/>
      <c r="F390" s="22" t="n"/>
    </row>
    <row r="391">
      <c r="A391" s="22" t="n"/>
      <c r="B391" s="20" t="n"/>
      <c r="C391" s="23" t="n"/>
      <c r="D391" s="23" t="n"/>
      <c r="E391" s="22" t="n"/>
      <c r="F391" s="22" t="n"/>
    </row>
    <row r="392">
      <c r="A392" s="22" t="n"/>
      <c r="B392" s="20" t="n"/>
      <c r="C392" s="23" t="n"/>
      <c r="D392" s="23" t="n"/>
      <c r="E392" s="22" t="n"/>
      <c r="F392" s="22" t="n"/>
    </row>
    <row r="393">
      <c r="A393" s="22" t="n"/>
      <c r="B393" s="20" t="n"/>
      <c r="C393" s="23" t="n"/>
      <c r="D393" s="23" t="n"/>
      <c r="E393" s="22" t="n"/>
      <c r="F393" s="22" t="n"/>
    </row>
    <row r="394">
      <c r="A394" s="22" t="n"/>
      <c r="B394" s="20" t="n"/>
      <c r="C394" s="23" t="n"/>
      <c r="D394" s="23" t="n"/>
      <c r="E394" s="22" t="n"/>
      <c r="F394" s="22" t="n"/>
    </row>
    <row r="395">
      <c r="A395" s="22" t="n"/>
      <c r="B395" s="20" t="n"/>
      <c r="C395" s="23" t="n"/>
      <c r="D395" s="23" t="n"/>
      <c r="E395" s="22" t="n"/>
      <c r="F395" s="22" t="n"/>
    </row>
    <row r="396">
      <c r="A396" s="22" t="n"/>
      <c r="B396" s="20" t="n"/>
      <c r="C396" s="23" t="n"/>
      <c r="D396" s="23" t="n"/>
      <c r="E396" s="22" t="n"/>
      <c r="F396" s="22" t="n"/>
    </row>
    <row r="397">
      <c r="A397" s="22" t="n"/>
      <c r="B397" s="20" t="n"/>
      <c r="C397" s="23" t="n"/>
      <c r="D397" s="23" t="n"/>
      <c r="E397" s="22" t="n"/>
      <c r="F397" s="22" t="n"/>
    </row>
    <row r="398">
      <c r="A398" s="22" t="n"/>
      <c r="B398" s="20" t="n"/>
      <c r="C398" s="23" t="n"/>
      <c r="D398" s="23" t="n"/>
      <c r="E398" s="22" t="n"/>
      <c r="F398" s="22" t="n"/>
    </row>
    <row r="399">
      <c r="A399" s="22" t="n"/>
      <c r="B399" s="20" t="n"/>
      <c r="C399" s="23" t="n"/>
      <c r="D399" s="23" t="n"/>
      <c r="E399" s="22" t="n"/>
      <c r="F399" s="22" t="n"/>
    </row>
    <row r="400">
      <c r="A400" s="22" t="n"/>
      <c r="B400" s="20" t="n"/>
      <c r="C400" s="23" t="n"/>
      <c r="D400" s="23" t="n"/>
      <c r="E400" s="22" t="n"/>
      <c r="F400" s="22" t="n"/>
    </row>
    <row r="401">
      <c r="A401" s="22" t="n"/>
      <c r="B401" s="20" t="n"/>
      <c r="C401" s="23" t="n"/>
      <c r="D401" s="23" t="n"/>
      <c r="E401" s="22" t="n"/>
      <c r="F401" s="22" t="n"/>
    </row>
    <row r="402">
      <c r="A402" s="22" t="n"/>
      <c r="B402" s="20" t="n"/>
      <c r="C402" s="23" t="n"/>
      <c r="D402" s="23" t="n"/>
      <c r="E402" s="22" t="n"/>
      <c r="F402" s="22" t="n"/>
    </row>
    <row r="403">
      <c r="A403" s="22" t="n"/>
      <c r="B403" s="20" t="n"/>
      <c r="C403" s="23" t="n"/>
      <c r="D403" s="23" t="n"/>
      <c r="E403" s="22" t="n"/>
      <c r="F403" s="22" t="n"/>
    </row>
    <row r="404">
      <c r="A404" s="22" t="n"/>
      <c r="B404" s="20" t="n"/>
      <c r="C404" s="23" t="n"/>
      <c r="D404" s="23" t="n"/>
      <c r="E404" s="22" t="n"/>
      <c r="F404" s="22" t="n"/>
    </row>
    <row r="405">
      <c r="A405" s="22" t="n"/>
      <c r="B405" s="20" t="n"/>
      <c r="C405" s="23" t="n"/>
      <c r="D405" s="23" t="n"/>
      <c r="E405" s="22" t="n"/>
      <c r="F405" s="22" t="n"/>
    </row>
    <row r="406">
      <c r="A406" s="22" t="n"/>
      <c r="B406" s="20" t="n"/>
      <c r="C406" s="23" t="n"/>
      <c r="D406" s="23" t="n"/>
      <c r="E406" s="22" t="n"/>
      <c r="F406" s="22" t="n"/>
    </row>
    <row r="407">
      <c r="A407" s="22" t="n"/>
      <c r="B407" s="20" t="n"/>
      <c r="C407" s="23" t="n"/>
      <c r="D407" s="23" t="n"/>
      <c r="E407" s="22" t="n"/>
      <c r="F407" s="22" t="n"/>
    </row>
    <row r="408">
      <c r="A408" s="22" t="n"/>
      <c r="B408" s="20" t="n"/>
      <c r="C408" s="23" t="n"/>
      <c r="D408" s="23" t="n"/>
      <c r="E408" s="22" t="n"/>
      <c r="F408" s="22" t="n"/>
    </row>
    <row r="409">
      <c r="A409" s="22" t="n"/>
      <c r="B409" s="20" t="n"/>
      <c r="C409" s="23" t="n"/>
      <c r="D409" s="23" t="n"/>
      <c r="E409" s="22" t="n"/>
      <c r="F409" s="22" t="n"/>
    </row>
    <row r="410">
      <c r="A410" s="22" t="n"/>
      <c r="B410" s="20" t="n"/>
      <c r="C410" s="23" t="n"/>
      <c r="D410" s="23" t="n"/>
      <c r="E410" s="22" t="n"/>
      <c r="F410" s="22" t="n"/>
    </row>
    <row r="411">
      <c r="A411" s="22" t="n"/>
      <c r="B411" s="20" t="n"/>
      <c r="C411" s="23" t="n"/>
      <c r="D411" s="23" t="n"/>
      <c r="E411" s="22" t="n"/>
      <c r="F411" s="22" t="n"/>
    </row>
    <row r="412">
      <c r="A412" s="22" t="n"/>
      <c r="B412" s="20" t="n"/>
      <c r="C412" s="23" t="n"/>
      <c r="D412" s="23" t="n"/>
      <c r="E412" s="22" t="n"/>
      <c r="F412" s="22" t="n"/>
    </row>
    <row r="413">
      <c r="A413" s="22" t="n"/>
      <c r="B413" s="20" t="n"/>
      <c r="C413" s="23" t="n"/>
      <c r="D413" s="23" t="n"/>
      <c r="E413" s="22" t="n"/>
      <c r="F413" s="22" t="n"/>
    </row>
    <row r="414">
      <c r="A414" s="22" t="n"/>
      <c r="B414" s="20" t="n"/>
      <c r="C414" s="23" t="n"/>
      <c r="D414" s="23" t="n"/>
      <c r="E414" s="22" t="n"/>
      <c r="F414" s="22" t="n"/>
    </row>
    <row r="415">
      <c r="A415" s="22" t="n"/>
      <c r="B415" s="20" t="n"/>
      <c r="C415" s="23" t="n"/>
      <c r="D415" s="23" t="n"/>
      <c r="E415" s="22" t="n"/>
      <c r="F415" s="22" t="n"/>
    </row>
    <row r="416">
      <c r="A416" s="22" t="n"/>
      <c r="B416" s="20" t="n"/>
      <c r="C416" s="23" t="n"/>
      <c r="D416" s="23" t="n"/>
      <c r="E416" s="22" t="n"/>
      <c r="F416" s="22" t="n"/>
    </row>
    <row r="417">
      <c r="A417" s="22" t="n"/>
      <c r="B417" s="20" t="n"/>
      <c r="C417" s="23" t="n"/>
      <c r="D417" s="23" t="n"/>
      <c r="E417" s="22" t="n"/>
      <c r="F417" s="22" t="n"/>
    </row>
    <row r="418">
      <c r="A418" s="22" t="n"/>
      <c r="B418" s="20" t="n"/>
      <c r="C418" s="23" t="n"/>
      <c r="D418" s="23" t="n"/>
      <c r="E418" s="22" t="n"/>
      <c r="F418" s="22" t="n"/>
    </row>
    <row r="419">
      <c r="A419" s="22" t="n"/>
      <c r="B419" s="20" t="n"/>
      <c r="C419" s="23" t="n"/>
      <c r="D419" s="23" t="n"/>
      <c r="E419" s="22" t="n"/>
      <c r="F419" s="22" t="n"/>
    </row>
    <row r="420">
      <c r="A420" s="22" t="n"/>
      <c r="B420" s="20" t="n"/>
      <c r="C420" s="23" t="n"/>
      <c r="D420" s="23" t="n"/>
      <c r="E420" s="22" t="n"/>
      <c r="F420" s="22" t="n"/>
    </row>
    <row r="421">
      <c r="A421" s="22" t="n"/>
      <c r="B421" s="20" t="n"/>
      <c r="C421" s="23" t="n"/>
      <c r="D421" s="23" t="n"/>
      <c r="E421" s="22" t="n"/>
      <c r="F421" s="22" t="n"/>
    </row>
    <row r="422">
      <c r="A422" s="22" t="n"/>
      <c r="B422" s="20" t="n"/>
      <c r="C422" s="23" t="n"/>
      <c r="D422" s="23" t="n"/>
      <c r="E422" s="22" t="n"/>
      <c r="F422" s="22" t="n"/>
    </row>
    <row r="423">
      <c r="A423" s="22" t="n"/>
      <c r="B423" s="20" t="n"/>
      <c r="C423" s="23" t="n"/>
      <c r="D423" s="23" t="n"/>
      <c r="E423" s="22" t="n"/>
      <c r="F423" s="22" t="n"/>
    </row>
    <row r="424">
      <c r="A424" s="22" t="n"/>
      <c r="B424" s="20" t="n"/>
      <c r="C424" s="23" t="n"/>
      <c r="D424" s="23" t="n"/>
      <c r="E424" s="22" t="n"/>
      <c r="F424" s="22" t="n"/>
    </row>
    <row r="425">
      <c r="A425" s="22" t="n"/>
      <c r="B425" s="20" t="n"/>
      <c r="C425" s="23" t="n"/>
      <c r="D425" s="23" t="n"/>
      <c r="E425" s="22" t="n"/>
      <c r="F425" s="22" t="n"/>
    </row>
    <row r="426">
      <c r="A426" s="22" t="n"/>
      <c r="B426" s="20" t="n"/>
      <c r="C426" s="23" t="n"/>
      <c r="D426" s="23" t="n"/>
      <c r="E426" s="22" t="n"/>
      <c r="F426" s="22" t="n"/>
    </row>
    <row r="427">
      <c r="A427" s="22" t="n"/>
      <c r="B427" s="20" t="n"/>
      <c r="C427" s="23" t="n"/>
      <c r="D427" s="23" t="n"/>
      <c r="E427" s="22" t="n"/>
      <c r="F427" s="22" t="n"/>
    </row>
    <row r="428">
      <c r="A428" s="22" t="n"/>
      <c r="B428" s="20" t="n"/>
      <c r="C428" s="23" t="n"/>
      <c r="D428" s="23" t="n"/>
      <c r="E428" s="22" t="n"/>
      <c r="F428" s="22" t="n"/>
    </row>
    <row r="429">
      <c r="A429" s="22" t="n"/>
      <c r="B429" s="20" t="n"/>
      <c r="C429" s="23" t="n"/>
      <c r="D429" s="23" t="n"/>
      <c r="E429" s="22" t="n"/>
      <c r="F429" s="22" t="n"/>
    </row>
    <row r="430">
      <c r="A430" s="22" t="n"/>
      <c r="B430" s="20" t="n"/>
      <c r="C430" s="23" t="n"/>
      <c r="D430" s="23" t="n"/>
      <c r="E430" s="22" t="n"/>
      <c r="F430" s="22" t="n"/>
    </row>
    <row r="431">
      <c r="A431" s="22" t="n"/>
      <c r="B431" s="20" t="n"/>
      <c r="C431" s="23" t="n"/>
      <c r="D431" s="23" t="n"/>
      <c r="E431" s="22" t="n"/>
      <c r="F431" s="22" t="n"/>
    </row>
    <row r="432">
      <c r="A432" s="22" t="n"/>
      <c r="B432" s="20" t="n"/>
      <c r="C432" s="23" t="n"/>
      <c r="D432" s="23" t="n"/>
      <c r="E432" s="22" t="n"/>
      <c r="F432" s="22" t="n"/>
    </row>
    <row r="433">
      <c r="A433" s="22" t="n"/>
      <c r="B433" s="20" t="n"/>
      <c r="C433" s="23" t="n"/>
      <c r="D433" s="23" t="n"/>
      <c r="E433" s="22" t="n"/>
      <c r="F433" s="22" t="n"/>
    </row>
    <row r="434">
      <c r="A434" s="22" t="n"/>
      <c r="B434" s="20" t="n"/>
      <c r="C434" s="23" t="n"/>
      <c r="D434" s="23" t="n"/>
      <c r="E434" s="22" t="n"/>
      <c r="F434" s="22" t="n"/>
    </row>
    <row r="435">
      <c r="A435" s="22" t="n"/>
      <c r="B435" s="20" t="n"/>
      <c r="C435" s="23" t="n"/>
      <c r="D435" s="23" t="n"/>
      <c r="E435" s="22" t="n"/>
      <c r="F435" s="22" t="n"/>
    </row>
    <row r="436">
      <c r="A436" s="22" t="n"/>
      <c r="B436" s="20" t="n"/>
      <c r="C436" s="23" t="n"/>
      <c r="D436" s="23" t="n"/>
      <c r="E436" s="22" t="n"/>
      <c r="F436" s="22" t="n"/>
    </row>
    <row r="437">
      <c r="A437" s="22" t="n"/>
      <c r="B437" s="20" t="n"/>
      <c r="C437" s="23" t="n"/>
      <c r="D437" s="23" t="n"/>
      <c r="E437" s="22" t="n"/>
      <c r="F437" s="22" t="n"/>
    </row>
    <row r="438">
      <c r="A438" s="22" t="n"/>
      <c r="B438" s="20" t="n"/>
      <c r="C438" s="23" t="n"/>
      <c r="D438" s="23" t="n"/>
      <c r="E438" s="22" t="n"/>
      <c r="F438" s="22" t="n"/>
    </row>
    <row r="439">
      <c r="A439" s="22" t="n"/>
      <c r="B439" s="20" t="n"/>
      <c r="C439" s="23" t="n"/>
      <c r="D439" s="23" t="n"/>
      <c r="E439" s="22" t="n"/>
      <c r="F439" s="22" t="n"/>
    </row>
    <row r="440">
      <c r="A440" s="22" t="n"/>
      <c r="B440" s="20" t="n"/>
      <c r="C440" s="23" t="n"/>
      <c r="D440" s="23" t="n"/>
      <c r="E440" s="22" t="n"/>
      <c r="F440" s="22" t="n"/>
    </row>
    <row r="441">
      <c r="A441" s="22" t="n"/>
      <c r="B441" s="20" t="n"/>
      <c r="C441" s="23" t="n"/>
      <c r="D441" s="23" t="n"/>
      <c r="E441" s="22" t="n"/>
      <c r="F441" s="22" t="n"/>
    </row>
    <row r="442">
      <c r="A442" s="22" t="n"/>
      <c r="B442" s="20" t="n"/>
      <c r="C442" s="23" t="n"/>
      <c r="D442" s="23" t="n"/>
      <c r="E442" s="22" t="n"/>
      <c r="F442" s="22" t="n"/>
    </row>
    <row r="443">
      <c r="A443" s="22" t="n"/>
      <c r="B443" s="20" t="n"/>
      <c r="C443" s="23" t="n"/>
      <c r="D443" s="23" t="n"/>
      <c r="E443" s="22" t="n"/>
      <c r="F443" s="22" t="n"/>
    </row>
    <row r="444">
      <c r="A444" s="22" t="n"/>
      <c r="B444" s="20" t="n"/>
      <c r="C444" s="23" t="n"/>
      <c r="D444" s="23" t="n"/>
      <c r="E444" s="22" t="n"/>
      <c r="F444" s="22" t="n"/>
    </row>
    <row r="445">
      <c r="A445" s="22" t="n"/>
      <c r="B445" s="20" t="n"/>
      <c r="C445" s="23" t="n"/>
      <c r="D445" s="23" t="n"/>
      <c r="E445" s="22" t="n"/>
      <c r="F445" s="22" t="n"/>
    </row>
    <row r="446">
      <c r="A446" s="22" t="n"/>
      <c r="B446" s="20" t="n"/>
      <c r="C446" s="23" t="n"/>
      <c r="D446" s="23" t="n"/>
      <c r="E446" s="22" t="n"/>
      <c r="F446" s="22" t="n"/>
    </row>
    <row r="447">
      <c r="A447" s="22" t="n"/>
      <c r="B447" s="20" t="n"/>
      <c r="C447" s="23" t="n"/>
      <c r="D447" s="23" t="n"/>
      <c r="E447" s="22" t="n"/>
      <c r="F447" s="22" t="n"/>
    </row>
    <row r="448">
      <c r="A448" s="22" t="n"/>
      <c r="B448" s="20" t="n"/>
      <c r="C448" s="23" t="n"/>
      <c r="D448" s="23" t="n"/>
      <c r="E448" s="22" t="n"/>
      <c r="F448" s="22" t="n"/>
    </row>
    <row r="449">
      <c r="A449" s="22" t="n"/>
      <c r="B449" s="20" t="n"/>
      <c r="C449" s="23" t="n"/>
      <c r="D449" s="23" t="n"/>
      <c r="E449" s="22" t="n"/>
      <c r="F449" s="22" t="n"/>
    </row>
    <row r="450">
      <c r="A450" s="22" t="n"/>
      <c r="B450" s="20" t="n"/>
      <c r="C450" s="23" t="n"/>
      <c r="D450" s="23" t="n"/>
      <c r="E450" s="22" t="n"/>
      <c r="F450" s="22" t="n"/>
    </row>
    <row r="451">
      <c r="A451" s="22" t="n"/>
      <c r="B451" s="20" t="n"/>
      <c r="C451" s="23" t="n"/>
      <c r="D451" s="23" t="n"/>
      <c r="E451" s="22" t="n"/>
      <c r="F451" s="22" t="n"/>
    </row>
    <row r="452">
      <c r="A452" s="22" t="n"/>
      <c r="B452" s="20" t="n"/>
      <c r="C452" s="23" t="n"/>
      <c r="D452" s="23" t="n"/>
      <c r="E452" s="22" t="n"/>
      <c r="F452" s="22" t="n"/>
    </row>
    <row r="453">
      <c r="A453" s="22" t="n"/>
      <c r="B453" s="20" t="n"/>
      <c r="C453" s="23" t="n"/>
      <c r="D453" s="23" t="n"/>
      <c r="E453" s="22" t="n"/>
      <c r="F453" s="22" t="n"/>
    </row>
    <row r="454">
      <c r="A454" s="22" t="n"/>
      <c r="B454" s="20" t="n"/>
      <c r="C454" s="23" t="n"/>
      <c r="D454" s="23" t="n"/>
      <c r="E454" s="22" t="n"/>
      <c r="F454" s="22" t="n"/>
    </row>
    <row r="455">
      <c r="A455" s="22" t="n"/>
      <c r="B455" s="20" t="n"/>
      <c r="C455" s="23" t="n"/>
      <c r="D455" s="23" t="n"/>
      <c r="E455" s="22" t="n"/>
      <c r="F455" s="22" t="n"/>
    </row>
    <row r="456">
      <c r="A456" s="22" t="n"/>
      <c r="B456" s="20" t="n"/>
      <c r="C456" s="23" t="n"/>
      <c r="D456" s="23" t="n"/>
      <c r="E456" s="22" t="n"/>
      <c r="F456" s="22" t="n"/>
    </row>
    <row r="457">
      <c r="A457" s="22" t="n"/>
      <c r="B457" s="20" t="n"/>
      <c r="C457" s="23" t="n"/>
      <c r="D457" s="23" t="n"/>
      <c r="E457" s="22" t="n"/>
      <c r="F457" s="22" t="n"/>
    </row>
    <row r="458">
      <c r="A458" s="22" t="n"/>
      <c r="B458" s="20" t="n"/>
      <c r="C458" s="23" t="n"/>
      <c r="D458" s="23" t="n"/>
      <c r="E458" s="22" t="n"/>
      <c r="F458" s="22" t="n"/>
    </row>
    <row r="459">
      <c r="A459" s="22" t="n"/>
      <c r="B459" s="20" t="n"/>
      <c r="C459" s="23" t="n"/>
      <c r="D459" s="23" t="n"/>
      <c r="E459" s="22" t="n"/>
      <c r="F459" s="22" t="n"/>
    </row>
    <row r="460">
      <c r="A460" s="22" t="n"/>
      <c r="B460" s="20" t="n"/>
      <c r="C460" s="23" t="n"/>
      <c r="D460" s="23" t="n"/>
      <c r="E460" s="22" t="n"/>
      <c r="F460" s="22" t="n"/>
    </row>
    <row r="461">
      <c r="A461" s="22" t="n"/>
      <c r="B461" s="20" t="n"/>
      <c r="C461" s="23" t="n"/>
      <c r="D461" s="23" t="n"/>
      <c r="E461" s="22" t="n"/>
      <c r="F461" s="22" t="n"/>
    </row>
    <row r="462">
      <c r="A462" s="22" t="n"/>
      <c r="B462" s="20" t="n"/>
      <c r="C462" s="23" t="n"/>
      <c r="D462" s="23" t="n"/>
      <c r="E462" s="22" t="n"/>
      <c r="F462" s="22" t="n"/>
    </row>
    <row r="463">
      <c r="A463" s="22" t="n"/>
      <c r="B463" s="20" t="n"/>
      <c r="C463" s="23" t="n"/>
      <c r="D463" s="23" t="n"/>
      <c r="E463" s="22" t="n"/>
      <c r="F463" s="22" t="n"/>
    </row>
    <row r="464">
      <c r="A464" s="22" t="n"/>
      <c r="B464" s="20" t="n"/>
      <c r="C464" s="23" t="n"/>
      <c r="D464" s="23" t="n"/>
      <c r="E464" s="22" t="n"/>
      <c r="F464" s="22" t="n"/>
    </row>
    <row r="465">
      <c r="A465" s="22" t="n"/>
      <c r="B465" s="20" t="n"/>
      <c r="C465" s="23" t="n"/>
      <c r="D465" s="23" t="n"/>
      <c r="E465" s="22" t="n"/>
      <c r="F465" s="22" t="n"/>
    </row>
    <row r="466">
      <c r="A466" s="22" t="n"/>
      <c r="B466" s="20" t="n"/>
      <c r="C466" s="23" t="n"/>
      <c r="D466" s="23" t="n"/>
      <c r="E466" s="22" t="n"/>
      <c r="F466" s="22" t="n"/>
    </row>
    <row r="467">
      <c r="A467" s="22" t="n"/>
      <c r="B467" s="20" t="n"/>
      <c r="C467" s="23" t="n"/>
      <c r="D467" s="23" t="n"/>
      <c r="E467" s="22" t="n"/>
      <c r="F467" s="22" t="n"/>
    </row>
    <row r="468">
      <c r="A468" s="22" t="n"/>
      <c r="B468" s="20" t="n"/>
      <c r="C468" s="23" t="n"/>
      <c r="D468" s="23" t="n"/>
      <c r="E468" s="22" t="n"/>
      <c r="F468" s="22" t="n"/>
    </row>
    <row r="469">
      <c r="A469" s="22" t="n"/>
      <c r="B469" s="20" t="n"/>
      <c r="C469" s="23" t="n"/>
      <c r="D469" s="23" t="n"/>
      <c r="E469" s="22" t="n"/>
      <c r="F469" s="22" t="n"/>
    </row>
    <row r="470">
      <c r="A470" s="22" t="n"/>
      <c r="B470" s="20" t="n"/>
      <c r="C470" s="23" t="n"/>
      <c r="D470" s="23" t="n"/>
      <c r="E470" s="22" t="n"/>
      <c r="F470" s="22" t="n"/>
    </row>
    <row r="471">
      <c r="A471" s="22" t="n"/>
      <c r="B471" s="20" t="n"/>
      <c r="C471" s="23" t="n"/>
      <c r="D471" s="23" t="n"/>
      <c r="E471" s="22" t="n"/>
      <c r="F471" s="22" t="n"/>
    </row>
    <row r="472">
      <c r="A472" s="22" t="n"/>
      <c r="B472" s="20" t="n"/>
      <c r="C472" s="23" t="n"/>
      <c r="D472" s="23" t="n"/>
      <c r="E472" s="22" t="n"/>
      <c r="F472" s="22" t="n"/>
    </row>
    <row r="473">
      <c r="A473" s="22" t="n"/>
      <c r="B473" s="20" t="n"/>
      <c r="C473" s="23" t="n"/>
      <c r="D473" s="23" t="n"/>
      <c r="E473" s="22" t="n"/>
      <c r="F473" s="22" t="n"/>
    </row>
    <row r="474">
      <c r="A474" s="22" t="n"/>
      <c r="B474" s="20" t="n"/>
      <c r="C474" s="23" t="n"/>
      <c r="D474" s="23" t="n"/>
      <c r="E474" s="22" t="n"/>
      <c r="F474" s="22" t="n"/>
    </row>
    <row r="475">
      <c r="A475" s="22" t="n"/>
      <c r="B475" s="20" t="n"/>
      <c r="C475" s="23" t="n"/>
      <c r="D475" s="23" t="n"/>
      <c r="E475" s="22" t="n"/>
      <c r="F475" s="22" t="n"/>
    </row>
    <row r="476">
      <c r="A476" s="22" t="n"/>
      <c r="B476" s="20" t="n"/>
      <c r="C476" s="23" t="n"/>
      <c r="D476" s="23" t="n"/>
      <c r="E476" s="22" t="n"/>
      <c r="F476" s="22" t="n"/>
    </row>
    <row r="477">
      <c r="A477" s="22" t="n"/>
      <c r="B477" s="20" t="n"/>
      <c r="C477" s="23" t="n"/>
      <c r="D477" s="23" t="n"/>
      <c r="E477" s="22" t="n"/>
      <c r="F477" s="22" t="n"/>
    </row>
    <row r="478">
      <c r="A478" s="22" t="n"/>
      <c r="B478" s="20" t="n"/>
      <c r="C478" s="23" t="n"/>
      <c r="D478" s="23" t="n"/>
      <c r="E478" s="22" t="n"/>
      <c r="F478" s="22" t="n"/>
    </row>
    <row r="479">
      <c r="A479" s="22" t="n"/>
      <c r="B479" s="20" t="n"/>
      <c r="C479" s="23" t="n"/>
      <c r="D479" s="23" t="n"/>
      <c r="E479" s="22" t="n"/>
      <c r="F479" s="22" t="n"/>
    </row>
    <row r="480">
      <c r="A480" s="22" t="n"/>
      <c r="B480" s="20" t="n"/>
      <c r="C480" s="23" t="n"/>
      <c r="D480" s="23" t="n"/>
      <c r="E480" s="22" t="n"/>
      <c r="F480" s="22" t="n"/>
    </row>
    <row r="481">
      <c r="A481" s="22" t="n"/>
      <c r="B481" s="20" t="n"/>
      <c r="C481" s="23" t="n"/>
      <c r="D481" s="23" t="n"/>
      <c r="E481" s="22" t="n"/>
      <c r="F481" s="22" t="n"/>
    </row>
    <row r="482">
      <c r="A482" s="22" t="n"/>
      <c r="B482" s="20" t="n"/>
      <c r="C482" s="23" t="n"/>
      <c r="D482" s="23" t="n"/>
      <c r="E482" s="22" t="n"/>
      <c r="F482" s="22" t="n"/>
    </row>
    <row r="483">
      <c r="A483" s="22" t="n"/>
      <c r="B483" s="20" t="n"/>
      <c r="C483" s="23" t="n"/>
      <c r="D483" s="23" t="n"/>
      <c r="E483" s="22" t="n"/>
      <c r="F483" s="22" t="n"/>
    </row>
    <row r="484">
      <c r="A484" s="22" t="n"/>
      <c r="B484" s="20" t="n"/>
      <c r="C484" s="23" t="n"/>
      <c r="D484" s="23" t="n"/>
      <c r="E484" s="22" t="n"/>
      <c r="F484" s="22" t="n"/>
    </row>
    <row r="485">
      <c r="A485" s="22" t="n"/>
      <c r="B485" s="20" t="n"/>
      <c r="C485" s="23" t="n"/>
      <c r="D485" s="23" t="n"/>
      <c r="E485" s="22" t="n"/>
      <c r="F485" s="22" t="n"/>
    </row>
    <row r="486">
      <c r="A486" s="22" t="n"/>
      <c r="B486" s="20" t="n"/>
      <c r="C486" s="23" t="n"/>
      <c r="D486" s="23" t="n"/>
      <c r="E486" s="22" t="n"/>
      <c r="F486" s="22" t="n"/>
    </row>
    <row r="487">
      <c r="A487" s="22" t="n"/>
      <c r="B487" s="20" t="n"/>
      <c r="C487" s="23" t="n"/>
      <c r="D487" s="23" t="n"/>
      <c r="E487" s="22" t="n"/>
      <c r="F487" s="22" t="n"/>
    </row>
    <row r="488">
      <c r="A488" s="22" t="n"/>
      <c r="B488" s="20" t="n"/>
      <c r="C488" s="23" t="n"/>
      <c r="D488" s="23" t="n"/>
      <c r="E488" s="22" t="n"/>
      <c r="F488" s="22" t="n"/>
    </row>
    <row r="489">
      <c r="A489" s="22" t="n"/>
      <c r="B489" s="20" t="n"/>
      <c r="C489" s="23" t="n"/>
      <c r="D489" s="23" t="n"/>
      <c r="E489" s="22" t="n"/>
      <c r="F489" s="22" t="n"/>
    </row>
    <row r="490">
      <c r="A490" s="22" t="n"/>
      <c r="B490" s="20" t="n"/>
      <c r="C490" s="23" t="n"/>
      <c r="D490" s="23" t="n"/>
      <c r="E490" s="22" t="n"/>
      <c r="F490" s="22" t="n"/>
    </row>
    <row r="491">
      <c r="A491" s="22" t="n"/>
      <c r="B491" s="20" t="n"/>
      <c r="C491" s="23" t="n"/>
      <c r="D491" s="23" t="n"/>
      <c r="E491" s="22" t="n"/>
      <c r="F491" s="22" t="n"/>
    </row>
    <row r="492">
      <c r="A492" s="22" t="n"/>
      <c r="B492" s="20" t="n"/>
      <c r="C492" s="23" t="n"/>
      <c r="D492" s="23" t="n"/>
      <c r="E492" s="22" t="n"/>
      <c r="F492" s="22" t="n"/>
    </row>
    <row r="493">
      <c r="A493" s="22" t="n"/>
      <c r="B493" s="20" t="n"/>
      <c r="C493" s="23" t="n"/>
      <c r="D493" s="23" t="n"/>
      <c r="E493" s="22" t="n"/>
      <c r="F493" s="22" t="n"/>
    </row>
    <row r="494">
      <c r="A494" s="22" t="n"/>
      <c r="B494" s="20" t="n"/>
      <c r="C494" s="23" t="n"/>
      <c r="D494" s="23" t="n"/>
      <c r="E494" s="22" t="n"/>
      <c r="F494" s="22" t="n"/>
    </row>
    <row r="495">
      <c r="A495" s="22" t="n"/>
      <c r="B495" s="20" t="n"/>
      <c r="C495" s="23" t="n"/>
      <c r="D495" s="23" t="n"/>
      <c r="E495" s="22" t="n"/>
      <c r="F495" s="22" t="n"/>
    </row>
    <row r="496">
      <c r="A496" s="22" t="n"/>
      <c r="B496" s="20" t="n"/>
      <c r="C496" s="23" t="n"/>
      <c r="D496" s="23" t="n"/>
      <c r="E496" s="22" t="n"/>
      <c r="F496" s="22" t="n"/>
    </row>
    <row r="497">
      <c r="A497" s="22" t="n"/>
      <c r="B497" s="20" t="n"/>
      <c r="C497" s="23" t="n"/>
      <c r="D497" s="23" t="n"/>
      <c r="E497" s="22" t="n"/>
      <c r="F497" s="22" t="n"/>
    </row>
    <row r="498">
      <c r="A498" s="22" t="n"/>
      <c r="B498" s="20" t="n"/>
      <c r="C498" s="23" t="n"/>
      <c r="D498" s="23" t="n"/>
      <c r="E498" s="22" t="n"/>
      <c r="F498" s="22" t="n"/>
    </row>
    <row r="499">
      <c r="A499" s="22" t="n"/>
      <c r="B499" s="20" t="n"/>
      <c r="C499" s="23" t="n"/>
      <c r="D499" s="23" t="n"/>
      <c r="E499" s="22" t="n"/>
      <c r="F499" s="22" t="n"/>
    </row>
    <row r="500">
      <c r="A500" s="22" t="n"/>
      <c r="B500" s="20" t="n"/>
      <c r="C500" s="23" t="n"/>
      <c r="D500" s="23" t="n"/>
      <c r="E500" s="22" t="n"/>
      <c r="F500" s="22" t="n"/>
    </row>
    <row r="501">
      <c r="A501" s="22" t="n"/>
      <c r="B501" s="20" t="n"/>
      <c r="C501" s="23" t="n"/>
      <c r="D501" s="23" t="n"/>
      <c r="E501" s="22" t="n"/>
      <c r="F501" s="22" t="n"/>
    </row>
    <row r="502">
      <c r="A502" s="22" t="n"/>
      <c r="B502" s="20" t="n"/>
      <c r="C502" s="23" t="n"/>
      <c r="D502" s="23" t="n"/>
      <c r="E502" s="22" t="n"/>
      <c r="F502" s="22" t="n"/>
    </row>
  </sheetData>
  <autoFilter ref="A2:F2"/>
  <mergeCells count="1">
    <mergeCell ref="A1:F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1F4E79"/>
    <outlinePr summaryBelow="1" summaryRight="1"/>
    <pageSetUpPr/>
  </sheetPr>
  <dimension ref="A1:L1002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2" customWidth="1" min="1" max="1"/>
    <col width="10" customWidth="1" min="2" max="2"/>
    <col width="14" customWidth="1" min="3" max="3"/>
    <col width="10" customWidth="1" min="4" max="4"/>
    <col width="34" customWidth="1" min="5" max="5"/>
    <col width="38" customWidth="1" min="6" max="6"/>
    <col width="14" customWidth="1" min="7" max="7"/>
    <col width="14" customWidth="1" min="8" max="8"/>
    <col width="10" customWidth="1" min="9" max="9"/>
    <col width="10" customWidth="1" min="10" max="10"/>
    <col width="12" customWidth="1" min="11" max="11"/>
    <col width="14" customWidth="1" min="12" max="12"/>
  </cols>
  <sheetData>
    <row r="1" ht="28" customHeight="1">
      <c r="A1" s="24" t="inlineStr">
        <is>
          <t>Journal comptable – saisie/import (format proche FEC)</t>
        </is>
      </c>
    </row>
    <row r="2" ht="24" customHeight="1">
      <c r="A2" s="25" t="inlineStr">
        <is>
          <t>Date</t>
        </is>
      </c>
      <c r="B2" s="25" t="inlineStr">
        <is>
          <t>Journal</t>
        </is>
      </c>
      <c r="C2" s="25" t="inlineStr">
        <is>
          <t>Pièce</t>
        </is>
      </c>
      <c r="D2" s="25" t="inlineStr">
        <is>
          <t>Compte</t>
        </is>
      </c>
      <c r="E2" s="25" t="inlineStr">
        <is>
          <t>Intitulé compte</t>
        </is>
      </c>
      <c r="F2" s="25" t="inlineStr">
        <is>
          <t>Libellé</t>
        </is>
      </c>
      <c r="G2" s="25" t="inlineStr">
        <is>
          <t>Débit</t>
        </is>
      </c>
      <c r="H2" s="25" t="inlineStr">
        <is>
          <t>Crédit</t>
        </is>
      </c>
      <c r="I2" s="25" t="inlineStr">
        <is>
          <t>Code TVA</t>
        </is>
      </c>
      <c r="J2" s="25" t="inlineStr">
        <is>
          <t>Taux TVA</t>
        </is>
      </c>
      <c r="K2" s="25" t="inlineStr">
        <is>
          <t>TVA</t>
        </is>
      </c>
      <c r="L2" s="25" t="inlineStr">
        <is>
          <t>Statut pièce</t>
        </is>
      </c>
    </row>
    <row r="3">
      <c r="A3" s="22" t="n"/>
      <c r="B3" s="22" t="n"/>
      <c r="C3" s="22" t="n"/>
      <c r="D3" s="22" t="n"/>
      <c r="E3" s="20">
        <f>IFERROR(VLOOKUP(D2,PLAN_PCG!$A:$B,2,FALSE),"")</f>
        <v/>
      </c>
      <c r="F3" s="22" t="n"/>
      <c r="G3" s="23" t="n"/>
      <c r="H3" s="23" t="n"/>
      <c r="I3" s="22" t="n"/>
      <c r="J3" s="20">
        <f>IFERROR(VLOOKUP(I2,TVA!$A:$C,3,FALSE),"")</f>
        <v/>
      </c>
      <c r="K3" s="26">
        <f>IF(I2="","",ROUND((G2-H2)*VALUE(SUBSTITUTE(J2,"%",""))/100,2))</f>
        <v/>
      </c>
      <c r="L3" s="20">
        <f>IF(C2="","",IF(ABS(SUMIFS($G:$G,$C:$C,C2)-SUMIFS($H:$H,$C:$C,C2))&lt;=PARAMETRES!$C$2,"OK","À équilibrer"))</f>
        <v/>
      </c>
    </row>
    <row r="4">
      <c r="A4" s="27" t="n"/>
      <c r="B4" s="27" t="n"/>
      <c r="C4" s="27" t="n"/>
      <c r="D4" s="27" t="n"/>
      <c r="E4" s="27">
        <f>IFERROR(VLOOKUP(D3,PLAN_PCG!$A:$B,2,FALSE),"")</f>
        <v/>
      </c>
      <c r="F4" s="27" t="n"/>
      <c r="G4" s="28" t="n"/>
      <c r="H4" s="28" t="n"/>
      <c r="I4" s="27" t="n"/>
      <c r="J4" s="27">
        <f>IFERROR(VLOOKUP(I3,TVA!$A:$C,3,FALSE),"")</f>
        <v/>
      </c>
      <c r="K4" s="28">
        <f>IF(I3="","",ROUND((G3-H3)*VALUE(SUBSTITUTE(J3,"%",""))/100,2))</f>
        <v/>
      </c>
      <c r="L4" s="27">
        <f>IF(C3="","",IF(ABS(SUMIFS($G:$G,$C:$C,C3)-SUMIFS($H:$H,$C:$C,C3))&lt;=PARAMETRES!$C$2,"OK","À équilibrer"))</f>
        <v/>
      </c>
    </row>
    <row r="5">
      <c r="A5" s="22" t="n"/>
      <c r="B5" s="22" t="n"/>
      <c r="C5" s="22" t="n"/>
      <c r="D5" s="22" t="n"/>
      <c r="E5" s="20">
        <f>IFERROR(VLOOKUP(D4,PLAN_PCG!$A:$B,2,FALSE),"")</f>
        <v/>
      </c>
      <c r="F5" s="22" t="n"/>
      <c r="G5" s="23" t="n"/>
      <c r="H5" s="23" t="n"/>
      <c r="I5" s="22" t="n"/>
      <c r="J5" s="20">
        <f>IFERROR(VLOOKUP(I4,TVA!$A:$C,3,FALSE),"")</f>
        <v/>
      </c>
      <c r="K5" s="26">
        <f>IF(I4="","",ROUND((G4-H4)*VALUE(SUBSTITUTE(J4,"%",""))/100,2))</f>
        <v/>
      </c>
      <c r="L5" s="20">
        <f>IF(C4="","",IF(ABS(SUMIFS($G:$G,$C:$C,C4)-SUMIFS($H:$H,$C:$C,C4))&lt;=PARAMETRES!$C$2,"OK","À équilibrer"))</f>
        <v/>
      </c>
    </row>
    <row r="6">
      <c r="A6" s="27" t="n"/>
      <c r="B6" s="27" t="n"/>
      <c r="C6" s="27" t="n"/>
      <c r="D6" s="27" t="n"/>
      <c r="E6" s="27">
        <f>IFERROR(VLOOKUP(D5,PLAN_PCG!$A:$B,2,FALSE),"")</f>
        <v/>
      </c>
      <c r="F6" s="27" t="n"/>
      <c r="G6" s="28" t="n"/>
      <c r="H6" s="28" t="n"/>
      <c r="I6" s="27" t="n"/>
      <c r="J6" s="27">
        <f>IFERROR(VLOOKUP(I5,TVA!$A:$C,3,FALSE),"")</f>
        <v/>
      </c>
      <c r="K6" s="28">
        <f>IF(I5="","",ROUND((G5-H5)*VALUE(SUBSTITUTE(J5,"%",""))/100,2))</f>
        <v/>
      </c>
      <c r="L6" s="27">
        <f>IF(C5="","",IF(ABS(SUMIFS($G:$G,$C:$C,C5)-SUMIFS($H:$H,$C:$C,C5))&lt;=PARAMETRES!$C$2,"OK","À équilibrer"))</f>
        <v/>
      </c>
    </row>
    <row r="7">
      <c r="A7" s="22" t="n"/>
      <c r="B7" s="22" t="n"/>
      <c r="C7" s="22" t="n"/>
      <c r="D7" s="22" t="n"/>
      <c r="E7" s="20">
        <f>IFERROR(VLOOKUP(D6,PLAN_PCG!$A:$B,2,FALSE),"")</f>
        <v/>
      </c>
      <c r="F7" s="22" t="n"/>
      <c r="G7" s="23" t="n"/>
      <c r="H7" s="23" t="n"/>
      <c r="I7" s="22" t="n"/>
      <c r="J7" s="20">
        <f>IFERROR(VLOOKUP(I6,TVA!$A:$C,3,FALSE),"")</f>
        <v/>
      </c>
      <c r="K7" s="26">
        <f>IF(I6="","",ROUND((G6-H6)*VALUE(SUBSTITUTE(J6,"%",""))/100,2))</f>
        <v/>
      </c>
      <c r="L7" s="20">
        <f>IF(C6="","",IF(ABS(SUMIFS($G:$G,$C:$C,C6)-SUMIFS($H:$H,$C:$C,C6))&lt;=PARAMETRES!$C$2,"OK","À équilibrer"))</f>
        <v/>
      </c>
    </row>
    <row r="8">
      <c r="A8" s="27" t="n"/>
      <c r="B8" s="27" t="n"/>
      <c r="C8" s="27" t="n"/>
      <c r="D8" s="27" t="n"/>
      <c r="E8" s="27">
        <f>IFERROR(VLOOKUP(D7,PLAN_PCG!$A:$B,2,FALSE),"")</f>
        <v/>
      </c>
      <c r="F8" s="27" t="n"/>
      <c r="G8" s="28" t="n"/>
      <c r="H8" s="28" t="n"/>
      <c r="I8" s="27" t="n"/>
      <c r="J8" s="27">
        <f>IFERROR(VLOOKUP(I7,TVA!$A:$C,3,FALSE),"")</f>
        <v/>
      </c>
      <c r="K8" s="28">
        <f>IF(I7="","",ROUND((G7-H7)*VALUE(SUBSTITUTE(J7,"%",""))/100,2))</f>
        <v/>
      </c>
      <c r="L8" s="27">
        <f>IF(C7="","",IF(ABS(SUMIFS($G:$G,$C:$C,C7)-SUMIFS($H:$H,$C:$C,C7))&lt;=PARAMETRES!$C$2,"OK","À équilibrer"))</f>
        <v/>
      </c>
    </row>
    <row r="9">
      <c r="A9" s="22" t="n"/>
      <c r="B9" s="22" t="n"/>
      <c r="C9" s="22" t="n"/>
      <c r="D9" s="22" t="n"/>
      <c r="E9" s="20">
        <f>IFERROR(VLOOKUP(D8,PLAN_PCG!$A:$B,2,FALSE),"")</f>
        <v/>
      </c>
      <c r="F9" s="22" t="n"/>
      <c r="G9" s="23" t="n"/>
      <c r="H9" s="23" t="n"/>
      <c r="I9" s="22" t="n"/>
      <c r="J9" s="20">
        <f>IFERROR(VLOOKUP(I8,TVA!$A:$C,3,FALSE),"")</f>
        <v/>
      </c>
      <c r="K9" s="26">
        <f>IF(I8="","",ROUND((G8-H8)*VALUE(SUBSTITUTE(J8,"%",""))/100,2))</f>
        <v/>
      </c>
      <c r="L9" s="20">
        <f>IF(C8="","",IF(ABS(SUMIFS($G:$G,$C:$C,C8)-SUMIFS($H:$H,$C:$C,C8))&lt;=PARAMETRES!$C$2,"OK","À équilibrer"))</f>
        <v/>
      </c>
    </row>
    <row r="10">
      <c r="A10" s="27" t="n"/>
      <c r="B10" s="27" t="n"/>
      <c r="C10" s="27" t="n"/>
      <c r="D10" s="27" t="n"/>
      <c r="E10" s="27">
        <f>IFERROR(VLOOKUP(D9,PLAN_PCG!$A:$B,2,FALSE),"")</f>
        <v/>
      </c>
      <c r="F10" s="27" t="n"/>
      <c r="G10" s="28" t="n"/>
      <c r="H10" s="28" t="n"/>
      <c r="I10" s="27" t="n"/>
      <c r="J10" s="27">
        <f>IFERROR(VLOOKUP(I9,TVA!$A:$C,3,FALSE),"")</f>
        <v/>
      </c>
      <c r="K10" s="28">
        <f>IF(I9="","",ROUND((G9-H9)*VALUE(SUBSTITUTE(J9,"%",""))/100,2))</f>
        <v/>
      </c>
      <c r="L10" s="27">
        <f>IF(C9="","",IF(ABS(SUMIFS($G:$G,$C:$C,C9)-SUMIFS($H:$H,$C:$C,C9))&lt;=PARAMETRES!$C$2,"OK","À équilibrer"))</f>
        <v/>
      </c>
    </row>
    <row r="11">
      <c r="A11" s="22" t="n"/>
      <c r="B11" s="22" t="n"/>
      <c r="C11" s="22" t="n"/>
      <c r="D11" s="22" t="n"/>
      <c r="E11" s="20">
        <f>IFERROR(VLOOKUP(D10,PLAN_PCG!$A:$B,2,FALSE),"")</f>
        <v/>
      </c>
      <c r="F11" s="22" t="n"/>
      <c r="G11" s="23" t="n"/>
      <c r="H11" s="23" t="n"/>
      <c r="I11" s="22" t="n"/>
      <c r="J11" s="20">
        <f>IFERROR(VLOOKUP(I10,TVA!$A:$C,3,FALSE),"")</f>
        <v/>
      </c>
      <c r="K11" s="26">
        <f>IF(I10="","",ROUND((G10-H10)*VALUE(SUBSTITUTE(J10,"%",""))/100,2))</f>
        <v/>
      </c>
      <c r="L11" s="20">
        <f>IF(C10="","",IF(ABS(SUMIFS($G:$G,$C:$C,C10)-SUMIFS($H:$H,$C:$C,C10))&lt;=PARAMETRES!$C$2,"OK","À équilibrer"))</f>
        <v/>
      </c>
    </row>
    <row r="12">
      <c r="A12" s="27" t="n"/>
      <c r="B12" s="27" t="n"/>
      <c r="C12" s="27" t="n"/>
      <c r="D12" s="27" t="n"/>
      <c r="E12" s="27">
        <f>IFERROR(VLOOKUP(D11,PLAN_PCG!$A:$B,2,FALSE),"")</f>
        <v/>
      </c>
      <c r="F12" s="27" t="n"/>
      <c r="G12" s="28" t="n"/>
      <c r="H12" s="28" t="n"/>
      <c r="I12" s="27" t="n"/>
      <c r="J12" s="27">
        <f>IFERROR(VLOOKUP(I11,TVA!$A:$C,3,FALSE),"")</f>
        <v/>
      </c>
      <c r="K12" s="28">
        <f>IF(I11="","",ROUND((G11-H11)*VALUE(SUBSTITUTE(J11,"%",""))/100,2))</f>
        <v/>
      </c>
      <c r="L12" s="27">
        <f>IF(C11="","",IF(ABS(SUMIFS($G:$G,$C:$C,C11)-SUMIFS($H:$H,$C:$C,C11))&lt;=PARAMETRES!$C$2,"OK","À équilibrer"))</f>
        <v/>
      </c>
    </row>
    <row r="13">
      <c r="A13" s="22" t="n"/>
      <c r="B13" s="22" t="n"/>
      <c r="C13" s="22" t="n"/>
      <c r="D13" s="22" t="n"/>
      <c r="E13" s="20">
        <f>IFERROR(VLOOKUP(D12,PLAN_PCG!$A:$B,2,FALSE),"")</f>
        <v/>
      </c>
      <c r="F13" s="22" t="n"/>
      <c r="G13" s="23" t="n"/>
      <c r="H13" s="23" t="n"/>
      <c r="I13" s="22" t="n"/>
      <c r="J13" s="20">
        <f>IFERROR(VLOOKUP(I12,TVA!$A:$C,3,FALSE),"")</f>
        <v/>
      </c>
      <c r="K13" s="26">
        <f>IF(I12="","",ROUND((G12-H12)*VALUE(SUBSTITUTE(J12,"%",""))/100,2))</f>
        <v/>
      </c>
      <c r="L13" s="20">
        <f>IF(C12="","",IF(ABS(SUMIFS($G:$G,$C:$C,C12)-SUMIFS($H:$H,$C:$C,C12))&lt;=PARAMETRES!$C$2,"OK","À équilibrer"))</f>
        <v/>
      </c>
    </row>
    <row r="14">
      <c r="A14" s="27" t="n"/>
      <c r="B14" s="27" t="n"/>
      <c r="C14" s="27" t="n"/>
      <c r="D14" s="27" t="n"/>
      <c r="E14" s="27">
        <f>IFERROR(VLOOKUP(D13,PLAN_PCG!$A:$B,2,FALSE),"")</f>
        <v/>
      </c>
      <c r="F14" s="27" t="n"/>
      <c r="G14" s="28" t="n"/>
      <c r="H14" s="28" t="n"/>
      <c r="I14" s="27" t="n"/>
      <c r="J14" s="27">
        <f>IFERROR(VLOOKUP(I13,TVA!$A:$C,3,FALSE),"")</f>
        <v/>
      </c>
      <c r="K14" s="28">
        <f>IF(I13="","",ROUND((G13-H13)*VALUE(SUBSTITUTE(J13,"%",""))/100,2))</f>
        <v/>
      </c>
      <c r="L14" s="27">
        <f>IF(C13="","",IF(ABS(SUMIFS($G:$G,$C:$C,C13)-SUMIFS($H:$H,$C:$C,C13))&lt;=PARAMETRES!$C$2,"OK","À équilibrer"))</f>
        <v/>
      </c>
    </row>
    <row r="15">
      <c r="A15" s="22" t="n"/>
      <c r="B15" s="22" t="n"/>
      <c r="C15" s="22" t="n"/>
      <c r="D15" s="22" t="n"/>
      <c r="E15" s="20">
        <f>IFERROR(VLOOKUP(D14,PLAN_PCG!$A:$B,2,FALSE),"")</f>
        <v/>
      </c>
      <c r="F15" s="22" t="n"/>
      <c r="G15" s="23" t="n"/>
      <c r="H15" s="23" t="n"/>
      <c r="I15" s="22" t="n"/>
      <c r="J15" s="20">
        <f>IFERROR(VLOOKUP(I14,TVA!$A:$C,3,FALSE),"")</f>
        <v/>
      </c>
      <c r="K15" s="26">
        <f>IF(I14="","",ROUND((G14-H14)*VALUE(SUBSTITUTE(J14,"%",""))/100,2))</f>
        <v/>
      </c>
      <c r="L15" s="20">
        <f>IF(C14="","",IF(ABS(SUMIFS($G:$G,$C:$C,C14)-SUMIFS($H:$H,$C:$C,C14))&lt;=PARAMETRES!$C$2,"OK","À équilibrer"))</f>
        <v/>
      </c>
    </row>
    <row r="16">
      <c r="A16" s="27" t="n"/>
      <c r="B16" s="27" t="n"/>
      <c r="C16" s="27" t="n"/>
      <c r="D16" s="27" t="n"/>
      <c r="E16" s="27">
        <f>IFERROR(VLOOKUP(D15,PLAN_PCG!$A:$B,2,FALSE),"")</f>
        <v/>
      </c>
      <c r="F16" s="27" t="n"/>
      <c r="G16" s="28" t="n"/>
      <c r="H16" s="28" t="n"/>
      <c r="I16" s="27" t="n"/>
      <c r="J16" s="27">
        <f>IFERROR(VLOOKUP(I15,TVA!$A:$C,3,FALSE),"")</f>
        <v/>
      </c>
      <c r="K16" s="28">
        <f>IF(I15="","",ROUND((G15-H15)*VALUE(SUBSTITUTE(J15,"%",""))/100,2))</f>
        <v/>
      </c>
      <c r="L16" s="27">
        <f>IF(C15="","",IF(ABS(SUMIFS($G:$G,$C:$C,C15)-SUMIFS($H:$H,$C:$C,C15))&lt;=PARAMETRES!$C$2,"OK","À équilibrer"))</f>
        <v/>
      </c>
    </row>
    <row r="17">
      <c r="A17" s="22" t="n"/>
      <c r="B17" s="22" t="n"/>
      <c r="C17" s="22" t="n"/>
      <c r="D17" s="22" t="n"/>
      <c r="E17" s="20">
        <f>IFERROR(VLOOKUP(D16,PLAN_PCG!$A:$B,2,FALSE),"")</f>
        <v/>
      </c>
      <c r="F17" s="22" t="n"/>
      <c r="G17" s="23" t="n"/>
      <c r="H17" s="23" t="n"/>
      <c r="I17" s="22" t="n"/>
      <c r="J17" s="20">
        <f>IFERROR(VLOOKUP(I16,TVA!$A:$C,3,FALSE),"")</f>
        <v/>
      </c>
      <c r="K17" s="26">
        <f>IF(I16="","",ROUND((G16-H16)*VALUE(SUBSTITUTE(J16,"%",""))/100,2))</f>
        <v/>
      </c>
      <c r="L17" s="20">
        <f>IF(C16="","",IF(ABS(SUMIFS($G:$G,$C:$C,C16)-SUMIFS($H:$H,$C:$C,C16))&lt;=PARAMETRES!$C$2,"OK","À équilibrer"))</f>
        <v/>
      </c>
    </row>
    <row r="18">
      <c r="A18" s="27" t="n"/>
      <c r="B18" s="27" t="n"/>
      <c r="C18" s="27" t="n"/>
      <c r="D18" s="27" t="n"/>
      <c r="E18" s="27">
        <f>IFERROR(VLOOKUP(D17,PLAN_PCG!$A:$B,2,FALSE),"")</f>
        <v/>
      </c>
      <c r="F18" s="27" t="n"/>
      <c r="G18" s="28" t="n"/>
      <c r="H18" s="28" t="n"/>
      <c r="I18" s="27" t="n"/>
      <c r="J18" s="27">
        <f>IFERROR(VLOOKUP(I17,TVA!$A:$C,3,FALSE),"")</f>
        <v/>
      </c>
      <c r="K18" s="28">
        <f>IF(I17="","",ROUND((G17-H17)*VALUE(SUBSTITUTE(J17,"%",""))/100,2))</f>
        <v/>
      </c>
      <c r="L18" s="27">
        <f>IF(C17="","",IF(ABS(SUMIFS($G:$G,$C:$C,C17)-SUMIFS($H:$H,$C:$C,C17))&lt;=PARAMETRES!$C$2,"OK","À équilibrer"))</f>
        <v/>
      </c>
    </row>
    <row r="19">
      <c r="A19" s="22" t="n"/>
      <c r="B19" s="22" t="n"/>
      <c r="C19" s="22" t="n"/>
      <c r="D19" s="22" t="n"/>
      <c r="E19" s="20">
        <f>IFERROR(VLOOKUP(D18,PLAN_PCG!$A:$B,2,FALSE),"")</f>
        <v/>
      </c>
      <c r="F19" s="22" t="n"/>
      <c r="G19" s="23" t="n"/>
      <c r="H19" s="23" t="n"/>
      <c r="I19" s="22" t="n"/>
      <c r="J19" s="20">
        <f>IFERROR(VLOOKUP(I18,TVA!$A:$C,3,FALSE),"")</f>
        <v/>
      </c>
      <c r="K19" s="26">
        <f>IF(I18="","",ROUND((G18-H18)*VALUE(SUBSTITUTE(J18,"%",""))/100,2))</f>
        <v/>
      </c>
      <c r="L19" s="20">
        <f>IF(C18="","",IF(ABS(SUMIFS($G:$G,$C:$C,C18)-SUMIFS($H:$H,$C:$C,C18))&lt;=PARAMETRES!$C$2,"OK","À équilibrer"))</f>
        <v/>
      </c>
    </row>
    <row r="20">
      <c r="A20" s="27" t="n"/>
      <c r="B20" s="27" t="n"/>
      <c r="C20" s="27" t="n"/>
      <c r="D20" s="27" t="n"/>
      <c r="E20" s="27">
        <f>IFERROR(VLOOKUP(D19,PLAN_PCG!$A:$B,2,FALSE),"")</f>
        <v/>
      </c>
      <c r="F20" s="27" t="n"/>
      <c r="G20" s="28" t="n"/>
      <c r="H20" s="28" t="n"/>
      <c r="I20" s="27" t="n"/>
      <c r="J20" s="27">
        <f>IFERROR(VLOOKUP(I19,TVA!$A:$C,3,FALSE),"")</f>
        <v/>
      </c>
      <c r="K20" s="28">
        <f>IF(I19="","",ROUND((G19-H19)*VALUE(SUBSTITUTE(J19,"%",""))/100,2))</f>
        <v/>
      </c>
      <c r="L20" s="27">
        <f>IF(C19="","",IF(ABS(SUMIFS($G:$G,$C:$C,C19)-SUMIFS($H:$H,$C:$C,C19))&lt;=PARAMETRES!$C$2,"OK","À équilibrer"))</f>
        <v/>
      </c>
    </row>
    <row r="21">
      <c r="A21" s="22" t="n"/>
      <c r="B21" s="22" t="n"/>
      <c r="C21" s="22" t="n"/>
      <c r="D21" s="22" t="n"/>
      <c r="E21" s="20">
        <f>IFERROR(VLOOKUP(D20,PLAN_PCG!$A:$B,2,FALSE),"")</f>
        <v/>
      </c>
      <c r="F21" s="22" t="n"/>
      <c r="G21" s="23" t="n"/>
      <c r="H21" s="23" t="n"/>
      <c r="I21" s="22" t="n"/>
      <c r="J21" s="20">
        <f>IFERROR(VLOOKUP(I20,TVA!$A:$C,3,FALSE),"")</f>
        <v/>
      </c>
      <c r="K21" s="26">
        <f>IF(I20="","",ROUND((G20-H20)*VALUE(SUBSTITUTE(J20,"%",""))/100,2))</f>
        <v/>
      </c>
      <c r="L21" s="20">
        <f>IF(C20="","",IF(ABS(SUMIFS($G:$G,$C:$C,C20)-SUMIFS($H:$H,$C:$C,C20))&lt;=PARAMETRES!$C$2,"OK","À équilibrer"))</f>
        <v/>
      </c>
    </row>
    <row r="22">
      <c r="A22" s="27" t="n"/>
      <c r="B22" s="27" t="n"/>
      <c r="C22" s="27" t="n"/>
      <c r="D22" s="27" t="n"/>
      <c r="E22" s="27">
        <f>IFERROR(VLOOKUP(D21,PLAN_PCG!$A:$B,2,FALSE),"")</f>
        <v/>
      </c>
      <c r="F22" s="27" t="n"/>
      <c r="G22" s="28" t="n"/>
      <c r="H22" s="28" t="n"/>
      <c r="I22" s="27" t="n"/>
      <c r="J22" s="27">
        <f>IFERROR(VLOOKUP(I21,TVA!$A:$C,3,FALSE),"")</f>
        <v/>
      </c>
      <c r="K22" s="28">
        <f>IF(I21="","",ROUND((G21-H21)*VALUE(SUBSTITUTE(J21,"%",""))/100,2))</f>
        <v/>
      </c>
      <c r="L22" s="27">
        <f>IF(C21="","",IF(ABS(SUMIFS($G:$G,$C:$C,C21)-SUMIFS($H:$H,$C:$C,C21))&lt;=PARAMETRES!$C$2,"OK","À équilibrer"))</f>
        <v/>
      </c>
    </row>
    <row r="23">
      <c r="A23" s="22" t="n"/>
      <c r="B23" s="22" t="n"/>
      <c r="C23" s="22" t="n"/>
      <c r="D23" s="22" t="n"/>
      <c r="E23" s="20">
        <f>IFERROR(VLOOKUP(D22,PLAN_PCG!$A:$B,2,FALSE),"")</f>
        <v/>
      </c>
      <c r="F23" s="22" t="n"/>
      <c r="G23" s="23" t="n"/>
      <c r="H23" s="23" t="n"/>
      <c r="I23" s="22" t="n"/>
      <c r="J23" s="20">
        <f>IFERROR(VLOOKUP(I22,TVA!$A:$C,3,FALSE),"")</f>
        <v/>
      </c>
      <c r="K23" s="26">
        <f>IF(I22="","",ROUND((G22-H22)*VALUE(SUBSTITUTE(J22,"%",""))/100,2))</f>
        <v/>
      </c>
      <c r="L23" s="20">
        <f>IF(C22="","",IF(ABS(SUMIFS($G:$G,$C:$C,C22)-SUMIFS($H:$H,$C:$C,C22))&lt;=PARAMETRES!$C$2,"OK","À équilibrer"))</f>
        <v/>
      </c>
    </row>
    <row r="24">
      <c r="A24" s="27" t="n"/>
      <c r="B24" s="27" t="n"/>
      <c r="C24" s="27" t="n"/>
      <c r="D24" s="27" t="n"/>
      <c r="E24" s="27">
        <f>IFERROR(VLOOKUP(D23,PLAN_PCG!$A:$B,2,FALSE),"")</f>
        <v/>
      </c>
      <c r="F24" s="27" t="n"/>
      <c r="G24" s="28" t="n"/>
      <c r="H24" s="28" t="n"/>
      <c r="I24" s="27" t="n"/>
      <c r="J24" s="27">
        <f>IFERROR(VLOOKUP(I23,TVA!$A:$C,3,FALSE),"")</f>
        <v/>
      </c>
      <c r="K24" s="28">
        <f>IF(I23="","",ROUND((G23-H23)*VALUE(SUBSTITUTE(J23,"%",""))/100,2))</f>
        <v/>
      </c>
      <c r="L24" s="27">
        <f>IF(C23="","",IF(ABS(SUMIFS($G:$G,$C:$C,C23)-SUMIFS($H:$H,$C:$C,C23))&lt;=PARAMETRES!$C$2,"OK","À équilibrer"))</f>
        <v/>
      </c>
    </row>
    <row r="25">
      <c r="A25" s="22" t="n"/>
      <c r="B25" s="22" t="n"/>
      <c r="C25" s="22" t="n"/>
      <c r="D25" s="22" t="n"/>
      <c r="E25" s="20">
        <f>IFERROR(VLOOKUP(D24,PLAN_PCG!$A:$B,2,FALSE),"")</f>
        <v/>
      </c>
      <c r="F25" s="22" t="n"/>
      <c r="G25" s="23" t="n"/>
      <c r="H25" s="23" t="n"/>
      <c r="I25" s="22" t="n"/>
      <c r="J25" s="20">
        <f>IFERROR(VLOOKUP(I24,TVA!$A:$C,3,FALSE),"")</f>
        <v/>
      </c>
      <c r="K25" s="26">
        <f>IF(I24="","",ROUND((G24-H24)*VALUE(SUBSTITUTE(J24,"%",""))/100,2))</f>
        <v/>
      </c>
      <c r="L25" s="20">
        <f>IF(C24="","",IF(ABS(SUMIFS($G:$G,$C:$C,C24)-SUMIFS($H:$H,$C:$C,C24))&lt;=PARAMETRES!$C$2,"OK","À équilibrer"))</f>
        <v/>
      </c>
    </row>
    <row r="26">
      <c r="A26" s="27" t="n"/>
      <c r="B26" s="27" t="n"/>
      <c r="C26" s="27" t="n"/>
      <c r="D26" s="27" t="n"/>
      <c r="E26" s="27">
        <f>IFERROR(VLOOKUP(D25,PLAN_PCG!$A:$B,2,FALSE),"")</f>
        <v/>
      </c>
      <c r="F26" s="27" t="n"/>
      <c r="G26" s="28" t="n"/>
      <c r="H26" s="28" t="n"/>
      <c r="I26" s="27" t="n"/>
      <c r="J26" s="27">
        <f>IFERROR(VLOOKUP(I25,TVA!$A:$C,3,FALSE),"")</f>
        <v/>
      </c>
      <c r="K26" s="28">
        <f>IF(I25="","",ROUND((G25-H25)*VALUE(SUBSTITUTE(J25,"%",""))/100,2))</f>
        <v/>
      </c>
      <c r="L26" s="27">
        <f>IF(C25="","",IF(ABS(SUMIFS($G:$G,$C:$C,C25)-SUMIFS($H:$H,$C:$C,C25))&lt;=PARAMETRES!$C$2,"OK","À équilibrer"))</f>
        <v/>
      </c>
    </row>
    <row r="27">
      <c r="A27" s="22" t="n"/>
      <c r="B27" s="22" t="n"/>
      <c r="C27" s="22" t="n"/>
      <c r="D27" s="22" t="n"/>
      <c r="E27" s="20">
        <f>IFERROR(VLOOKUP(D26,PLAN_PCG!$A:$B,2,FALSE),"")</f>
        <v/>
      </c>
      <c r="F27" s="22" t="n"/>
      <c r="G27" s="23" t="n"/>
      <c r="H27" s="23" t="n"/>
      <c r="I27" s="22" t="n"/>
      <c r="J27" s="20">
        <f>IFERROR(VLOOKUP(I26,TVA!$A:$C,3,FALSE),"")</f>
        <v/>
      </c>
      <c r="K27" s="26">
        <f>IF(I26="","",ROUND((G26-H26)*VALUE(SUBSTITUTE(J26,"%",""))/100,2))</f>
        <v/>
      </c>
      <c r="L27" s="20">
        <f>IF(C26="","",IF(ABS(SUMIFS($G:$G,$C:$C,C26)-SUMIFS($H:$H,$C:$C,C26))&lt;=PARAMETRES!$C$2,"OK","À équilibrer"))</f>
        <v/>
      </c>
    </row>
    <row r="28">
      <c r="A28" s="27" t="n"/>
      <c r="B28" s="27" t="n"/>
      <c r="C28" s="27" t="n"/>
      <c r="D28" s="27" t="n"/>
      <c r="E28" s="27">
        <f>IFERROR(VLOOKUP(D27,PLAN_PCG!$A:$B,2,FALSE),"")</f>
        <v/>
      </c>
      <c r="F28" s="27" t="n"/>
      <c r="G28" s="28" t="n"/>
      <c r="H28" s="28" t="n"/>
      <c r="I28" s="27" t="n"/>
      <c r="J28" s="27">
        <f>IFERROR(VLOOKUP(I27,TVA!$A:$C,3,FALSE),"")</f>
        <v/>
      </c>
      <c r="K28" s="28">
        <f>IF(I27="","",ROUND((G27-H27)*VALUE(SUBSTITUTE(J27,"%",""))/100,2))</f>
        <v/>
      </c>
      <c r="L28" s="27">
        <f>IF(C27="","",IF(ABS(SUMIFS($G:$G,$C:$C,C27)-SUMIFS($H:$H,$C:$C,C27))&lt;=PARAMETRES!$C$2,"OK","À équilibrer"))</f>
        <v/>
      </c>
    </row>
    <row r="29">
      <c r="A29" s="22" t="n"/>
      <c r="B29" s="22" t="n"/>
      <c r="C29" s="22" t="n"/>
      <c r="D29" s="22" t="n"/>
      <c r="E29" s="20">
        <f>IFERROR(VLOOKUP(D28,PLAN_PCG!$A:$B,2,FALSE),"")</f>
        <v/>
      </c>
      <c r="F29" s="22" t="n"/>
      <c r="G29" s="23" t="n"/>
      <c r="H29" s="23" t="n"/>
      <c r="I29" s="22" t="n"/>
      <c r="J29" s="20">
        <f>IFERROR(VLOOKUP(I28,TVA!$A:$C,3,FALSE),"")</f>
        <v/>
      </c>
      <c r="K29" s="26">
        <f>IF(I28="","",ROUND((G28-H28)*VALUE(SUBSTITUTE(J28,"%",""))/100,2))</f>
        <v/>
      </c>
      <c r="L29" s="20">
        <f>IF(C28="","",IF(ABS(SUMIFS($G:$G,$C:$C,C28)-SUMIFS($H:$H,$C:$C,C28))&lt;=PARAMETRES!$C$2,"OK","À équilibrer"))</f>
        <v/>
      </c>
    </row>
    <row r="30">
      <c r="A30" s="27" t="n"/>
      <c r="B30" s="27" t="n"/>
      <c r="C30" s="27" t="n"/>
      <c r="D30" s="27" t="n"/>
      <c r="E30" s="27">
        <f>IFERROR(VLOOKUP(D29,PLAN_PCG!$A:$B,2,FALSE),"")</f>
        <v/>
      </c>
      <c r="F30" s="27" t="n"/>
      <c r="G30" s="28" t="n"/>
      <c r="H30" s="28" t="n"/>
      <c r="I30" s="27" t="n"/>
      <c r="J30" s="27">
        <f>IFERROR(VLOOKUP(I29,TVA!$A:$C,3,FALSE),"")</f>
        <v/>
      </c>
      <c r="K30" s="28">
        <f>IF(I29="","",ROUND((G29-H29)*VALUE(SUBSTITUTE(J29,"%",""))/100,2))</f>
        <v/>
      </c>
      <c r="L30" s="27">
        <f>IF(C29="","",IF(ABS(SUMIFS($G:$G,$C:$C,C29)-SUMIFS($H:$H,$C:$C,C29))&lt;=PARAMETRES!$C$2,"OK","À équilibrer"))</f>
        <v/>
      </c>
    </row>
    <row r="31">
      <c r="A31" s="22" t="n"/>
      <c r="B31" s="22" t="n"/>
      <c r="C31" s="22" t="n"/>
      <c r="D31" s="22" t="n"/>
      <c r="E31" s="20">
        <f>IFERROR(VLOOKUP(D30,PLAN_PCG!$A:$B,2,FALSE),"")</f>
        <v/>
      </c>
      <c r="F31" s="22" t="n"/>
      <c r="G31" s="23" t="n"/>
      <c r="H31" s="23" t="n"/>
      <c r="I31" s="22" t="n"/>
      <c r="J31" s="20">
        <f>IFERROR(VLOOKUP(I30,TVA!$A:$C,3,FALSE),"")</f>
        <v/>
      </c>
      <c r="K31" s="26">
        <f>IF(I30="","",ROUND((G30-H30)*VALUE(SUBSTITUTE(J30,"%",""))/100,2))</f>
        <v/>
      </c>
      <c r="L31" s="20">
        <f>IF(C30="","",IF(ABS(SUMIFS($G:$G,$C:$C,C30)-SUMIFS($H:$H,$C:$C,C30))&lt;=PARAMETRES!$C$2,"OK","À équilibrer"))</f>
        <v/>
      </c>
    </row>
    <row r="32">
      <c r="A32" s="27" t="n"/>
      <c r="B32" s="27" t="n"/>
      <c r="C32" s="27" t="n"/>
      <c r="D32" s="27" t="n"/>
      <c r="E32" s="27">
        <f>IFERROR(VLOOKUP(D31,PLAN_PCG!$A:$B,2,FALSE),"")</f>
        <v/>
      </c>
      <c r="F32" s="27" t="n"/>
      <c r="G32" s="28" t="n"/>
      <c r="H32" s="28" t="n"/>
      <c r="I32" s="27" t="n"/>
      <c r="J32" s="27">
        <f>IFERROR(VLOOKUP(I31,TVA!$A:$C,3,FALSE),"")</f>
        <v/>
      </c>
      <c r="K32" s="28">
        <f>IF(I31="","",ROUND((G31-H31)*VALUE(SUBSTITUTE(J31,"%",""))/100,2))</f>
        <v/>
      </c>
      <c r="L32" s="27">
        <f>IF(C31="","",IF(ABS(SUMIFS($G:$G,$C:$C,C31)-SUMIFS($H:$H,$C:$C,C31))&lt;=PARAMETRES!$C$2,"OK","À équilibrer"))</f>
        <v/>
      </c>
    </row>
    <row r="33">
      <c r="A33" s="22" t="n"/>
      <c r="B33" s="22" t="n"/>
      <c r="C33" s="22" t="n"/>
      <c r="D33" s="22" t="n"/>
      <c r="E33" s="20">
        <f>IFERROR(VLOOKUP(D32,PLAN_PCG!$A:$B,2,FALSE),"")</f>
        <v/>
      </c>
      <c r="F33" s="22" t="n"/>
      <c r="G33" s="23" t="n"/>
      <c r="H33" s="23" t="n"/>
      <c r="I33" s="22" t="n"/>
      <c r="J33" s="20">
        <f>IFERROR(VLOOKUP(I32,TVA!$A:$C,3,FALSE),"")</f>
        <v/>
      </c>
      <c r="K33" s="26">
        <f>IF(I32="","",ROUND((G32-H32)*VALUE(SUBSTITUTE(J32,"%",""))/100,2))</f>
        <v/>
      </c>
      <c r="L33" s="20">
        <f>IF(C32="","",IF(ABS(SUMIFS($G:$G,$C:$C,C32)-SUMIFS($H:$H,$C:$C,C32))&lt;=PARAMETRES!$C$2,"OK","À équilibrer"))</f>
        <v/>
      </c>
    </row>
    <row r="34">
      <c r="A34" s="27" t="n"/>
      <c r="B34" s="27" t="n"/>
      <c r="C34" s="27" t="n"/>
      <c r="D34" s="27" t="n"/>
      <c r="E34" s="27">
        <f>IFERROR(VLOOKUP(D33,PLAN_PCG!$A:$B,2,FALSE),"")</f>
        <v/>
      </c>
      <c r="F34" s="27" t="n"/>
      <c r="G34" s="28" t="n"/>
      <c r="H34" s="28" t="n"/>
      <c r="I34" s="27" t="n"/>
      <c r="J34" s="27">
        <f>IFERROR(VLOOKUP(I33,TVA!$A:$C,3,FALSE),"")</f>
        <v/>
      </c>
      <c r="K34" s="28">
        <f>IF(I33="","",ROUND((G33-H33)*VALUE(SUBSTITUTE(J33,"%",""))/100,2))</f>
        <v/>
      </c>
      <c r="L34" s="27">
        <f>IF(C33="","",IF(ABS(SUMIFS($G:$G,$C:$C,C33)-SUMIFS($H:$H,$C:$C,C33))&lt;=PARAMETRES!$C$2,"OK","À équilibrer"))</f>
        <v/>
      </c>
    </row>
    <row r="35">
      <c r="A35" s="22" t="n"/>
      <c r="B35" s="22" t="n"/>
      <c r="C35" s="22" t="n"/>
      <c r="D35" s="22" t="n"/>
      <c r="E35" s="20">
        <f>IFERROR(VLOOKUP(D34,PLAN_PCG!$A:$B,2,FALSE),"")</f>
        <v/>
      </c>
      <c r="F35" s="22" t="n"/>
      <c r="G35" s="23" t="n"/>
      <c r="H35" s="23" t="n"/>
      <c r="I35" s="22" t="n"/>
      <c r="J35" s="20">
        <f>IFERROR(VLOOKUP(I34,TVA!$A:$C,3,FALSE),"")</f>
        <v/>
      </c>
      <c r="K35" s="26">
        <f>IF(I34="","",ROUND((G34-H34)*VALUE(SUBSTITUTE(J34,"%",""))/100,2))</f>
        <v/>
      </c>
      <c r="L35" s="20">
        <f>IF(C34="","",IF(ABS(SUMIFS($G:$G,$C:$C,C34)-SUMIFS($H:$H,$C:$C,C34))&lt;=PARAMETRES!$C$2,"OK","À équilibrer"))</f>
        <v/>
      </c>
    </row>
    <row r="36">
      <c r="A36" s="27" t="n"/>
      <c r="B36" s="27" t="n"/>
      <c r="C36" s="27" t="n"/>
      <c r="D36" s="27" t="n"/>
      <c r="E36" s="27">
        <f>IFERROR(VLOOKUP(D35,PLAN_PCG!$A:$B,2,FALSE),"")</f>
        <v/>
      </c>
      <c r="F36" s="27" t="n"/>
      <c r="G36" s="28" t="n"/>
      <c r="H36" s="28" t="n"/>
      <c r="I36" s="27" t="n"/>
      <c r="J36" s="27">
        <f>IFERROR(VLOOKUP(I35,TVA!$A:$C,3,FALSE),"")</f>
        <v/>
      </c>
      <c r="K36" s="28">
        <f>IF(I35="","",ROUND((G35-H35)*VALUE(SUBSTITUTE(J35,"%",""))/100,2))</f>
        <v/>
      </c>
      <c r="L36" s="27">
        <f>IF(C35="","",IF(ABS(SUMIFS($G:$G,$C:$C,C35)-SUMIFS($H:$H,$C:$C,C35))&lt;=PARAMETRES!$C$2,"OK","À équilibrer"))</f>
        <v/>
      </c>
    </row>
    <row r="37">
      <c r="A37" s="22" t="n"/>
      <c r="B37" s="22" t="n"/>
      <c r="C37" s="22" t="n"/>
      <c r="D37" s="22" t="n"/>
      <c r="E37" s="20">
        <f>IFERROR(VLOOKUP(D36,PLAN_PCG!$A:$B,2,FALSE),"")</f>
        <v/>
      </c>
      <c r="F37" s="22" t="n"/>
      <c r="G37" s="23" t="n"/>
      <c r="H37" s="23" t="n"/>
      <c r="I37" s="22" t="n"/>
      <c r="J37" s="20">
        <f>IFERROR(VLOOKUP(I36,TVA!$A:$C,3,FALSE),"")</f>
        <v/>
      </c>
      <c r="K37" s="26">
        <f>IF(I36="","",ROUND((G36-H36)*VALUE(SUBSTITUTE(J36,"%",""))/100,2))</f>
        <v/>
      </c>
      <c r="L37" s="20">
        <f>IF(C36="","",IF(ABS(SUMIFS($G:$G,$C:$C,C36)-SUMIFS($H:$H,$C:$C,C36))&lt;=PARAMETRES!$C$2,"OK","À équilibrer"))</f>
        <v/>
      </c>
    </row>
    <row r="38">
      <c r="A38" s="27" t="n"/>
      <c r="B38" s="27" t="n"/>
      <c r="C38" s="27" t="n"/>
      <c r="D38" s="27" t="n"/>
      <c r="E38" s="27">
        <f>IFERROR(VLOOKUP(D37,PLAN_PCG!$A:$B,2,FALSE),"")</f>
        <v/>
      </c>
      <c r="F38" s="27" t="n"/>
      <c r="G38" s="28" t="n"/>
      <c r="H38" s="28" t="n"/>
      <c r="I38" s="27" t="n"/>
      <c r="J38" s="27">
        <f>IFERROR(VLOOKUP(I37,TVA!$A:$C,3,FALSE),"")</f>
        <v/>
      </c>
      <c r="K38" s="28">
        <f>IF(I37="","",ROUND((G37-H37)*VALUE(SUBSTITUTE(J37,"%",""))/100,2))</f>
        <v/>
      </c>
      <c r="L38" s="27">
        <f>IF(C37="","",IF(ABS(SUMIFS($G:$G,$C:$C,C37)-SUMIFS($H:$H,$C:$C,C37))&lt;=PARAMETRES!$C$2,"OK","À équilibrer"))</f>
        <v/>
      </c>
    </row>
    <row r="39">
      <c r="A39" s="22" t="n"/>
      <c r="B39" s="22" t="n"/>
      <c r="C39" s="22" t="n"/>
      <c r="D39" s="22" t="n"/>
      <c r="E39" s="20">
        <f>IFERROR(VLOOKUP(D38,PLAN_PCG!$A:$B,2,FALSE),"")</f>
        <v/>
      </c>
      <c r="F39" s="22" t="n"/>
      <c r="G39" s="23" t="n"/>
      <c r="H39" s="23" t="n"/>
      <c r="I39" s="22" t="n"/>
      <c r="J39" s="20">
        <f>IFERROR(VLOOKUP(I38,TVA!$A:$C,3,FALSE),"")</f>
        <v/>
      </c>
      <c r="K39" s="26">
        <f>IF(I38="","",ROUND((G38-H38)*VALUE(SUBSTITUTE(J38,"%",""))/100,2))</f>
        <v/>
      </c>
      <c r="L39" s="20">
        <f>IF(C38="","",IF(ABS(SUMIFS($G:$G,$C:$C,C38)-SUMIFS($H:$H,$C:$C,C38))&lt;=PARAMETRES!$C$2,"OK","À équilibrer"))</f>
        <v/>
      </c>
    </row>
    <row r="40">
      <c r="A40" s="27" t="n"/>
      <c r="B40" s="27" t="n"/>
      <c r="C40" s="27" t="n"/>
      <c r="D40" s="27" t="n"/>
      <c r="E40" s="27">
        <f>IFERROR(VLOOKUP(D39,PLAN_PCG!$A:$B,2,FALSE),"")</f>
        <v/>
      </c>
      <c r="F40" s="27" t="n"/>
      <c r="G40" s="28" t="n"/>
      <c r="H40" s="28" t="n"/>
      <c r="I40" s="27" t="n"/>
      <c r="J40" s="27">
        <f>IFERROR(VLOOKUP(I39,TVA!$A:$C,3,FALSE),"")</f>
        <v/>
      </c>
      <c r="K40" s="28">
        <f>IF(I39="","",ROUND((G39-H39)*VALUE(SUBSTITUTE(J39,"%",""))/100,2))</f>
        <v/>
      </c>
      <c r="L40" s="27">
        <f>IF(C39="","",IF(ABS(SUMIFS($G:$G,$C:$C,C39)-SUMIFS($H:$H,$C:$C,C39))&lt;=PARAMETRES!$C$2,"OK","À équilibrer"))</f>
        <v/>
      </c>
    </row>
    <row r="41">
      <c r="A41" s="22" t="n"/>
      <c r="B41" s="22" t="n"/>
      <c r="C41" s="22" t="n"/>
      <c r="D41" s="22" t="n"/>
      <c r="E41" s="20">
        <f>IFERROR(VLOOKUP(D40,PLAN_PCG!$A:$B,2,FALSE),"")</f>
        <v/>
      </c>
      <c r="F41" s="22" t="n"/>
      <c r="G41" s="23" t="n"/>
      <c r="H41" s="23" t="n"/>
      <c r="I41" s="22" t="n"/>
      <c r="J41" s="20">
        <f>IFERROR(VLOOKUP(I40,TVA!$A:$C,3,FALSE),"")</f>
        <v/>
      </c>
      <c r="K41" s="26">
        <f>IF(I40="","",ROUND((G40-H40)*VALUE(SUBSTITUTE(J40,"%",""))/100,2))</f>
        <v/>
      </c>
      <c r="L41" s="20">
        <f>IF(C40="","",IF(ABS(SUMIFS($G:$G,$C:$C,C40)-SUMIFS($H:$H,$C:$C,C40))&lt;=PARAMETRES!$C$2,"OK","À équilibrer"))</f>
        <v/>
      </c>
    </row>
    <row r="42">
      <c r="A42" s="27" t="n"/>
      <c r="B42" s="27" t="n"/>
      <c r="C42" s="27" t="n"/>
      <c r="D42" s="27" t="n"/>
      <c r="E42" s="27">
        <f>IFERROR(VLOOKUP(D41,PLAN_PCG!$A:$B,2,FALSE),"")</f>
        <v/>
      </c>
      <c r="F42" s="27" t="n"/>
      <c r="G42" s="28" t="n"/>
      <c r="H42" s="28" t="n"/>
      <c r="I42" s="27" t="n"/>
      <c r="J42" s="27">
        <f>IFERROR(VLOOKUP(I41,TVA!$A:$C,3,FALSE),"")</f>
        <v/>
      </c>
      <c r="K42" s="28">
        <f>IF(I41="","",ROUND((G41-H41)*VALUE(SUBSTITUTE(J41,"%",""))/100,2))</f>
        <v/>
      </c>
      <c r="L42" s="27">
        <f>IF(C41="","",IF(ABS(SUMIFS($G:$G,$C:$C,C41)-SUMIFS($H:$H,$C:$C,C41))&lt;=PARAMETRES!$C$2,"OK","À équilibrer"))</f>
        <v/>
      </c>
    </row>
    <row r="43">
      <c r="A43" s="22" t="n"/>
      <c r="B43" s="22" t="n"/>
      <c r="C43" s="22" t="n"/>
      <c r="D43" s="22" t="n"/>
      <c r="E43" s="20">
        <f>IFERROR(VLOOKUP(D42,PLAN_PCG!$A:$B,2,FALSE),"")</f>
        <v/>
      </c>
      <c r="F43" s="22" t="n"/>
      <c r="G43" s="23" t="n"/>
      <c r="H43" s="23" t="n"/>
      <c r="I43" s="22" t="n"/>
      <c r="J43" s="20">
        <f>IFERROR(VLOOKUP(I42,TVA!$A:$C,3,FALSE),"")</f>
        <v/>
      </c>
      <c r="K43" s="26">
        <f>IF(I42="","",ROUND((G42-H42)*VALUE(SUBSTITUTE(J42,"%",""))/100,2))</f>
        <v/>
      </c>
      <c r="L43" s="20">
        <f>IF(C42="","",IF(ABS(SUMIFS($G:$G,$C:$C,C42)-SUMIFS($H:$H,$C:$C,C42))&lt;=PARAMETRES!$C$2,"OK","À équilibrer"))</f>
        <v/>
      </c>
    </row>
    <row r="44">
      <c r="A44" s="27" t="n"/>
      <c r="B44" s="27" t="n"/>
      <c r="C44" s="27" t="n"/>
      <c r="D44" s="27" t="n"/>
      <c r="E44" s="27">
        <f>IFERROR(VLOOKUP(D43,PLAN_PCG!$A:$B,2,FALSE),"")</f>
        <v/>
      </c>
      <c r="F44" s="27" t="n"/>
      <c r="G44" s="28" t="n"/>
      <c r="H44" s="28" t="n"/>
      <c r="I44" s="27" t="n"/>
      <c r="J44" s="27">
        <f>IFERROR(VLOOKUP(I43,TVA!$A:$C,3,FALSE),"")</f>
        <v/>
      </c>
      <c r="K44" s="28">
        <f>IF(I43="","",ROUND((G43-H43)*VALUE(SUBSTITUTE(J43,"%",""))/100,2))</f>
        <v/>
      </c>
      <c r="L44" s="27">
        <f>IF(C43="","",IF(ABS(SUMIFS($G:$G,$C:$C,C43)-SUMIFS($H:$H,$C:$C,C43))&lt;=PARAMETRES!$C$2,"OK","À équilibrer"))</f>
        <v/>
      </c>
    </row>
    <row r="45">
      <c r="A45" s="22" t="n"/>
      <c r="B45" s="22" t="n"/>
      <c r="C45" s="22" t="n"/>
      <c r="D45" s="22" t="n"/>
      <c r="E45" s="20">
        <f>IFERROR(VLOOKUP(D44,PLAN_PCG!$A:$B,2,FALSE),"")</f>
        <v/>
      </c>
      <c r="F45" s="22" t="n"/>
      <c r="G45" s="23" t="n"/>
      <c r="H45" s="23" t="n"/>
      <c r="I45" s="22" t="n"/>
      <c r="J45" s="20">
        <f>IFERROR(VLOOKUP(I44,TVA!$A:$C,3,FALSE),"")</f>
        <v/>
      </c>
      <c r="K45" s="26">
        <f>IF(I44="","",ROUND((G44-H44)*VALUE(SUBSTITUTE(J44,"%",""))/100,2))</f>
        <v/>
      </c>
      <c r="L45" s="20">
        <f>IF(C44="","",IF(ABS(SUMIFS($G:$G,$C:$C,C44)-SUMIFS($H:$H,$C:$C,C44))&lt;=PARAMETRES!$C$2,"OK","À équilibrer"))</f>
        <v/>
      </c>
    </row>
    <row r="46">
      <c r="A46" s="27" t="n"/>
      <c r="B46" s="27" t="n"/>
      <c r="C46" s="27" t="n"/>
      <c r="D46" s="27" t="n"/>
      <c r="E46" s="27">
        <f>IFERROR(VLOOKUP(D45,PLAN_PCG!$A:$B,2,FALSE),"")</f>
        <v/>
      </c>
      <c r="F46" s="27" t="n"/>
      <c r="G46" s="28" t="n"/>
      <c r="H46" s="28" t="n"/>
      <c r="I46" s="27" t="n"/>
      <c r="J46" s="27">
        <f>IFERROR(VLOOKUP(I45,TVA!$A:$C,3,FALSE),"")</f>
        <v/>
      </c>
      <c r="K46" s="28">
        <f>IF(I45="","",ROUND((G45-H45)*VALUE(SUBSTITUTE(J45,"%",""))/100,2))</f>
        <v/>
      </c>
      <c r="L46" s="27">
        <f>IF(C45="","",IF(ABS(SUMIFS($G:$G,$C:$C,C45)-SUMIFS($H:$H,$C:$C,C45))&lt;=PARAMETRES!$C$2,"OK","À équilibrer"))</f>
        <v/>
      </c>
    </row>
    <row r="47">
      <c r="A47" s="22" t="n"/>
      <c r="B47" s="22" t="n"/>
      <c r="C47" s="22" t="n"/>
      <c r="D47" s="22" t="n"/>
      <c r="E47" s="20">
        <f>IFERROR(VLOOKUP(D46,PLAN_PCG!$A:$B,2,FALSE),"")</f>
        <v/>
      </c>
      <c r="F47" s="22" t="n"/>
      <c r="G47" s="23" t="n"/>
      <c r="H47" s="23" t="n"/>
      <c r="I47" s="22" t="n"/>
      <c r="J47" s="20">
        <f>IFERROR(VLOOKUP(I46,TVA!$A:$C,3,FALSE),"")</f>
        <v/>
      </c>
      <c r="K47" s="26">
        <f>IF(I46="","",ROUND((G46-H46)*VALUE(SUBSTITUTE(J46,"%",""))/100,2))</f>
        <v/>
      </c>
      <c r="L47" s="20">
        <f>IF(C46="","",IF(ABS(SUMIFS($G:$G,$C:$C,C46)-SUMIFS($H:$H,$C:$C,C46))&lt;=PARAMETRES!$C$2,"OK","À équilibrer"))</f>
        <v/>
      </c>
    </row>
    <row r="48">
      <c r="A48" s="27" t="n"/>
      <c r="B48" s="27" t="n"/>
      <c r="C48" s="27" t="n"/>
      <c r="D48" s="27" t="n"/>
      <c r="E48" s="27">
        <f>IFERROR(VLOOKUP(D47,PLAN_PCG!$A:$B,2,FALSE),"")</f>
        <v/>
      </c>
      <c r="F48" s="27" t="n"/>
      <c r="G48" s="28" t="n"/>
      <c r="H48" s="28" t="n"/>
      <c r="I48" s="27" t="n"/>
      <c r="J48" s="27">
        <f>IFERROR(VLOOKUP(I47,TVA!$A:$C,3,FALSE),"")</f>
        <v/>
      </c>
      <c r="K48" s="28">
        <f>IF(I47="","",ROUND((G47-H47)*VALUE(SUBSTITUTE(J47,"%",""))/100,2))</f>
        <v/>
      </c>
      <c r="L48" s="27">
        <f>IF(C47="","",IF(ABS(SUMIFS($G:$G,$C:$C,C47)-SUMIFS($H:$H,$C:$C,C47))&lt;=PARAMETRES!$C$2,"OK","À équilibrer"))</f>
        <v/>
      </c>
    </row>
    <row r="49">
      <c r="A49" s="22" t="n"/>
      <c r="B49" s="22" t="n"/>
      <c r="C49" s="22" t="n"/>
      <c r="D49" s="22" t="n"/>
      <c r="E49" s="20">
        <f>IFERROR(VLOOKUP(D48,PLAN_PCG!$A:$B,2,FALSE),"")</f>
        <v/>
      </c>
      <c r="F49" s="22" t="n"/>
      <c r="G49" s="23" t="n"/>
      <c r="H49" s="23" t="n"/>
      <c r="I49" s="22" t="n"/>
      <c r="J49" s="20">
        <f>IFERROR(VLOOKUP(I48,TVA!$A:$C,3,FALSE),"")</f>
        <v/>
      </c>
      <c r="K49" s="26">
        <f>IF(I48="","",ROUND((G48-H48)*VALUE(SUBSTITUTE(J48,"%",""))/100,2))</f>
        <v/>
      </c>
      <c r="L49" s="20">
        <f>IF(C48="","",IF(ABS(SUMIFS($G:$G,$C:$C,C48)-SUMIFS($H:$H,$C:$C,C48))&lt;=PARAMETRES!$C$2,"OK","À équilibrer"))</f>
        <v/>
      </c>
    </row>
    <row r="50">
      <c r="A50" s="27" t="n"/>
      <c r="B50" s="27" t="n"/>
      <c r="C50" s="27" t="n"/>
      <c r="D50" s="27" t="n"/>
      <c r="E50" s="27">
        <f>IFERROR(VLOOKUP(D49,PLAN_PCG!$A:$B,2,FALSE),"")</f>
        <v/>
      </c>
      <c r="F50" s="27" t="n"/>
      <c r="G50" s="28" t="n"/>
      <c r="H50" s="28" t="n"/>
      <c r="I50" s="27" t="n"/>
      <c r="J50" s="27">
        <f>IFERROR(VLOOKUP(I49,TVA!$A:$C,3,FALSE),"")</f>
        <v/>
      </c>
      <c r="K50" s="28">
        <f>IF(I49="","",ROUND((G49-H49)*VALUE(SUBSTITUTE(J49,"%",""))/100,2))</f>
        <v/>
      </c>
      <c r="L50" s="27">
        <f>IF(C49="","",IF(ABS(SUMIFS($G:$G,$C:$C,C49)-SUMIFS($H:$H,$C:$C,C49))&lt;=PARAMETRES!$C$2,"OK","À équilibrer"))</f>
        <v/>
      </c>
    </row>
    <row r="51">
      <c r="A51" s="22" t="n"/>
      <c r="B51" s="22" t="n"/>
      <c r="C51" s="22" t="n"/>
      <c r="D51" s="22" t="n"/>
      <c r="E51" s="20">
        <f>IFERROR(VLOOKUP(D50,PLAN_PCG!$A:$B,2,FALSE),"")</f>
        <v/>
      </c>
      <c r="F51" s="22" t="n"/>
      <c r="G51" s="23" t="n"/>
      <c r="H51" s="23" t="n"/>
      <c r="I51" s="22" t="n"/>
      <c r="J51" s="20">
        <f>IFERROR(VLOOKUP(I50,TVA!$A:$C,3,FALSE),"")</f>
        <v/>
      </c>
      <c r="K51" s="26">
        <f>IF(I50="","",ROUND((G50-H50)*VALUE(SUBSTITUTE(J50,"%",""))/100,2))</f>
        <v/>
      </c>
      <c r="L51" s="20">
        <f>IF(C50="","",IF(ABS(SUMIFS($G:$G,$C:$C,C50)-SUMIFS($H:$H,$C:$C,C50))&lt;=PARAMETRES!$C$2,"OK","À équilibrer"))</f>
        <v/>
      </c>
    </row>
    <row r="52">
      <c r="A52" s="27" t="n"/>
      <c r="B52" s="27" t="n"/>
      <c r="C52" s="27" t="n"/>
      <c r="D52" s="27" t="n"/>
      <c r="E52" s="27">
        <f>IFERROR(VLOOKUP(D51,PLAN_PCG!$A:$B,2,FALSE),"")</f>
        <v/>
      </c>
      <c r="F52" s="27" t="n"/>
      <c r="G52" s="28" t="n"/>
      <c r="H52" s="28" t="n"/>
      <c r="I52" s="27" t="n"/>
      <c r="J52" s="27">
        <f>IFERROR(VLOOKUP(I51,TVA!$A:$C,3,FALSE),"")</f>
        <v/>
      </c>
      <c r="K52" s="28">
        <f>IF(I51="","",ROUND((G51-H51)*VALUE(SUBSTITUTE(J51,"%",""))/100,2))</f>
        <v/>
      </c>
      <c r="L52" s="27">
        <f>IF(C51="","",IF(ABS(SUMIFS($G:$G,$C:$C,C51)-SUMIFS($H:$H,$C:$C,C51))&lt;=PARAMETRES!$C$2,"OK","À équilibrer"))</f>
        <v/>
      </c>
    </row>
    <row r="53">
      <c r="A53" s="22" t="n"/>
      <c r="B53" s="22" t="n"/>
      <c r="C53" s="22" t="n"/>
      <c r="D53" s="22" t="n"/>
      <c r="E53" s="20">
        <f>IFERROR(VLOOKUP(D52,PLAN_PCG!$A:$B,2,FALSE),"")</f>
        <v/>
      </c>
      <c r="F53" s="22" t="n"/>
      <c r="G53" s="23" t="n"/>
      <c r="H53" s="23" t="n"/>
      <c r="I53" s="22" t="n"/>
      <c r="J53" s="20">
        <f>IFERROR(VLOOKUP(I52,TVA!$A:$C,3,FALSE),"")</f>
        <v/>
      </c>
      <c r="K53" s="26">
        <f>IF(I52="","",ROUND((G52-H52)*VALUE(SUBSTITUTE(J52,"%",""))/100,2))</f>
        <v/>
      </c>
      <c r="L53" s="20">
        <f>IF(C52="","",IF(ABS(SUMIFS($G:$G,$C:$C,C52)-SUMIFS($H:$H,$C:$C,C52))&lt;=PARAMETRES!$C$2,"OK","À équilibrer"))</f>
        <v/>
      </c>
    </row>
    <row r="54">
      <c r="A54" s="27" t="n"/>
      <c r="B54" s="27" t="n"/>
      <c r="C54" s="27" t="n"/>
      <c r="D54" s="27" t="n"/>
      <c r="E54" s="27">
        <f>IFERROR(VLOOKUP(D53,PLAN_PCG!$A:$B,2,FALSE),"")</f>
        <v/>
      </c>
      <c r="F54" s="27" t="n"/>
      <c r="G54" s="28" t="n"/>
      <c r="H54" s="28" t="n"/>
      <c r="I54" s="27" t="n"/>
      <c r="J54" s="27">
        <f>IFERROR(VLOOKUP(I53,TVA!$A:$C,3,FALSE),"")</f>
        <v/>
      </c>
      <c r="K54" s="28">
        <f>IF(I53="","",ROUND((G53-H53)*VALUE(SUBSTITUTE(J53,"%",""))/100,2))</f>
        <v/>
      </c>
      <c r="L54" s="27">
        <f>IF(C53="","",IF(ABS(SUMIFS($G:$G,$C:$C,C53)-SUMIFS($H:$H,$C:$C,C53))&lt;=PARAMETRES!$C$2,"OK","À équilibrer"))</f>
        <v/>
      </c>
    </row>
    <row r="55">
      <c r="A55" s="22" t="n"/>
      <c r="B55" s="22" t="n"/>
      <c r="C55" s="22" t="n"/>
      <c r="D55" s="22" t="n"/>
      <c r="E55" s="20">
        <f>IFERROR(VLOOKUP(D54,PLAN_PCG!$A:$B,2,FALSE),"")</f>
        <v/>
      </c>
      <c r="F55" s="22" t="n"/>
      <c r="G55" s="23" t="n"/>
      <c r="H55" s="23" t="n"/>
      <c r="I55" s="22" t="n"/>
      <c r="J55" s="20">
        <f>IFERROR(VLOOKUP(I54,TVA!$A:$C,3,FALSE),"")</f>
        <v/>
      </c>
      <c r="K55" s="26">
        <f>IF(I54="","",ROUND((G54-H54)*VALUE(SUBSTITUTE(J54,"%",""))/100,2))</f>
        <v/>
      </c>
      <c r="L55" s="20">
        <f>IF(C54="","",IF(ABS(SUMIFS($G:$G,$C:$C,C54)-SUMIFS($H:$H,$C:$C,C54))&lt;=PARAMETRES!$C$2,"OK","À équilibrer"))</f>
        <v/>
      </c>
    </row>
    <row r="56">
      <c r="A56" s="27" t="n"/>
      <c r="B56" s="27" t="n"/>
      <c r="C56" s="27" t="n"/>
      <c r="D56" s="27" t="n"/>
      <c r="E56" s="27">
        <f>IFERROR(VLOOKUP(D55,PLAN_PCG!$A:$B,2,FALSE),"")</f>
        <v/>
      </c>
      <c r="F56" s="27" t="n"/>
      <c r="G56" s="28" t="n"/>
      <c r="H56" s="28" t="n"/>
      <c r="I56" s="27" t="n"/>
      <c r="J56" s="27">
        <f>IFERROR(VLOOKUP(I55,TVA!$A:$C,3,FALSE),"")</f>
        <v/>
      </c>
      <c r="K56" s="28">
        <f>IF(I55="","",ROUND((G55-H55)*VALUE(SUBSTITUTE(J55,"%",""))/100,2))</f>
        <v/>
      </c>
      <c r="L56" s="27">
        <f>IF(C55="","",IF(ABS(SUMIFS($G:$G,$C:$C,C55)-SUMIFS($H:$H,$C:$C,C55))&lt;=PARAMETRES!$C$2,"OK","À équilibrer"))</f>
        <v/>
      </c>
    </row>
    <row r="57">
      <c r="A57" s="22" t="n"/>
      <c r="B57" s="22" t="n"/>
      <c r="C57" s="22" t="n"/>
      <c r="D57" s="22" t="n"/>
      <c r="E57" s="20">
        <f>IFERROR(VLOOKUP(D56,PLAN_PCG!$A:$B,2,FALSE),"")</f>
        <v/>
      </c>
      <c r="F57" s="22" t="n"/>
      <c r="G57" s="23" t="n"/>
      <c r="H57" s="23" t="n"/>
      <c r="I57" s="22" t="n"/>
      <c r="J57" s="20">
        <f>IFERROR(VLOOKUP(I56,TVA!$A:$C,3,FALSE),"")</f>
        <v/>
      </c>
      <c r="K57" s="26">
        <f>IF(I56="","",ROUND((G56-H56)*VALUE(SUBSTITUTE(J56,"%",""))/100,2))</f>
        <v/>
      </c>
      <c r="L57" s="20">
        <f>IF(C56="","",IF(ABS(SUMIFS($G:$G,$C:$C,C56)-SUMIFS($H:$H,$C:$C,C56))&lt;=PARAMETRES!$C$2,"OK","À équilibrer"))</f>
        <v/>
      </c>
    </row>
    <row r="58">
      <c r="A58" s="27" t="n"/>
      <c r="B58" s="27" t="n"/>
      <c r="C58" s="27" t="n"/>
      <c r="D58" s="27" t="n"/>
      <c r="E58" s="27">
        <f>IFERROR(VLOOKUP(D57,PLAN_PCG!$A:$B,2,FALSE),"")</f>
        <v/>
      </c>
      <c r="F58" s="27" t="n"/>
      <c r="G58" s="28" t="n"/>
      <c r="H58" s="28" t="n"/>
      <c r="I58" s="27" t="n"/>
      <c r="J58" s="27">
        <f>IFERROR(VLOOKUP(I57,TVA!$A:$C,3,FALSE),"")</f>
        <v/>
      </c>
      <c r="K58" s="28">
        <f>IF(I57="","",ROUND((G57-H57)*VALUE(SUBSTITUTE(J57,"%",""))/100,2))</f>
        <v/>
      </c>
      <c r="L58" s="27">
        <f>IF(C57="","",IF(ABS(SUMIFS($G:$G,$C:$C,C57)-SUMIFS($H:$H,$C:$C,C57))&lt;=PARAMETRES!$C$2,"OK","À équilibrer"))</f>
        <v/>
      </c>
    </row>
    <row r="59">
      <c r="A59" s="22" t="n"/>
      <c r="B59" s="22" t="n"/>
      <c r="C59" s="22" t="n"/>
      <c r="D59" s="22" t="n"/>
      <c r="E59" s="20">
        <f>IFERROR(VLOOKUP(D58,PLAN_PCG!$A:$B,2,FALSE),"")</f>
        <v/>
      </c>
      <c r="F59" s="22" t="n"/>
      <c r="G59" s="23" t="n"/>
      <c r="H59" s="23" t="n"/>
      <c r="I59" s="22" t="n"/>
      <c r="J59" s="20">
        <f>IFERROR(VLOOKUP(I58,TVA!$A:$C,3,FALSE),"")</f>
        <v/>
      </c>
      <c r="K59" s="26">
        <f>IF(I58="","",ROUND((G58-H58)*VALUE(SUBSTITUTE(J58,"%",""))/100,2))</f>
        <v/>
      </c>
      <c r="L59" s="20">
        <f>IF(C58="","",IF(ABS(SUMIFS($G:$G,$C:$C,C58)-SUMIFS($H:$H,$C:$C,C58))&lt;=PARAMETRES!$C$2,"OK","À équilibrer"))</f>
        <v/>
      </c>
    </row>
    <row r="60">
      <c r="A60" s="27" t="n"/>
      <c r="B60" s="27" t="n"/>
      <c r="C60" s="27" t="n"/>
      <c r="D60" s="27" t="n"/>
      <c r="E60" s="27">
        <f>IFERROR(VLOOKUP(D59,PLAN_PCG!$A:$B,2,FALSE),"")</f>
        <v/>
      </c>
      <c r="F60" s="27" t="n"/>
      <c r="G60" s="28" t="n"/>
      <c r="H60" s="28" t="n"/>
      <c r="I60" s="27" t="n"/>
      <c r="J60" s="27">
        <f>IFERROR(VLOOKUP(I59,TVA!$A:$C,3,FALSE),"")</f>
        <v/>
      </c>
      <c r="K60" s="28">
        <f>IF(I59="","",ROUND((G59-H59)*VALUE(SUBSTITUTE(J59,"%",""))/100,2))</f>
        <v/>
      </c>
      <c r="L60" s="27">
        <f>IF(C59="","",IF(ABS(SUMIFS($G:$G,$C:$C,C59)-SUMIFS($H:$H,$C:$C,C59))&lt;=PARAMETRES!$C$2,"OK","À équilibrer"))</f>
        <v/>
      </c>
    </row>
    <row r="61">
      <c r="A61" s="22" t="n"/>
      <c r="B61" s="22" t="n"/>
      <c r="C61" s="22" t="n"/>
      <c r="D61" s="22" t="n"/>
      <c r="E61" s="20">
        <f>IFERROR(VLOOKUP(D60,PLAN_PCG!$A:$B,2,FALSE),"")</f>
        <v/>
      </c>
      <c r="F61" s="22" t="n"/>
      <c r="G61" s="23" t="n"/>
      <c r="H61" s="23" t="n"/>
      <c r="I61" s="22" t="n"/>
      <c r="J61" s="20">
        <f>IFERROR(VLOOKUP(I60,TVA!$A:$C,3,FALSE),"")</f>
        <v/>
      </c>
      <c r="K61" s="26">
        <f>IF(I60="","",ROUND((G60-H60)*VALUE(SUBSTITUTE(J60,"%",""))/100,2))</f>
        <v/>
      </c>
      <c r="L61" s="20">
        <f>IF(C60="","",IF(ABS(SUMIFS($G:$G,$C:$C,C60)-SUMIFS($H:$H,$C:$C,C60))&lt;=PARAMETRES!$C$2,"OK","À équilibrer"))</f>
        <v/>
      </c>
    </row>
    <row r="62">
      <c r="A62" s="27" t="n"/>
      <c r="B62" s="27" t="n"/>
      <c r="C62" s="27" t="n"/>
      <c r="D62" s="27" t="n"/>
      <c r="E62" s="27">
        <f>IFERROR(VLOOKUP(D61,PLAN_PCG!$A:$B,2,FALSE),"")</f>
        <v/>
      </c>
      <c r="F62" s="27" t="n"/>
      <c r="G62" s="28" t="n"/>
      <c r="H62" s="28" t="n"/>
      <c r="I62" s="27" t="n"/>
      <c r="J62" s="27">
        <f>IFERROR(VLOOKUP(I61,TVA!$A:$C,3,FALSE),"")</f>
        <v/>
      </c>
      <c r="K62" s="28">
        <f>IF(I61="","",ROUND((G61-H61)*VALUE(SUBSTITUTE(J61,"%",""))/100,2))</f>
        <v/>
      </c>
      <c r="L62" s="27">
        <f>IF(C61="","",IF(ABS(SUMIFS($G:$G,$C:$C,C61)-SUMIFS($H:$H,$C:$C,C61))&lt;=PARAMETRES!$C$2,"OK","À équilibrer"))</f>
        <v/>
      </c>
    </row>
    <row r="63">
      <c r="A63" s="22" t="n"/>
      <c r="B63" s="22" t="n"/>
      <c r="C63" s="22" t="n"/>
      <c r="D63" s="22" t="n"/>
      <c r="E63" s="20">
        <f>IFERROR(VLOOKUP(D62,PLAN_PCG!$A:$B,2,FALSE),"")</f>
        <v/>
      </c>
      <c r="F63" s="22" t="n"/>
      <c r="G63" s="23" t="n"/>
      <c r="H63" s="23" t="n"/>
      <c r="I63" s="22" t="n"/>
      <c r="J63" s="20">
        <f>IFERROR(VLOOKUP(I62,TVA!$A:$C,3,FALSE),"")</f>
        <v/>
      </c>
      <c r="K63" s="26">
        <f>IF(I62="","",ROUND((G62-H62)*VALUE(SUBSTITUTE(J62,"%",""))/100,2))</f>
        <v/>
      </c>
      <c r="L63" s="20">
        <f>IF(C62="","",IF(ABS(SUMIFS($G:$G,$C:$C,C62)-SUMIFS($H:$H,$C:$C,C62))&lt;=PARAMETRES!$C$2,"OK","À équilibrer"))</f>
        <v/>
      </c>
    </row>
    <row r="64">
      <c r="A64" s="27" t="n"/>
      <c r="B64" s="27" t="n"/>
      <c r="C64" s="27" t="n"/>
      <c r="D64" s="27" t="n"/>
      <c r="E64" s="27">
        <f>IFERROR(VLOOKUP(D63,PLAN_PCG!$A:$B,2,FALSE),"")</f>
        <v/>
      </c>
      <c r="F64" s="27" t="n"/>
      <c r="G64" s="28" t="n"/>
      <c r="H64" s="28" t="n"/>
      <c r="I64" s="27" t="n"/>
      <c r="J64" s="27">
        <f>IFERROR(VLOOKUP(I63,TVA!$A:$C,3,FALSE),"")</f>
        <v/>
      </c>
      <c r="K64" s="28">
        <f>IF(I63="","",ROUND((G63-H63)*VALUE(SUBSTITUTE(J63,"%",""))/100,2))</f>
        <v/>
      </c>
      <c r="L64" s="27">
        <f>IF(C63="","",IF(ABS(SUMIFS($G:$G,$C:$C,C63)-SUMIFS($H:$H,$C:$C,C63))&lt;=PARAMETRES!$C$2,"OK","À équilibrer"))</f>
        <v/>
      </c>
    </row>
    <row r="65">
      <c r="A65" s="22" t="n"/>
      <c r="B65" s="22" t="n"/>
      <c r="C65" s="22" t="n"/>
      <c r="D65" s="22" t="n"/>
      <c r="E65" s="20">
        <f>IFERROR(VLOOKUP(D64,PLAN_PCG!$A:$B,2,FALSE),"")</f>
        <v/>
      </c>
      <c r="F65" s="22" t="n"/>
      <c r="G65" s="23" t="n"/>
      <c r="H65" s="23" t="n"/>
      <c r="I65" s="22" t="n"/>
      <c r="J65" s="20">
        <f>IFERROR(VLOOKUP(I64,TVA!$A:$C,3,FALSE),"")</f>
        <v/>
      </c>
      <c r="K65" s="26">
        <f>IF(I64="","",ROUND((G64-H64)*VALUE(SUBSTITUTE(J64,"%",""))/100,2))</f>
        <v/>
      </c>
      <c r="L65" s="20">
        <f>IF(C64="","",IF(ABS(SUMIFS($G:$G,$C:$C,C64)-SUMIFS($H:$H,$C:$C,C64))&lt;=PARAMETRES!$C$2,"OK","À équilibrer"))</f>
        <v/>
      </c>
    </row>
    <row r="66">
      <c r="A66" s="27" t="n"/>
      <c r="B66" s="27" t="n"/>
      <c r="C66" s="27" t="n"/>
      <c r="D66" s="27" t="n"/>
      <c r="E66" s="27">
        <f>IFERROR(VLOOKUP(D65,PLAN_PCG!$A:$B,2,FALSE),"")</f>
        <v/>
      </c>
      <c r="F66" s="27" t="n"/>
      <c r="G66" s="28" t="n"/>
      <c r="H66" s="28" t="n"/>
      <c r="I66" s="27" t="n"/>
      <c r="J66" s="27">
        <f>IFERROR(VLOOKUP(I65,TVA!$A:$C,3,FALSE),"")</f>
        <v/>
      </c>
      <c r="K66" s="28">
        <f>IF(I65="","",ROUND((G65-H65)*VALUE(SUBSTITUTE(J65,"%",""))/100,2))</f>
        <v/>
      </c>
      <c r="L66" s="27">
        <f>IF(C65="","",IF(ABS(SUMIFS($G:$G,$C:$C,C65)-SUMIFS($H:$H,$C:$C,C65))&lt;=PARAMETRES!$C$2,"OK","À équilibrer"))</f>
        <v/>
      </c>
    </row>
    <row r="67">
      <c r="A67" s="22" t="n"/>
      <c r="B67" s="22" t="n"/>
      <c r="C67" s="22" t="n"/>
      <c r="D67" s="22" t="n"/>
      <c r="E67" s="20">
        <f>IFERROR(VLOOKUP(D66,PLAN_PCG!$A:$B,2,FALSE),"")</f>
        <v/>
      </c>
      <c r="F67" s="22" t="n"/>
      <c r="G67" s="23" t="n"/>
      <c r="H67" s="23" t="n"/>
      <c r="I67" s="22" t="n"/>
      <c r="J67" s="20">
        <f>IFERROR(VLOOKUP(I66,TVA!$A:$C,3,FALSE),"")</f>
        <v/>
      </c>
      <c r="K67" s="26">
        <f>IF(I66="","",ROUND((G66-H66)*VALUE(SUBSTITUTE(J66,"%",""))/100,2))</f>
        <v/>
      </c>
      <c r="L67" s="20">
        <f>IF(C66="","",IF(ABS(SUMIFS($G:$G,$C:$C,C66)-SUMIFS($H:$H,$C:$C,C66))&lt;=PARAMETRES!$C$2,"OK","À équilibrer"))</f>
        <v/>
      </c>
    </row>
    <row r="68">
      <c r="A68" s="27" t="n"/>
      <c r="B68" s="27" t="n"/>
      <c r="C68" s="27" t="n"/>
      <c r="D68" s="27" t="n"/>
      <c r="E68" s="27">
        <f>IFERROR(VLOOKUP(D67,PLAN_PCG!$A:$B,2,FALSE),"")</f>
        <v/>
      </c>
      <c r="F68" s="27" t="n"/>
      <c r="G68" s="28" t="n"/>
      <c r="H68" s="28" t="n"/>
      <c r="I68" s="27" t="n"/>
      <c r="J68" s="27">
        <f>IFERROR(VLOOKUP(I67,TVA!$A:$C,3,FALSE),"")</f>
        <v/>
      </c>
      <c r="K68" s="28">
        <f>IF(I67="","",ROUND((G67-H67)*VALUE(SUBSTITUTE(J67,"%",""))/100,2))</f>
        <v/>
      </c>
      <c r="L68" s="27">
        <f>IF(C67="","",IF(ABS(SUMIFS($G:$G,$C:$C,C67)-SUMIFS($H:$H,$C:$C,C67))&lt;=PARAMETRES!$C$2,"OK","À équilibrer"))</f>
        <v/>
      </c>
    </row>
    <row r="69">
      <c r="A69" s="22" t="n"/>
      <c r="B69" s="22" t="n"/>
      <c r="C69" s="22" t="n"/>
      <c r="D69" s="22" t="n"/>
      <c r="E69" s="20">
        <f>IFERROR(VLOOKUP(D68,PLAN_PCG!$A:$B,2,FALSE),"")</f>
        <v/>
      </c>
      <c r="F69" s="22" t="n"/>
      <c r="G69" s="23" t="n"/>
      <c r="H69" s="23" t="n"/>
      <c r="I69" s="22" t="n"/>
      <c r="J69" s="20">
        <f>IFERROR(VLOOKUP(I68,TVA!$A:$C,3,FALSE),"")</f>
        <v/>
      </c>
      <c r="K69" s="26">
        <f>IF(I68="","",ROUND((G68-H68)*VALUE(SUBSTITUTE(J68,"%",""))/100,2))</f>
        <v/>
      </c>
      <c r="L69" s="20">
        <f>IF(C68="","",IF(ABS(SUMIFS($G:$G,$C:$C,C68)-SUMIFS($H:$H,$C:$C,C68))&lt;=PARAMETRES!$C$2,"OK","À équilibrer"))</f>
        <v/>
      </c>
    </row>
    <row r="70">
      <c r="A70" s="27" t="n"/>
      <c r="B70" s="27" t="n"/>
      <c r="C70" s="27" t="n"/>
      <c r="D70" s="27" t="n"/>
      <c r="E70" s="27">
        <f>IFERROR(VLOOKUP(D69,PLAN_PCG!$A:$B,2,FALSE),"")</f>
        <v/>
      </c>
      <c r="F70" s="27" t="n"/>
      <c r="G70" s="28" t="n"/>
      <c r="H70" s="28" t="n"/>
      <c r="I70" s="27" t="n"/>
      <c r="J70" s="27">
        <f>IFERROR(VLOOKUP(I69,TVA!$A:$C,3,FALSE),"")</f>
        <v/>
      </c>
      <c r="K70" s="28">
        <f>IF(I69="","",ROUND((G69-H69)*VALUE(SUBSTITUTE(J69,"%",""))/100,2))</f>
        <v/>
      </c>
      <c r="L70" s="27">
        <f>IF(C69="","",IF(ABS(SUMIFS($G:$G,$C:$C,C69)-SUMIFS($H:$H,$C:$C,C69))&lt;=PARAMETRES!$C$2,"OK","À équilibrer"))</f>
        <v/>
      </c>
    </row>
    <row r="71">
      <c r="A71" s="22" t="n"/>
      <c r="B71" s="22" t="n"/>
      <c r="C71" s="22" t="n"/>
      <c r="D71" s="22" t="n"/>
      <c r="E71" s="20">
        <f>IFERROR(VLOOKUP(D70,PLAN_PCG!$A:$B,2,FALSE),"")</f>
        <v/>
      </c>
      <c r="F71" s="22" t="n"/>
      <c r="G71" s="23" t="n"/>
      <c r="H71" s="23" t="n"/>
      <c r="I71" s="22" t="n"/>
      <c r="J71" s="20">
        <f>IFERROR(VLOOKUP(I70,TVA!$A:$C,3,FALSE),"")</f>
        <v/>
      </c>
      <c r="K71" s="26">
        <f>IF(I70="","",ROUND((G70-H70)*VALUE(SUBSTITUTE(J70,"%",""))/100,2))</f>
        <v/>
      </c>
      <c r="L71" s="20">
        <f>IF(C70="","",IF(ABS(SUMIFS($G:$G,$C:$C,C70)-SUMIFS($H:$H,$C:$C,C70))&lt;=PARAMETRES!$C$2,"OK","À équilibrer"))</f>
        <v/>
      </c>
    </row>
    <row r="72">
      <c r="A72" s="27" t="n"/>
      <c r="B72" s="27" t="n"/>
      <c r="C72" s="27" t="n"/>
      <c r="D72" s="27" t="n"/>
      <c r="E72" s="27">
        <f>IFERROR(VLOOKUP(D71,PLAN_PCG!$A:$B,2,FALSE),"")</f>
        <v/>
      </c>
      <c r="F72" s="27" t="n"/>
      <c r="G72" s="28" t="n"/>
      <c r="H72" s="28" t="n"/>
      <c r="I72" s="27" t="n"/>
      <c r="J72" s="27">
        <f>IFERROR(VLOOKUP(I71,TVA!$A:$C,3,FALSE),"")</f>
        <v/>
      </c>
      <c r="K72" s="28">
        <f>IF(I71="","",ROUND((G71-H71)*VALUE(SUBSTITUTE(J71,"%",""))/100,2))</f>
        <v/>
      </c>
      <c r="L72" s="27">
        <f>IF(C71="","",IF(ABS(SUMIFS($G:$G,$C:$C,C71)-SUMIFS($H:$H,$C:$C,C71))&lt;=PARAMETRES!$C$2,"OK","À équilibrer"))</f>
        <v/>
      </c>
    </row>
    <row r="73">
      <c r="A73" s="22" t="n"/>
      <c r="B73" s="22" t="n"/>
      <c r="C73" s="22" t="n"/>
      <c r="D73" s="22" t="n"/>
      <c r="E73" s="20">
        <f>IFERROR(VLOOKUP(D72,PLAN_PCG!$A:$B,2,FALSE),"")</f>
        <v/>
      </c>
      <c r="F73" s="22" t="n"/>
      <c r="G73" s="23" t="n"/>
      <c r="H73" s="23" t="n"/>
      <c r="I73" s="22" t="n"/>
      <c r="J73" s="20">
        <f>IFERROR(VLOOKUP(I72,TVA!$A:$C,3,FALSE),"")</f>
        <v/>
      </c>
      <c r="K73" s="26">
        <f>IF(I72="","",ROUND((G72-H72)*VALUE(SUBSTITUTE(J72,"%",""))/100,2))</f>
        <v/>
      </c>
      <c r="L73" s="20">
        <f>IF(C72="","",IF(ABS(SUMIFS($G:$G,$C:$C,C72)-SUMIFS($H:$H,$C:$C,C72))&lt;=PARAMETRES!$C$2,"OK","À équilibrer"))</f>
        <v/>
      </c>
    </row>
    <row r="74">
      <c r="A74" s="27" t="n"/>
      <c r="B74" s="27" t="n"/>
      <c r="C74" s="27" t="n"/>
      <c r="D74" s="27" t="n"/>
      <c r="E74" s="27">
        <f>IFERROR(VLOOKUP(D73,PLAN_PCG!$A:$B,2,FALSE),"")</f>
        <v/>
      </c>
      <c r="F74" s="27" t="n"/>
      <c r="G74" s="28" t="n"/>
      <c r="H74" s="28" t="n"/>
      <c r="I74" s="27" t="n"/>
      <c r="J74" s="27">
        <f>IFERROR(VLOOKUP(I73,TVA!$A:$C,3,FALSE),"")</f>
        <v/>
      </c>
      <c r="K74" s="28">
        <f>IF(I73="","",ROUND((G73-H73)*VALUE(SUBSTITUTE(J73,"%",""))/100,2))</f>
        <v/>
      </c>
      <c r="L74" s="27">
        <f>IF(C73="","",IF(ABS(SUMIFS($G:$G,$C:$C,C73)-SUMIFS($H:$H,$C:$C,C73))&lt;=PARAMETRES!$C$2,"OK","À équilibrer"))</f>
        <v/>
      </c>
    </row>
    <row r="75">
      <c r="A75" s="22" t="n"/>
      <c r="B75" s="22" t="n"/>
      <c r="C75" s="22" t="n"/>
      <c r="D75" s="22" t="n"/>
      <c r="E75" s="20">
        <f>IFERROR(VLOOKUP(D74,PLAN_PCG!$A:$B,2,FALSE),"")</f>
        <v/>
      </c>
      <c r="F75" s="22" t="n"/>
      <c r="G75" s="23" t="n"/>
      <c r="H75" s="23" t="n"/>
      <c r="I75" s="22" t="n"/>
      <c r="J75" s="20">
        <f>IFERROR(VLOOKUP(I74,TVA!$A:$C,3,FALSE),"")</f>
        <v/>
      </c>
      <c r="K75" s="26">
        <f>IF(I74="","",ROUND((G74-H74)*VALUE(SUBSTITUTE(J74,"%",""))/100,2))</f>
        <v/>
      </c>
      <c r="L75" s="20">
        <f>IF(C74="","",IF(ABS(SUMIFS($G:$G,$C:$C,C74)-SUMIFS($H:$H,$C:$C,C74))&lt;=PARAMETRES!$C$2,"OK","À équilibrer"))</f>
        <v/>
      </c>
    </row>
    <row r="76">
      <c r="A76" s="27" t="n"/>
      <c r="B76" s="27" t="n"/>
      <c r="C76" s="27" t="n"/>
      <c r="D76" s="27" t="n"/>
      <c r="E76" s="27">
        <f>IFERROR(VLOOKUP(D75,PLAN_PCG!$A:$B,2,FALSE),"")</f>
        <v/>
      </c>
      <c r="F76" s="27" t="n"/>
      <c r="G76" s="28" t="n"/>
      <c r="H76" s="28" t="n"/>
      <c r="I76" s="27" t="n"/>
      <c r="J76" s="27">
        <f>IFERROR(VLOOKUP(I75,TVA!$A:$C,3,FALSE),"")</f>
        <v/>
      </c>
      <c r="K76" s="28">
        <f>IF(I75="","",ROUND((G75-H75)*VALUE(SUBSTITUTE(J75,"%",""))/100,2))</f>
        <v/>
      </c>
      <c r="L76" s="27">
        <f>IF(C75="","",IF(ABS(SUMIFS($G:$G,$C:$C,C75)-SUMIFS($H:$H,$C:$C,C75))&lt;=PARAMETRES!$C$2,"OK","À équilibrer"))</f>
        <v/>
      </c>
    </row>
    <row r="77">
      <c r="A77" s="22" t="n"/>
      <c r="B77" s="22" t="n"/>
      <c r="C77" s="22" t="n"/>
      <c r="D77" s="22" t="n"/>
      <c r="E77" s="20">
        <f>IFERROR(VLOOKUP(D76,PLAN_PCG!$A:$B,2,FALSE),"")</f>
        <v/>
      </c>
      <c r="F77" s="22" t="n"/>
      <c r="G77" s="23" t="n"/>
      <c r="H77" s="23" t="n"/>
      <c r="I77" s="22" t="n"/>
      <c r="J77" s="20">
        <f>IFERROR(VLOOKUP(I76,TVA!$A:$C,3,FALSE),"")</f>
        <v/>
      </c>
      <c r="K77" s="26">
        <f>IF(I76="","",ROUND((G76-H76)*VALUE(SUBSTITUTE(J76,"%",""))/100,2))</f>
        <v/>
      </c>
      <c r="L77" s="20">
        <f>IF(C76="","",IF(ABS(SUMIFS($G:$G,$C:$C,C76)-SUMIFS($H:$H,$C:$C,C76))&lt;=PARAMETRES!$C$2,"OK","À équilibrer"))</f>
        <v/>
      </c>
    </row>
    <row r="78">
      <c r="A78" s="27" t="n"/>
      <c r="B78" s="27" t="n"/>
      <c r="C78" s="27" t="n"/>
      <c r="D78" s="27" t="n"/>
      <c r="E78" s="27">
        <f>IFERROR(VLOOKUP(D77,PLAN_PCG!$A:$B,2,FALSE),"")</f>
        <v/>
      </c>
      <c r="F78" s="27" t="n"/>
      <c r="G78" s="28" t="n"/>
      <c r="H78" s="28" t="n"/>
      <c r="I78" s="27" t="n"/>
      <c r="J78" s="27">
        <f>IFERROR(VLOOKUP(I77,TVA!$A:$C,3,FALSE),"")</f>
        <v/>
      </c>
      <c r="K78" s="28">
        <f>IF(I77="","",ROUND((G77-H77)*VALUE(SUBSTITUTE(J77,"%",""))/100,2))</f>
        <v/>
      </c>
      <c r="L78" s="27">
        <f>IF(C77="","",IF(ABS(SUMIFS($G:$G,$C:$C,C77)-SUMIFS($H:$H,$C:$C,C77))&lt;=PARAMETRES!$C$2,"OK","À équilibrer"))</f>
        <v/>
      </c>
    </row>
    <row r="79">
      <c r="A79" s="22" t="n"/>
      <c r="B79" s="22" t="n"/>
      <c r="C79" s="22" t="n"/>
      <c r="D79" s="22" t="n"/>
      <c r="E79" s="20">
        <f>IFERROR(VLOOKUP(D78,PLAN_PCG!$A:$B,2,FALSE),"")</f>
        <v/>
      </c>
      <c r="F79" s="22" t="n"/>
      <c r="G79" s="23" t="n"/>
      <c r="H79" s="23" t="n"/>
      <c r="I79" s="22" t="n"/>
      <c r="J79" s="20">
        <f>IFERROR(VLOOKUP(I78,TVA!$A:$C,3,FALSE),"")</f>
        <v/>
      </c>
      <c r="K79" s="26">
        <f>IF(I78="","",ROUND((G78-H78)*VALUE(SUBSTITUTE(J78,"%",""))/100,2))</f>
        <v/>
      </c>
      <c r="L79" s="20">
        <f>IF(C78="","",IF(ABS(SUMIFS($G:$G,$C:$C,C78)-SUMIFS($H:$H,$C:$C,C78))&lt;=PARAMETRES!$C$2,"OK","À équilibrer"))</f>
        <v/>
      </c>
    </row>
    <row r="80">
      <c r="A80" s="27" t="n"/>
      <c r="B80" s="27" t="n"/>
      <c r="C80" s="27" t="n"/>
      <c r="D80" s="27" t="n"/>
      <c r="E80" s="27">
        <f>IFERROR(VLOOKUP(D79,PLAN_PCG!$A:$B,2,FALSE),"")</f>
        <v/>
      </c>
      <c r="F80" s="27" t="n"/>
      <c r="G80" s="28" t="n"/>
      <c r="H80" s="28" t="n"/>
      <c r="I80" s="27" t="n"/>
      <c r="J80" s="27">
        <f>IFERROR(VLOOKUP(I79,TVA!$A:$C,3,FALSE),"")</f>
        <v/>
      </c>
      <c r="K80" s="28">
        <f>IF(I79="","",ROUND((G79-H79)*VALUE(SUBSTITUTE(J79,"%",""))/100,2))</f>
        <v/>
      </c>
      <c r="L80" s="27">
        <f>IF(C79="","",IF(ABS(SUMIFS($G:$G,$C:$C,C79)-SUMIFS($H:$H,$C:$C,C79))&lt;=PARAMETRES!$C$2,"OK","À équilibrer"))</f>
        <v/>
      </c>
    </row>
    <row r="81">
      <c r="A81" s="22" t="n"/>
      <c r="B81" s="22" t="n"/>
      <c r="C81" s="22" t="n"/>
      <c r="D81" s="22" t="n"/>
      <c r="E81" s="20">
        <f>IFERROR(VLOOKUP(D80,PLAN_PCG!$A:$B,2,FALSE),"")</f>
        <v/>
      </c>
      <c r="F81" s="22" t="n"/>
      <c r="G81" s="23" t="n"/>
      <c r="H81" s="23" t="n"/>
      <c r="I81" s="22" t="n"/>
      <c r="J81" s="20">
        <f>IFERROR(VLOOKUP(I80,TVA!$A:$C,3,FALSE),"")</f>
        <v/>
      </c>
      <c r="K81" s="26">
        <f>IF(I80="","",ROUND((G80-H80)*VALUE(SUBSTITUTE(J80,"%",""))/100,2))</f>
        <v/>
      </c>
      <c r="L81" s="20">
        <f>IF(C80="","",IF(ABS(SUMIFS($G:$G,$C:$C,C80)-SUMIFS($H:$H,$C:$C,C80))&lt;=PARAMETRES!$C$2,"OK","À équilibrer"))</f>
        <v/>
      </c>
    </row>
    <row r="82">
      <c r="A82" s="27" t="n"/>
      <c r="B82" s="27" t="n"/>
      <c r="C82" s="27" t="n"/>
      <c r="D82" s="27" t="n"/>
      <c r="E82" s="27">
        <f>IFERROR(VLOOKUP(D81,PLAN_PCG!$A:$B,2,FALSE),"")</f>
        <v/>
      </c>
      <c r="F82" s="27" t="n"/>
      <c r="G82" s="28" t="n"/>
      <c r="H82" s="28" t="n"/>
      <c r="I82" s="27" t="n"/>
      <c r="J82" s="27">
        <f>IFERROR(VLOOKUP(I81,TVA!$A:$C,3,FALSE),"")</f>
        <v/>
      </c>
      <c r="K82" s="28">
        <f>IF(I81="","",ROUND((G81-H81)*VALUE(SUBSTITUTE(J81,"%",""))/100,2))</f>
        <v/>
      </c>
      <c r="L82" s="27">
        <f>IF(C81="","",IF(ABS(SUMIFS($G:$G,$C:$C,C81)-SUMIFS($H:$H,$C:$C,C81))&lt;=PARAMETRES!$C$2,"OK","À équilibrer"))</f>
        <v/>
      </c>
    </row>
    <row r="83">
      <c r="A83" s="22" t="n"/>
      <c r="B83" s="22" t="n"/>
      <c r="C83" s="22" t="n"/>
      <c r="D83" s="22" t="n"/>
      <c r="E83" s="20">
        <f>IFERROR(VLOOKUP(D82,PLAN_PCG!$A:$B,2,FALSE),"")</f>
        <v/>
      </c>
      <c r="F83" s="22" t="n"/>
      <c r="G83" s="23" t="n"/>
      <c r="H83" s="23" t="n"/>
      <c r="I83" s="22" t="n"/>
      <c r="J83" s="20">
        <f>IFERROR(VLOOKUP(I82,TVA!$A:$C,3,FALSE),"")</f>
        <v/>
      </c>
      <c r="K83" s="26">
        <f>IF(I82="","",ROUND((G82-H82)*VALUE(SUBSTITUTE(J82,"%",""))/100,2))</f>
        <v/>
      </c>
      <c r="L83" s="20">
        <f>IF(C82="","",IF(ABS(SUMIFS($G:$G,$C:$C,C82)-SUMIFS($H:$H,$C:$C,C82))&lt;=PARAMETRES!$C$2,"OK","À équilibrer"))</f>
        <v/>
      </c>
    </row>
    <row r="84">
      <c r="A84" s="27" t="n"/>
      <c r="B84" s="27" t="n"/>
      <c r="C84" s="27" t="n"/>
      <c r="D84" s="27" t="n"/>
      <c r="E84" s="27">
        <f>IFERROR(VLOOKUP(D83,PLAN_PCG!$A:$B,2,FALSE),"")</f>
        <v/>
      </c>
      <c r="F84" s="27" t="n"/>
      <c r="G84" s="28" t="n"/>
      <c r="H84" s="28" t="n"/>
      <c r="I84" s="27" t="n"/>
      <c r="J84" s="27">
        <f>IFERROR(VLOOKUP(I83,TVA!$A:$C,3,FALSE),"")</f>
        <v/>
      </c>
      <c r="K84" s="28">
        <f>IF(I83="","",ROUND((G83-H83)*VALUE(SUBSTITUTE(J83,"%",""))/100,2))</f>
        <v/>
      </c>
      <c r="L84" s="27">
        <f>IF(C83="","",IF(ABS(SUMIFS($G:$G,$C:$C,C83)-SUMIFS($H:$H,$C:$C,C83))&lt;=PARAMETRES!$C$2,"OK","À équilibrer"))</f>
        <v/>
      </c>
    </row>
    <row r="85">
      <c r="A85" s="22" t="n"/>
      <c r="B85" s="22" t="n"/>
      <c r="C85" s="22" t="n"/>
      <c r="D85" s="22" t="n"/>
      <c r="E85" s="20">
        <f>IFERROR(VLOOKUP(D84,PLAN_PCG!$A:$B,2,FALSE),"")</f>
        <v/>
      </c>
      <c r="F85" s="22" t="n"/>
      <c r="G85" s="23" t="n"/>
      <c r="H85" s="23" t="n"/>
      <c r="I85" s="22" t="n"/>
      <c r="J85" s="20">
        <f>IFERROR(VLOOKUP(I84,TVA!$A:$C,3,FALSE),"")</f>
        <v/>
      </c>
      <c r="K85" s="26">
        <f>IF(I84="","",ROUND((G84-H84)*VALUE(SUBSTITUTE(J84,"%",""))/100,2))</f>
        <v/>
      </c>
      <c r="L85" s="20">
        <f>IF(C84="","",IF(ABS(SUMIFS($G:$G,$C:$C,C84)-SUMIFS($H:$H,$C:$C,C84))&lt;=PARAMETRES!$C$2,"OK","À équilibrer"))</f>
        <v/>
      </c>
    </row>
    <row r="86">
      <c r="A86" s="27" t="n"/>
      <c r="B86" s="27" t="n"/>
      <c r="C86" s="27" t="n"/>
      <c r="D86" s="27" t="n"/>
      <c r="E86" s="27">
        <f>IFERROR(VLOOKUP(D85,PLAN_PCG!$A:$B,2,FALSE),"")</f>
        <v/>
      </c>
      <c r="F86" s="27" t="n"/>
      <c r="G86" s="28" t="n"/>
      <c r="H86" s="28" t="n"/>
      <c r="I86" s="27" t="n"/>
      <c r="J86" s="27">
        <f>IFERROR(VLOOKUP(I85,TVA!$A:$C,3,FALSE),"")</f>
        <v/>
      </c>
      <c r="K86" s="28">
        <f>IF(I85="","",ROUND((G85-H85)*VALUE(SUBSTITUTE(J85,"%",""))/100,2))</f>
        <v/>
      </c>
      <c r="L86" s="27">
        <f>IF(C85="","",IF(ABS(SUMIFS($G:$G,$C:$C,C85)-SUMIFS($H:$H,$C:$C,C85))&lt;=PARAMETRES!$C$2,"OK","À équilibrer"))</f>
        <v/>
      </c>
    </row>
    <row r="87">
      <c r="A87" s="22" t="n"/>
      <c r="B87" s="22" t="n"/>
      <c r="C87" s="22" t="n"/>
      <c r="D87" s="22" t="n"/>
      <c r="E87" s="20">
        <f>IFERROR(VLOOKUP(D86,PLAN_PCG!$A:$B,2,FALSE),"")</f>
        <v/>
      </c>
      <c r="F87" s="22" t="n"/>
      <c r="G87" s="23" t="n"/>
      <c r="H87" s="23" t="n"/>
      <c r="I87" s="22" t="n"/>
      <c r="J87" s="20">
        <f>IFERROR(VLOOKUP(I86,TVA!$A:$C,3,FALSE),"")</f>
        <v/>
      </c>
      <c r="K87" s="26">
        <f>IF(I86="","",ROUND((G86-H86)*VALUE(SUBSTITUTE(J86,"%",""))/100,2))</f>
        <v/>
      </c>
      <c r="L87" s="20">
        <f>IF(C86="","",IF(ABS(SUMIFS($G:$G,$C:$C,C86)-SUMIFS($H:$H,$C:$C,C86))&lt;=PARAMETRES!$C$2,"OK","À équilibrer"))</f>
        <v/>
      </c>
    </row>
    <row r="88">
      <c r="A88" s="27" t="n"/>
      <c r="B88" s="27" t="n"/>
      <c r="C88" s="27" t="n"/>
      <c r="D88" s="27" t="n"/>
      <c r="E88" s="27">
        <f>IFERROR(VLOOKUP(D87,PLAN_PCG!$A:$B,2,FALSE),"")</f>
        <v/>
      </c>
      <c r="F88" s="27" t="n"/>
      <c r="G88" s="28" t="n"/>
      <c r="H88" s="28" t="n"/>
      <c r="I88" s="27" t="n"/>
      <c r="J88" s="27">
        <f>IFERROR(VLOOKUP(I87,TVA!$A:$C,3,FALSE),"")</f>
        <v/>
      </c>
      <c r="K88" s="28">
        <f>IF(I87="","",ROUND((G87-H87)*VALUE(SUBSTITUTE(J87,"%",""))/100,2))</f>
        <v/>
      </c>
      <c r="L88" s="27">
        <f>IF(C87="","",IF(ABS(SUMIFS($G:$G,$C:$C,C87)-SUMIFS($H:$H,$C:$C,C87))&lt;=PARAMETRES!$C$2,"OK","À équilibrer"))</f>
        <v/>
      </c>
    </row>
    <row r="89">
      <c r="A89" s="22" t="n"/>
      <c r="B89" s="22" t="n"/>
      <c r="C89" s="22" t="n"/>
      <c r="D89" s="22" t="n"/>
      <c r="E89" s="20">
        <f>IFERROR(VLOOKUP(D88,PLAN_PCG!$A:$B,2,FALSE),"")</f>
        <v/>
      </c>
      <c r="F89" s="22" t="n"/>
      <c r="G89" s="23" t="n"/>
      <c r="H89" s="23" t="n"/>
      <c r="I89" s="22" t="n"/>
      <c r="J89" s="20">
        <f>IFERROR(VLOOKUP(I88,TVA!$A:$C,3,FALSE),"")</f>
        <v/>
      </c>
      <c r="K89" s="26">
        <f>IF(I88="","",ROUND((G88-H88)*VALUE(SUBSTITUTE(J88,"%",""))/100,2))</f>
        <v/>
      </c>
      <c r="L89" s="20">
        <f>IF(C88="","",IF(ABS(SUMIFS($G:$G,$C:$C,C88)-SUMIFS($H:$H,$C:$C,C88))&lt;=PARAMETRES!$C$2,"OK","À équilibrer"))</f>
        <v/>
      </c>
    </row>
    <row r="90">
      <c r="A90" s="27" t="n"/>
      <c r="B90" s="27" t="n"/>
      <c r="C90" s="27" t="n"/>
      <c r="D90" s="27" t="n"/>
      <c r="E90" s="27">
        <f>IFERROR(VLOOKUP(D89,PLAN_PCG!$A:$B,2,FALSE),"")</f>
        <v/>
      </c>
      <c r="F90" s="27" t="n"/>
      <c r="G90" s="28" t="n"/>
      <c r="H90" s="28" t="n"/>
      <c r="I90" s="27" t="n"/>
      <c r="J90" s="27">
        <f>IFERROR(VLOOKUP(I89,TVA!$A:$C,3,FALSE),"")</f>
        <v/>
      </c>
      <c r="K90" s="28">
        <f>IF(I89="","",ROUND((G89-H89)*VALUE(SUBSTITUTE(J89,"%",""))/100,2))</f>
        <v/>
      </c>
      <c r="L90" s="27">
        <f>IF(C89="","",IF(ABS(SUMIFS($G:$G,$C:$C,C89)-SUMIFS($H:$H,$C:$C,C89))&lt;=PARAMETRES!$C$2,"OK","À équilibrer"))</f>
        <v/>
      </c>
    </row>
    <row r="91">
      <c r="A91" s="22" t="n"/>
      <c r="B91" s="22" t="n"/>
      <c r="C91" s="22" t="n"/>
      <c r="D91" s="22" t="n"/>
      <c r="E91" s="20">
        <f>IFERROR(VLOOKUP(D90,PLAN_PCG!$A:$B,2,FALSE),"")</f>
        <v/>
      </c>
      <c r="F91" s="22" t="n"/>
      <c r="G91" s="23" t="n"/>
      <c r="H91" s="23" t="n"/>
      <c r="I91" s="22" t="n"/>
      <c r="J91" s="20">
        <f>IFERROR(VLOOKUP(I90,TVA!$A:$C,3,FALSE),"")</f>
        <v/>
      </c>
      <c r="K91" s="26">
        <f>IF(I90="","",ROUND((G90-H90)*VALUE(SUBSTITUTE(J90,"%",""))/100,2))</f>
        <v/>
      </c>
      <c r="L91" s="20">
        <f>IF(C90="","",IF(ABS(SUMIFS($G:$G,$C:$C,C90)-SUMIFS($H:$H,$C:$C,C90))&lt;=PARAMETRES!$C$2,"OK","À équilibrer"))</f>
        <v/>
      </c>
    </row>
    <row r="92">
      <c r="A92" s="27" t="n"/>
      <c r="B92" s="27" t="n"/>
      <c r="C92" s="27" t="n"/>
      <c r="D92" s="27" t="n"/>
      <c r="E92" s="27">
        <f>IFERROR(VLOOKUP(D91,PLAN_PCG!$A:$B,2,FALSE),"")</f>
        <v/>
      </c>
      <c r="F92" s="27" t="n"/>
      <c r="G92" s="28" t="n"/>
      <c r="H92" s="28" t="n"/>
      <c r="I92" s="27" t="n"/>
      <c r="J92" s="27">
        <f>IFERROR(VLOOKUP(I91,TVA!$A:$C,3,FALSE),"")</f>
        <v/>
      </c>
      <c r="K92" s="28">
        <f>IF(I91="","",ROUND((G91-H91)*VALUE(SUBSTITUTE(J91,"%",""))/100,2))</f>
        <v/>
      </c>
      <c r="L92" s="27">
        <f>IF(C91="","",IF(ABS(SUMIFS($G:$G,$C:$C,C91)-SUMIFS($H:$H,$C:$C,C91))&lt;=PARAMETRES!$C$2,"OK","À équilibrer"))</f>
        <v/>
      </c>
    </row>
    <row r="93">
      <c r="A93" s="22" t="n"/>
      <c r="B93" s="22" t="n"/>
      <c r="C93" s="22" t="n"/>
      <c r="D93" s="22" t="n"/>
      <c r="E93" s="20">
        <f>IFERROR(VLOOKUP(D92,PLAN_PCG!$A:$B,2,FALSE),"")</f>
        <v/>
      </c>
      <c r="F93" s="22" t="n"/>
      <c r="G93" s="23" t="n"/>
      <c r="H93" s="23" t="n"/>
      <c r="I93" s="22" t="n"/>
      <c r="J93" s="20">
        <f>IFERROR(VLOOKUP(I92,TVA!$A:$C,3,FALSE),"")</f>
        <v/>
      </c>
      <c r="K93" s="26">
        <f>IF(I92="","",ROUND((G92-H92)*VALUE(SUBSTITUTE(J92,"%",""))/100,2))</f>
        <v/>
      </c>
      <c r="L93" s="20">
        <f>IF(C92="","",IF(ABS(SUMIFS($G:$G,$C:$C,C92)-SUMIFS($H:$H,$C:$C,C92))&lt;=PARAMETRES!$C$2,"OK","À équilibrer"))</f>
        <v/>
      </c>
    </row>
    <row r="94">
      <c r="A94" s="27" t="n"/>
      <c r="B94" s="27" t="n"/>
      <c r="C94" s="27" t="n"/>
      <c r="D94" s="27" t="n"/>
      <c r="E94" s="27">
        <f>IFERROR(VLOOKUP(D93,PLAN_PCG!$A:$B,2,FALSE),"")</f>
        <v/>
      </c>
      <c r="F94" s="27" t="n"/>
      <c r="G94" s="28" t="n"/>
      <c r="H94" s="28" t="n"/>
      <c r="I94" s="27" t="n"/>
      <c r="J94" s="27">
        <f>IFERROR(VLOOKUP(I93,TVA!$A:$C,3,FALSE),"")</f>
        <v/>
      </c>
      <c r="K94" s="28">
        <f>IF(I93="","",ROUND((G93-H93)*VALUE(SUBSTITUTE(J93,"%",""))/100,2))</f>
        <v/>
      </c>
      <c r="L94" s="27">
        <f>IF(C93="","",IF(ABS(SUMIFS($G:$G,$C:$C,C93)-SUMIFS($H:$H,$C:$C,C93))&lt;=PARAMETRES!$C$2,"OK","À équilibrer"))</f>
        <v/>
      </c>
    </row>
    <row r="95">
      <c r="A95" s="22" t="n"/>
      <c r="B95" s="22" t="n"/>
      <c r="C95" s="22" t="n"/>
      <c r="D95" s="22" t="n"/>
      <c r="E95" s="20">
        <f>IFERROR(VLOOKUP(D94,PLAN_PCG!$A:$B,2,FALSE),"")</f>
        <v/>
      </c>
      <c r="F95" s="22" t="n"/>
      <c r="G95" s="23" t="n"/>
      <c r="H95" s="23" t="n"/>
      <c r="I95" s="22" t="n"/>
      <c r="J95" s="20">
        <f>IFERROR(VLOOKUP(I94,TVA!$A:$C,3,FALSE),"")</f>
        <v/>
      </c>
      <c r="K95" s="26">
        <f>IF(I94="","",ROUND((G94-H94)*VALUE(SUBSTITUTE(J94,"%",""))/100,2))</f>
        <v/>
      </c>
      <c r="L95" s="20">
        <f>IF(C94="","",IF(ABS(SUMIFS($G:$G,$C:$C,C94)-SUMIFS($H:$H,$C:$C,C94))&lt;=PARAMETRES!$C$2,"OK","À équilibrer"))</f>
        <v/>
      </c>
    </row>
    <row r="96">
      <c r="A96" s="27" t="n"/>
      <c r="B96" s="27" t="n"/>
      <c r="C96" s="27" t="n"/>
      <c r="D96" s="27" t="n"/>
      <c r="E96" s="27">
        <f>IFERROR(VLOOKUP(D95,PLAN_PCG!$A:$B,2,FALSE),"")</f>
        <v/>
      </c>
      <c r="F96" s="27" t="n"/>
      <c r="G96" s="28" t="n"/>
      <c r="H96" s="28" t="n"/>
      <c r="I96" s="27" t="n"/>
      <c r="J96" s="27">
        <f>IFERROR(VLOOKUP(I95,TVA!$A:$C,3,FALSE),"")</f>
        <v/>
      </c>
      <c r="K96" s="28">
        <f>IF(I95="","",ROUND((G95-H95)*VALUE(SUBSTITUTE(J95,"%",""))/100,2))</f>
        <v/>
      </c>
      <c r="L96" s="27">
        <f>IF(C95="","",IF(ABS(SUMIFS($G:$G,$C:$C,C95)-SUMIFS($H:$H,$C:$C,C95))&lt;=PARAMETRES!$C$2,"OK","À équilibrer"))</f>
        <v/>
      </c>
    </row>
    <row r="97">
      <c r="A97" s="22" t="n"/>
      <c r="B97" s="22" t="n"/>
      <c r="C97" s="22" t="n"/>
      <c r="D97" s="22" t="n"/>
      <c r="E97" s="20">
        <f>IFERROR(VLOOKUP(D96,PLAN_PCG!$A:$B,2,FALSE),"")</f>
        <v/>
      </c>
      <c r="F97" s="22" t="n"/>
      <c r="G97" s="23" t="n"/>
      <c r="H97" s="23" t="n"/>
      <c r="I97" s="22" t="n"/>
      <c r="J97" s="20">
        <f>IFERROR(VLOOKUP(I96,TVA!$A:$C,3,FALSE),"")</f>
        <v/>
      </c>
      <c r="K97" s="26">
        <f>IF(I96="","",ROUND((G96-H96)*VALUE(SUBSTITUTE(J96,"%",""))/100,2))</f>
        <v/>
      </c>
      <c r="L97" s="20">
        <f>IF(C96="","",IF(ABS(SUMIFS($G:$G,$C:$C,C96)-SUMIFS($H:$H,$C:$C,C96))&lt;=PARAMETRES!$C$2,"OK","À équilibrer"))</f>
        <v/>
      </c>
    </row>
    <row r="98">
      <c r="A98" s="27" t="n"/>
      <c r="B98" s="27" t="n"/>
      <c r="C98" s="27" t="n"/>
      <c r="D98" s="27" t="n"/>
      <c r="E98" s="27">
        <f>IFERROR(VLOOKUP(D97,PLAN_PCG!$A:$B,2,FALSE),"")</f>
        <v/>
      </c>
      <c r="F98" s="27" t="n"/>
      <c r="G98" s="28" t="n"/>
      <c r="H98" s="28" t="n"/>
      <c r="I98" s="27" t="n"/>
      <c r="J98" s="27">
        <f>IFERROR(VLOOKUP(I97,TVA!$A:$C,3,FALSE),"")</f>
        <v/>
      </c>
      <c r="K98" s="28">
        <f>IF(I97="","",ROUND((G97-H97)*VALUE(SUBSTITUTE(J97,"%",""))/100,2))</f>
        <v/>
      </c>
      <c r="L98" s="27">
        <f>IF(C97="","",IF(ABS(SUMIFS($G:$G,$C:$C,C97)-SUMIFS($H:$H,$C:$C,C97))&lt;=PARAMETRES!$C$2,"OK","À équilibrer"))</f>
        <v/>
      </c>
    </row>
    <row r="99">
      <c r="A99" s="22" t="n"/>
      <c r="B99" s="22" t="n"/>
      <c r="C99" s="22" t="n"/>
      <c r="D99" s="22" t="n"/>
      <c r="E99" s="20">
        <f>IFERROR(VLOOKUP(D98,PLAN_PCG!$A:$B,2,FALSE),"")</f>
        <v/>
      </c>
      <c r="F99" s="22" t="n"/>
      <c r="G99" s="23" t="n"/>
      <c r="H99" s="23" t="n"/>
      <c r="I99" s="22" t="n"/>
      <c r="J99" s="20">
        <f>IFERROR(VLOOKUP(I98,TVA!$A:$C,3,FALSE),"")</f>
        <v/>
      </c>
      <c r="K99" s="26">
        <f>IF(I98="","",ROUND((G98-H98)*VALUE(SUBSTITUTE(J98,"%",""))/100,2))</f>
        <v/>
      </c>
      <c r="L99" s="20">
        <f>IF(C98="","",IF(ABS(SUMIFS($G:$G,$C:$C,C98)-SUMIFS($H:$H,$C:$C,C98))&lt;=PARAMETRES!$C$2,"OK","À équilibrer"))</f>
        <v/>
      </c>
    </row>
    <row r="100">
      <c r="A100" s="27" t="n"/>
      <c r="B100" s="27" t="n"/>
      <c r="C100" s="27" t="n"/>
      <c r="D100" s="27" t="n"/>
      <c r="E100" s="27">
        <f>IFERROR(VLOOKUP(D99,PLAN_PCG!$A:$B,2,FALSE),"")</f>
        <v/>
      </c>
      <c r="F100" s="27" t="n"/>
      <c r="G100" s="28" t="n"/>
      <c r="H100" s="28" t="n"/>
      <c r="I100" s="27" t="n"/>
      <c r="J100" s="27">
        <f>IFERROR(VLOOKUP(I99,TVA!$A:$C,3,FALSE),"")</f>
        <v/>
      </c>
      <c r="K100" s="28">
        <f>IF(I99="","",ROUND((G99-H99)*VALUE(SUBSTITUTE(J99,"%",""))/100,2))</f>
        <v/>
      </c>
      <c r="L100" s="27">
        <f>IF(C99="","",IF(ABS(SUMIFS($G:$G,$C:$C,C99)-SUMIFS($H:$H,$C:$C,C99))&lt;=PARAMETRES!$C$2,"OK","À équilibrer"))</f>
        <v/>
      </c>
    </row>
    <row r="101">
      <c r="A101" s="22" t="n"/>
      <c r="B101" s="22" t="n"/>
      <c r="C101" s="22" t="n"/>
      <c r="D101" s="22" t="n"/>
      <c r="E101" s="20">
        <f>IFERROR(VLOOKUP(D100,PLAN_PCG!$A:$B,2,FALSE),"")</f>
        <v/>
      </c>
      <c r="F101" s="22" t="n"/>
      <c r="G101" s="23" t="n"/>
      <c r="H101" s="23" t="n"/>
      <c r="I101" s="22" t="n"/>
      <c r="J101" s="20">
        <f>IFERROR(VLOOKUP(I100,TVA!$A:$C,3,FALSE),"")</f>
        <v/>
      </c>
      <c r="K101" s="26">
        <f>IF(I100="","",ROUND((G100-H100)*VALUE(SUBSTITUTE(J100,"%",""))/100,2))</f>
        <v/>
      </c>
      <c r="L101" s="20">
        <f>IF(C100="","",IF(ABS(SUMIFS($G:$G,$C:$C,C100)-SUMIFS($H:$H,$C:$C,C100))&lt;=PARAMETRES!$C$2,"OK","À équilibrer"))</f>
        <v/>
      </c>
    </row>
    <row r="102">
      <c r="A102" s="27" t="n"/>
      <c r="B102" s="27" t="n"/>
      <c r="C102" s="27" t="n"/>
      <c r="D102" s="27" t="n"/>
      <c r="E102" s="27">
        <f>IFERROR(VLOOKUP(D101,PLAN_PCG!$A:$B,2,FALSE),"")</f>
        <v/>
      </c>
      <c r="F102" s="27" t="n"/>
      <c r="G102" s="28" t="n"/>
      <c r="H102" s="28" t="n"/>
      <c r="I102" s="27" t="n"/>
      <c r="J102" s="27">
        <f>IFERROR(VLOOKUP(I101,TVA!$A:$C,3,FALSE),"")</f>
        <v/>
      </c>
      <c r="K102" s="28">
        <f>IF(I101="","",ROUND((G101-H101)*VALUE(SUBSTITUTE(J101,"%",""))/100,2))</f>
        <v/>
      </c>
      <c r="L102" s="27">
        <f>IF(C101="","",IF(ABS(SUMIFS($G:$G,$C:$C,C101)-SUMIFS($H:$H,$C:$C,C101))&lt;=PARAMETRES!$C$2,"OK","À équilibrer"))</f>
        <v/>
      </c>
    </row>
    <row r="103">
      <c r="A103" s="22" t="n"/>
      <c r="B103" s="22" t="n"/>
      <c r="C103" s="22" t="n"/>
      <c r="D103" s="22" t="n"/>
      <c r="E103" s="20">
        <f>IFERROR(VLOOKUP(D102,PLAN_PCG!$A:$B,2,FALSE),"")</f>
        <v/>
      </c>
      <c r="F103" s="22" t="n"/>
      <c r="G103" s="23" t="n"/>
      <c r="H103" s="23" t="n"/>
      <c r="I103" s="22" t="n"/>
      <c r="J103" s="20">
        <f>IFERROR(VLOOKUP(I102,TVA!$A:$C,3,FALSE),"")</f>
        <v/>
      </c>
      <c r="K103" s="26">
        <f>IF(I102="","",ROUND((G102-H102)*VALUE(SUBSTITUTE(J102,"%",""))/100,2))</f>
        <v/>
      </c>
      <c r="L103" s="20">
        <f>IF(C102="","",IF(ABS(SUMIFS($G:$G,$C:$C,C102)-SUMIFS($H:$H,$C:$C,C102))&lt;=PARAMETRES!$C$2,"OK","À équilibrer"))</f>
        <v/>
      </c>
    </row>
    <row r="104">
      <c r="A104" s="27" t="n"/>
      <c r="B104" s="27" t="n"/>
      <c r="C104" s="27" t="n"/>
      <c r="D104" s="27" t="n"/>
      <c r="E104" s="27">
        <f>IFERROR(VLOOKUP(D103,PLAN_PCG!$A:$B,2,FALSE),"")</f>
        <v/>
      </c>
      <c r="F104" s="27" t="n"/>
      <c r="G104" s="28" t="n"/>
      <c r="H104" s="28" t="n"/>
      <c r="I104" s="27" t="n"/>
      <c r="J104" s="27">
        <f>IFERROR(VLOOKUP(I103,TVA!$A:$C,3,FALSE),"")</f>
        <v/>
      </c>
      <c r="K104" s="28">
        <f>IF(I103="","",ROUND((G103-H103)*VALUE(SUBSTITUTE(J103,"%",""))/100,2))</f>
        <v/>
      </c>
      <c r="L104" s="27">
        <f>IF(C103="","",IF(ABS(SUMIFS($G:$G,$C:$C,C103)-SUMIFS($H:$H,$C:$C,C103))&lt;=PARAMETRES!$C$2,"OK","À équilibrer"))</f>
        <v/>
      </c>
    </row>
    <row r="105">
      <c r="A105" s="22" t="n"/>
      <c r="B105" s="22" t="n"/>
      <c r="C105" s="22" t="n"/>
      <c r="D105" s="22" t="n"/>
      <c r="E105" s="20">
        <f>IFERROR(VLOOKUP(D104,PLAN_PCG!$A:$B,2,FALSE),"")</f>
        <v/>
      </c>
      <c r="F105" s="22" t="n"/>
      <c r="G105" s="23" t="n"/>
      <c r="H105" s="23" t="n"/>
      <c r="I105" s="22" t="n"/>
      <c r="J105" s="20">
        <f>IFERROR(VLOOKUP(I104,TVA!$A:$C,3,FALSE),"")</f>
        <v/>
      </c>
      <c r="K105" s="26">
        <f>IF(I104="","",ROUND((G104-H104)*VALUE(SUBSTITUTE(J104,"%",""))/100,2))</f>
        <v/>
      </c>
      <c r="L105" s="20">
        <f>IF(C104="","",IF(ABS(SUMIFS($G:$G,$C:$C,C104)-SUMIFS($H:$H,$C:$C,C104))&lt;=PARAMETRES!$C$2,"OK","À équilibrer"))</f>
        <v/>
      </c>
    </row>
    <row r="106">
      <c r="A106" s="27" t="n"/>
      <c r="B106" s="27" t="n"/>
      <c r="C106" s="27" t="n"/>
      <c r="D106" s="27" t="n"/>
      <c r="E106" s="27">
        <f>IFERROR(VLOOKUP(D105,PLAN_PCG!$A:$B,2,FALSE),"")</f>
        <v/>
      </c>
      <c r="F106" s="27" t="n"/>
      <c r="G106" s="28" t="n"/>
      <c r="H106" s="28" t="n"/>
      <c r="I106" s="27" t="n"/>
      <c r="J106" s="27">
        <f>IFERROR(VLOOKUP(I105,TVA!$A:$C,3,FALSE),"")</f>
        <v/>
      </c>
      <c r="K106" s="28">
        <f>IF(I105="","",ROUND((G105-H105)*VALUE(SUBSTITUTE(J105,"%",""))/100,2))</f>
        <v/>
      </c>
      <c r="L106" s="27">
        <f>IF(C105="","",IF(ABS(SUMIFS($G:$G,$C:$C,C105)-SUMIFS($H:$H,$C:$C,C105))&lt;=PARAMETRES!$C$2,"OK","À équilibrer"))</f>
        <v/>
      </c>
    </row>
    <row r="107">
      <c r="A107" s="22" t="n"/>
      <c r="B107" s="22" t="n"/>
      <c r="C107" s="22" t="n"/>
      <c r="D107" s="22" t="n"/>
      <c r="E107" s="20">
        <f>IFERROR(VLOOKUP(D106,PLAN_PCG!$A:$B,2,FALSE),"")</f>
        <v/>
      </c>
      <c r="F107" s="22" t="n"/>
      <c r="G107" s="23" t="n"/>
      <c r="H107" s="23" t="n"/>
      <c r="I107" s="22" t="n"/>
      <c r="J107" s="20">
        <f>IFERROR(VLOOKUP(I106,TVA!$A:$C,3,FALSE),"")</f>
        <v/>
      </c>
      <c r="K107" s="26">
        <f>IF(I106="","",ROUND((G106-H106)*VALUE(SUBSTITUTE(J106,"%",""))/100,2))</f>
        <v/>
      </c>
      <c r="L107" s="20">
        <f>IF(C106="","",IF(ABS(SUMIFS($G:$G,$C:$C,C106)-SUMIFS($H:$H,$C:$C,C106))&lt;=PARAMETRES!$C$2,"OK","À équilibrer"))</f>
        <v/>
      </c>
    </row>
    <row r="108">
      <c r="A108" s="27" t="n"/>
      <c r="B108" s="27" t="n"/>
      <c r="C108" s="27" t="n"/>
      <c r="D108" s="27" t="n"/>
      <c r="E108" s="27">
        <f>IFERROR(VLOOKUP(D107,PLAN_PCG!$A:$B,2,FALSE),"")</f>
        <v/>
      </c>
      <c r="F108" s="27" t="n"/>
      <c r="G108" s="28" t="n"/>
      <c r="H108" s="28" t="n"/>
      <c r="I108" s="27" t="n"/>
      <c r="J108" s="27">
        <f>IFERROR(VLOOKUP(I107,TVA!$A:$C,3,FALSE),"")</f>
        <v/>
      </c>
      <c r="K108" s="28">
        <f>IF(I107="","",ROUND((G107-H107)*VALUE(SUBSTITUTE(J107,"%",""))/100,2))</f>
        <v/>
      </c>
      <c r="L108" s="27">
        <f>IF(C107="","",IF(ABS(SUMIFS($G:$G,$C:$C,C107)-SUMIFS($H:$H,$C:$C,C107))&lt;=PARAMETRES!$C$2,"OK","À équilibrer"))</f>
        <v/>
      </c>
    </row>
    <row r="109">
      <c r="A109" s="22" t="n"/>
      <c r="B109" s="22" t="n"/>
      <c r="C109" s="22" t="n"/>
      <c r="D109" s="22" t="n"/>
      <c r="E109" s="20">
        <f>IFERROR(VLOOKUP(D108,PLAN_PCG!$A:$B,2,FALSE),"")</f>
        <v/>
      </c>
      <c r="F109" s="22" t="n"/>
      <c r="G109" s="23" t="n"/>
      <c r="H109" s="23" t="n"/>
      <c r="I109" s="22" t="n"/>
      <c r="J109" s="20">
        <f>IFERROR(VLOOKUP(I108,TVA!$A:$C,3,FALSE),"")</f>
        <v/>
      </c>
      <c r="K109" s="26">
        <f>IF(I108="","",ROUND((G108-H108)*VALUE(SUBSTITUTE(J108,"%",""))/100,2))</f>
        <v/>
      </c>
      <c r="L109" s="20">
        <f>IF(C108="","",IF(ABS(SUMIFS($G:$G,$C:$C,C108)-SUMIFS($H:$H,$C:$C,C108))&lt;=PARAMETRES!$C$2,"OK","À équilibrer"))</f>
        <v/>
      </c>
    </row>
    <row r="110">
      <c r="A110" s="27" t="n"/>
      <c r="B110" s="27" t="n"/>
      <c r="C110" s="27" t="n"/>
      <c r="D110" s="27" t="n"/>
      <c r="E110" s="27">
        <f>IFERROR(VLOOKUP(D109,PLAN_PCG!$A:$B,2,FALSE),"")</f>
        <v/>
      </c>
      <c r="F110" s="27" t="n"/>
      <c r="G110" s="28" t="n"/>
      <c r="H110" s="28" t="n"/>
      <c r="I110" s="27" t="n"/>
      <c r="J110" s="27">
        <f>IFERROR(VLOOKUP(I109,TVA!$A:$C,3,FALSE),"")</f>
        <v/>
      </c>
      <c r="K110" s="28">
        <f>IF(I109="","",ROUND((G109-H109)*VALUE(SUBSTITUTE(J109,"%",""))/100,2))</f>
        <v/>
      </c>
      <c r="L110" s="27">
        <f>IF(C109="","",IF(ABS(SUMIFS($G:$G,$C:$C,C109)-SUMIFS($H:$H,$C:$C,C109))&lt;=PARAMETRES!$C$2,"OK","À équilibrer"))</f>
        <v/>
      </c>
    </row>
    <row r="111">
      <c r="A111" s="22" t="n"/>
      <c r="B111" s="22" t="n"/>
      <c r="C111" s="22" t="n"/>
      <c r="D111" s="22" t="n"/>
      <c r="E111" s="20">
        <f>IFERROR(VLOOKUP(D110,PLAN_PCG!$A:$B,2,FALSE),"")</f>
        <v/>
      </c>
      <c r="F111" s="22" t="n"/>
      <c r="G111" s="23" t="n"/>
      <c r="H111" s="23" t="n"/>
      <c r="I111" s="22" t="n"/>
      <c r="J111" s="20">
        <f>IFERROR(VLOOKUP(I110,TVA!$A:$C,3,FALSE),"")</f>
        <v/>
      </c>
      <c r="K111" s="26">
        <f>IF(I110="","",ROUND((G110-H110)*VALUE(SUBSTITUTE(J110,"%",""))/100,2))</f>
        <v/>
      </c>
      <c r="L111" s="20">
        <f>IF(C110="","",IF(ABS(SUMIFS($G:$G,$C:$C,C110)-SUMIFS($H:$H,$C:$C,C110))&lt;=PARAMETRES!$C$2,"OK","À équilibrer"))</f>
        <v/>
      </c>
    </row>
    <row r="112">
      <c r="A112" s="27" t="n"/>
      <c r="B112" s="27" t="n"/>
      <c r="C112" s="27" t="n"/>
      <c r="D112" s="27" t="n"/>
      <c r="E112" s="27">
        <f>IFERROR(VLOOKUP(D111,PLAN_PCG!$A:$B,2,FALSE),"")</f>
        <v/>
      </c>
      <c r="F112" s="27" t="n"/>
      <c r="G112" s="28" t="n"/>
      <c r="H112" s="28" t="n"/>
      <c r="I112" s="27" t="n"/>
      <c r="J112" s="27">
        <f>IFERROR(VLOOKUP(I111,TVA!$A:$C,3,FALSE),"")</f>
        <v/>
      </c>
      <c r="K112" s="28">
        <f>IF(I111="","",ROUND((G111-H111)*VALUE(SUBSTITUTE(J111,"%",""))/100,2))</f>
        <v/>
      </c>
      <c r="L112" s="27">
        <f>IF(C111="","",IF(ABS(SUMIFS($G:$G,$C:$C,C111)-SUMIFS($H:$H,$C:$C,C111))&lt;=PARAMETRES!$C$2,"OK","À équilibrer"))</f>
        <v/>
      </c>
    </row>
    <row r="113">
      <c r="A113" s="22" t="n"/>
      <c r="B113" s="22" t="n"/>
      <c r="C113" s="22" t="n"/>
      <c r="D113" s="22" t="n"/>
      <c r="E113" s="20">
        <f>IFERROR(VLOOKUP(D112,PLAN_PCG!$A:$B,2,FALSE),"")</f>
        <v/>
      </c>
      <c r="F113" s="22" t="n"/>
      <c r="G113" s="23" t="n"/>
      <c r="H113" s="23" t="n"/>
      <c r="I113" s="22" t="n"/>
      <c r="J113" s="20">
        <f>IFERROR(VLOOKUP(I112,TVA!$A:$C,3,FALSE),"")</f>
        <v/>
      </c>
      <c r="K113" s="26">
        <f>IF(I112="","",ROUND((G112-H112)*VALUE(SUBSTITUTE(J112,"%",""))/100,2))</f>
        <v/>
      </c>
      <c r="L113" s="20">
        <f>IF(C112="","",IF(ABS(SUMIFS($G:$G,$C:$C,C112)-SUMIFS($H:$H,$C:$C,C112))&lt;=PARAMETRES!$C$2,"OK","À équilibrer"))</f>
        <v/>
      </c>
    </row>
    <row r="114">
      <c r="A114" s="27" t="n"/>
      <c r="B114" s="27" t="n"/>
      <c r="C114" s="27" t="n"/>
      <c r="D114" s="27" t="n"/>
      <c r="E114" s="27">
        <f>IFERROR(VLOOKUP(D113,PLAN_PCG!$A:$B,2,FALSE),"")</f>
        <v/>
      </c>
      <c r="F114" s="27" t="n"/>
      <c r="G114" s="28" t="n"/>
      <c r="H114" s="28" t="n"/>
      <c r="I114" s="27" t="n"/>
      <c r="J114" s="27">
        <f>IFERROR(VLOOKUP(I113,TVA!$A:$C,3,FALSE),"")</f>
        <v/>
      </c>
      <c r="K114" s="28">
        <f>IF(I113="","",ROUND((G113-H113)*VALUE(SUBSTITUTE(J113,"%",""))/100,2))</f>
        <v/>
      </c>
      <c r="L114" s="27">
        <f>IF(C113="","",IF(ABS(SUMIFS($G:$G,$C:$C,C113)-SUMIFS($H:$H,$C:$C,C113))&lt;=PARAMETRES!$C$2,"OK","À équilibrer"))</f>
        <v/>
      </c>
    </row>
    <row r="115">
      <c r="A115" s="22" t="n"/>
      <c r="B115" s="22" t="n"/>
      <c r="C115" s="22" t="n"/>
      <c r="D115" s="22" t="n"/>
      <c r="E115" s="20">
        <f>IFERROR(VLOOKUP(D114,PLAN_PCG!$A:$B,2,FALSE),"")</f>
        <v/>
      </c>
      <c r="F115" s="22" t="n"/>
      <c r="G115" s="23" t="n"/>
      <c r="H115" s="23" t="n"/>
      <c r="I115" s="22" t="n"/>
      <c r="J115" s="20">
        <f>IFERROR(VLOOKUP(I114,TVA!$A:$C,3,FALSE),"")</f>
        <v/>
      </c>
      <c r="K115" s="26">
        <f>IF(I114="","",ROUND((G114-H114)*VALUE(SUBSTITUTE(J114,"%",""))/100,2))</f>
        <v/>
      </c>
      <c r="L115" s="20">
        <f>IF(C114="","",IF(ABS(SUMIFS($G:$G,$C:$C,C114)-SUMIFS($H:$H,$C:$C,C114))&lt;=PARAMETRES!$C$2,"OK","À équilibrer"))</f>
        <v/>
      </c>
    </row>
    <row r="116">
      <c r="A116" s="27" t="n"/>
      <c r="B116" s="27" t="n"/>
      <c r="C116" s="27" t="n"/>
      <c r="D116" s="27" t="n"/>
      <c r="E116" s="27">
        <f>IFERROR(VLOOKUP(D115,PLAN_PCG!$A:$B,2,FALSE),"")</f>
        <v/>
      </c>
      <c r="F116" s="27" t="n"/>
      <c r="G116" s="28" t="n"/>
      <c r="H116" s="28" t="n"/>
      <c r="I116" s="27" t="n"/>
      <c r="J116" s="27">
        <f>IFERROR(VLOOKUP(I115,TVA!$A:$C,3,FALSE),"")</f>
        <v/>
      </c>
      <c r="K116" s="28">
        <f>IF(I115="","",ROUND((G115-H115)*VALUE(SUBSTITUTE(J115,"%",""))/100,2))</f>
        <v/>
      </c>
      <c r="L116" s="27">
        <f>IF(C115="","",IF(ABS(SUMIFS($G:$G,$C:$C,C115)-SUMIFS($H:$H,$C:$C,C115))&lt;=PARAMETRES!$C$2,"OK","À équilibrer"))</f>
        <v/>
      </c>
    </row>
    <row r="117">
      <c r="A117" s="22" t="n"/>
      <c r="B117" s="22" t="n"/>
      <c r="C117" s="22" t="n"/>
      <c r="D117" s="22" t="n"/>
      <c r="E117" s="20">
        <f>IFERROR(VLOOKUP(D116,PLAN_PCG!$A:$B,2,FALSE),"")</f>
        <v/>
      </c>
      <c r="F117" s="22" t="n"/>
      <c r="G117" s="23" t="n"/>
      <c r="H117" s="23" t="n"/>
      <c r="I117" s="22" t="n"/>
      <c r="J117" s="20">
        <f>IFERROR(VLOOKUP(I116,TVA!$A:$C,3,FALSE),"")</f>
        <v/>
      </c>
      <c r="K117" s="26">
        <f>IF(I116="","",ROUND((G116-H116)*VALUE(SUBSTITUTE(J116,"%",""))/100,2))</f>
        <v/>
      </c>
      <c r="L117" s="20">
        <f>IF(C116="","",IF(ABS(SUMIFS($G:$G,$C:$C,C116)-SUMIFS($H:$H,$C:$C,C116))&lt;=PARAMETRES!$C$2,"OK","À équilibrer"))</f>
        <v/>
      </c>
    </row>
    <row r="118">
      <c r="A118" s="27" t="n"/>
      <c r="B118" s="27" t="n"/>
      <c r="C118" s="27" t="n"/>
      <c r="D118" s="27" t="n"/>
      <c r="E118" s="27">
        <f>IFERROR(VLOOKUP(D117,PLAN_PCG!$A:$B,2,FALSE),"")</f>
        <v/>
      </c>
      <c r="F118" s="27" t="n"/>
      <c r="G118" s="28" t="n"/>
      <c r="H118" s="28" t="n"/>
      <c r="I118" s="27" t="n"/>
      <c r="J118" s="27">
        <f>IFERROR(VLOOKUP(I117,TVA!$A:$C,3,FALSE),"")</f>
        <v/>
      </c>
      <c r="K118" s="28">
        <f>IF(I117="","",ROUND((G117-H117)*VALUE(SUBSTITUTE(J117,"%",""))/100,2))</f>
        <v/>
      </c>
      <c r="L118" s="27">
        <f>IF(C117="","",IF(ABS(SUMIFS($G:$G,$C:$C,C117)-SUMIFS($H:$H,$C:$C,C117))&lt;=PARAMETRES!$C$2,"OK","À équilibrer"))</f>
        <v/>
      </c>
    </row>
    <row r="119">
      <c r="A119" s="22" t="n"/>
      <c r="B119" s="22" t="n"/>
      <c r="C119" s="22" t="n"/>
      <c r="D119" s="22" t="n"/>
      <c r="E119" s="20">
        <f>IFERROR(VLOOKUP(D118,PLAN_PCG!$A:$B,2,FALSE),"")</f>
        <v/>
      </c>
      <c r="F119" s="22" t="n"/>
      <c r="G119" s="23" t="n"/>
      <c r="H119" s="23" t="n"/>
      <c r="I119" s="22" t="n"/>
      <c r="J119" s="20">
        <f>IFERROR(VLOOKUP(I118,TVA!$A:$C,3,FALSE),"")</f>
        <v/>
      </c>
      <c r="K119" s="26">
        <f>IF(I118="","",ROUND((G118-H118)*VALUE(SUBSTITUTE(J118,"%",""))/100,2))</f>
        <v/>
      </c>
      <c r="L119" s="20">
        <f>IF(C118="","",IF(ABS(SUMIFS($G:$G,$C:$C,C118)-SUMIFS($H:$H,$C:$C,C118))&lt;=PARAMETRES!$C$2,"OK","À équilibrer"))</f>
        <v/>
      </c>
    </row>
    <row r="120">
      <c r="A120" s="27" t="n"/>
      <c r="B120" s="27" t="n"/>
      <c r="C120" s="27" t="n"/>
      <c r="D120" s="27" t="n"/>
      <c r="E120" s="27">
        <f>IFERROR(VLOOKUP(D119,PLAN_PCG!$A:$B,2,FALSE),"")</f>
        <v/>
      </c>
      <c r="F120" s="27" t="n"/>
      <c r="G120" s="28" t="n"/>
      <c r="H120" s="28" t="n"/>
      <c r="I120" s="27" t="n"/>
      <c r="J120" s="27">
        <f>IFERROR(VLOOKUP(I119,TVA!$A:$C,3,FALSE),"")</f>
        <v/>
      </c>
      <c r="K120" s="28">
        <f>IF(I119="","",ROUND((G119-H119)*VALUE(SUBSTITUTE(J119,"%",""))/100,2))</f>
        <v/>
      </c>
      <c r="L120" s="27">
        <f>IF(C119="","",IF(ABS(SUMIFS($G:$G,$C:$C,C119)-SUMIFS($H:$H,$C:$C,C119))&lt;=PARAMETRES!$C$2,"OK","À équilibrer"))</f>
        <v/>
      </c>
    </row>
    <row r="121">
      <c r="A121" s="22" t="n"/>
      <c r="B121" s="22" t="n"/>
      <c r="C121" s="22" t="n"/>
      <c r="D121" s="22" t="n"/>
      <c r="E121" s="20">
        <f>IFERROR(VLOOKUP(D120,PLAN_PCG!$A:$B,2,FALSE),"")</f>
        <v/>
      </c>
      <c r="F121" s="22" t="n"/>
      <c r="G121" s="23" t="n"/>
      <c r="H121" s="23" t="n"/>
      <c r="I121" s="22" t="n"/>
      <c r="J121" s="20">
        <f>IFERROR(VLOOKUP(I120,TVA!$A:$C,3,FALSE),"")</f>
        <v/>
      </c>
      <c r="K121" s="26">
        <f>IF(I120="","",ROUND((G120-H120)*VALUE(SUBSTITUTE(J120,"%",""))/100,2))</f>
        <v/>
      </c>
      <c r="L121" s="20">
        <f>IF(C120="","",IF(ABS(SUMIFS($G:$G,$C:$C,C120)-SUMIFS($H:$H,$C:$C,C120))&lt;=PARAMETRES!$C$2,"OK","À équilibrer"))</f>
        <v/>
      </c>
    </row>
    <row r="122">
      <c r="A122" s="27" t="n"/>
      <c r="B122" s="27" t="n"/>
      <c r="C122" s="27" t="n"/>
      <c r="D122" s="27" t="n"/>
      <c r="E122" s="27">
        <f>IFERROR(VLOOKUP(D121,PLAN_PCG!$A:$B,2,FALSE),"")</f>
        <v/>
      </c>
      <c r="F122" s="27" t="n"/>
      <c r="G122" s="28" t="n"/>
      <c r="H122" s="28" t="n"/>
      <c r="I122" s="27" t="n"/>
      <c r="J122" s="27">
        <f>IFERROR(VLOOKUP(I121,TVA!$A:$C,3,FALSE),"")</f>
        <v/>
      </c>
      <c r="K122" s="28">
        <f>IF(I121="","",ROUND((G121-H121)*VALUE(SUBSTITUTE(J121,"%",""))/100,2))</f>
        <v/>
      </c>
      <c r="L122" s="27">
        <f>IF(C121="","",IF(ABS(SUMIFS($G:$G,$C:$C,C121)-SUMIFS($H:$H,$C:$C,C121))&lt;=PARAMETRES!$C$2,"OK","À équilibrer"))</f>
        <v/>
      </c>
    </row>
    <row r="123">
      <c r="A123" s="22" t="n"/>
      <c r="B123" s="22" t="n"/>
      <c r="C123" s="22" t="n"/>
      <c r="D123" s="22" t="n"/>
      <c r="E123" s="20">
        <f>IFERROR(VLOOKUP(D122,PLAN_PCG!$A:$B,2,FALSE),"")</f>
        <v/>
      </c>
      <c r="F123" s="22" t="n"/>
      <c r="G123" s="23" t="n"/>
      <c r="H123" s="23" t="n"/>
      <c r="I123" s="22" t="n"/>
      <c r="J123" s="20">
        <f>IFERROR(VLOOKUP(I122,TVA!$A:$C,3,FALSE),"")</f>
        <v/>
      </c>
      <c r="K123" s="26">
        <f>IF(I122="","",ROUND((G122-H122)*VALUE(SUBSTITUTE(J122,"%",""))/100,2))</f>
        <v/>
      </c>
      <c r="L123" s="20">
        <f>IF(C122="","",IF(ABS(SUMIFS($G:$G,$C:$C,C122)-SUMIFS($H:$H,$C:$C,C122))&lt;=PARAMETRES!$C$2,"OK","À équilibrer"))</f>
        <v/>
      </c>
    </row>
    <row r="124">
      <c r="A124" s="27" t="n"/>
      <c r="B124" s="27" t="n"/>
      <c r="C124" s="27" t="n"/>
      <c r="D124" s="27" t="n"/>
      <c r="E124" s="27">
        <f>IFERROR(VLOOKUP(D123,PLAN_PCG!$A:$B,2,FALSE),"")</f>
        <v/>
      </c>
      <c r="F124" s="27" t="n"/>
      <c r="G124" s="28" t="n"/>
      <c r="H124" s="28" t="n"/>
      <c r="I124" s="27" t="n"/>
      <c r="J124" s="27">
        <f>IFERROR(VLOOKUP(I123,TVA!$A:$C,3,FALSE),"")</f>
        <v/>
      </c>
      <c r="K124" s="28">
        <f>IF(I123="","",ROUND((G123-H123)*VALUE(SUBSTITUTE(J123,"%",""))/100,2))</f>
        <v/>
      </c>
      <c r="L124" s="27">
        <f>IF(C123="","",IF(ABS(SUMIFS($G:$G,$C:$C,C123)-SUMIFS($H:$H,$C:$C,C123))&lt;=PARAMETRES!$C$2,"OK","À équilibrer"))</f>
        <v/>
      </c>
    </row>
    <row r="125">
      <c r="A125" s="22" t="n"/>
      <c r="B125" s="22" t="n"/>
      <c r="C125" s="22" t="n"/>
      <c r="D125" s="22" t="n"/>
      <c r="E125" s="20">
        <f>IFERROR(VLOOKUP(D124,PLAN_PCG!$A:$B,2,FALSE),"")</f>
        <v/>
      </c>
      <c r="F125" s="22" t="n"/>
      <c r="G125" s="23" t="n"/>
      <c r="H125" s="23" t="n"/>
      <c r="I125" s="22" t="n"/>
      <c r="J125" s="20">
        <f>IFERROR(VLOOKUP(I124,TVA!$A:$C,3,FALSE),"")</f>
        <v/>
      </c>
      <c r="K125" s="26">
        <f>IF(I124="","",ROUND((G124-H124)*VALUE(SUBSTITUTE(J124,"%",""))/100,2))</f>
        <v/>
      </c>
      <c r="L125" s="20">
        <f>IF(C124="","",IF(ABS(SUMIFS($G:$G,$C:$C,C124)-SUMIFS($H:$H,$C:$C,C124))&lt;=PARAMETRES!$C$2,"OK","À équilibrer"))</f>
        <v/>
      </c>
    </row>
    <row r="126">
      <c r="A126" s="27" t="n"/>
      <c r="B126" s="27" t="n"/>
      <c r="C126" s="27" t="n"/>
      <c r="D126" s="27" t="n"/>
      <c r="E126" s="27">
        <f>IFERROR(VLOOKUP(D125,PLAN_PCG!$A:$B,2,FALSE),"")</f>
        <v/>
      </c>
      <c r="F126" s="27" t="n"/>
      <c r="G126" s="28" t="n"/>
      <c r="H126" s="28" t="n"/>
      <c r="I126" s="27" t="n"/>
      <c r="J126" s="27">
        <f>IFERROR(VLOOKUP(I125,TVA!$A:$C,3,FALSE),"")</f>
        <v/>
      </c>
      <c r="K126" s="28">
        <f>IF(I125="","",ROUND((G125-H125)*VALUE(SUBSTITUTE(J125,"%",""))/100,2))</f>
        <v/>
      </c>
      <c r="L126" s="27">
        <f>IF(C125="","",IF(ABS(SUMIFS($G:$G,$C:$C,C125)-SUMIFS($H:$H,$C:$C,C125))&lt;=PARAMETRES!$C$2,"OK","À équilibrer"))</f>
        <v/>
      </c>
    </row>
    <row r="127">
      <c r="A127" s="22" t="n"/>
      <c r="B127" s="22" t="n"/>
      <c r="C127" s="22" t="n"/>
      <c r="D127" s="22" t="n"/>
      <c r="E127" s="20">
        <f>IFERROR(VLOOKUP(D126,PLAN_PCG!$A:$B,2,FALSE),"")</f>
        <v/>
      </c>
      <c r="F127" s="22" t="n"/>
      <c r="G127" s="23" t="n"/>
      <c r="H127" s="23" t="n"/>
      <c r="I127" s="22" t="n"/>
      <c r="J127" s="20">
        <f>IFERROR(VLOOKUP(I126,TVA!$A:$C,3,FALSE),"")</f>
        <v/>
      </c>
      <c r="K127" s="26">
        <f>IF(I126="","",ROUND((G126-H126)*VALUE(SUBSTITUTE(J126,"%",""))/100,2))</f>
        <v/>
      </c>
      <c r="L127" s="20">
        <f>IF(C126="","",IF(ABS(SUMIFS($G:$G,$C:$C,C126)-SUMIFS($H:$H,$C:$C,C126))&lt;=PARAMETRES!$C$2,"OK","À équilibrer"))</f>
        <v/>
      </c>
    </row>
    <row r="128">
      <c r="A128" s="27" t="n"/>
      <c r="B128" s="27" t="n"/>
      <c r="C128" s="27" t="n"/>
      <c r="D128" s="27" t="n"/>
      <c r="E128" s="27">
        <f>IFERROR(VLOOKUP(D127,PLAN_PCG!$A:$B,2,FALSE),"")</f>
        <v/>
      </c>
      <c r="F128" s="27" t="n"/>
      <c r="G128" s="28" t="n"/>
      <c r="H128" s="28" t="n"/>
      <c r="I128" s="27" t="n"/>
      <c r="J128" s="27">
        <f>IFERROR(VLOOKUP(I127,TVA!$A:$C,3,FALSE),"")</f>
        <v/>
      </c>
      <c r="K128" s="28">
        <f>IF(I127="","",ROUND((G127-H127)*VALUE(SUBSTITUTE(J127,"%",""))/100,2))</f>
        <v/>
      </c>
      <c r="L128" s="27">
        <f>IF(C127="","",IF(ABS(SUMIFS($G:$G,$C:$C,C127)-SUMIFS($H:$H,$C:$C,C127))&lt;=PARAMETRES!$C$2,"OK","À équilibrer"))</f>
        <v/>
      </c>
    </row>
    <row r="129">
      <c r="A129" s="22" t="n"/>
      <c r="B129" s="22" t="n"/>
      <c r="C129" s="22" t="n"/>
      <c r="D129" s="22" t="n"/>
      <c r="E129" s="20">
        <f>IFERROR(VLOOKUP(D128,PLAN_PCG!$A:$B,2,FALSE),"")</f>
        <v/>
      </c>
      <c r="F129" s="22" t="n"/>
      <c r="G129" s="23" t="n"/>
      <c r="H129" s="23" t="n"/>
      <c r="I129" s="22" t="n"/>
      <c r="J129" s="20">
        <f>IFERROR(VLOOKUP(I128,TVA!$A:$C,3,FALSE),"")</f>
        <v/>
      </c>
      <c r="K129" s="26">
        <f>IF(I128="","",ROUND((G128-H128)*VALUE(SUBSTITUTE(J128,"%",""))/100,2))</f>
        <v/>
      </c>
      <c r="L129" s="20">
        <f>IF(C128="","",IF(ABS(SUMIFS($G:$G,$C:$C,C128)-SUMIFS($H:$H,$C:$C,C128))&lt;=PARAMETRES!$C$2,"OK","À équilibrer"))</f>
        <v/>
      </c>
    </row>
    <row r="130">
      <c r="A130" s="27" t="n"/>
      <c r="B130" s="27" t="n"/>
      <c r="C130" s="27" t="n"/>
      <c r="D130" s="27" t="n"/>
      <c r="E130" s="27">
        <f>IFERROR(VLOOKUP(D129,PLAN_PCG!$A:$B,2,FALSE),"")</f>
        <v/>
      </c>
      <c r="F130" s="27" t="n"/>
      <c r="G130" s="28" t="n"/>
      <c r="H130" s="28" t="n"/>
      <c r="I130" s="27" t="n"/>
      <c r="J130" s="27">
        <f>IFERROR(VLOOKUP(I129,TVA!$A:$C,3,FALSE),"")</f>
        <v/>
      </c>
      <c r="K130" s="28">
        <f>IF(I129="","",ROUND((G129-H129)*VALUE(SUBSTITUTE(J129,"%",""))/100,2))</f>
        <v/>
      </c>
      <c r="L130" s="27">
        <f>IF(C129="","",IF(ABS(SUMIFS($G:$G,$C:$C,C129)-SUMIFS($H:$H,$C:$C,C129))&lt;=PARAMETRES!$C$2,"OK","À équilibrer"))</f>
        <v/>
      </c>
    </row>
    <row r="131">
      <c r="A131" s="22" t="n"/>
      <c r="B131" s="22" t="n"/>
      <c r="C131" s="22" t="n"/>
      <c r="D131" s="22" t="n"/>
      <c r="E131" s="20">
        <f>IFERROR(VLOOKUP(D130,PLAN_PCG!$A:$B,2,FALSE),"")</f>
        <v/>
      </c>
      <c r="F131" s="22" t="n"/>
      <c r="G131" s="23" t="n"/>
      <c r="H131" s="23" t="n"/>
      <c r="I131" s="22" t="n"/>
      <c r="J131" s="20">
        <f>IFERROR(VLOOKUP(I130,TVA!$A:$C,3,FALSE),"")</f>
        <v/>
      </c>
      <c r="K131" s="26">
        <f>IF(I130="","",ROUND((G130-H130)*VALUE(SUBSTITUTE(J130,"%",""))/100,2))</f>
        <v/>
      </c>
      <c r="L131" s="20">
        <f>IF(C130="","",IF(ABS(SUMIFS($G:$G,$C:$C,C130)-SUMIFS($H:$H,$C:$C,C130))&lt;=PARAMETRES!$C$2,"OK","À équilibrer"))</f>
        <v/>
      </c>
    </row>
    <row r="132">
      <c r="A132" s="27" t="n"/>
      <c r="B132" s="27" t="n"/>
      <c r="C132" s="27" t="n"/>
      <c r="D132" s="27" t="n"/>
      <c r="E132" s="27">
        <f>IFERROR(VLOOKUP(D131,PLAN_PCG!$A:$B,2,FALSE),"")</f>
        <v/>
      </c>
      <c r="F132" s="27" t="n"/>
      <c r="G132" s="28" t="n"/>
      <c r="H132" s="28" t="n"/>
      <c r="I132" s="27" t="n"/>
      <c r="J132" s="27">
        <f>IFERROR(VLOOKUP(I131,TVA!$A:$C,3,FALSE),"")</f>
        <v/>
      </c>
      <c r="K132" s="28">
        <f>IF(I131="","",ROUND((G131-H131)*VALUE(SUBSTITUTE(J131,"%",""))/100,2))</f>
        <v/>
      </c>
      <c r="L132" s="27">
        <f>IF(C131="","",IF(ABS(SUMIFS($G:$G,$C:$C,C131)-SUMIFS($H:$H,$C:$C,C131))&lt;=PARAMETRES!$C$2,"OK","À équilibrer"))</f>
        <v/>
      </c>
    </row>
    <row r="133">
      <c r="A133" s="22" t="n"/>
      <c r="B133" s="22" t="n"/>
      <c r="C133" s="22" t="n"/>
      <c r="D133" s="22" t="n"/>
      <c r="E133" s="20">
        <f>IFERROR(VLOOKUP(D132,PLAN_PCG!$A:$B,2,FALSE),"")</f>
        <v/>
      </c>
      <c r="F133" s="22" t="n"/>
      <c r="G133" s="23" t="n"/>
      <c r="H133" s="23" t="n"/>
      <c r="I133" s="22" t="n"/>
      <c r="J133" s="20">
        <f>IFERROR(VLOOKUP(I132,TVA!$A:$C,3,FALSE),"")</f>
        <v/>
      </c>
      <c r="K133" s="26">
        <f>IF(I132="","",ROUND((G132-H132)*VALUE(SUBSTITUTE(J132,"%",""))/100,2))</f>
        <v/>
      </c>
      <c r="L133" s="20">
        <f>IF(C132="","",IF(ABS(SUMIFS($G:$G,$C:$C,C132)-SUMIFS($H:$H,$C:$C,C132))&lt;=PARAMETRES!$C$2,"OK","À équilibrer"))</f>
        <v/>
      </c>
    </row>
    <row r="134">
      <c r="A134" s="27" t="n"/>
      <c r="B134" s="27" t="n"/>
      <c r="C134" s="27" t="n"/>
      <c r="D134" s="27" t="n"/>
      <c r="E134" s="27">
        <f>IFERROR(VLOOKUP(D133,PLAN_PCG!$A:$B,2,FALSE),"")</f>
        <v/>
      </c>
      <c r="F134" s="27" t="n"/>
      <c r="G134" s="28" t="n"/>
      <c r="H134" s="28" t="n"/>
      <c r="I134" s="27" t="n"/>
      <c r="J134" s="27">
        <f>IFERROR(VLOOKUP(I133,TVA!$A:$C,3,FALSE),"")</f>
        <v/>
      </c>
      <c r="K134" s="28">
        <f>IF(I133="","",ROUND((G133-H133)*VALUE(SUBSTITUTE(J133,"%",""))/100,2))</f>
        <v/>
      </c>
      <c r="L134" s="27">
        <f>IF(C133="","",IF(ABS(SUMIFS($G:$G,$C:$C,C133)-SUMIFS($H:$H,$C:$C,C133))&lt;=PARAMETRES!$C$2,"OK","À équilibrer"))</f>
        <v/>
      </c>
    </row>
    <row r="135">
      <c r="A135" s="22" t="n"/>
      <c r="B135" s="22" t="n"/>
      <c r="C135" s="22" t="n"/>
      <c r="D135" s="22" t="n"/>
      <c r="E135" s="20">
        <f>IFERROR(VLOOKUP(D134,PLAN_PCG!$A:$B,2,FALSE),"")</f>
        <v/>
      </c>
      <c r="F135" s="22" t="n"/>
      <c r="G135" s="23" t="n"/>
      <c r="H135" s="23" t="n"/>
      <c r="I135" s="22" t="n"/>
      <c r="J135" s="20">
        <f>IFERROR(VLOOKUP(I134,TVA!$A:$C,3,FALSE),"")</f>
        <v/>
      </c>
      <c r="K135" s="26">
        <f>IF(I134="","",ROUND((G134-H134)*VALUE(SUBSTITUTE(J134,"%",""))/100,2))</f>
        <v/>
      </c>
      <c r="L135" s="20">
        <f>IF(C134="","",IF(ABS(SUMIFS($G:$G,$C:$C,C134)-SUMIFS($H:$H,$C:$C,C134))&lt;=PARAMETRES!$C$2,"OK","À équilibrer"))</f>
        <v/>
      </c>
    </row>
    <row r="136">
      <c r="A136" s="27" t="n"/>
      <c r="B136" s="27" t="n"/>
      <c r="C136" s="27" t="n"/>
      <c r="D136" s="27" t="n"/>
      <c r="E136" s="27">
        <f>IFERROR(VLOOKUP(D135,PLAN_PCG!$A:$B,2,FALSE),"")</f>
        <v/>
      </c>
      <c r="F136" s="27" t="n"/>
      <c r="G136" s="28" t="n"/>
      <c r="H136" s="28" t="n"/>
      <c r="I136" s="27" t="n"/>
      <c r="J136" s="27">
        <f>IFERROR(VLOOKUP(I135,TVA!$A:$C,3,FALSE),"")</f>
        <v/>
      </c>
      <c r="K136" s="28">
        <f>IF(I135="","",ROUND((G135-H135)*VALUE(SUBSTITUTE(J135,"%",""))/100,2))</f>
        <v/>
      </c>
      <c r="L136" s="27">
        <f>IF(C135="","",IF(ABS(SUMIFS($G:$G,$C:$C,C135)-SUMIFS($H:$H,$C:$C,C135))&lt;=PARAMETRES!$C$2,"OK","À équilibrer"))</f>
        <v/>
      </c>
    </row>
    <row r="137">
      <c r="A137" s="22" t="n"/>
      <c r="B137" s="22" t="n"/>
      <c r="C137" s="22" t="n"/>
      <c r="D137" s="22" t="n"/>
      <c r="E137" s="20">
        <f>IFERROR(VLOOKUP(D136,PLAN_PCG!$A:$B,2,FALSE),"")</f>
        <v/>
      </c>
      <c r="F137" s="22" t="n"/>
      <c r="G137" s="23" t="n"/>
      <c r="H137" s="23" t="n"/>
      <c r="I137" s="22" t="n"/>
      <c r="J137" s="20">
        <f>IFERROR(VLOOKUP(I136,TVA!$A:$C,3,FALSE),"")</f>
        <v/>
      </c>
      <c r="K137" s="26">
        <f>IF(I136="","",ROUND((G136-H136)*VALUE(SUBSTITUTE(J136,"%",""))/100,2))</f>
        <v/>
      </c>
      <c r="L137" s="20">
        <f>IF(C136="","",IF(ABS(SUMIFS($G:$G,$C:$C,C136)-SUMIFS($H:$H,$C:$C,C136))&lt;=PARAMETRES!$C$2,"OK","À équilibrer"))</f>
        <v/>
      </c>
    </row>
    <row r="138">
      <c r="A138" s="27" t="n"/>
      <c r="B138" s="27" t="n"/>
      <c r="C138" s="27" t="n"/>
      <c r="D138" s="27" t="n"/>
      <c r="E138" s="27">
        <f>IFERROR(VLOOKUP(D137,PLAN_PCG!$A:$B,2,FALSE),"")</f>
        <v/>
      </c>
      <c r="F138" s="27" t="n"/>
      <c r="G138" s="28" t="n"/>
      <c r="H138" s="28" t="n"/>
      <c r="I138" s="27" t="n"/>
      <c r="J138" s="27">
        <f>IFERROR(VLOOKUP(I137,TVA!$A:$C,3,FALSE),"")</f>
        <v/>
      </c>
      <c r="K138" s="28">
        <f>IF(I137="","",ROUND((G137-H137)*VALUE(SUBSTITUTE(J137,"%",""))/100,2))</f>
        <v/>
      </c>
      <c r="L138" s="27">
        <f>IF(C137="","",IF(ABS(SUMIFS($G:$G,$C:$C,C137)-SUMIFS($H:$H,$C:$C,C137))&lt;=PARAMETRES!$C$2,"OK","À équilibrer"))</f>
        <v/>
      </c>
    </row>
    <row r="139">
      <c r="A139" s="22" t="n"/>
      <c r="B139" s="22" t="n"/>
      <c r="C139" s="22" t="n"/>
      <c r="D139" s="22" t="n"/>
      <c r="E139" s="20">
        <f>IFERROR(VLOOKUP(D138,PLAN_PCG!$A:$B,2,FALSE),"")</f>
        <v/>
      </c>
      <c r="F139" s="22" t="n"/>
      <c r="G139" s="23" t="n"/>
      <c r="H139" s="23" t="n"/>
      <c r="I139" s="22" t="n"/>
      <c r="J139" s="20">
        <f>IFERROR(VLOOKUP(I138,TVA!$A:$C,3,FALSE),"")</f>
        <v/>
      </c>
      <c r="K139" s="26">
        <f>IF(I138="","",ROUND((G138-H138)*VALUE(SUBSTITUTE(J138,"%",""))/100,2))</f>
        <v/>
      </c>
      <c r="L139" s="20">
        <f>IF(C138="","",IF(ABS(SUMIFS($G:$G,$C:$C,C138)-SUMIFS($H:$H,$C:$C,C138))&lt;=PARAMETRES!$C$2,"OK","À équilibrer"))</f>
        <v/>
      </c>
    </row>
    <row r="140">
      <c r="A140" s="27" t="n"/>
      <c r="B140" s="27" t="n"/>
      <c r="C140" s="27" t="n"/>
      <c r="D140" s="27" t="n"/>
      <c r="E140" s="27">
        <f>IFERROR(VLOOKUP(D139,PLAN_PCG!$A:$B,2,FALSE),"")</f>
        <v/>
      </c>
      <c r="F140" s="27" t="n"/>
      <c r="G140" s="28" t="n"/>
      <c r="H140" s="28" t="n"/>
      <c r="I140" s="27" t="n"/>
      <c r="J140" s="27">
        <f>IFERROR(VLOOKUP(I139,TVA!$A:$C,3,FALSE),"")</f>
        <v/>
      </c>
      <c r="K140" s="28">
        <f>IF(I139="","",ROUND((G139-H139)*VALUE(SUBSTITUTE(J139,"%",""))/100,2))</f>
        <v/>
      </c>
      <c r="L140" s="27">
        <f>IF(C139="","",IF(ABS(SUMIFS($G:$G,$C:$C,C139)-SUMIFS($H:$H,$C:$C,C139))&lt;=PARAMETRES!$C$2,"OK","À équilibrer"))</f>
        <v/>
      </c>
    </row>
    <row r="141">
      <c r="A141" s="22" t="n"/>
      <c r="B141" s="22" t="n"/>
      <c r="C141" s="22" t="n"/>
      <c r="D141" s="22" t="n"/>
      <c r="E141" s="20">
        <f>IFERROR(VLOOKUP(D140,PLAN_PCG!$A:$B,2,FALSE),"")</f>
        <v/>
      </c>
      <c r="F141" s="22" t="n"/>
      <c r="G141" s="23" t="n"/>
      <c r="H141" s="23" t="n"/>
      <c r="I141" s="22" t="n"/>
      <c r="J141" s="20">
        <f>IFERROR(VLOOKUP(I140,TVA!$A:$C,3,FALSE),"")</f>
        <v/>
      </c>
      <c r="K141" s="26">
        <f>IF(I140="","",ROUND((G140-H140)*VALUE(SUBSTITUTE(J140,"%",""))/100,2))</f>
        <v/>
      </c>
      <c r="L141" s="20">
        <f>IF(C140="","",IF(ABS(SUMIFS($G:$G,$C:$C,C140)-SUMIFS($H:$H,$C:$C,C140))&lt;=PARAMETRES!$C$2,"OK","À équilibrer"))</f>
        <v/>
      </c>
    </row>
    <row r="142">
      <c r="A142" s="27" t="n"/>
      <c r="B142" s="27" t="n"/>
      <c r="C142" s="27" t="n"/>
      <c r="D142" s="27" t="n"/>
      <c r="E142" s="27">
        <f>IFERROR(VLOOKUP(D141,PLAN_PCG!$A:$B,2,FALSE),"")</f>
        <v/>
      </c>
      <c r="F142" s="27" t="n"/>
      <c r="G142" s="28" t="n"/>
      <c r="H142" s="28" t="n"/>
      <c r="I142" s="27" t="n"/>
      <c r="J142" s="27">
        <f>IFERROR(VLOOKUP(I141,TVA!$A:$C,3,FALSE),"")</f>
        <v/>
      </c>
      <c r="K142" s="28">
        <f>IF(I141="","",ROUND((G141-H141)*VALUE(SUBSTITUTE(J141,"%",""))/100,2))</f>
        <v/>
      </c>
      <c r="L142" s="27">
        <f>IF(C141="","",IF(ABS(SUMIFS($G:$G,$C:$C,C141)-SUMIFS($H:$H,$C:$C,C141))&lt;=PARAMETRES!$C$2,"OK","À équilibrer"))</f>
        <v/>
      </c>
    </row>
    <row r="143">
      <c r="A143" s="22" t="n"/>
      <c r="B143" s="22" t="n"/>
      <c r="C143" s="22" t="n"/>
      <c r="D143" s="22" t="n"/>
      <c r="E143" s="20">
        <f>IFERROR(VLOOKUP(D142,PLAN_PCG!$A:$B,2,FALSE),"")</f>
        <v/>
      </c>
      <c r="F143" s="22" t="n"/>
      <c r="G143" s="23" t="n"/>
      <c r="H143" s="23" t="n"/>
      <c r="I143" s="22" t="n"/>
      <c r="J143" s="20">
        <f>IFERROR(VLOOKUP(I142,TVA!$A:$C,3,FALSE),"")</f>
        <v/>
      </c>
      <c r="K143" s="26">
        <f>IF(I142="","",ROUND((G142-H142)*VALUE(SUBSTITUTE(J142,"%",""))/100,2))</f>
        <v/>
      </c>
      <c r="L143" s="20">
        <f>IF(C142="","",IF(ABS(SUMIFS($G:$G,$C:$C,C142)-SUMIFS($H:$H,$C:$C,C142))&lt;=PARAMETRES!$C$2,"OK","À équilibrer"))</f>
        <v/>
      </c>
    </row>
    <row r="144">
      <c r="A144" s="27" t="n"/>
      <c r="B144" s="27" t="n"/>
      <c r="C144" s="27" t="n"/>
      <c r="D144" s="27" t="n"/>
      <c r="E144" s="27">
        <f>IFERROR(VLOOKUP(D143,PLAN_PCG!$A:$B,2,FALSE),"")</f>
        <v/>
      </c>
      <c r="F144" s="27" t="n"/>
      <c r="G144" s="28" t="n"/>
      <c r="H144" s="28" t="n"/>
      <c r="I144" s="27" t="n"/>
      <c r="J144" s="27">
        <f>IFERROR(VLOOKUP(I143,TVA!$A:$C,3,FALSE),"")</f>
        <v/>
      </c>
      <c r="K144" s="28">
        <f>IF(I143="","",ROUND((G143-H143)*VALUE(SUBSTITUTE(J143,"%",""))/100,2))</f>
        <v/>
      </c>
      <c r="L144" s="27">
        <f>IF(C143="","",IF(ABS(SUMIFS($G:$G,$C:$C,C143)-SUMIFS($H:$H,$C:$C,C143))&lt;=PARAMETRES!$C$2,"OK","À équilibrer"))</f>
        <v/>
      </c>
    </row>
    <row r="145">
      <c r="A145" s="22" t="n"/>
      <c r="B145" s="22" t="n"/>
      <c r="C145" s="22" t="n"/>
      <c r="D145" s="22" t="n"/>
      <c r="E145" s="20">
        <f>IFERROR(VLOOKUP(D144,PLAN_PCG!$A:$B,2,FALSE),"")</f>
        <v/>
      </c>
      <c r="F145" s="22" t="n"/>
      <c r="G145" s="23" t="n"/>
      <c r="H145" s="23" t="n"/>
      <c r="I145" s="22" t="n"/>
      <c r="J145" s="20">
        <f>IFERROR(VLOOKUP(I144,TVA!$A:$C,3,FALSE),"")</f>
        <v/>
      </c>
      <c r="K145" s="26">
        <f>IF(I144="","",ROUND((G144-H144)*VALUE(SUBSTITUTE(J144,"%",""))/100,2))</f>
        <v/>
      </c>
      <c r="L145" s="20">
        <f>IF(C144="","",IF(ABS(SUMIFS($G:$G,$C:$C,C144)-SUMIFS($H:$H,$C:$C,C144))&lt;=PARAMETRES!$C$2,"OK","À équilibrer"))</f>
        <v/>
      </c>
    </row>
    <row r="146">
      <c r="A146" s="27" t="n"/>
      <c r="B146" s="27" t="n"/>
      <c r="C146" s="27" t="n"/>
      <c r="D146" s="27" t="n"/>
      <c r="E146" s="27">
        <f>IFERROR(VLOOKUP(D145,PLAN_PCG!$A:$B,2,FALSE),"")</f>
        <v/>
      </c>
      <c r="F146" s="27" t="n"/>
      <c r="G146" s="28" t="n"/>
      <c r="H146" s="28" t="n"/>
      <c r="I146" s="27" t="n"/>
      <c r="J146" s="27">
        <f>IFERROR(VLOOKUP(I145,TVA!$A:$C,3,FALSE),"")</f>
        <v/>
      </c>
      <c r="K146" s="28">
        <f>IF(I145="","",ROUND((G145-H145)*VALUE(SUBSTITUTE(J145,"%",""))/100,2))</f>
        <v/>
      </c>
      <c r="L146" s="27">
        <f>IF(C145="","",IF(ABS(SUMIFS($G:$G,$C:$C,C145)-SUMIFS($H:$H,$C:$C,C145))&lt;=PARAMETRES!$C$2,"OK","À équilibrer"))</f>
        <v/>
      </c>
    </row>
    <row r="147">
      <c r="A147" s="22" t="n"/>
      <c r="B147" s="22" t="n"/>
      <c r="C147" s="22" t="n"/>
      <c r="D147" s="22" t="n"/>
      <c r="E147" s="20">
        <f>IFERROR(VLOOKUP(D146,PLAN_PCG!$A:$B,2,FALSE),"")</f>
        <v/>
      </c>
      <c r="F147" s="22" t="n"/>
      <c r="G147" s="23" t="n"/>
      <c r="H147" s="23" t="n"/>
      <c r="I147" s="22" t="n"/>
      <c r="J147" s="20">
        <f>IFERROR(VLOOKUP(I146,TVA!$A:$C,3,FALSE),"")</f>
        <v/>
      </c>
      <c r="K147" s="26">
        <f>IF(I146="","",ROUND((G146-H146)*VALUE(SUBSTITUTE(J146,"%",""))/100,2))</f>
        <v/>
      </c>
      <c r="L147" s="20">
        <f>IF(C146="","",IF(ABS(SUMIFS($G:$G,$C:$C,C146)-SUMIFS($H:$H,$C:$C,C146))&lt;=PARAMETRES!$C$2,"OK","À équilibrer"))</f>
        <v/>
      </c>
    </row>
    <row r="148">
      <c r="A148" s="27" t="n"/>
      <c r="B148" s="27" t="n"/>
      <c r="C148" s="27" t="n"/>
      <c r="D148" s="27" t="n"/>
      <c r="E148" s="27">
        <f>IFERROR(VLOOKUP(D147,PLAN_PCG!$A:$B,2,FALSE),"")</f>
        <v/>
      </c>
      <c r="F148" s="27" t="n"/>
      <c r="G148" s="28" t="n"/>
      <c r="H148" s="28" t="n"/>
      <c r="I148" s="27" t="n"/>
      <c r="J148" s="27">
        <f>IFERROR(VLOOKUP(I147,TVA!$A:$C,3,FALSE),"")</f>
        <v/>
      </c>
      <c r="K148" s="28">
        <f>IF(I147="","",ROUND((G147-H147)*VALUE(SUBSTITUTE(J147,"%",""))/100,2))</f>
        <v/>
      </c>
      <c r="L148" s="27">
        <f>IF(C147="","",IF(ABS(SUMIFS($G:$G,$C:$C,C147)-SUMIFS($H:$H,$C:$C,C147))&lt;=PARAMETRES!$C$2,"OK","À équilibrer"))</f>
        <v/>
      </c>
    </row>
    <row r="149">
      <c r="A149" s="22" t="n"/>
      <c r="B149" s="22" t="n"/>
      <c r="C149" s="22" t="n"/>
      <c r="D149" s="22" t="n"/>
      <c r="E149" s="20">
        <f>IFERROR(VLOOKUP(D148,PLAN_PCG!$A:$B,2,FALSE),"")</f>
        <v/>
      </c>
      <c r="F149" s="22" t="n"/>
      <c r="G149" s="23" t="n"/>
      <c r="H149" s="23" t="n"/>
      <c r="I149" s="22" t="n"/>
      <c r="J149" s="20">
        <f>IFERROR(VLOOKUP(I148,TVA!$A:$C,3,FALSE),"")</f>
        <v/>
      </c>
      <c r="K149" s="26">
        <f>IF(I148="","",ROUND((G148-H148)*VALUE(SUBSTITUTE(J148,"%",""))/100,2))</f>
        <v/>
      </c>
      <c r="L149" s="20">
        <f>IF(C148="","",IF(ABS(SUMIFS($G:$G,$C:$C,C148)-SUMIFS($H:$H,$C:$C,C148))&lt;=PARAMETRES!$C$2,"OK","À équilibrer"))</f>
        <v/>
      </c>
    </row>
    <row r="150">
      <c r="A150" s="27" t="n"/>
      <c r="B150" s="27" t="n"/>
      <c r="C150" s="27" t="n"/>
      <c r="D150" s="27" t="n"/>
      <c r="E150" s="27">
        <f>IFERROR(VLOOKUP(D149,PLAN_PCG!$A:$B,2,FALSE),"")</f>
        <v/>
      </c>
      <c r="F150" s="27" t="n"/>
      <c r="G150" s="28" t="n"/>
      <c r="H150" s="28" t="n"/>
      <c r="I150" s="27" t="n"/>
      <c r="J150" s="27">
        <f>IFERROR(VLOOKUP(I149,TVA!$A:$C,3,FALSE),"")</f>
        <v/>
      </c>
      <c r="K150" s="28">
        <f>IF(I149="","",ROUND((G149-H149)*VALUE(SUBSTITUTE(J149,"%",""))/100,2))</f>
        <v/>
      </c>
      <c r="L150" s="27">
        <f>IF(C149="","",IF(ABS(SUMIFS($G:$G,$C:$C,C149)-SUMIFS($H:$H,$C:$C,C149))&lt;=PARAMETRES!$C$2,"OK","À équilibrer"))</f>
        <v/>
      </c>
    </row>
    <row r="151">
      <c r="A151" s="22" t="n"/>
      <c r="B151" s="22" t="n"/>
      <c r="C151" s="22" t="n"/>
      <c r="D151" s="22" t="n"/>
      <c r="E151" s="20">
        <f>IFERROR(VLOOKUP(D150,PLAN_PCG!$A:$B,2,FALSE),"")</f>
        <v/>
      </c>
      <c r="F151" s="22" t="n"/>
      <c r="G151" s="23" t="n"/>
      <c r="H151" s="23" t="n"/>
      <c r="I151" s="22" t="n"/>
      <c r="J151" s="20">
        <f>IFERROR(VLOOKUP(I150,TVA!$A:$C,3,FALSE),"")</f>
        <v/>
      </c>
      <c r="K151" s="26">
        <f>IF(I150="","",ROUND((G150-H150)*VALUE(SUBSTITUTE(J150,"%",""))/100,2))</f>
        <v/>
      </c>
      <c r="L151" s="20">
        <f>IF(C150="","",IF(ABS(SUMIFS($G:$G,$C:$C,C150)-SUMIFS($H:$H,$C:$C,C150))&lt;=PARAMETRES!$C$2,"OK","À équilibrer"))</f>
        <v/>
      </c>
    </row>
    <row r="152">
      <c r="A152" s="27" t="n"/>
      <c r="B152" s="27" t="n"/>
      <c r="C152" s="27" t="n"/>
      <c r="D152" s="27" t="n"/>
      <c r="E152" s="27">
        <f>IFERROR(VLOOKUP(D151,PLAN_PCG!$A:$B,2,FALSE),"")</f>
        <v/>
      </c>
      <c r="F152" s="27" t="n"/>
      <c r="G152" s="28" t="n"/>
      <c r="H152" s="28" t="n"/>
      <c r="I152" s="27" t="n"/>
      <c r="J152" s="27">
        <f>IFERROR(VLOOKUP(I151,TVA!$A:$C,3,FALSE),"")</f>
        <v/>
      </c>
      <c r="K152" s="28">
        <f>IF(I151="","",ROUND((G151-H151)*VALUE(SUBSTITUTE(J151,"%",""))/100,2))</f>
        <v/>
      </c>
      <c r="L152" s="27">
        <f>IF(C151="","",IF(ABS(SUMIFS($G:$G,$C:$C,C151)-SUMIFS($H:$H,$C:$C,C151))&lt;=PARAMETRES!$C$2,"OK","À équilibrer"))</f>
        <v/>
      </c>
    </row>
    <row r="153">
      <c r="A153" s="22" t="n"/>
      <c r="B153" s="22" t="n"/>
      <c r="C153" s="22" t="n"/>
      <c r="D153" s="22" t="n"/>
      <c r="E153" s="20">
        <f>IFERROR(VLOOKUP(D152,PLAN_PCG!$A:$B,2,FALSE),"")</f>
        <v/>
      </c>
      <c r="F153" s="22" t="n"/>
      <c r="G153" s="23" t="n"/>
      <c r="H153" s="23" t="n"/>
      <c r="I153" s="22" t="n"/>
      <c r="J153" s="20">
        <f>IFERROR(VLOOKUP(I152,TVA!$A:$C,3,FALSE),"")</f>
        <v/>
      </c>
      <c r="K153" s="26">
        <f>IF(I152="","",ROUND((G152-H152)*VALUE(SUBSTITUTE(J152,"%",""))/100,2))</f>
        <v/>
      </c>
      <c r="L153" s="20">
        <f>IF(C152="","",IF(ABS(SUMIFS($G:$G,$C:$C,C152)-SUMIFS($H:$H,$C:$C,C152))&lt;=PARAMETRES!$C$2,"OK","À équilibrer"))</f>
        <v/>
      </c>
    </row>
    <row r="154">
      <c r="A154" s="27" t="n"/>
      <c r="B154" s="27" t="n"/>
      <c r="C154" s="27" t="n"/>
      <c r="D154" s="27" t="n"/>
      <c r="E154" s="27">
        <f>IFERROR(VLOOKUP(D153,PLAN_PCG!$A:$B,2,FALSE),"")</f>
        <v/>
      </c>
      <c r="F154" s="27" t="n"/>
      <c r="G154" s="28" t="n"/>
      <c r="H154" s="28" t="n"/>
      <c r="I154" s="27" t="n"/>
      <c r="J154" s="27">
        <f>IFERROR(VLOOKUP(I153,TVA!$A:$C,3,FALSE),"")</f>
        <v/>
      </c>
      <c r="K154" s="28">
        <f>IF(I153="","",ROUND((G153-H153)*VALUE(SUBSTITUTE(J153,"%",""))/100,2))</f>
        <v/>
      </c>
      <c r="L154" s="27">
        <f>IF(C153="","",IF(ABS(SUMIFS($G:$G,$C:$C,C153)-SUMIFS($H:$H,$C:$C,C153))&lt;=PARAMETRES!$C$2,"OK","À équilibrer"))</f>
        <v/>
      </c>
    </row>
    <row r="155">
      <c r="A155" s="22" t="n"/>
      <c r="B155" s="22" t="n"/>
      <c r="C155" s="22" t="n"/>
      <c r="D155" s="22" t="n"/>
      <c r="E155" s="20">
        <f>IFERROR(VLOOKUP(D154,PLAN_PCG!$A:$B,2,FALSE),"")</f>
        <v/>
      </c>
      <c r="F155" s="22" t="n"/>
      <c r="G155" s="23" t="n"/>
      <c r="H155" s="23" t="n"/>
      <c r="I155" s="22" t="n"/>
      <c r="J155" s="20">
        <f>IFERROR(VLOOKUP(I154,TVA!$A:$C,3,FALSE),"")</f>
        <v/>
      </c>
      <c r="K155" s="26">
        <f>IF(I154="","",ROUND((G154-H154)*VALUE(SUBSTITUTE(J154,"%",""))/100,2))</f>
        <v/>
      </c>
      <c r="L155" s="20">
        <f>IF(C154="","",IF(ABS(SUMIFS($G:$G,$C:$C,C154)-SUMIFS($H:$H,$C:$C,C154))&lt;=PARAMETRES!$C$2,"OK","À équilibrer"))</f>
        <v/>
      </c>
    </row>
    <row r="156">
      <c r="A156" s="27" t="n"/>
      <c r="B156" s="27" t="n"/>
      <c r="C156" s="27" t="n"/>
      <c r="D156" s="27" t="n"/>
      <c r="E156" s="27">
        <f>IFERROR(VLOOKUP(D155,PLAN_PCG!$A:$B,2,FALSE),"")</f>
        <v/>
      </c>
      <c r="F156" s="27" t="n"/>
      <c r="G156" s="28" t="n"/>
      <c r="H156" s="28" t="n"/>
      <c r="I156" s="27" t="n"/>
      <c r="J156" s="27">
        <f>IFERROR(VLOOKUP(I155,TVA!$A:$C,3,FALSE),"")</f>
        <v/>
      </c>
      <c r="K156" s="28">
        <f>IF(I155="","",ROUND((G155-H155)*VALUE(SUBSTITUTE(J155,"%",""))/100,2))</f>
        <v/>
      </c>
      <c r="L156" s="27">
        <f>IF(C155="","",IF(ABS(SUMIFS($G:$G,$C:$C,C155)-SUMIFS($H:$H,$C:$C,C155))&lt;=PARAMETRES!$C$2,"OK","À équilibrer"))</f>
        <v/>
      </c>
    </row>
    <row r="157">
      <c r="A157" s="22" t="n"/>
      <c r="B157" s="22" t="n"/>
      <c r="C157" s="22" t="n"/>
      <c r="D157" s="22" t="n"/>
      <c r="E157" s="20">
        <f>IFERROR(VLOOKUP(D156,PLAN_PCG!$A:$B,2,FALSE),"")</f>
        <v/>
      </c>
      <c r="F157" s="22" t="n"/>
      <c r="G157" s="23" t="n"/>
      <c r="H157" s="23" t="n"/>
      <c r="I157" s="22" t="n"/>
      <c r="J157" s="20">
        <f>IFERROR(VLOOKUP(I156,TVA!$A:$C,3,FALSE),"")</f>
        <v/>
      </c>
      <c r="K157" s="26">
        <f>IF(I156="","",ROUND((G156-H156)*VALUE(SUBSTITUTE(J156,"%",""))/100,2))</f>
        <v/>
      </c>
      <c r="L157" s="20">
        <f>IF(C156="","",IF(ABS(SUMIFS($G:$G,$C:$C,C156)-SUMIFS($H:$H,$C:$C,C156))&lt;=PARAMETRES!$C$2,"OK","À équilibrer"))</f>
        <v/>
      </c>
    </row>
    <row r="158">
      <c r="A158" s="27" t="n"/>
      <c r="B158" s="27" t="n"/>
      <c r="C158" s="27" t="n"/>
      <c r="D158" s="27" t="n"/>
      <c r="E158" s="27">
        <f>IFERROR(VLOOKUP(D157,PLAN_PCG!$A:$B,2,FALSE),"")</f>
        <v/>
      </c>
      <c r="F158" s="27" t="n"/>
      <c r="G158" s="28" t="n"/>
      <c r="H158" s="28" t="n"/>
      <c r="I158" s="27" t="n"/>
      <c r="J158" s="27">
        <f>IFERROR(VLOOKUP(I157,TVA!$A:$C,3,FALSE),"")</f>
        <v/>
      </c>
      <c r="K158" s="28">
        <f>IF(I157="","",ROUND((G157-H157)*VALUE(SUBSTITUTE(J157,"%",""))/100,2))</f>
        <v/>
      </c>
      <c r="L158" s="27">
        <f>IF(C157="","",IF(ABS(SUMIFS($G:$G,$C:$C,C157)-SUMIFS($H:$H,$C:$C,C157))&lt;=PARAMETRES!$C$2,"OK","À équilibrer"))</f>
        <v/>
      </c>
    </row>
    <row r="159">
      <c r="A159" s="22" t="n"/>
      <c r="B159" s="22" t="n"/>
      <c r="C159" s="22" t="n"/>
      <c r="D159" s="22" t="n"/>
      <c r="E159" s="20">
        <f>IFERROR(VLOOKUP(D158,PLAN_PCG!$A:$B,2,FALSE),"")</f>
        <v/>
      </c>
      <c r="F159" s="22" t="n"/>
      <c r="G159" s="23" t="n"/>
      <c r="H159" s="23" t="n"/>
      <c r="I159" s="22" t="n"/>
      <c r="J159" s="20">
        <f>IFERROR(VLOOKUP(I158,TVA!$A:$C,3,FALSE),"")</f>
        <v/>
      </c>
      <c r="K159" s="26">
        <f>IF(I158="","",ROUND((G158-H158)*VALUE(SUBSTITUTE(J158,"%",""))/100,2))</f>
        <v/>
      </c>
      <c r="L159" s="20">
        <f>IF(C158="","",IF(ABS(SUMIFS($G:$G,$C:$C,C158)-SUMIFS($H:$H,$C:$C,C158))&lt;=PARAMETRES!$C$2,"OK","À équilibrer"))</f>
        <v/>
      </c>
    </row>
    <row r="160">
      <c r="A160" s="27" t="n"/>
      <c r="B160" s="27" t="n"/>
      <c r="C160" s="27" t="n"/>
      <c r="D160" s="27" t="n"/>
      <c r="E160" s="27">
        <f>IFERROR(VLOOKUP(D159,PLAN_PCG!$A:$B,2,FALSE),"")</f>
        <v/>
      </c>
      <c r="F160" s="27" t="n"/>
      <c r="G160" s="28" t="n"/>
      <c r="H160" s="28" t="n"/>
      <c r="I160" s="27" t="n"/>
      <c r="J160" s="27">
        <f>IFERROR(VLOOKUP(I159,TVA!$A:$C,3,FALSE),"")</f>
        <v/>
      </c>
      <c r="K160" s="28">
        <f>IF(I159="","",ROUND((G159-H159)*VALUE(SUBSTITUTE(J159,"%",""))/100,2))</f>
        <v/>
      </c>
      <c r="L160" s="27">
        <f>IF(C159="","",IF(ABS(SUMIFS($G:$G,$C:$C,C159)-SUMIFS($H:$H,$C:$C,C159))&lt;=PARAMETRES!$C$2,"OK","À équilibrer"))</f>
        <v/>
      </c>
    </row>
    <row r="161">
      <c r="A161" s="22" t="n"/>
      <c r="B161" s="22" t="n"/>
      <c r="C161" s="22" t="n"/>
      <c r="D161" s="22" t="n"/>
      <c r="E161" s="20">
        <f>IFERROR(VLOOKUP(D160,PLAN_PCG!$A:$B,2,FALSE),"")</f>
        <v/>
      </c>
      <c r="F161" s="22" t="n"/>
      <c r="G161" s="23" t="n"/>
      <c r="H161" s="23" t="n"/>
      <c r="I161" s="22" t="n"/>
      <c r="J161" s="20">
        <f>IFERROR(VLOOKUP(I160,TVA!$A:$C,3,FALSE),"")</f>
        <v/>
      </c>
      <c r="K161" s="26">
        <f>IF(I160="","",ROUND((G160-H160)*VALUE(SUBSTITUTE(J160,"%",""))/100,2))</f>
        <v/>
      </c>
      <c r="L161" s="20">
        <f>IF(C160="","",IF(ABS(SUMIFS($G:$G,$C:$C,C160)-SUMIFS($H:$H,$C:$C,C160))&lt;=PARAMETRES!$C$2,"OK","À équilibrer"))</f>
        <v/>
      </c>
    </row>
    <row r="162">
      <c r="A162" s="27" t="n"/>
      <c r="B162" s="27" t="n"/>
      <c r="C162" s="27" t="n"/>
      <c r="D162" s="27" t="n"/>
      <c r="E162" s="27">
        <f>IFERROR(VLOOKUP(D161,PLAN_PCG!$A:$B,2,FALSE),"")</f>
        <v/>
      </c>
      <c r="F162" s="27" t="n"/>
      <c r="G162" s="28" t="n"/>
      <c r="H162" s="28" t="n"/>
      <c r="I162" s="27" t="n"/>
      <c r="J162" s="27">
        <f>IFERROR(VLOOKUP(I161,TVA!$A:$C,3,FALSE),"")</f>
        <v/>
      </c>
      <c r="K162" s="28">
        <f>IF(I161="","",ROUND((G161-H161)*VALUE(SUBSTITUTE(J161,"%",""))/100,2))</f>
        <v/>
      </c>
      <c r="L162" s="27">
        <f>IF(C161="","",IF(ABS(SUMIFS($G:$G,$C:$C,C161)-SUMIFS($H:$H,$C:$C,C161))&lt;=PARAMETRES!$C$2,"OK","À équilibrer"))</f>
        <v/>
      </c>
    </row>
    <row r="163">
      <c r="A163" s="22" t="n"/>
      <c r="B163" s="22" t="n"/>
      <c r="C163" s="22" t="n"/>
      <c r="D163" s="22" t="n"/>
      <c r="E163" s="20">
        <f>IFERROR(VLOOKUP(D162,PLAN_PCG!$A:$B,2,FALSE),"")</f>
        <v/>
      </c>
      <c r="F163" s="22" t="n"/>
      <c r="G163" s="23" t="n"/>
      <c r="H163" s="23" t="n"/>
      <c r="I163" s="22" t="n"/>
      <c r="J163" s="20">
        <f>IFERROR(VLOOKUP(I162,TVA!$A:$C,3,FALSE),"")</f>
        <v/>
      </c>
      <c r="K163" s="26">
        <f>IF(I162="","",ROUND((G162-H162)*VALUE(SUBSTITUTE(J162,"%",""))/100,2))</f>
        <v/>
      </c>
      <c r="L163" s="20">
        <f>IF(C162="","",IF(ABS(SUMIFS($G:$G,$C:$C,C162)-SUMIFS($H:$H,$C:$C,C162))&lt;=PARAMETRES!$C$2,"OK","À équilibrer"))</f>
        <v/>
      </c>
    </row>
    <row r="164">
      <c r="A164" s="27" t="n"/>
      <c r="B164" s="27" t="n"/>
      <c r="C164" s="27" t="n"/>
      <c r="D164" s="27" t="n"/>
      <c r="E164" s="27">
        <f>IFERROR(VLOOKUP(D163,PLAN_PCG!$A:$B,2,FALSE),"")</f>
        <v/>
      </c>
      <c r="F164" s="27" t="n"/>
      <c r="G164" s="28" t="n"/>
      <c r="H164" s="28" t="n"/>
      <c r="I164" s="27" t="n"/>
      <c r="J164" s="27">
        <f>IFERROR(VLOOKUP(I163,TVA!$A:$C,3,FALSE),"")</f>
        <v/>
      </c>
      <c r="K164" s="28">
        <f>IF(I163="","",ROUND((G163-H163)*VALUE(SUBSTITUTE(J163,"%",""))/100,2))</f>
        <v/>
      </c>
      <c r="L164" s="27">
        <f>IF(C163="","",IF(ABS(SUMIFS($G:$G,$C:$C,C163)-SUMIFS($H:$H,$C:$C,C163))&lt;=PARAMETRES!$C$2,"OK","À équilibrer"))</f>
        <v/>
      </c>
    </row>
    <row r="165">
      <c r="A165" s="22" t="n"/>
      <c r="B165" s="22" t="n"/>
      <c r="C165" s="22" t="n"/>
      <c r="D165" s="22" t="n"/>
      <c r="E165" s="20">
        <f>IFERROR(VLOOKUP(D164,PLAN_PCG!$A:$B,2,FALSE),"")</f>
        <v/>
      </c>
      <c r="F165" s="22" t="n"/>
      <c r="G165" s="23" t="n"/>
      <c r="H165" s="23" t="n"/>
      <c r="I165" s="22" t="n"/>
      <c r="J165" s="20">
        <f>IFERROR(VLOOKUP(I164,TVA!$A:$C,3,FALSE),"")</f>
        <v/>
      </c>
      <c r="K165" s="26">
        <f>IF(I164="","",ROUND((G164-H164)*VALUE(SUBSTITUTE(J164,"%",""))/100,2))</f>
        <v/>
      </c>
      <c r="L165" s="20">
        <f>IF(C164="","",IF(ABS(SUMIFS($G:$G,$C:$C,C164)-SUMIFS($H:$H,$C:$C,C164))&lt;=PARAMETRES!$C$2,"OK","À équilibrer"))</f>
        <v/>
      </c>
    </row>
    <row r="166">
      <c r="A166" s="27" t="n"/>
      <c r="B166" s="27" t="n"/>
      <c r="C166" s="27" t="n"/>
      <c r="D166" s="27" t="n"/>
      <c r="E166" s="27">
        <f>IFERROR(VLOOKUP(D165,PLAN_PCG!$A:$B,2,FALSE),"")</f>
        <v/>
      </c>
      <c r="F166" s="27" t="n"/>
      <c r="G166" s="28" t="n"/>
      <c r="H166" s="28" t="n"/>
      <c r="I166" s="27" t="n"/>
      <c r="J166" s="27">
        <f>IFERROR(VLOOKUP(I165,TVA!$A:$C,3,FALSE),"")</f>
        <v/>
      </c>
      <c r="K166" s="28">
        <f>IF(I165="","",ROUND((G165-H165)*VALUE(SUBSTITUTE(J165,"%",""))/100,2))</f>
        <v/>
      </c>
      <c r="L166" s="27">
        <f>IF(C165="","",IF(ABS(SUMIFS($G:$G,$C:$C,C165)-SUMIFS($H:$H,$C:$C,C165))&lt;=PARAMETRES!$C$2,"OK","À équilibrer"))</f>
        <v/>
      </c>
    </row>
    <row r="167">
      <c r="A167" s="22" t="n"/>
      <c r="B167" s="22" t="n"/>
      <c r="C167" s="22" t="n"/>
      <c r="D167" s="22" t="n"/>
      <c r="E167" s="20">
        <f>IFERROR(VLOOKUP(D166,PLAN_PCG!$A:$B,2,FALSE),"")</f>
        <v/>
      </c>
      <c r="F167" s="22" t="n"/>
      <c r="G167" s="23" t="n"/>
      <c r="H167" s="23" t="n"/>
      <c r="I167" s="22" t="n"/>
      <c r="J167" s="20">
        <f>IFERROR(VLOOKUP(I166,TVA!$A:$C,3,FALSE),"")</f>
        <v/>
      </c>
      <c r="K167" s="26">
        <f>IF(I166="","",ROUND((G166-H166)*VALUE(SUBSTITUTE(J166,"%",""))/100,2))</f>
        <v/>
      </c>
      <c r="L167" s="20">
        <f>IF(C166="","",IF(ABS(SUMIFS($G:$G,$C:$C,C166)-SUMIFS($H:$H,$C:$C,C166))&lt;=PARAMETRES!$C$2,"OK","À équilibrer"))</f>
        <v/>
      </c>
    </row>
    <row r="168">
      <c r="A168" s="27" t="n"/>
      <c r="B168" s="27" t="n"/>
      <c r="C168" s="27" t="n"/>
      <c r="D168" s="27" t="n"/>
      <c r="E168" s="27">
        <f>IFERROR(VLOOKUP(D167,PLAN_PCG!$A:$B,2,FALSE),"")</f>
        <v/>
      </c>
      <c r="F168" s="27" t="n"/>
      <c r="G168" s="28" t="n"/>
      <c r="H168" s="28" t="n"/>
      <c r="I168" s="27" t="n"/>
      <c r="J168" s="27">
        <f>IFERROR(VLOOKUP(I167,TVA!$A:$C,3,FALSE),"")</f>
        <v/>
      </c>
      <c r="K168" s="28">
        <f>IF(I167="","",ROUND((G167-H167)*VALUE(SUBSTITUTE(J167,"%",""))/100,2))</f>
        <v/>
      </c>
      <c r="L168" s="27">
        <f>IF(C167="","",IF(ABS(SUMIFS($G:$G,$C:$C,C167)-SUMIFS($H:$H,$C:$C,C167))&lt;=PARAMETRES!$C$2,"OK","À équilibrer"))</f>
        <v/>
      </c>
    </row>
    <row r="169">
      <c r="A169" s="22" t="n"/>
      <c r="B169" s="22" t="n"/>
      <c r="C169" s="22" t="n"/>
      <c r="D169" s="22" t="n"/>
      <c r="E169" s="20">
        <f>IFERROR(VLOOKUP(D168,PLAN_PCG!$A:$B,2,FALSE),"")</f>
        <v/>
      </c>
      <c r="F169" s="22" t="n"/>
      <c r="G169" s="23" t="n"/>
      <c r="H169" s="23" t="n"/>
      <c r="I169" s="22" t="n"/>
      <c r="J169" s="20">
        <f>IFERROR(VLOOKUP(I168,TVA!$A:$C,3,FALSE),"")</f>
        <v/>
      </c>
      <c r="K169" s="26">
        <f>IF(I168="","",ROUND((G168-H168)*VALUE(SUBSTITUTE(J168,"%",""))/100,2))</f>
        <v/>
      </c>
      <c r="L169" s="20">
        <f>IF(C168="","",IF(ABS(SUMIFS($G:$G,$C:$C,C168)-SUMIFS($H:$H,$C:$C,C168))&lt;=PARAMETRES!$C$2,"OK","À équilibrer"))</f>
        <v/>
      </c>
    </row>
    <row r="170">
      <c r="A170" s="27" t="n"/>
      <c r="B170" s="27" t="n"/>
      <c r="C170" s="27" t="n"/>
      <c r="D170" s="27" t="n"/>
      <c r="E170" s="27">
        <f>IFERROR(VLOOKUP(D169,PLAN_PCG!$A:$B,2,FALSE),"")</f>
        <v/>
      </c>
      <c r="F170" s="27" t="n"/>
      <c r="G170" s="28" t="n"/>
      <c r="H170" s="28" t="n"/>
      <c r="I170" s="27" t="n"/>
      <c r="J170" s="27">
        <f>IFERROR(VLOOKUP(I169,TVA!$A:$C,3,FALSE),"")</f>
        <v/>
      </c>
      <c r="K170" s="28">
        <f>IF(I169="","",ROUND((G169-H169)*VALUE(SUBSTITUTE(J169,"%",""))/100,2))</f>
        <v/>
      </c>
      <c r="L170" s="27">
        <f>IF(C169="","",IF(ABS(SUMIFS($G:$G,$C:$C,C169)-SUMIFS($H:$H,$C:$C,C169))&lt;=PARAMETRES!$C$2,"OK","À équilibrer"))</f>
        <v/>
      </c>
    </row>
    <row r="171">
      <c r="A171" s="22" t="n"/>
      <c r="B171" s="22" t="n"/>
      <c r="C171" s="22" t="n"/>
      <c r="D171" s="22" t="n"/>
      <c r="E171" s="20">
        <f>IFERROR(VLOOKUP(D170,PLAN_PCG!$A:$B,2,FALSE),"")</f>
        <v/>
      </c>
      <c r="F171" s="22" t="n"/>
      <c r="G171" s="23" t="n"/>
      <c r="H171" s="23" t="n"/>
      <c r="I171" s="22" t="n"/>
      <c r="J171" s="20">
        <f>IFERROR(VLOOKUP(I170,TVA!$A:$C,3,FALSE),"")</f>
        <v/>
      </c>
      <c r="K171" s="26">
        <f>IF(I170="","",ROUND((G170-H170)*VALUE(SUBSTITUTE(J170,"%",""))/100,2))</f>
        <v/>
      </c>
      <c r="L171" s="20">
        <f>IF(C170="","",IF(ABS(SUMIFS($G:$G,$C:$C,C170)-SUMIFS($H:$H,$C:$C,C170))&lt;=PARAMETRES!$C$2,"OK","À équilibrer"))</f>
        <v/>
      </c>
    </row>
    <row r="172">
      <c r="A172" s="27" t="n"/>
      <c r="B172" s="27" t="n"/>
      <c r="C172" s="27" t="n"/>
      <c r="D172" s="27" t="n"/>
      <c r="E172" s="27">
        <f>IFERROR(VLOOKUP(D171,PLAN_PCG!$A:$B,2,FALSE),"")</f>
        <v/>
      </c>
      <c r="F172" s="27" t="n"/>
      <c r="G172" s="28" t="n"/>
      <c r="H172" s="28" t="n"/>
      <c r="I172" s="27" t="n"/>
      <c r="J172" s="27">
        <f>IFERROR(VLOOKUP(I171,TVA!$A:$C,3,FALSE),"")</f>
        <v/>
      </c>
      <c r="K172" s="28">
        <f>IF(I171="","",ROUND((G171-H171)*VALUE(SUBSTITUTE(J171,"%",""))/100,2))</f>
        <v/>
      </c>
      <c r="L172" s="27">
        <f>IF(C171="","",IF(ABS(SUMIFS($G:$G,$C:$C,C171)-SUMIFS($H:$H,$C:$C,C171))&lt;=PARAMETRES!$C$2,"OK","À équilibrer"))</f>
        <v/>
      </c>
    </row>
    <row r="173">
      <c r="A173" s="22" t="n"/>
      <c r="B173" s="22" t="n"/>
      <c r="C173" s="22" t="n"/>
      <c r="D173" s="22" t="n"/>
      <c r="E173" s="20">
        <f>IFERROR(VLOOKUP(D172,PLAN_PCG!$A:$B,2,FALSE),"")</f>
        <v/>
      </c>
      <c r="F173" s="22" t="n"/>
      <c r="G173" s="23" t="n"/>
      <c r="H173" s="23" t="n"/>
      <c r="I173" s="22" t="n"/>
      <c r="J173" s="20">
        <f>IFERROR(VLOOKUP(I172,TVA!$A:$C,3,FALSE),"")</f>
        <v/>
      </c>
      <c r="K173" s="26">
        <f>IF(I172="","",ROUND((G172-H172)*VALUE(SUBSTITUTE(J172,"%",""))/100,2))</f>
        <v/>
      </c>
      <c r="L173" s="20">
        <f>IF(C172="","",IF(ABS(SUMIFS($G:$G,$C:$C,C172)-SUMIFS($H:$H,$C:$C,C172))&lt;=PARAMETRES!$C$2,"OK","À équilibrer"))</f>
        <v/>
      </c>
    </row>
    <row r="174">
      <c r="A174" s="27" t="n"/>
      <c r="B174" s="27" t="n"/>
      <c r="C174" s="27" t="n"/>
      <c r="D174" s="27" t="n"/>
      <c r="E174" s="27">
        <f>IFERROR(VLOOKUP(D173,PLAN_PCG!$A:$B,2,FALSE),"")</f>
        <v/>
      </c>
      <c r="F174" s="27" t="n"/>
      <c r="G174" s="28" t="n"/>
      <c r="H174" s="28" t="n"/>
      <c r="I174" s="27" t="n"/>
      <c r="J174" s="27">
        <f>IFERROR(VLOOKUP(I173,TVA!$A:$C,3,FALSE),"")</f>
        <v/>
      </c>
      <c r="K174" s="28">
        <f>IF(I173="","",ROUND((G173-H173)*VALUE(SUBSTITUTE(J173,"%",""))/100,2))</f>
        <v/>
      </c>
      <c r="L174" s="27">
        <f>IF(C173="","",IF(ABS(SUMIFS($G:$G,$C:$C,C173)-SUMIFS($H:$H,$C:$C,C173))&lt;=PARAMETRES!$C$2,"OK","À équilibrer"))</f>
        <v/>
      </c>
    </row>
    <row r="175">
      <c r="A175" s="22" t="n"/>
      <c r="B175" s="22" t="n"/>
      <c r="C175" s="22" t="n"/>
      <c r="D175" s="22" t="n"/>
      <c r="E175" s="20">
        <f>IFERROR(VLOOKUP(D174,PLAN_PCG!$A:$B,2,FALSE),"")</f>
        <v/>
      </c>
      <c r="F175" s="22" t="n"/>
      <c r="G175" s="23" t="n"/>
      <c r="H175" s="23" t="n"/>
      <c r="I175" s="22" t="n"/>
      <c r="J175" s="20">
        <f>IFERROR(VLOOKUP(I174,TVA!$A:$C,3,FALSE),"")</f>
        <v/>
      </c>
      <c r="K175" s="26">
        <f>IF(I174="","",ROUND((G174-H174)*VALUE(SUBSTITUTE(J174,"%",""))/100,2))</f>
        <v/>
      </c>
      <c r="L175" s="20">
        <f>IF(C174="","",IF(ABS(SUMIFS($G:$G,$C:$C,C174)-SUMIFS($H:$H,$C:$C,C174))&lt;=PARAMETRES!$C$2,"OK","À équilibrer"))</f>
        <v/>
      </c>
    </row>
    <row r="176">
      <c r="A176" s="27" t="n"/>
      <c r="B176" s="27" t="n"/>
      <c r="C176" s="27" t="n"/>
      <c r="D176" s="27" t="n"/>
      <c r="E176" s="27">
        <f>IFERROR(VLOOKUP(D175,PLAN_PCG!$A:$B,2,FALSE),"")</f>
        <v/>
      </c>
      <c r="F176" s="27" t="n"/>
      <c r="G176" s="28" t="n"/>
      <c r="H176" s="28" t="n"/>
      <c r="I176" s="27" t="n"/>
      <c r="J176" s="27">
        <f>IFERROR(VLOOKUP(I175,TVA!$A:$C,3,FALSE),"")</f>
        <v/>
      </c>
      <c r="K176" s="28">
        <f>IF(I175="","",ROUND((G175-H175)*VALUE(SUBSTITUTE(J175,"%",""))/100,2))</f>
        <v/>
      </c>
      <c r="L176" s="27">
        <f>IF(C175="","",IF(ABS(SUMIFS($G:$G,$C:$C,C175)-SUMIFS($H:$H,$C:$C,C175))&lt;=PARAMETRES!$C$2,"OK","À équilibrer"))</f>
        <v/>
      </c>
    </row>
    <row r="177">
      <c r="A177" s="22" t="n"/>
      <c r="B177" s="22" t="n"/>
      <c r="C177" s="22" t="n"/>
      <c r="D177" s="22" t="n"/>
      <c r="E177" s="20">
        <f>IFERROR(VLOOKUP(D176,PLAN_PCG!$A:$B,2,FALSE),"")</f>
        <v/>
      </c>
      <c r="F177" s="22" t="n"/>
      <c r="G177" s="23" t="n"/>
      <c r="H177" s="23" t="n"/>
      <c r="I177" s="22" t="n"/>
      <c r="J177" s="20">
        <f>IFERROR(VLOOKUP(I176,TVA!$A:$C,3,FALSE),"")</f>
        <v/>
      </c>
      <c r="K177" s="26">
        <f>IF(I176="","",ROUND((G176-H176)*VALUE(SUBSTITUTE(J176,"%",""))/100,2))</f>
        <v/>
      </c>
      <c r="L177" s="20">
        <f>IF(C176="","",IF(ABS(SUMIFS($G:$G,$C:$C,C176)-SUMIFS($H:$H,$C:$C,C176))&lt;=PARAMETRES!$C$2,"OK","À équilibrer"))</f>
        <v/>
      </c>
    </row>
    <row r="178">
      <c r="A178" s="27" t="n"/>
      <c r="B178" s="27" t="n"/>
      <c r="C178" s="27" t="n"/>
      <c r="D178" s="27" t="n"/>
      <c r="E178" s="27">
        <f>IFERROR(VLOOKUP(D177,PLAN_PCG!$A:$B,2,FALSE),"")</f>
        <v/>
      </c>
      <c r="F178" s="27" t="n"/>
      <c r="G178" s="28" t="n"/>
      <c r="H178" s="28" t="n"/>
      <c r="I178" s="27" t="n"/>
      <c r="J178" s="27">
        <f>IFERROR(VLOOKUP(I177,TVA!$A:$C,3,FALSE),"")</f>
        <v/>
      </c>
      <c r="K178" s="28">
        <f>IF(I177="","",ROUND((G177-H177)*VALUE(SUBSTITUTE(J177,"%",""))/100,2))</f>
        <v/>
      </c>
      <c r="L178" s="27">
        <f>IF(C177="","",IF(ABS(SUMIFS($G:$G,$C:$C,C177)-SUMIFS($H:$H,$C:$C,C177))&lt;=PARAMETRES!$C$2,"OK","À équilibrer"))</f>
        <v/>
      </c>
    </row>
    <row r="179">
      <c r="A179" s="22" t="n"/>
      <c r="B179" s="22" t="n"/>
      <c r="C179" s="22" t="n"/>
      <c r="D179" s="22" t="n"/>
      <c r="E179" s="20">
        <f>IFERROR(VLOOKUP(D178,PLAN_PCG!$A:$B,2,FALSE),"")</f>
        <v/>
      </c>
      <c r="F179" s="22" t="n"/>
      <c r="G179" s="23" t="n"/>
      <c r="H179" s="23" t="n"/>
      <c r="I179" s="22" t="n"/>
      <c r="J179" s="20">
        <f>IFERROR(VLOOKUP(I178,TVA!$A:$C,3,FALSE),"")</f>
        <v/>
      </c>
      <c r="K179" s="26">
        <f>IF(I178="","",ROUND((G178-H178)*VALUE(SUBSTITUTE(J178,"%",""))/100,2))</f>
        <v/>
      </c>
      <c r="L179" s="20">
        <f>IF(C178="","",IF(ABS(SUMIFS($G:$G,$C:$C,C178)-SUMIFS($H:$H,$C:$C,C178))&lt;=PARAMETRES!$C$2,"OK","À équilibrer"))</f>
        <v/>
      </c>
    </row>
    <row r="180">
      <c r="A180" s="27" t="n"/>
      <c r="B180" s="27" t="n"/>
      <c r="C180" s="27" t="n"/>
      <c r="D180" s="27" t="n"/>
      <c r="E180" s="27">
        <f>IFERROR(VLOOKUP(D179,PLAN_PCG!$A:$B,2,FALSE),"")</f>
        <v/>
      </c>
      <c r="F180" s="27" t="n"/>
      <c r="G180" s="28" t="n"/>
      <c r="H180" s="28" t="n"/>
      <c r="I180" s="27" t="n"/>
      <c r="J180" s="27">
        <f>IFERROR(VLOOKUP(I179,TVA!$A:$C,3,FALSE),"")</f>
        <v/>
      </c>
      <c r="K180" s="28">
        <f>IF(I179="","",ROUND((G179-H179)*VALUE(SUBSTITUTE(J179,"%",""))/100,2))</f>
        <v/>
      </c>
      <c r="L180" s="27">
        <f>IF(C179="","",IF(ABS(SUMIFS($G:$G,$C:$C,C179)-SUMIFS($H:$H,$C:$C,C179))&lt;=PARAMETRES!$C$2,"OK","À équilibrer"))</f>
        <v/>
      </c>
    </row>
    <row r="181">
      <c r="A181" s="22" t="n"/>
      <c r="B181" s="22" t="n"/>
      <c r="C181" s="22" t="n"/>
      <c r="D181" s="22" t="n"/>
      <c r="E181" s="20">
        <f>IFERROR(VLOOKUP(D180,PLAN_PCG!$A:$B,2,FALSE),"")</f>
        <v/>
      </c>
      <c r="F181" s="22" t="n"/>
      <c r="G181" s="23" t="n"/>
      <c r="H181" s="23" t="n"/>
      <c r="I181" s="22" t="n"/>
      <c r="J181" s="20">
        <f>IFERROR(VLOOKUP(I180,TVA!$A:$C,3,FALSE),"")</f>
        <v/>
      </c>
      <c r="K181" s="26">
        <f>IF(I180="","",ROUND((G180-H180)*VALUE(SUBSTITUTE(J180,"%",""))/100,2))</f>
        <v/>
      </c>
      <c r="L181" s="20">
        <f>IF(C180="","",IF(ABS(SUMIFS($G:$G,$C:$C,C180)-SUMIFS($H:$H,$C:$C,C180))&lt;=PARAMETRES!$C$2,"OK","À équilibrer"))</f>
        <v/>
      </c>
    </row>
    <row r="182">
      <c r="A182" s="27" t="n"/>
      <c r="B182" s="27" t="n"/>
      <c r="C182" s="27" t="n"/>
      <c r="D182" s="27" t="n"/>
      <c r="E182" s="27">
        <f>IFERROR(VLOOKUP(D181,PLAN_PCG!$A:$B,2,FALSE),"")</f>
        <v/>
      </c>
      <c r="F182" s="27" t="n"/>
      <c r="G182" s="28" t="n"/>
      <c r="H182" s="28" t="n"/>
      <c r="I182" s="27" t="n"/>
      <c r="J182" s="27">
        <f>IFERROR(VLOOKUP(I181,TVA!$A:$C,3,FALSE),"")</f>
        <v/>
      </c>
      <c r="K182" s="28">
        <f>IF(I181="","",ROUND((G181-H181)*VALUE(SUBSTITUTE(J181,"%",""))/100,2))</f>
        <v/>
      </c>
      <c r="L182" s="27">
        <f>IF(C181="","",IF(ABS(SUMIFS($G:$G,$C:$C,C181)-SUMIFS($H:$H,$C:$C,C181))&lt;=PARAMETRES!$C$2,"OK","À équilibrer"))</f>
        <v/>
      </c>
    </row>
    <row r="183">
      <c r="A183" s="22" t="n"/>
      <c r="B183" s="22" t="n"/>
      <c r="C183" s="22" t="n"/>
      <c r="D183" s="22" t="n"/>
      <c r="E183" s="20">
        <f>IFERROR(VLOOKUP(D182,PLAN_PCG!$A:$B,2,FALSE),"")</f>
        <v/>
      </c>
      <c r="F183" s="22" t="n"/>
      <c r="G183" s="23" t="n"/>
      <c r="H183" s="23" t="n"/>
      <c r="I183" s="22" t="n"/>
      <c r="J183" s="20">
        <f>IFERROR(VLOOKUP(I182,TVA!$A:$C,3,FALSE),"")</f>
        <v/>
      </c>
      <c r="K183" s="26">
        <f>IF(I182="","",ROUND((G182-H182)*VALUE(SUBSTITUTE(J182,"%",""))/100,2))</f>
        <v/>
      </c>
      <c r="L183" s="20">
        <f>IF(C182="","",IF(ABS(SUMIFS($G:$G,$C:$C,C182)-SUMIFS($H:$H,$C:$C,C182))&lt;=PARAMETRES!$C$2,"OK","À équilibrer"))</f>
        <v/>
      </c>
    </row>
    <row r="184">
      <c r="A184" s="27" t="n"/>
      <c r="B184" s="27" t="n"/>
      <c r="C184" s="27" t="n"/>
      <c r="D184" s="27" t="n"/>
      <c r="E184" s="27">
        <f>IFERROR(VLOOKUP(D183,PLAN_PCG!$A:$B,2,FALSE),"")</f>
        <v/>
      </c>
      <c r="F184" s="27" t="n"/>
      <c r="G184" s="28" t="n"/>
      <c r="H184" s="28" t="n"/>
      <c r="I184" s="27" t="n"/>
      <c r="J184" s="27">
        <f>IFERROR(VLOOKUP(I183,TVA!$A:$C,3,FALSE),"")</f>
        <v/>
      </c>
      <c r="K184" s="28">
        <f>IF(I183="","",ROUND((G183-H183)*VALUE(SUBSTITUTE(J183,"%",""))/100,2))</f>
        <v/>
      </c>
      <c r="L184" s="27">
        <f>IF(C183="","",IF(ABS(SUMIFS($G:$G,$C:$C,C183)-SUMIFS($H:$H,$C:$C,C183))&lt;=PARAMETRES!$C$2,"OK","À équilibrer"))</f>
        <v/>
      </c>
    </row>
    <row r="185">
      <c r="A185" s="22" t="n"/>
      <c r="B185" s="22" t="n"/>
      <c r="C185" s="22" t="n"/>
      <c r="D185" s="22" t="n"/>
      <c r="E185" s="20">
        <f>IFERROR(VLOOKUP(D184,PLAN_PCG!$A:$B,2,FALSE),"")</f>
        <v/>
      </c>
      <c r="F185" s="22" t="n"/>
      <c r="G185" s="23" t="n"/>
      <c r="H185" s="23" t="n"/>
      <c r="I185" s="22" t="n"/>
      <c r="J185" s="20">
        <f>IFERROR(VLOOKUP(I184,TVA!$A:$C,3,FALSE),"")</f>
        <v/>
      </c>
      <c r="K185" s="26">
        <f>IF(I184="","",ROUND((G184-H184)*VALUE(SUBSTITUTE(J184,"%",""))/100,2))</f>
        <v/>
      </c>
      <c r="L185" s="20">
        <f>IF(C184="","",IF(ABS(SUMIFS($G:$G,$C:$C,C184)-SUMIFS($H:$H,$C:$C,C184))&lt;=PARAMETRES!$C$2,"OK","À équilibrer"))</f>
        <v/>
      </c>
    </row>
    <row r="186">
      <c r="A186" s="27" t="n"/>
      <c r="B186" s="27" t="n"/>
      <c r="C186" s="27" t="n"/>
      <c r="D186" s="27" t="n"/>
      <c r="E186" s="27">
        <f>IFERROR(VLOOKUP(D185,PLAN_PCG!$A:$B,2,FALSE),"")</f>
        <v/>
      </c>
      <c r="F186" s="27" t="n"/>
      <c r="G186" s="28" t="n"/>
      <c r="H186" s="28" t="n"/>
      <c r="I186" s="27" t="n"/>
      <c r="J186" s="27">
        <f>IFERROR(VLOOKUP(I185,TVA!$A:$C,3,FALSE),"")</f>
        <v/>
      </c>
      <c r="K186" s="28">
        <f>IF(I185="","",ROUND((G185-H185)*VALUE(SUBSTITUTE(J185,"%",""))/100,2))</f>
        <v/>
      </c>
      <c r="L186" s="27">
        <f>IF(C185="","",IF(ABS(SUMIFS($G:$G,$C:$C,C185)-SUMIFS($H:$H,$C:$C,C185))&lt;=PARAMETRES!$C$2,"OK","À équilibrer"))</f>
        <v/>
      </c>
    </row>
    <row r="187">
      <c r="A187" s="22" t="n"/>
      <c r="B187" s="22" t="n"/>
      <c r="C187" s="22" t="n"/>
      <c r="D187" s="22" t="n"/>
      <c r="E187" s="20">
        <f>IFERROR(VLOOKUP(D186,PLAN_PCG!$A:$B,2,FALSE),"")</f>
        <v/>
      </c>
      <c r="F187" s="22" t="n"/>
      <c r="G187" s="23" t="n"/>
      <c r="H187" s="23" t="n"/>
      <c r="I187" s="22" t="n"/>
      <c r="J187" s="20">
        <f>IFERROR(VLOOKUP(I186,TVA!$A:$C,3,FALSE),"")</f>
        <v/>
      </c>
      <c r="K187" s="26">
        <f>IF(I186="","",ROUND((G186-H186)*VALUE(SUBSTITUTE(J186,"%",""))/100,2))</f>
        <v/>
      </c>
      <c r="L187" s="20">
        <f>IF(C186="","",IF(ABS(SUMIFS($G:$G,$C:$C,C186)-SUMIFS($H:$H,$C:$C,C186))&lt;=PARAMETRES!$C$2,"OK","À équilibrer"))</f>
        <v/>
      </c>
    </row>
    <row r="188">
      <c r="A188" s="27" t="n"/>
      <c r="B188" s="27" t="n"/>
      <c r="C188" s="27" t="n"/>
      <c r="D188" s="27" t="n"/>
      <c r="E188" s="27">
        <f>IFERROR(VLOOKUP(D187,PLAN_PCG!$A:$B,2,FALSE),"")</f>
        <v/>
      </c>
      <c r="F188" s="27" t="n"/>
      <c r="G188" s="28" t="n"/>
      <c r="H188" s="28" t="n"/>
      <c r="I188" s="27" t="n"/>
      <c r="J188" s="27">
        <f>IFERROR(VLOOKUP(I187,TVA!$A:$C,3,FALSE),"")</f>
        <v/>
      </c>
      <c r="K188" s="28">
        <f>IF(I187="","",ROUND((G187-H187)*VALUE(SUBSTITUTE(J187,"%",""))/100,2))</f>
        <v/>
      </c>
      <c r="L188" s="27">
        <f>IF(C187="","",IF(ABS(SUMIFS($G:$G,$C:$C,C187)-SUMIFS($H:$H,$C:$C,C187))&lt;=PARAMETRES!$C$2,"OK","À équilibrer"))</f>
        <v/>
      </c>
    </row>
    <row r="189">
      <c r="A189" s="22" t="n"/>
      <c r="B189" s="22" t="n"/>
      <c r="C189" s="22" t="n"/>
      <c r="D189" s="22" t="n"/>
      <c r="E189" s="20">
        <f>IFERROR(VLOOKUP(D188,PLAN_PCG!$A:$B,2,FALSE),"")</f>
        <v/>
      </c>
      <c r="F189" s="22" t="n"/>
      <c r="G189" s="23" t="n"/>
      <c r="H189" s="23" t="n"/>
      <c r="I189" s="22" t="n"/>
      <c r="J189" s="20">
        <f>IFERROR(VLOOKUP(I188,TVA!$A:$C,3,FALSE),"")</f>
        <v/>
      </c>
      <c r="K189" s="26">
        <f>IF(I188="","",ROUND((G188-H188)*VALUE(SUBSTITUTE(J188,"%",""))/100,2))</f>
        <v/>
      </c>
      <c r="L189" s="20">
        <f>IF(C188="","",IF(ABS(SUMIFS($G:$G,$C:$C,C188)-SUMIFS($H:$H,$C:$C,C188))&lt;=PARAMETRES!$C$2,"OK","À équilibrer"))</f>
        <v/>
      </c>
    </row>
    <row r="190">
      <c r="A190" s="27" t="n"/>
      <c r="B190" s="27" t="n"/>
      <c r="C190" s="27" t="n"/>
      <c r="D190" s="27" t="n"/>
      <c r="E190" s="27">
        <f>IFERROR(VLOOKUP(D189,PLAN_PCG!$A:$B,2,FALSE),"")</f>
        <v/>
      </c>
      <c r="F190" s="27" t="n"/>
      <c r="G190" s="28" t="n"/>
      <c r="H190" s="28" t="n"/>
      <c r="I190" s="27" t="n"/>
      <c r="J190" s="27">
        <f>IFERROR(VLOOKUP(I189,TVA!$A:$C,3,FALSE),"")</f>
        <v/>
      </c>
      <c r="K190" s="28">
        <f>IF(I189="","",ROUND((G189-H189)*VALUE(SUBSTITUTE(J189,"%",""))/100,2))</f>
        <v/>
      </c>
      <c r="L190" s="27">
        <f>IF(C189="","",IF(ABS(SUMIFS($G:$G,$C:$C,C189)-SUMIFS($H:$H,$C:$C,C189))&lt;=PARAMETRES!$C$2,"OK","À équilibrer"))</f>
        <v/>
      </c>
    </row>
    <row r="191">
      <c r="A191" s="22" t="n"/>
      <c r="B191" s="22" t="n"/>
      <c r="C191" s="22" t="n"/>
      <c r="D191" s="22" t="n"/>
      <c r="E191" s="20">
        <f>IFERROR(VLOOKUP(D190,PLAN_PCG!$A:$B,2,FALSE),"")</f>
        <v/>
      </c>
      <c r="F191" s="22" t="n"/>
      <c r="G191" s="23" t="n"/>
      <c r="H191" s="23" t="n"/>
      <c r="I191" s="22" t="n"/>
      <c r="J191" s="20">
        <f>IFERROR(VLOOKUP(I190,TVA!$A:$C,3,FALSE),"")</f>
        <v/>
      </c>
      <c r="K191" s="26">
        <f>IF(I190="","",ROUND((G190-H190)*VALUE(SUBSTITUTE(J190,"%",""))/100,2))</f>
        <v/>
      </c>
      <c r="L191" s="20">
        <f>IF(C190="","",IF(ABS(SUMIFS($G:$G,$C:$C,C190)-SUMIFS($H:$H,$C:$C,C190))&lt;=PARAMETRES!$C$2,"OK","À équilibrer"))</f>
        <v/>
      </c>
    </row>
    <row r="192">
      <c r="A192" s="27" t="n"/>
      <c r="B192" s="27" t="n"/>
      <c r="C192" s="27" t="n"/>
      <c r="D192" s="27" t="n"/>
      <c r="E192" s="27">
        <f>IFERROR(VLOOKUP(D191,PLAN_PCG!$A:$B,2,FALSE),"")</f>
        <v/>
      </c>
      <c r="F192" s="27" t="n"/>
      <c r="G192" s="28" t="n"/>
      <c r="H192" s="28" t="n"/>
      <c r="I192" s="27" t="n"/>
      <c r="J192" s="27">
        <f>IFERROR(VLOOKUP(I191,TVA!$A:$C,3,FALSE),"")</f>
        <v/>
      </c>
      <c r="K192" s="28">
        <f>IF(I191="","",ROUND((G191-H191)*VALUE(SUBSTITUTE(J191,"%",""))/100,2))</f>
        <v/>
      </c>
      <c r="L192" s="27">
        <f>IF(C191="","",IF(ABS(SUMIFS($G:$G,$C:$C,C191)-SUMIFS($H:$H,$C:$C,C191))&lt;=PARAMETRES!$C$2,"OK","À équilibrer"))</f>
        <v/>
      </c>
    </row>
    <row r="193">
      <c r="A193" s="22" t="n"/>
      <c r="B193" s="22" t="n"/>
      <c r="C193" s="22" t="n"/>
      <c r="D193" s="22" t="n"/>
      <c r="E193" s="20">
        <f>IFERROR(VLOOKUP(D192,PLAN_PCG!$A:$B,2,FALSE),"")</f>
        <v/>
      </c>
      <c r="F193" s="22" t="n"/>
      <c r="G193" s="23" t="n"/>
      <c r="H193" s="23" t="n"/>
      <c r="I193" s="22" t="n"/>
      <c r="J193" s="20">
        <f>IFERROR(VLOOKUP(I192,TVA!$A:$C,3,FALSE),"")</f>
        <v/>
      </c>
      <c r="K193" s="26">
        <f>IF(I192="","",ROUND((G192-H192)*VALUE(SUBSTITUTE(J192,"%",""))/100,2))</f>
        <v/>
      </c>
      <c r="L193" s="20">
        <f>IF(C192="","",IF(ABS(SUMIFS($G:$G,$C:$C,C192)-SUMIFS($H:$H,$C:$C,C192))&lt;=PARAMETRES!$C$2,"OK","À équilibrer"))</f>
        <v/>
      </c>
    </row>
    <row r="194">
      <c r="A194" s="27" t="n"/>
      <c r="B194" s="27" t="n"/>
      <c r="C194" s="27" t="n"/>
      <c r="D194" s="27" t="n"/>
      <c r="E194" s="27">
        <f>IFERROR(VLOOKUP(D193,PLAN_PCG!$A:$B,2,FALSE),"")</f>
        <v/>
      </c>
      <c r="F194" s="27" t="n"/>
      <c r="G194" s="28" t="n"/>
      <c r="H194" s="28" t="n"/>
      <c r="I194" s="27" t="n"/>
      <c r="J194" s="27">
        <f>IFERROR(VLOOKUP(I193,TVA!$A:$C,3,FALSE),"")</f>
        <v/>
      </c>
      <c r="K194" s="28">
        <f>IF(I193="","",ROUND((G193-H193)*VALUE(SUBSTITUTE(J193,"%",""))/100,2))</f>
        <v/>
      </c>
      <c r="L194" s="27">
        <f>IF(C193="","",IF(ABS(SUMIFS($G:$G,$C:$C,C193)-SUMIFS($H:$H,$C:$C,C193))&lt;=PARAMETRES!$C$2,"OK","À équilibrer"))</f>
        <v/>
      </c>
    </row>
    <row r="195">
      <c r="A195" s="22" t="n"/>
      <c r="B195" s="22" t="n"/>
      <c r="C195" s="22" t="n"/>
      <c r="D195" s="22" t="n"/>
      <c r="E195" s="20">
        <f>IFERROR(VLOOKUP(D194,PLAN_PCG!$A:$B,2,FALSE),"")</f>
        <v/>
      </c>
      <c r="F195" s="22" t="n"/>
      <c r="G195" s="23" t="n"/>
      <c r="H195" s="23" t="n"/>
      <c r="I195" s="22" t="n"/>
      <c r="J195" s="20">
        <f>IFERROR(VLOOKUP(I194,TVA!$A:$C,3,FALSE),"")</f>
        <v/>
      </c>
      <c r="K195" s="26">
        <f>IF(I194="","",ROUND((G194-H194)*VALUE(SUBSTITUTE(J194,"%",""))/100,2))</f>
        <v/>
      </c>
      <c r="L195" s="20">
        <f>IF(C194="","",IF(ABS(SUMIFS($G:$G,$C:$C,C194)-SUMIFS($H:$H,$C:$C,C194))&lt;=PARAMETRES!$C$2,"OK","À équilibrer"))</f>
        <v/>
      </c>
    </row>
    <row r="196">
      <c r="A196" s="27" t="n"/>
      <c r="B196" s="27" t="n"/>
      <c r="C196" s="27" t="n"/>
      <c r="D196" s="27" t="n"/>
      <c r="E196" s="27">
        <f>IFERROR(VLOOKUP(D195,PLAN_PCG!$A:$B,2,FALSE),"")</f>
        <v/>
      </c>
      <c r="F196" s="27" t="n"/>
      <c r="G196" s="28" t="n"/>
      <c r="H196" s="28" t="n"/>
      <c r="I196" s="27" t="n"/>
      <c r="J196" s="27">
        <f>IFERROR(VLOOKUP(I195,TVA!$A:$C,3,FALSE),"")</f>
        <v/>
      </c>
      <c r="K196" s="28">
        <f>IF(I195="","",ROUND((G195-H195)*VALUE(SUBSTITUTE(J195,"%",""))/100,2))</f>
        <v/>
      </c>
      <c r="L196" s="27">
        <f>IF(C195="","",IF(ABS(SUMIFS($G:$G,$C:$C,C195)-SUMIFS($H:$H,$C:$C,C195))&lt;=PARAMETRES!$C$2,"OK","À équilibrer"))</f>
        <v/>
      </c>
    </row>
    <row r="197">
      <c r="A197" s="22" t="n"/>
      <c r="B197" s="22" t="n"/>
      <c r="C197" s="22" t="n"/>
      <c r="D197" s="22" t="n"/>
      <c r="E197" s="20">
        <f>IFERROR(VLOOKUP(D196,PLAN_PCG!$A:$B,2,FALSE),"")</f>
        <v/>
      </c>
      <c r="F197" s="22" t="n"/>
      <c r="G197" s="23" t="n"/>
      <c r="H197" s="23" t="n"/>
      <c r="I197" s="22" t="n"/>
      <c r="J197" s="20">
        <f>IFERROR(VLOOKUP(I196,TVA!$A:$C,3,FALSE),"")</f>
        <v/>
      </c>
      <c r="K197" s="26">
        <f>IF(I196="","",ROUND((G196-H196)*VALUE(SUBSTITUTE(J196,"%",""))/100,2))</f>
        <v/>
      </c>
      <c r="L197" s="20">
        <f>IF(C196="","",IF(ABS(SUMIFS($G:$G,$C:$C,C196)-SUMIFS($H:$H,$C:$C,C196))&lt;=PARAMETRES!$C$2,"OK","À équilibrer"))</f>
        <v/>
      </c>
    </row>
    <row r="198">
      <c r="A198" s="27" t="n"/>
      <c r="B198" s="27" t="n"/>
      <c r="C198" s="27" t="n"/>
      <c r="D198" s="27" t="n"/>
      <c r="E198" s="27">
        <f>IFERROR(VLOOKUP(D197,PLAN_PCG!$A:$B,2,FALSE),"")</f>
        <v/>
      </c>
      <c r="F198" s="27" t="n"/>
      <c r="G198" s="28" t="n"/>
      <c r="H198" s="28" t="n"/>
      <c r="I198" s="27" t="n"/>
      <c r="J198" s="27">
        <f>IFERROR(VLOOKUP(I197,TVA!$A:$C,3,FALSE),"")</f>
        <v/>
      </c>
      <c r="K198" s="28">
        <f>IF(I197="","",ROUND((G197-H197)*VALUE(SUBSTITUTE(J197,"%",""))/100,2))</f>
        <v/>
      </c>
      <c r="L198" s="27">
        <f>IF(C197="","",IF(ABS(SUMIFS($G:$G,$C:$C,C197)-SUMIFS($H:$H,$C:$C,C197))&lt;=PARAMETRES!$C$2,"OK","À équilibrer"))</f>
        <v/>
      </c>
    </row>
    <row r="199">
      <c r="A199" s="22" t="n"/>
      <c r="B199" s="22" t="n"/>
      <c r="C199" s="22" t="n"/>
      <c r="D199" s="22" t="n"/>
      <c r="E199" s="20">
        <f>IFERROR(VLOOKUP(D198,PLAN_PCG!$A:$B,2,FALSE),"")</f>
        <v/>
      </c>
      <c r="F199" s="22" t="n"/>
      <c r="G199" s="23" t="n"/>
      <c r="H199" s="23" t="n"/>
      <c r="I199" s="22" t="n"/>
      <c r="J199" s="20">
        <f>IFERROR(VLOOKUP(I198,TVA!$A:$C,3,FALSE),"")</f>
        <v/>
      </c>
      <c r="K199" s="26">
        <f>IF(I198="","",ROUND((G198-H198)*VALUE(SUBSTITUTE(J198,"%",""))/100,2))</f>
        <v/>
      </c>
      <c r="L199" s="20">
        <f>IF(C198="","",IF(ABS(SUMIFS($G:$G,$C:$C,C198)-SUMIFS($H:$H,$C:$C,C198))&lt;=PARAMETRES!$C$2,"OK","À équilibrer"))</f>
        <v/>
      </c>
    </row>
    <row r="200">
      <c r="A200" s="27" t="n"/>
      <c r="B200" s="27" t="n"/>
      <c r="C200" s="27" t="n"/>
      <c r="D200" s="27" t="n"/>
      <c r="E200" s="27">
        <f>IFERROR(VLOOKUP(D199,PLAN_PCG!$A:$B,2,FALSE),"")</f>
        <v/>
      </c>
      <c r="F200" s="27" t="n"/>
      <c r="G200" s="28" t="n"/>
      <c r="H200" s="28" t="n"/>
      <c r="I200" s="27" t="n"/>
      <c r="J200" s="27">
        <f>IFERROR(VLOOKUP(I199,TVA!$A:$C,3,FALSE),"")</f>
        <v/>
      </c>
      <c r="K200" s="28">
        <f>IF(I199="","",ROUND((G199-H199)*VALUE(SUBSTITUTE(J199,"%",""))/100,2))</f>
        <v/>
      </c>
      <c r="L200" s="27">
        <f>IF(C199="","",IF(ABS(SUMIFS($G:$G,$C:$C,C199)-SUMIFS($H:$H,$C:$C,C199))&lt;=PARAMETRES!$C$2,"OK","À équilibrer"))</f>
        <v/>
      </c>
    </row>
    <row r="201">
      <c r="A201" s="22" t="n"/>
      <c r="B201" s="22" t="n"/>
      <c r="C201" s="22" t="n"/>
      <c r="D201" s="22" t="n"/>
      <c r="E201" s="20">
        <f>IFERROR(VLOOKUP(D200,PLAN_PCG!$A:$B,2,FALSE),"")</f>
        <v/>
      </c>
      <c r="F201" s="22" t="n"/>
      <c r="G201" s="23" t="n"/>
      <c r="H201" s="23" t="n"/>
      <c r="I201" s="22" t="n"/>
      <c r="J201" s="20">
        <f>IFERROR(VLOOKUP(I200,TVA!$A:$C,3,FALSE),"")</f>
        <v/>
      </c>
      <c r="K201" s="26">
        <f>IF(I200="","",ROUND((G200-H200)*VALUE(SUBSTITUTE(J200,"%",""))/100,2))</f>
        <v/>
      </c>
      <c r="L201" s="20">
        <f>IF(C200="","",IF(ABS(SUMIFS($G:$G,$C:$C,C200)-SUMIFS($H:$H,$C:$C,C200))&lt;=PARAMETRES!$C$2,"OK","À équilibrer"))</f>
        <v/>
      </c>
    </row>
    <row r="202">
      <c r="A202" s="27" t="n"/>
      <c r="B202" s="27" t="n"/>
      <c r="C202" s="27" t="n"/>
      <c r="D202" s="27" t="n"/>
      <c r="E202" s="27">
        <f>IFERROR(VLOOKUP(D201,PLAN_PCG!$A:$B,2,FALSE),"")</f>
        <v/>
      </c>
      <c r="F202" s="27" t="n"/>
      <c r="G202" s="28" t="n"/>
      <c r="H202" s="28" t="n"/>
      <c r="I202" s="27" t="n"/>
      <c r="J202" s="27">
        <f>IFERROR(VLOOKUP(I201,TVA!$A:$C,3,FALSE),"")</f>
        <v/>
      </c>
      <c r="K202" s="28">
        <f>IF(I201="","",ROUND((G201-H201)*VALUE(SUBSTITUTE(J201,"%",""))/100,2))</f>
        <v/>
      </c>
      <c r="L202" s="27">
        <f>IF(C201="","",IF(ABS(SUMIFS($G:$G,$C:$C,C201)-SUMIFS($H:$H,$C:$C,C201))&lt;=PARAMETRES!$C$2,"OK","À équilibrer"))</f>
        <v/>
      </c>
    </row>
    <row r="203">
      <c r="A203" s="22" t="n"/>
      <c r="B203" s="22" t="n"/>
      <c r="C203" s="22" t="n"/>
      <c r="D203" s="22" t="n"/>
      <c r="E203" s="20">
        <f>IFERROR(VLOOKUP(D202,PLAN_PCG!$A:$B,2,FALSE),"")</f>
        <v/>
      </c>
      <c r="F203" s="22" t="n"/>
      <c r="G203" s="23" t="n"/>
      <c r="H203" s="23" t="n"/>
      <c r="I203" s="22" t="n"/>
      <c r="J203" s="20">
        <f>IFERROR(VLOOKUP(I202,TVA!$A:$C,3,FALSE),"")</f>
        <v/>
      </c>
      <c r="K203" s="26">
        <f>IF(I202="","",ROUND((G202-H202)*VALUE(SUBSTITUTE(J202,"%",""))/100,2))</f>
        <v/>
      </c>
      <c r="L203" s="20">
        <f>IF(C202="","",IF(ABS(SUMIFS($G:$G,$C:$C,C202)-SUMIFS($H:$H,$C:$C,C202))&lt;=PARAMETRES!$C$2,"OK","À équilibrer"))</f>
        <v/>
      </c>
    </row>
    <row r="204">
      <c r="A204" s="27" t="n"/>
      <c r="B204" s="27" t="n"/>
      <c r="C204" s="27" t="n"/>
      <c r="D204" s="27" t="n"/>
      <c r="E204" s="27">
        <f>IFERROR(VLOOKUP(D203,PLAN_PCG!$A:$B,2,FALSE),"")</f>
        <v/>
      </c>
      <c r="F204" s="27" t="n"/>
      <c r="G204" s="28" t="n"/>
      <c r="H204" s="28" t="n"/>
      <c r="I204" s="27" t="n"/>
      <c r="J204" s="27">
        <f>IFERROR(VLOOKUP(I203,TVA!$A:$C,3,FALSE),"")</f>
        <v/>
      </c>
      <c r="K204" s="28">
        <f>IF(I203="","",ROUND((G203-H203)*VALUE(SUBSTITUTE(J203,"%",""))/100,2))</f>
        <v/>
      </c>
      <c r="L204" s="27">
        <f>IF(C203="","",IF(ABS(SUMIFS($G:$G,$C:$C,C203)-SUMIFS($H:$H,$C:$C,C203))&lt;=PARAMETRES!$C$2,"OK","À équilibrer"))</f>
        <v/>
      </c>
    </row>
    <row r="205">
      <c r="A205" s="22" t="n"/>
      <c r="B205" s="22" t="n"/>
      <c r="C205" s="22" t="n"/>
      <c r="D205" s="22" t="n"/>
      <c r="E205" s="20">
        <f>IFERROR(VLOOKUP(D204,PLAN_PCG!$A:$B,2,FALSE),"")</f>
        <v/>
      </c>
      <c r="F205" s="22" t="n"/>
      <c r="G205" s="23" t="n"/>
      <c r="H205" s="23" t="n"/>
      <c r="I205" s="22" t="n"/>
      <c r="J205" s="20">
        <f>IFERROR(VLOOKUP(I204,TVA!$A:$C,3,FALSE),"")</f>
        <v/>
      </c>
      <c r="K205" s="26">
        <f>IF(I204="","",ROUND((G204-H204)*VALUE(SUBSTITUTE(J204,"%",""))/100,2))</f>
        <v/>
      </c>
      <c r="L205" s="20">
        <f>IF(C204="","",IF(ABS(SUMIFS($G:$G,$C:$C,C204)-SUMIFS($H:$H,$C:$C,C204))&lt;=PARAMETRES!$C$2,"OK","À équilibrer"))</f>
        <v/>
      </c>
    </row>
    <row r="206">
      <c r="A206" s="27" t="n"/>
      <c r="B206" s="27" t="n"/>
      <c r="C206" s="27" t="n"/>
      <c r="D206" s="27" t="n"/>
      <c r="E206" s="27">
        <f>IFERROR(VLOOKUP(D205,PLAN_PCG!$A:$B,2,FALSE),"")</f>
        <v/>
      </c>
      <c r="F206" s="27" t="n"/>
      <c r="G206" s="28" t="n"/>
      <c r="H206" s="28" t="n"/>
      <c r="I206" s="27" t="n"/>
      <c r="J206" s="27">
        <f>IFERROR(VLOOKUP(I205,TVA!$A:$C,3,FALSE),"")</f>
        <v/>
      </c>
      <c r="K206" s="28">
        <f>IF(I205="","",ROUND((G205-H205)*VALUE(SUBSTITUTE(J205,"%",""))/100,2))</f>
        <v/>
      </c>
      <c r="L206" s="27">
        <f>IF(C205="","",IF(ABS(SUMIFS($G:$G,$C:$C,C205)-SUMIFS($H:$H,$C:$C,C205))&lt;=PARAMETRES!$C$2,"OK","À équilibrer"))</f>
        <v/>
      </c>
    </row>
    <row r="207">
      <c r="A207" s="22" t="n"/>
      <c r="B207" s="22" t="n"/>
      <c r="C207" s="22" t="n"/>
      <c r="D207" s="22" t="n"/>
      <c r="E207" s="20">
        <f>IFERROR(VLOOKUP(D206,PLAN_PCG!$A:$B,2,FALSE),"")</f>
        <v/>
      </c>
      <c r="F207" s="22" t="n"/>
      <c r="G207" s="23" t="n"/>
      <c r="H207" s="23" t="n"/>
      <c r="I207" s="22" t="n"/>
      <c r="J207" s="20">
        <f>IFERROR(VLOOKUP(I206,TVA!$A:$C,3,FALSE),"")</f>
        <v/>
      </c>
      <c r="K207" s="26">
        <f>IF(I206="","",ROUND((G206-H206)*VALUE(SUBSTITUTE(J206,"%",""))/100,2))</f>
        <v/>
      </c>
      <c r="L207" s="20">
        <f>IF(C206="","",IF(ABS(SUMIFS($G:$G,$C:$C,C206)-SUMIFS($H:$H,$C:$C,C206))&lt;=PARAMETRES!$C$2,"OK","À équilibrer"))</f>
        <v/>
      </c>
    </row>
    <row r="208">
      <c r="A208" s="27" t="n"/>
      <c r="B208" s="27" t="n"/>
      <c r="C208" s="27" t="n"/>
      <c r="D208" s="27" t="n"/>
      <c r="E208" s="27">
        <f>IFERROR(VLOOKUP(D207,PLAN_PCG!$A:$B,2,FALSE),"")</f>
        <v/>
      </c>
      <c r="F208" s="27" t="n"/>
      <c r="G208" s="28" t="n"/>
      <c r="H208" s="28" t="n"/>
      <c r="I208" s="27" t="n"/>
      <c r="J208" s="27">
        <f>IFERROR(VLOOKUP(I207,TVA!$A:$C,3,FALSE),"")</f>
        <v/>
      </c>
      <c r="K208" s="28">
        <f>IF(I207="","",ROUND((G207-H207)*VALUE(SUBSTITUTE(J207,"%",""))/100,2))</f>
        <v/>
      </c>
      <c r="L208" s="27">
        <f>IF(C207="","",IF(ABS(SUMIFS($G:$G,$C:$C,C207)-SUMIFS($H:$H,$C:$C,C207))&lt;=PARAMETRES!$C$2,"OK","À équilibrer"))</f>
        <v/>
      </c>
    </row>
    <row r="209">
      <c r="A209" s="22" t="n"/>
      <c r="B209" s="22" t="n"/>
      <c r="C209" s="22" t="n"/>
      <c r="D209" s="22" t="n"/>
      <c r="E209" s="20">
        <f>IFERROR(VLOOKUP(D208,PLAN_PCG!$A:$B,2,FALSE),"")</f>
        <v/>
      </c>
      <c r="F209" s="22" t="n"/>
      <c r="G209" s="23" t="n"/>
      <c r="H209" s="23" t="n"/>
      <c r="I209" s="22" t="n"/>
      <c r="J209" s="20">
        <f>IFERROR(VLOOKUP(I208,TVA!$A:$C,3,FALSE),"")</f>
        <v/>
      </c>
      <c r="K209" s="26">
        <f>IF(I208="","",ROUND((G208-H208)*VALUE(SUBSTITUTE(J208,"%",""))/100,2))</f>
        <v/>
      </c>
      <c r="L209" s="20">
        <f>IF(C208="","",IF(ABS(SUMIFS($G:$G,$C:$C,C208)-SUMIFS($H:$H,$C:$C,C208))&lt;=PARAMETRES!$C$2,"OK","À équilibrer"))</f>
        <v/>
      </c>
    </row>
    <row r="210">
      <c r="A210" s="27" t="n"/>
      <c r="B210" s="27" t="n"/>
      <c r="C210" s="27" t="n"/>
      <c r="D210" s="27" t="n"/>
      <c r="E210" s="27">
        <f>IFERROR(VLOOKUP(D209,PLAN_PCG!$A:$B,2,FALSE),"")</f>
        <v/>
      </c>
      <c r="F210" s="27" t="n"/>
      <c r="G210" s="28" t="n"/>
      <c r="H210" s="28" t="n"/>
      <c r="I210" s="27" t="n"/>
      <c r="J210" s="27">
        <f>IFERROR(VLOOKUP(I209,TVA!$A:$C,3,FALSE),"")</f>
        <v/>
      </c>
      <c r="K210" s="28">
        <f>IF(I209="","",ROUND((G209-H209)*VALUE(SUBSTITUTE(J209,"%",""))/100,2))</f>
        <v/>
      </c>
      <c r="L210" s="27">
        <f>IF(C209="","",IF(ABS(SUMIFS($G:$G,$C:$C,C209)-SUMIFS($H:$H,$C:$C,C209))&lt;=PARAMETRES!$C$2,"OK","À équilibrer"))</f>
        <v/>
      </c>
    </row>
    <row r="211">
      <c r="A211" s="22" t="n"/>
      <c r="B211" s="22" t="n"/>
      <c r="C211" s="22" t="n"/>
      <c r="D211" s="22" t="n"/>
      <c r="E211" s="20">
        <f>IFERROR(VLOOKUP(D210,PLAN_PCG!$A:$B,2,FALSE),"")</f>
        <v/>
      </c>
      <c r="F211" s="22" t="n"/>
      <c r="G211" s="23" t="n"/>
      <c r="H211" s="23" t="n"/>
      <c r="I211" s="22" t="n"/>
      <c r="J211" s="20">
        <f>IFERROR(VLOOKUP(I210,TVA!$A:$C,3,FALSE),"")</f>
        <v/>
      </c>
      <c r="K211" s="26">
        <f>IF(I210="","",ROUND((G210-H210)*VALUE(SUBSTITUTE(J210,"%",""))/100,2))</f>
        <v/>
      </c>
      <c r="L211" s="20">
        <f>IF(C210="","",IF(ABS(SUMIFS($G:$G,$C:$C,C210)-SUMIFS($H:$H,$C:$C,C210))&lt;=PARAMETRES!$C$2,"OK","À équilibrer"))</f>
        <v/>
      </c>
    </row>
    <row r="212">
      <c r="A212" s="27" t="n"/>
      <c r="B212" s="27" t="n"/>
      <c r="C212" s="27" t="n"/>
      <c r="D212" s="27" t="n"/>
      <c r="E212" s="27">
        <f>IFERROR(VLOOKUP(D211,PLAN_PCG!$A:$B,2,FALSE),"")</f>
        <v/>
      </c>
      <c r="F212" s="27" t="n"/>
      <c r="G212" s="28" t="n"/>
      <c r="H212" s="28" t="n"/>
      <c r="I212" s="27" t="n"/>
      <c r="J212" s="27">
        <f>IFERROR(VLOOKUP(I211,TVA!$A:$C,3,FALSE),"")</f>
        <v/>
      </c>
      <c r="K212" s="28">
        <f>IF(I211="","",ROUND((G211-H211)*VALUE(SUBSTITUTE(J211,"%",""))/100,2))</f>
        <v/>
      </c>
      <c r="L212" s="27">
        <f>IF(C211="","",IF(ABS(SUMIFS($G:$G,$C:$C,C211)-SUMIFS($H:$H,$C:$C,C211))&lt;=PARAMETRES!$C$2,"OK","À équilibrer"))</f>
        <v/>
      </c>
    </row>
    <row r="213">
      <c r="A213" s="22" t="n"/>
      <c r="B213" s="22" t="n"/>
      <c r="C213" s="22" t="n"/>
      <c r="D213" s="22" t="n"/>
      <c r="E213" s="20">
        <f>IFERROR(VLOOKUP(D212,PLAN_PCG!$A:$B,2,FALSE),"")</f>
        <v/>
      </c>
      <c r="F213" s="22" t="n"/>
      <c r="G213" s="23" t="n"/>
      <c r="H213" s="23" t="n"/>
      <c r="I213" s="22" t="n"/>
      <c r="J213" s="20">
        <f>IFERROR(VLOOKUP(I212,TVA!$A:$C,3,FALSE),"")</f>
        <v/>
      </c>
      <c r="K213" s="26">
        <f>IF(I212="","",ROUND((G212-H212)*VALUE(SUBSTITUTE(J212,"%",""))/100,2))</f>
        <v/>
      </c>
      <c r="L213" s="20">
        <f>IF(C212="","",IF(ABS(SUMIFS($G:$G,$C:$C,C212)-SUMIFS($H:$H,$C:$C,C212))&lt;=PARAMETRES!$C$2,"OK","À équilibrer"))</f>
        <v/>
      </c>
    </row>
    <row r="214">
      <c r="A214" s="27" t="n"/>
      <c r="B214" s="27" t="n"/>
      <c r="C214" s="27" t="n"/>
      <c r="D214" s="27" t="n"/>
      <c r="E214" s="27">
        <f>IFERROR(VLOOKUP(D213,PLAN_PCG!$A:$B,2,FALSE),"")</f>
        <v/>
      </c>
      <c r="F214" s="27" t="n"/>
      <c r="G214" s="28" t="n"/>
      <c r="H214" s="28" t="n"/>
      <c r="I214" s="27" t="n"/>
      <c r="J214" s="27">
        <f>IFERROR(VLOOKUP(I213,TVA!$A:$C,3,FALSE),"")</f>
        <v/>
      </c>
      <c r="K214" s="28">
        <f>IF(I213="","",ROUND((G213-H213)*VALUE(SUBSTITUTE(J213,"%",""))/100,2))</f>
        <v/>
      </c>
      <c r="L214" s="27">
        <f>IF(C213="","",IF(ABS(SUMIFS($G:$G,$C:$C,C213)-SUMIFS($H:$H,$C:$C,C213))&lt;=PARAMETRES!$C$2,"OK","À équilibrer"))</f>
        <v/>
      </c>
    </row>
    <row r="215">
      <c r="A215" s="22" t="n"/>
      <c r="B215" s="22" t="n"/>
      <c r="C215" s="22" t="n"/>
      <c r="D215" s="22" t="n"/>
      <c r="E215" s="20">
        <f>IFERROR(VLOOKUP(D214,PLAN_PCG!$A:$B,2,FALSE),"")</f>
        <v/>
      </c>
      <c r="F215" s="22" t="n"/>
      <c r="G215" s="23" t="n"/>
      <c r="H215" s="23" t="n"/>
      <c r="I215" s="22" t="n"/>
      <c r="J215" s="20">
        <f>IFERROR(VLOOKUP(I214,TVA!$A:$C,3,FALSE),"")</f>
        <v/>
      </c>
      <c r="K215" s="26">
        <f>IF(I214="","",ROUND((G214-H214)*VALUE(SUBSTITUTE(J214,"%",""))/100,2))</f>
        <v/>
      </c>
      <c r="L215" s="20">
        <f>IF(C214="","",IF(ABS(SUMIFS($G:$G,$C:$C,C214)-SUMIFS($H:$H,$C:$C,C214))&lt;=PARAMETRES!$C$2,"OK","À équilibrer"))</f>
        <v/>
      </c>
    </row>
    <row r="216">
      <c r="A216" s="27" t="n"/>
      <c r="B216" s="27" t="n"/>
      <c r="C216" s="27" t="n"/>
      <c r="D216" s="27" t="n"/>
      <c r="E216" s="27">
        <f>IFERROR(VLOOKUP(D215,PLAN_PCG!$A:$B,2,FALSE),"")</f>
        <v/>
      </c>
      <c r="F216" s="27" t="n"/>
      <c r="G216" s="28" t="n"/>
      <c r="H216" s="28" t="n"/>
      <c r="I216" s="27" t="n"/>
      <c r="J216" s="27">
        <f>IFERROR(VLOOKUP(I215,TVA!$A:$C,3,FALSE),"")</f>
        <v/>
      </c>
      <c r="K216" s="28">
        <f>IF(I215="","",ROUND((G215-H215)*VALUE(SUBSTITUTE(J215,"%",""))/100,2))</f>
        <v/>
      </c>
      <c r="L216" s="27">
        <f>IF(C215="","",IF(ABS(SUMIFS($G:$G,$C:$C,C215)-SUMIFS($H:$H,$C:$C,C215))&lt;=PARAMETRES!$C$2,"OK","À équilibrer"))</f>
        <v/>
      </c>
    </row>
    <row r="217">
      <c r="A217" s="22" t="n"/>
      <c r="B217" s="22" t="n"/>
      <c r="C217" s="22" t="n"/>
      <c r="D217" s="22" t="n"/>
      <c r="E217" s="20">
        <f>IFERROR(VLOOKUP(D216,PLAN_PCG!$A:$B,2,FALSE),"")</f>
        <v/>
      </c>
      <c r="F217" s="22" t="n"/>
      <c r="G217" s="23" t="n"/>
      <c r="H217" s="23" t="n"/>
      <c r="I217" s="22" t="n"/>
      <c r="J217" s="20">
        <f>IFERROR(VLOOKUP(I216,TVA!$A:$C,3,FALSE),"")</f>
        <v/>
      </c>
      <c r="K217" s="26">
        <f>IF(I216="","",ROUND((G216-H216)*VALUE(SUBSTITUTE(J216,"%",""))/100,2))</f>
        <v/>
      </c>
      <c r="L217" s="20">
        <f>IF(C216="","",IF(ABS(SUMIFS($G:$G,$C:$C,C216)-SUMIFS($H:$H,$C:$C,C216))&lt;=PARAMETRES!$C$2,"OK","À équilibrer"))</f>
        <v/>
      </c>
    </row>
    <row r="218">
      <c r="A218" s="27" t="n"/>
      <c r="B218" s="27" t="n"/>
      <c r="C218" s="27" t="n"/>
      <c r="D218" s="27" t="n"/>
      <c r="E218" s="27">
        <f>IFERROR(VLOOKUP(D217,PLAN_PCG!$A:$B,2,FALSE),"")</f>
        <v/>
      </c>
      <c r="F218" s="27" t="n"/>
      <c r="G218" s="28" t="n"/>
      <c r="H218" s="28" t="n"/>
      <c r="I218" s="27" t="n"/>
      <c r="J218" s="27">
        <f>IFERROR(VLOOKUP(I217,TVA!$A:$C,3,FALSE),"")</f>
        <v/>
      </c>
      <c r="K218" s="28">
        <f>IF(I217="","",ROUND((G217-H217)*VALUE(SUBSTITUTE(J217,"%",""))/100,2))</f>
        <v/>
      </c>
      <c r="L218" s="27">
        <f>IF(C217="","",IF(ABS(SUMIFS($G:$G,$C:$C,C217)-SUMIFS($H:$H,$C:$C,C217))&lt;=PARAMETRES!$C$2,"OK","À équilibrer"))</f>
        <v/>
      </c>
    </row>
    <row r="219">
      <c r="A219" s="22" t="n"/>
      <c r="B219" s="22" t="n"/>
      <c r="C219" s="22" t="n"/>
      <c r="D219" s="22" t="n"/>
      <c r="E219" s="20">
        <f>IFERROR(VLOOKUP(D218,PLAN_PCG!$A:$B,2,FALSE),"")</f>
        <v/>
      </c>
      <c r="F219" s="22" t="n"/>
      <c r="G219" s="23" t="n"/>
      <c r="H219" s="23" t="n"/>
      <c r="I219" s="22" t="n"/>
      <c r="J219" s="20">
        <f>IFERROR(VLOOKUP(I218,TVA!$A:$C,3,FALSE),"")</f>
        <v/>
      </c>
      <c r="K219" s="26">
        <f>IF(I218="","",ROUND((G218-H218)*VALUE(SUBSTITUTE(J218,"%",""))/100,2))</f>
        <v/>
      </c>
      <c r="L219" s="20">
        <f>IF(C218="","",IF(ABS(SUMIFS($G:$G,$C:$C,C218)-SUMIFS($H:$H,$C:$C,C218))&lt;=PARAMETRES!$C$2,"OK","À équilibrer"))</f>
        <v/>
      </c>
    </row>
    <row r="220">
      <c r="A220" s="27" t="n"/>
      <c r="B220" s="27" t="n"/>
      <c r="C220" s="27" t="n"/>
      <c r="D220" s="27" t="n"/>
      <c r="E220" s="27">
        <f>IFERROR(VLOOKUP(D219,PLAN_PCG!$A:$B,2,FALSE),"")</f>
        <v/>
      </c>
      <c r="F220" s="27" t="n"/>
      <c r="G220" s="28" t="n"/>
      <c r="H220" s="28" t="n"/>
      <c r="I220" s="27" t="n"/>
      <c r="J220" s="27">
        <f>IFERROR(VLOOKUP(I219,TVA!$A:$C,3,FALSE),"")</f>
        <v/>
      </c>
      <c r="K220" s="28">
        <f>IF(I219="","",ROUND((G219-H219)*VALUE(SUBSTITUTE(J219,"%",""))/100,2))</f>
        <v/>
      </c>
      <c r="L220" s="27">
        <f>IF(C219="","",IF(ABS(SUMIFS($G:$G,$C:$C,C219)-SUMIFS($H:$H,$C:$C,C219))&lt;=PARAMETRES!$C$2,"OK","À équilibrer"))</f>
        <v/>
      </c>
    </row>
    <row r="221">
      <c r="A221" s="22" t="n"/>
      <c r="B221" s="22" t="n"/>
      <c r="C221" s="22" t="n"/>
      <c r="D221" s="22" t="n"/>
      <c r="E221" s="20">
        <f>IFERROR(VLOOKUP(D220,PLAN_PCG!$A:$B,2,FALSE),"")</f>
        <v/>
      </c>
      <c r="F221" s="22" t="n"/>
      <c r="G221" s="23" t="n"/>
      <c r="H221" s="23" t="n"/>
      <c r="I221" s="22" t="n"/>
      <c r="J221" s="20">
        <f>IFERROR(VLOOKUP(I220,TVA!$A:$C,3,FALSE),"")</f>
        <v/>
      </c>
      <c r="K221" s="26">
        <f>IF(I220="","",ROUND((G220-H220)*VALUE(SUBSTITUTE(J220,"%",""))/100,2))</f>
        <v/>
      </c>
      <c r="L221" s="20">
        <f>IF(C220="","",IF(ABS(SUMIFS($G:$G,$C:$C,C220)-SUMIFS($H:$H,$C:$C,C220))&lt;=PARAMETRES!$C$2,"OK","À équilibrer"))</f>
        <v/>
      </c>
    </row>
    <row r="222">
      <c r="A222" s="27" t="n"/>
      <c r="B222" s="27" t="n"/>
      <c r="C222" s="27" t="n"/>
      <c r="D222" s="27" t="n"/>
      <c r="E222" s="27">
        <f>IFERROR(VLOOKUP(D221,PLAN_PCG!$A:$B,2,FALSE),"")</f>
        <v/>
      </c>
      <c r="F222" s="27" t="n"/>
      <c r="G222" s="28" t="n"/>
      <c r="H222" s="28" t="n"/>
      <c r="I222" s="27" t="n"/>
      <c r="J222" s="27">
        <f>IFERROR(VLOOKUP(I221,TVA!$A:$C,3,FALSE),"")</f>
        <v/>
      </c>
      <c r="K222" s="28">
        <f>IF(I221="","",ROUND((G221-H221)*VALUE(SUBSTITUTE(J221,"%",""))/100,2))</f>
        <v/>
      </c>
      <c r="L222" s="27">
        <f>IF(C221="","",IF(ABS(SUMIFS($G:$G,$C:$C,C221)-SUMIFS($H:$H,$C:$C,C221))&lt;=PARAMETRES!$C$2,"OK","À équilibrer"))</f>
        <v/>
      </c>
    </row>
    <row r="223">
      <c r="A223" s="22" t="n"/>
      <c r="B223" s="22" t="n"/>
      <c r="C223" s="22" t="n"/>
      <c r="D223" s="22" t="n"/>
      <c r="E223" s="20">
        <f>IFERROR(VLOOKUP(D222,PLAN_PCG!$A:$B,2,FALSE),"")</f>
        <v/>
      </c>
      <c r="F223" s="22" t="n"/>
      <c r="G223" s="23" t="n"/>
      <c r="H223" s="23" t="n"/>
      <c r="I223" s="22" t="n"/>
      <c r="J223" s="20">
        <f>IFERROR(VLOOKUP(I222,TVA!$A:$C,3,FALSE),"")</f>
        <v/>
      </c>
      <c r="K223" s="26">
        <f>IF(I222="","",ROUND((G222-H222)*VALUE(SUBSTITUTE(J222,"%",""))/100,2))</f>
        <v/>
      </c>
      <c r="L223" s="20">
        <f>IF(C222="","",IF(ABS(SUMIFS($G:$G,$C:$C,C222)-SUMIFS($H:$H,$C:$C,C222))&lt;=PARAMETRES!$C$2,"OK","À équilibrer"))</f>
        <v/>
      </c>
    </row>
    <row r="224">
      <c r="A224" s="27" t="n"/>
      <c r="B224" s="27" t="n"/>
      <c r="C224" s="27" t="n"/>
      <c r="D224" s="27" t="n"/>
      <c r="E224" s="27">
        <f>IFERROR(VLOOKUP(D223,PLAN_PCG!$A:$B,2,FALSE),"")</f>
        <v/>
      </c>
      <c r="F224" s="27" t="n"/>
      <c r="G224" s="28" t="n"/>
      <c r="H224" s="28" t="n"/>
      <c r="I224" s="27" t="n"/>
      <c r="J224" s="27">
        <f>IFERROR(VLOOKUP(I223,TVA!$A:$C,3,FALSE),"")</f>
        <v/>
      </c>
      <c r="K224" s="28">
        <f>IF(I223="","",ROUND((G223-H223)*VALUE(SUBSTITUTE(J223,"%",""))/100,2))</f>
        <v/>
      </c>
      <c r="L224" s="27">
        <f>IF(C223="","",IF(ABS(SUMIFS($G:$G,$C:$C,C223)-SUMIFS($H:$H,$C:$C,C223))&lt;=PARAMETRES!$C$2,"OK","À équilibrer"))</f>
        <v/>
      </c>
    </row>
    <row r="225">
      <c r="A225" s="22" t="n"/>
      <c r="B225" s="22" t="n"/>
      <c r="C225" s="22" t="n"/>
      <c r="D225" s="22" t="n"/>
      <c r="E225" s="20">
        <f>IFERROR(VLOOKUP(D224,PLAN_PCG!$A:$B,2,FALSE),"")</f>
        <v/>
      </c>
      <c r="F225" s="22" t="n"/>
      <c r="G225" s="23" t="n"/>
      <c r="H225" s="23" t="n"/>
      <c r="I225" s="22" t="n"/>
      <c r="J225" s="20">
        <f>IFERROR(VLOOKUP(I224,TVA!$A:$C,3,FALSE),"")</f>
        <v/>
      </c>
      <c r="K225" s="26">
        <f>IF(I224="","",ROUND((G224-H224)*VALUE(SUBSTITUTE(J224,"%",""))/100,2))</f>
        <v/>
      </c>
      <c r="L225" s="20">
        <f>IF(C224="","",IF(ABS(SUMIFS($G:$G,$C:$C,C224)-SUMIFS($H:$H,$C:$C,C224))&lt;=PARAMETRES!$C$2,"OK","À équilibrer"))</f>
        <v/>
      </c>
    </row>
    <row r="226">
      <c r="A226" s="27" t="n"/>
      <c r="B226" s="27" t="n"/>
      <c r="C226" s="27" t="n"/>
      <c r="D226" s="27" t="n"/>
      <c r="E226" s="27">
        <f>IFERROR(VLOOKUP(D225,PLAN_PCG!$A:$B,2,FALSE),"")</f>
        <v/>
      </c>
      <c r="F226" s="27" t="n"/>
      <c r="G226" s="28" t="n"/>
      <c r="H226" s="28" t="n"/>
      <c r="I226" s="27" t="n"/>
      <c r="J226" s="27">
        <f>IFERROR(VLOOKUP(I225,TVA!$A:$C,3,FALSE),"")</f>
        <v/>
      </c>
      <c r="K226" s="28">
        <f>IF(I225="","",ROUND((G225-H225)*VALUE(SUBSTITUTE(J225,"%",""))/100,2))</f>
        <v/>
      </c>
      <c r="L226" s="27">
        <f>IF(C225="","",IF(ABS(SUMIFS($G:$G,$C:$C,C225)-SUMIFS($H:$H,$C:$C,C225))&lt;=PARAMETRES!$C$2,"OK","À équilibrer"))</f>
        <v/>
      </c>
    </row>
    <row r="227">
      <c r="A227" s="22" t="n"/>
      <c r="B227" s="22" t="n"/>
      <c r="C227" s="22" t="n"/>
      <c r="D227" s="22" t="n"/>
      <c r="E227" s="20">
        <f>IFERROR(VLOOKUP(D226,PLAN_PCG!$A:$B,2,FALSE),"")</f>
        <v/>
      </c>
      <c r="F227" s="22" t="n"/>
      <c r="G227" s="23" t="n"/>
      <c r="H227" s="23" t="n"/>
      <c r="I227" s="22" t="n"/>
      <c r="J227" s="20">
        <f>IFERROR(VLOOKUP(I226,TVA!$A:$C,3,FALSE),"")</f>
        <v/>
      </c>
      <c r="K227" s="26">
        <f>IF(I226="","",ROUND((G226-H226)*VALUE(SUBSTITUTE(J226,"%",""))/100,2))</f>
        <v/>
      </c>
      <c r="L227" s="20">
        <f>IF(C226="","",IF(ABS(SUMIFS($G:$G,$C:$C,C226)-SUMIFS($H:$H,$C:$C,C226))&lt;=PARAMETRES!$C$2,"OK","À équilibrer"))</f>
        <v/>
      </c>
    </row>
    <row r="228">
      <c r="A228" s="27" t="n"/>
      <c r="B228" s="27" t="n"/>
      <c r="C228" s="27" t="n"/>
      <c r="D228" s="27" t="n"/>
      <c r="E228" s="27">
        <f>IFERROR(VLOOKUP(D227,PLAN_PCG!$A:$B,2,FALSE),"")</f>
        <v/>
      </c>
      <c r="F228" s="27" t="n"/>
      <c r="G228" s="28" t="n"/>
      <c r="H228" s="28" t="n"/>
      <c r="I228" s="27" t="n"/>
      <c r="J228" s="27">
        <f>IFERROR(VLOOKUP(I227,TVA!$A:$C,3,FALSE),"")</f>
        <v/>
      </c>
      <c r="K228" s="28">
        <f>IF(I227="","",ROUND((G227-H227)*VALUE(SUBSTITUTE(J227,"%",""))/100,2))</f>
        <v/>
      </c>
      <c r="L228" s="27">
        <f>IF(C227="","",IF(ABS(SUMIFS($G:$G,$C:$C,C227)-SUMIFS($H:$H,$C:$C,C227))&lt;=PARAMETRES!$C$2,"OK","À équilibrer"))</f>
        <v/>
      </c>
    </row>
    <row r="229">
      <c r="A229" s="22" t="n"/>
      <c r="B229" s="22" t="n"/>
      <c r="C229" s="22" t="n"/>
      <c r="D229" s="22" t="n"/>
      <c r="E229" s="20">
        <f>IFERROR(VLOOKUP(D228,PLAN_PCG!$A:$B,2,FALSE),"")</f>
        <v/>
      </c>
      <c r="F229" s="22" t="n"/>
      <c r="G229" s="23" t="n"/>
      <c r="H229" s="23" t="n"/>
      <c r="I229" s="22" t="n"/>
      <c r="J229" s="20">
        <f>IFERROR(VLOOKUP(I228,TVA!$A:$C,3,FALSE),"")</f>
        <v/>
      </c>
      <c r="K229" s="26">
        <f>IF(I228="","",ROUND((G228-H228)*VALUE(SUBSTITUTE(J228,"%",""))/100,2))</f>
        <v/>
      </c>
      <c r="L229" s="20">
        <f>IF(C228="","",IF(ABS(SUMIFS($G:$G,$C:$C,C228)-SUMIFS($H:$H,$C:$C,C228))&lt;=PARAMETRES!$C$2,"OK","À équilibrer"))</f>
        <v/>
      </c>
    </row>
    <row r="230">
      <c r="A230" s="27" t="n"/>
      <c r="B230" s="27" t="n"/>
      <c r="C230" s="27" t="n"/>
      <c r="D230" s="27" t="n"/>
      <c r="E230" s="27">
        <f>IFERROR(VLOOKUP(D229,PLAN_PCG!$A:$B,2,FALSE),"")</f>
        <v/>
      </c>
      <c r="F230" s="27" t="n"/>
      <c r="G230" s="28" t="n"/>
      <c r="H230" s="28" t="n"/>
      <c r="I230" s="27" t="n"/>
      <c r="J230" s="27">
        <f>IFERROR(VLOOKUP(I229,TVA!$A:$C,3,FALSE),"")</f>
        <v/>
      </c>
      <c r="K230" s="28">
        <f>IF(I229="","",ROUND((G229-H229)*VALUE(SUBSTITUTE(J229,"%",""))/100,2))</f>
        <v/>
      </c>
      <c r="L230" s="27">
        <f>IF(C229="","",IF(ABS(SUMIFS($G:$G,$C:$C,C229)-SUMIFS($H:$H,$C:$C,C229))&lt;=PARAMETRES!$C$2,"OK","À équilibrer"))</f>
        <v/>
      </c>
    </row>
    <row r="231">
      <c r="A231" s="22" t="n"/>
      <c r="B231" s="22" t="n"/>
      <c r="C231" s="22" t="n"/>
      <c r="D231" s="22" t="n"/>
      <c r="E231" s="20">
        <f>IFERROR(VLOOKUP(D230,PLAN_PCG!$A:$B,2,FALSE),"")</f>
        <v/>
      </c>
      <c r="F231" s="22" t="n"/>
      <c r="G231" s="23" t="n"/>
      <c r="H231" s="23" t="n"/>
      <c r="I231" s="22" t="n"/>
      <c r="J231" s="20">
        <f>IFERROR(VLOOKUP(I230,TVA!$A:$C,3,FALSE),"")</f>
        <v/>
      </c>
      <c r="K231" s="26">
        <f>IF(I230="","",ROUND((G230-H230)*VALUE(SUBSTITUTE(J230,"%",""))/100,2))</f>
        <v/>
      </c>
      <c r="L231" s="20">
        <f>IF(C230="","",IF(ABS(SUMIFS($G:$G,$C:$C,C230)-SUMIFS($H:$H,$C:$C,C230))&lt;=PARAMETRES!$C$2,"OK","À équilibrer"))</f>
        <v/>
      </c>
    </row>
    <row r="232">
      <c r="A232" s="27" t="n"/>
      <c r="B232" s="27" t="n"/>
      <c r="C232" s="27" t="n"/>
      <c r="D232" s="27" t="n"/>
      <c r="E232" s="27">
        <f>IFERROR(VLOOKUP(D231,PLAN_PCG!$A:$B,2,FALSE),"")</f>
        <v/>
      </c>
      <c r="F232" s="27" t="n"/>
      <c r="G232" s="28" t="n"/>
      <c r="H232" s="28" t="n"/>
      <c r="I232" s="27" t="n"/>
      <c r="J232" s="27">
        <f>IFERROR(VLOOKUP(I231,TVA!$A:$C,3,FALSE),"")</f>
        <v/>
      </c>
      <c r="K232" s="28">
        <f>IF(I231="","",ROUND((G231-H231)*VALUE(SUBSTITUTE(J231,"%",""))/100,2))</f>
        <v/>
      </c>
      <c r="L232" s="27">
        <f>IF(C231="","",IF(ABS(SUMIFS($G:$G,$C:$C,C231)-SUMIFS($H:$H,$C:$C,C231))&lt;=PARAMETRES!$C$2,"OK","À équilibrer"))</f>
        <v/>
      </c>
    </row>
    <row r="233">
      <c r="A233" s="22" t="n"/>
      <c r="B233" s="22" t="n"/>
      <c r="C233" s="22" t="n"/>
      <c r="D233" s="22" t="n"/>
      <c r="E233" s="20">
        <f>IFERROR(VLOOKUP(D232,PLAN_PCG!$A:$B,2,FALSE),"")</f>
        <v/>
      </c>
      <c r="F233" s="22" t="n"/>
      <c r="G233" s="23" t="n"/>
      <c r="H233" s="23" t="n"/>
      <c r="I233" s="22" t="n"/>
      <c r="J233" s="20">
        <f>IFERROR(VLOOKUP(I232,TVA!$A:$C,3,FALSE),"")</f>
        <v/>
      </c>
      <c r="K233" s="26">
        <f>IF(I232="","",ROUND((G232-H232)*VALUE(SUBSTITUTE(J232,"%",""))/100,2))</f>
        <v/>
      </c>
      <c r="L233" s="20">
        <f>IF(C232="","",IF(ABS(SUMIFS($G:$G,$C:$C,C232)-SUMIFS($H:$H,$C:$C,C232))&lt;=PARAMETRES!$C$2,"OK","À équilibrer"))</f>
        <v/>
      </c>
    </row>
    <row r="234">
      <c r="A234" s="27" t="n"/>
      <c r="B234" s="27" t="n"/>
      <c r="C234" s="27" t="n"/>
      <c r="D234" s="27" t="n"/>
      <c r="E234" s="27">
        <f>IFERROR(VLOOKUP(D233,PLAN_PCG!$A:$B,2,FALSE),"")</f>
        <v/>
      </c>
      <c r="F234" s="27" t="n"/>
      <c r="G234" s="28" t="n"/>
      <c r="H234" s="28" t="n"/>
      <c r="I234" s="27" t="n"/>
      <c r="J234" s="27">
        <f>IFERROR(VLOOKUP(I233,TVA!$A:$C,3,FALSE),"")</f>
        <v/>
      </c>
      <c r="K234" s="28">
        <f>IF(I233="","",ROUND((G233-H233)*VALUE(SUBSTITUTE(J233,"%",""))/100,2))</f>
        <v/>
      </c>
      <c r="L234" s="27">
        <f>IF(C233="","",IF(ABS(SUMIFS($G:$G,$C:$C,C233)-SUMIFS($H:$H,$C:$C,C233))&lt;=PARAMETRES!$C$2,"OK","À équilibrer"))</f>
        <v/>
      </c>
    </row>
    <row r="235">
      <c r="A235" s="22" t="n"/>
      <c r="B235" s="22" t="n"/>
      <c r="C235" s="22" t="n"/>
      <c r="D235" s="22" t="n"/>
      <c r="E235" s="20">
        <f>IFERROR(VLOOKUP(D234,PLAN_PCG!$A:$B,2,FALSE),"")</f>
        <v/>
      </c>
      <c r="F235" s="22" t="n"/>
      <c r="G235" s="23" t="n"/>
      <c r="H235" s="23" t="n"/>
      <c r="I235" s="22" t="n"/>
      <c r="J235" s="20">
        <f>IFERROR(VLOOKUP(I234,TVA!$A:$C,3,FALSE),"")</f>
        <v/>
      </c>
      <c r="K235" s="26">
        <f>IF(I234="","",ROUND((G234-H234)*VALUE(SUBSTITUTE(J234,"%",""))/100,2))</f>
        <v/>
      </c>
      <c r="L235" s="20">
        <f>IF(C234="","",IF(ABS(SUMIFS($G:$G,$C:$C,C234)-SUMIFS($H:$H,$C:$C,C234))&lt;=PARAMETRES!$C$2,"OK","À équilibrer"))</f>
        <v/>
      </c>
    </row>
    <row r="236">
      <c r="A236" s="27" t="n"/>
      <c r="B236" s="27" t="n"/>
      <c r="C236" s="27" t="n"/>
      <c r="D236" s="27" t="n"/>
      <c r="E236" s="27">
        <f>IFERROR(VLOOKUP(D235,PLAN_PCG!$A:$B,2,FALSE),"")</f>
        <v/>
      </c>
      <c r="F236" s="27" t="n"/>
      <c r="G236" s="28" t="n"/>
      <c r="H236" s="28" t="n"/>
      <c r="I236" s="27" t="n"/>
      <c r="J236" s="27">
        <f>IFERROR(VLOOKUP(I235,TVA!$A:$C,3,FALSE),"")</f>
        <v/>
      </c>
      <c r="K236" s="28">
        <f>IF(I235="","",ROUND((G235-H235)*VALUE(SUBSTITUTE(J235,"%",""))/100,2))</f>
        <v/>
      </c>
      <c r="L236" s="27">
        <f>IF(C235="","",IF(ABS(SUMIFS($G:$G,$C:$C,C235)-SUMIFS($H:$H,$C:$C,C235))&lt;=PARAMETRES!$C$2,"OK","À équilibrer"))</f>
        <v/>
      </c>
    </row>
    <row r="237">
      <c r="A237" s="22" t="n"/>
      <c r="B237" s="22" t="n"/>
      <c r="C237" s="22" t="n"/>
      <c r="D237" s="22" t="n"/>
      <c r="E237" s="20">
        <f>IFERROR(VLOOKUP(D236,PLAN_PCG!$A:$B,2,FALSE),"")</f>
        <v/>
      </c>
      <c r="F237" s="22" t="n"/>
      <c r="G237" s="23" t="n"/>
      <c r="H237" s="23" t="n"/>
      <c r="I237" s="22" t="n"/>
      <c r="J237" s="20">
        <f>IFERROR(VLOOKUP(I236,TVA!$A:$C,3,FALSE),"")</f>
        <v/>
      </c>
      <c r="K237" s="26">
        <f>IF(I236="","",ROUND((G236-H236)*VALUE(SUBSTITUTE(J236,"%",""))/100,2))</f>
        <v/>
      </c>
      <c r="L237" s="20">
        <f>IF(C236="","",IF(ABS(SUMIFS($G:$G,$C:$C,C236)-SUMIFS($H:$H,$C:$C,C236))&lt;=PARAMETRES!$C$2,"OK","À équilibrer"))</f>
        <v/>
      </c>
    </row>
    <row r="238">
      <c r="A238" s="27" t="n"/>
      <c r="B238" s="27" t="n"/>
      <c r="C238" s="27" t="n"/>
      <c r="D238" s="27" t="n"/>
      <c r="E238" s="27">
        <f>IFERROR(VLOOKUP(D237,PLAN_PCG!$A:$B,2,FALSE),"")</f>
        <v/>
      </c>
      <c r="F238" s="27" t="n"/>
      <c r="G238" s="28" t="n"/>
      <c r="H238" s="28" t="n"/>
      <c r="I238" s="27" t="n"/>
      <c r="J238" s="27">
        <f>IFERROR(VLOOKUP(I237,TVA!$A:$C,3,FALSE),"")</f>
        <v/>
      </c>
      <c r="K238" s="28">
        <f>IF(I237="","",ROUND((G237-H237)*VALUE(SUBSTITUTE(J237,"%",""))/100,2))</f>
        <v/>
      </c>
      <c r="L238" s="27">
        <f>IF(C237="","",IF(ABS(SUMIFS($G:$G,$C:$C,C237)-SUMIFS($H:$H,$C:$C,C237))&lt;=PARAMETRES!$C$2,"OK","À équilibrer"))</f>
        <v/>
      </c>
    </row>
    <row r="239">
      <c r="A239" s="22" t="n"/>
      <c r="B239" s="22" t="n"/>
      <c r="C239" s="22" t="n"/>
      <c r="D239" s="22" t="n"/>
      <c r="E239" s="20">
        <f>IFERROR(VLOOKUP(D238,PLAN_PCG!$A:$B,2,FALSE),"")</f>
        <v/>
      </c>
      <c r="F239" s="22" t="n"/>
      <c r="G239" s="23" t="n"/>
      <c r="H239" s="23" t="n"/>
      <c r="I239" s="22" t="n"/>
      <c r="J239" s="20">
        <f>IFERROR(VLOOKUP(I238,TVA!$A:$C,3,FALSE),"")</f>
        <v/>
      </c>
      <c r="K239" s="26">
        <f>IF(I238="","",ROUND((G238-H238)*VALUE(SUBSTITUTE(J238,"%",""))/100,2))</f>
        <v/>
      </c>
      <c r="L239" s="20">
        <f>IF(C238="","",IF(ABS(SUMIFS($G:$G,$C:$C,C238)-SUMIFS($H:$H,$C:$C,C238))&lt;=PARAMETRES!$C$2,"OK","À équilibrer"))</f>
        <v/>
      </c>
    </row>
    <row r="240">
      <c r="A240" s="27" t="n"/>
      <c r="B240" s="27" t="n"/>
      <c r="C240" s="27" t="n"/>
      <c r="D240" s="27" t="n"/>
      <c r="E240" s="27">
        <f>IFERROR(VLOOKUP(D239,PLAN_PCG!$A:$B,2,FALSE),"")</f>
        <v/>
      </c>
      <c r="F240" s="27" t="n"/>
      <c r="G240" s="28" t="n"/>
      <c r="H240" s="28" t="n"/>
      <c r="I240" s="27" t="n"/>
      <c r="J240" s="27">
        <f>IFERROR(VLOOKUP(I239,TVA!$A:$C,3,FALSE),"")</f>
        <v/>
      </c>
      <c r="K240" s="28">
        <f>IF(I239="","",ROUND((G239-H239)*VALUE(SUBSTITUTE(J239,"%",""))/100,2))</f>
        <v/>
      </c>
      <c r="L240" s="27">
        <f>IF(C239="","",IF(ABS(SUMIFS($G:$G,$C:$C,C239)-SUMIFS($H:$H,$C:$C,C239))&lt;=PARAMETRES!$C$2,"OK","À équilibrer"))</f>
        <v/>
      </c>
    </row>
    <row r="241">
      <c r="A241" s="22" t="n"/>
      <c r="B241" s="22" t="n"/>
      <c r="C241" s="22" t="n"/>
      <c r="D241" s="22" t="n"/>
      <c r="E241" s="20">
        <f>IFERROR(VLOOKUP(D240,PLAN_PCG!$A:$B,2,FALSE),"")</f>
        <v/>
      </c>
      <c r="F241" s="22" t="n"/>
      <c r="G241" s="23" t="n"/>
      <c r="H241" s="23" t="n"/>
      <c r="I241" s="22" t="n"/>
      <c r="J241" s="20">
        <f>IFERROR(VLOOKUP(I240,TVA!$A:$C,3,FALSE),"")</f>
        <v/>
      </c>
      <c r="K241" s="26">
        <f>IF(I240="","",ROUND((G240-H240)*VALUE(SUBSTITUTE(J240,"%",""))/100,2))</f>
        <v/>
      </c>
      <c r="L241" s="20">
        <f>IF(C240="","",IF(ABS(SUMIFS($G:$G,$C:$C,C240)-SUMIFS($H:$H,$C:$C,C240))&lt;=PARAMETRES!$C$2,"OK","À équilibrer"))</f>
        <v/>
      </c>
    </row>
    <row r="242">
      <c r="A242" s="27" t="n"/>
      <c r="B242" s="27" t="n"/>
      <c r="C242" s="27" t="n"/>
      <c r="D242" s="27" t="n"/>
      <c r="E242" s="27">
        <f>IFERROR(VLOOKUP(D241,PLAN_PCG!$A:$B,2,FALSE),"")</f>
        <v/>
      </c>
      <c r="F242" s="27" t="n"/>
      <c r="G242" s="28" t="n"/>
      <c r="H242" s="28" t="n"/>
      <c r="I242" s="27" t="n"/>
      <c r="J242" s="27">
        <f>IFERROR(VLOOKUP(I241,TVA!$A:$C,3,FALSE),"")</f>
        <v/>
      </c>
      <c r="K242" s="28">
        <f>IF(I241="","",ROUND((G241-H241)*VALUE(SUBSTITUTE(J241,"%",""))/100,2))</f>
        <v/>
      </c>
      <c r="L242" s="27">
        <f>IF(C241="","",IF(ABS(SUMIFS($G:$G,$C:$C,C241)-SUMIFS($H:$H,$C:$C,C241))&lt;=PARAMETRES!$C$2,"OK","À équilibrer"))</f>
        <v/>
      </c>
    </row>
    <row r="243">
      <c r="A243" s="22" t="n"/>
      <c r="B243" s="22" t="n"/>
      <c r="C243" s="22" t="n"/>
      <c r="D243" s="22" t="n"/>
      <c r="E243" s="20">
        <f>IFERROR(VLOOKUP(D242,PLAN_PCG!$A:$B,2,FALSE),"")</f>
        <v/>
      </c>
      <c r="F243" s="22" t="n"/>
      <c r="G243" s="23" t="n"/>
      <c r="H243" s="23" t="n"/>
      <c r="I243" s="22" t="n"/>
      <c r="J243" s="20">
        <f>IFERROR(VLOOKUP(I242,TVA!$A:$C,3,FALSE),"")</f>
        <v/>
      </c>
      <c r="K243" s="26">
        <f>IF(I242="","",ROUND((G242-H242)*VALUE(SUBSTITUTE(J242,"%",""))/100,2))</f>
        <v/>
      </c>
      <c r="L243" s="20">
        <f>IF(C242="","",IF(ABS(SUMIFS($G:$G,$C:$C,C242)-SUMIFS($H:$H,$C:$C,C242))&lt;=PARAMETRES!$C$2,"OK","À équilibrer"))</f>
        <v/>
      </c>
    </row>
    <row r="244">
      <c r="A244" s="27" t="n"/>
      <c r="B244" s="27" t="n"/>
      <c r="C244" s="27" t="n"/>
      <c r="D244" s="27" t="n"/>
      <c r="E244" s="27">
        <f>IFERROR(VLOOKUP(D243,PLAN_PCG!$A:$B,2,FALSE),"")</f>
        <v/>
      </c>
      <c r="F244" s="27" t="n"/>
      <c r="G244" s="28" t="n"/>
      <c r="H244" s="28" t="n"/>
      <c r="I244" s="27" t="n"/>
      <c r="J244" s="27">
        <f>IFERROR(VLOOKUP(I243,TVA!$A:$C,3,FALSE),"")</f>
        <v/>
      </c>
      <c r="K244" s="28">
        <f>IF(I243="","",ROUND((G243-H243)*VALUE(SUBSTITUTE(J243,"%",""))/100,2))</f>
        <v/>
      </c>
      <c r="L244" s="27">
        <f>IF(C243="","",IF(ABS(SUMIFS($G:$G,$C:$C,C243)-SUMIFS($H:$H,$C:$C,C243))&lt;=PARAMETRES!$C$2,"OK","À équilibrer"))</f>
        <v/>
      </c>
    </row>
    <row r="245">
      <c r="A245" s="22" t="n"/>
      <c r="B245" s="22" t="n"/>
      <c r="C245" s="22" t="n"/>
      <c r="D245" s="22" t="n"/>
      <c r="E245" s="20">
        <f>IFERROR(VLOOKUP(D244,PLAN_PCG!$A:$B,2,FALSE),"")</f>
        <v/>
      </c>
      <c r="F245" s="22" t="n"/>
      <c r="G245" s="23" t="n"/>
      <c r="H245" s="23" t="n"/>
      <c r="I245" s="22" t="n"/>
      <c r="J245" s="20">
        <f>IFERROR(VLOOKUP(I244,TVA!$A:$C,3,FALSE),"")</f>
        <v/>
      </c>
      <c r="K245" s="26">
        <f>IF(I244="","",ROUND((G244-H244)*VALUE(SUBSTITUTE(J244,"%",""))/100,2))</f>
        <v/>
      </c>
      <c r="L245" s="20">
        <f>IF(C244="","",IF(ABS(SUMIFS($G:$G,$C:$C,C244)-SUMIFS($H:$H,$C:$C,C244))&lt;=PARAMETRES!$C$2,"OK","À équilibrer"))</f>
        <v/>
      </c>
    </row>
    <row r="246">
      <c r="A246" s="27" t="n"/>
      <c r="B246" s="27" t="n"/>
      <c r="C246" s="27" t="n"/>
      <c r="D246" s="27" t="n"/>
      <c r="E246" s="27">
        <f>IFERROR(VLOOKUP(D245,PLAN_PCG!$A:$B,2,FALSE),"")</f>
        <v/>
      </c>
      <c r="F246" s="27" t="n"/>
      <c r="G246" s="28" t="n"/>
      <c r="H246" s="28" t="n"/>
      <c r="I246" s="27" t="n"/>
      <c r="J246" s="27">
        <f>IFERROR(VLOOKUP(I245,TVA!$A:$C,3,FALSE),"")</f>
        <v/>
      </c>
      <c r="K246" s="28">
        <f>IF(I245="","",ROUND((G245-H245)*VALUE(SUBSTITUTE(J245,"%",""))/100,2))</f>
        <v/>
      </c>
      <c r="L246" s="27">
        <f>IF(C245="","",IF(ABS(SUMIFS($G:$G,$C:$C,C245)-SUMIFS($H:$H,$C:$C,C245))&lt;=PARAMETRES!$C$2,"OK","À équilibrer"))</f>
        <v/>
      </c>
    </row>
    <row r="247">
      <c r="A247" s="22" t="n"/>
      <c r="B247" s="22" t="n"/>
      <c r="C247" s="22" t="n"/>
      <c r="D247" s="22" t="n"/>
      <c r="E247" s="20">
        <f>IFERROR(VLOOKUP(D246,PLAN_PCG!$A:$B,2,FALSE),"")</f>
        <v/>
      </c>
      <c r="F247" s="22" t="n"/>
      <c r="G247" s="23" t="n"/>
      <c r="H247" s="23" t="n"/>
      <c r="I247" s="22" t="n"/>
      <c r="J247" s="20">
        <f>IFERROR(VLOOKUP(I246,TVA!$A:$C,3,FALSE),"")</f>
        <v/>
      </c>
      <c r="K247" s="26">
        <f>IF(I246="","",ROUND((G246-H246)*VALUE(SUBSTITUTE(J246,"%",""))/100,2))</f>
        <v/>
      </c>
      <c r="L247" s="20">
        <f>IF(C246="","",IF(ABS(SUMIFS($G:$G,$C:$C,C246)-SUMIFS($H:$H,$C:$C,C246))&lt;=PARAMETRES!$C$2,"OK","À équilibrer"))</f>
        <v/>
      </c>
    </row>
    <row r="248">
      <c r="A248" s="27" t="n"/>
      <c r="B248" s="27" t="n"/>
      <c r="C248" s="27" t="n"/>
      <c r="D248" s="27" t="n"/>
      <c r="E248" s="27">
        <f>IFERROR(VLOOKUP(D247,PLAN_PCG!$A:$B,2,FALSE),"")</f>
        <v/>
      </c>
      <c r="F248" s="27" t="n"/>
      <c r="G248" s="28" t="n"/>
      <c r="H248" s="28" t="n"/>
      <c r="I248" s="27" t="n"/>
      <c r="J248" s="27">
        <f>IFERROR(VLOOKUP(I247,TVA!$A:$C,3,FALSE),"")</f>
        <v/>
      </c>
      <c r="K248" s="28">
        <f>IF(I247="","",ROUND((G247-H247)*VALUE(SUBSTITUTE(J247,"%",""))/100,2))</f>
        <v/>
      </c>
      <c r="L248" s="27">
        <f>IF(C247="","",IF(ABS(SUMIFS($G:$G,$C:$C,C247)-SUMIFS($H:$H,$C:$C,C247))&lt;=PARAMETRES!$C$2,"OK","À équilibrer"))</f>
        <v/>
      </c>
    </row>
    <row r="249">
      <c r="A249" s="22" t="n"/>
      <c r="B249" s="22" t="n"/>
      <c r="C249" s="22" t="n"/>
      <c r="D249" s="22" t="n"/>
      <c r="E249" s="20">
        <f>IFERROR(VLOOKUP(D248,PLAN_PCG!$A:$B,2,FALSE),"")</f>
        <v/>
      </c>
      <c r="F249" s="22" t="n"/>
      <c r="G249" s="23" t="n"/>
      <c r="H249" s="23" t="n"/>
      <c r="I249" s="22" t="n"/>
      <c r="J249" s="20">
        <f>IFERROR(VLOOKUP(I248,TVA!$A:$C,3,FALSE),"")</f>
        <v/>
      </c>
      <c r="K249" s="26">
        <f>IF(I248="","",ROUND((G248-H248)*VALUE(SUBSTITUTE(J248,"%",""))/100,2))</f>
        <v/>
      </c>
      <c r="L249" s="20">
        <f>IF(C248="","",IF(ABS(SUMIFS($G:$G,$C:$C,C248)-SUMIFS($H:$H,$C:$C,C248))&lt;=PARAMETRES!$C$2,"OK","À équilibrer"))</f>
        <v/>
      </c>
    </row>
    <row r="250">
      <c r="A250" s="27" t="n"/>
      <c r="B250" s="27" t="n"/>
      <c r="C250" s="27" t="n"/>
      <c r="D250" s="27" t="n"/>
      <c r="E250" s="27">
        <f>IFERROR(VLOOKUP(D249,PLAN_PCG!$A:$B,2,FALSE),"")</f>
        <v/>
      </c>
      <c r="F250" s="27" t="n"/>
      <c r="G250" s="28" t="n"/>
      <c r="H250" s="28" t="n"/>
      <c r="I250" s="27" t="n"/>
      <c r="J250" s="27">
        <f>IFERROR(VLOOKUP(I249,TVA!$A:$C,3,FALSE),"")</f>
        <v/>
      </c>
      <c r="K250" s="28">
        <f>IF(I249="","",ROUND((G249-H249)*VALUE(SUBSTITUTE(J249,"%",""))/100,2))</f>
        <v/>
      </c>
      <c r="L250" s="27">
        <f>IF(C249="","",IF(ABS(SUMIFS($G:$G,$C:$C,C249)-SUMIFS($H:$H,$C:$C,C249))&lt;=PARAMETRES!$C$2,"OK","À équilibrer"))</f>
        <v/>
      </c>
    </row>
    <row r="251">
      <c r="A251" s="22" t="n"/>
      <c r="B251" s="22" t="n"/>
      <c r="C251" s="22" t="n"/>
      <c r="D251" s="22" t="n"/>
      <c r="E251" s="20">
        <f>IFERROR(VLOOKUP(D250,PLAN_PCG!$A:$B,2,FALSE),"")</f>
        <v/>
      </c>
      <c r="F251" s="22" t="n"/>
      <c r="G251" s="23" t="n"/>
      <c r="H251" s="23" t="n"/>
      <c r="I251" s="22" t="n"/>
      <c r="J251" s="20">
        <f>IFERROR(VLOOKUP(I250,TVA!$A:$C,3,FALSE),"")</f>
        <v/>
      </c>
      <c r="K251" s="26">
        <f>IF(I250="","",ROUND((G250-H250)*VALUE(SUBSTITUTE(J250,"%",""))/100,2))</f>
        <v/>
      </c>
      <c r="L251" s="20">
        <f>IF(C250="","",IF(ABS(SUMIFS($G:$G,$C:$C,C250)-SUMIFS($H:$H,$C:$C,C250))&lt;=PARAMETRES!$C$2,"OK","À équilibrer"))</f>
        <v/>
      </c>
    </row>
    <row r="252">
      <c r="A252" s="27" t="n"/>
      <c r="B252" s="27" t="n"/>
      <c r="C252" s="27" t="n"/>
      <c r="D252" s="27" t="n"/>
      <c r="E252" s="27">
        <f>IFERROR(VLOOKUP(D251,PLAN_PCG!$A:$B,2,FALSE),"")</f>
        <v/>
      </c>
      <c r="F252" s="27" t="n"/>
      <c r="G252" s="28" t="n"/>
      <c r="H252" s="28" t="n"/>
      <c r="I252" s="27" t="n"/>
      <c r="J252" s="27">
        <f>IFERROR(VLOOKUP(I251,TVA!$A:$C,3,FALSE),"")</f>
        <v/>
      </c>
      <c r="K252" s="28">
        <f>IF(I251="","",ROUND((G251-H251)*VALUE(SUBSTITUTE(J251,"%",""))/100,2))</f>
        <v/>
      </c>
      <c r="L252" s="27">
        <f>IF(C251="","",IF(ABS(SUMIFS($G:$G,$C:$C,C251)-SUMIFS($H:$H,$C:$C,C251))&lt;=PARAMETRES!$C$2,"OK","À équilibrer"))</f>
        <v/>
      </c>
    </row>
    <row r="253">
      <c r="A253" s="22" t="n"/>
      <c r="B253" s="22" t="n"/>
      <c r="C253" s="22" t="n"/>
      <c r="D253" s="22" t="n"/>
      <c r="E253" s="20">
        <f>IFERROR(VLOOKUP(D252,PLAN_PCG!$A:$B,2,FALSE),"")</f>
        <v/>
      </c>
      <c r="F253" s="22" t="n"/>
      <c r="G253" s="23" t="n"/>
      <c r="H253" s="23" t="n"/>
      <c r="I253" s="22" t="n"/>
      <c r="J253" s="20">
        <f>IFERROR(VLOOKUP(I252,TVA!$A:$C,3,FALSE),"")</f>
        <v/>
      </c>
      <c r="K253" s="26">
        <f>IF(I252="","",ROUND((G252-H252)*VALUE(SUBSTITUTE(J252,"%",""))/100,2))</f>
        <v/>
      </c>
      <c r="L253" s="20">
        <f>IF(C252="","",IF(ABS(SUMIFS($G:$G,$C:$C,C252)-SUMIFS($H:$H,$C:$C,C252))&lt;=PARAMETRES!$C$2,"OK","À équilibrer"))</f>
        <v/>
      </c>
    </row>
    <row r="254">
      <c r="A254" s="27" t="n"/>
      <c r="B254" s="27" t="n"/>
      <c r="C254" s="27" t="n"/>
      <c r="D254" s="27" t="n"/>
      <c r="E254" s="27">
        <f>IFERROR(VLOOKUP(D253,PLAN_PCG!$A:$B,2,FALSE),"")</f>
        <v/>
      </c>
      <c r="F254" s="27" t="n"/>
      <c r="G254" s="28" t="n"/>
      <c r="H254" s="28" t="n"/>
      <c r="I254" s="27" t="n"/>
      <c r="J254" s="27">
        <f>IFERROR(VLOOKUP(I253,TVA!$A:$C,3,FALSE),"")</f>
        <v/>
      </c>
      <c r="K254" s="28">
        <f>IF(I253="","",ROUND((G253-H253)*VALUE(SUBSTITUTE(J253,"%",""))/100,2))</f>
        <v/>
      </c>
      <c r="L254" s="27">
        <f>IF(C253="","",IF(ABS(SUMIFS($G:$G,$C:$C,C253)-SUMIFS($H:$H,$C:$C,C253))&lt;=PARAMETRES!$C$2,"OK","À équilibrer"))</f>
        <v/>
      </c>
    </row>
    <row r="255">
      <c r="A255" s="22" t="n"/>
      <c r="B255" s="22" t="n"/>
      <c r="C255" s="22" t="n"/>
      <c r="D255" s="22" t="n"/>
      <c r="E255" s="20">
        <f>IFERROR(VLOOKUP(D254,PLAN_PCG!$A:$B,2,FALSE),"")</f>
        <v/>
      </c>
      <c r="F255" s="22" t="n"/>
      <c r="G255" s="23" t="n"/>
      <c r="H255" s="23" t="n"/>
      <c r="I255" s="22" t="n"/>
      <c r="J255" s="20">
        <f>IFERROR(VLOOKUP(I254,TVA!$A:$C,3,FALSE),"")</f>
        <v/>
      </c>
      <c r="K255" s="26">
        <f>IF(I254="","",ROUND((G254-H254)*VALUE(SUBSTITUTE(J254,"%",""))/100,2))</f>
        <v/>
      </c>
      <c r="L255" s="20">
        <f>IF(C254="","",IF(ABS(SUMIFS($G:$G,$C:$C,C254)-SUMIFS($H:$H,$C:$C,C254))&lt;=PARAMETRES!$C$2,"OK","À équilibrer"))</f>
        <v/>
      </c>
    </row>
    <row r="256">
      <c r="A256" s="27" t="n"/>
      <c r="B256" s="27" t="n"/>
      <c r="C256" s="27" t="n"/>
      <c r="D256" s="27" t="n"/>
      <c r="E256" s="27">
        <f>IFERROR(VLOOKUP(D255,PLAN_PCG!$A:$B,2,FALSE),"")</f>
        <v/>
      </c>
      <c r="F256" s="27" t="n"/>
      <c r="G256" s="28" t="n"/>
      <c r="H256" s="28" t="n"/>
      <c r="I256" s="27" t="n"/>
      <c r="J256" s="27">
        <f>IFERROR(VLOOKUP(I255,TVA!$A:$C,3,FALSE),"")</f>
        <v/>
      </c>
      <c r="K256" s="28">
        <f>IF(I255="","",ROUND((G255-H255)*VALUE(SUBSTITUTE(J255,"%",""))/100,2))</f>
        <v/>
      </c>
      <c r="L256" s="27">
        <f>IF(C255="","",IF(ABS(SUMIFS($G:$G,$C:$C,C255)-SUMIFS($H:$H,$C:$C,C255))&lt;=PARAMETRES!$C$2,"OK","À équilibrer"))</f>
        <v/>
      </c>
    </row>
    <row r="257">
      <c r="A257" s="22" t="n"/>
      <c r="B257" s="22" t="n"/>
      <c r="C257" s="22" t="n"/>
      <c r="D257" s="22" t="n"/>
      <c r="E257" s="20">
        <f>IFERROR(VLOOKUP(D256,PLAN_PCG!$A:$B,2,FALSE),"")</f>
        <v/>
      </c>
      <c r="F257" s="22" t="n"/>
      <c r="G257" s="23" t="n"/>
      <c r="H257" s="23" t="n"/>
      <c r="I257" s="22" t="n"/>
      <c r="J257" s="20">
        <f>IFERROR(VLOOKUP(I256,TVA!$A:$C,3,FALSE),"")</f>
        <v/>
      </c>
      <c r="K257" s="26">
        <f>IF(I256="","",ROUND((G256-H256)*VALUE(SUBSTITUTE(J256,"%",""))/100,2))</f>
        <v/>
      </c>
      <c r="L257" s="20">
        <f>IF(C256="","",IF(ABS(SUMIFS($G:$G,$C:$C,C256)-SUMIFS($H:$H,$C:$C,C256))&lt;=PARAMETRES!$C$2,"OK","À équilibrer"))</f>
        <v/>
      </c>
    </row>
    <row r="258">
      <c r="A258" s="27" t="n"/>
      <c r="B258" s="27" t="n"/>
      <c r="C258" s="27" t="n"/>
      <c r="D258" s="27" t="n"/>
      <c r="E258" s="27">
        <f>IFERROR(VLOOKUP(D257,PLAN_PCG!$A:$B,2,FALSE),"")</f>
        <v/>
      </c>
      <c r="F258" s="27" t="n"/>
      <c r="G258" s="28" t="n"/>
      <c r="H258" s="28" t="n"/>
      <c r="I258" s="27" t="n"/>
      <c r="J258" s="27">
        <f>IFERROR(VLOOKUP(I257,TVA!$A:$C,3,FALSE),"")</f>
        <v/>
      </c>
      <c r="K258" s="28">
        <f>IF(I257="","",ROUND((G257-H257)*VALUE(SUBSTITUTE(J257,"%",""))/100,2))</f>
        <v/>
      </c>
      <c r="L258" s="27">
        <f>IF(C257="","",IF(ABS(SUMIFS($G:$G,$C:$C,C257)-SUMIFS($H:$H,$C:$C,C257))&lt;=PARAMETRES!$C$2,"OK","À équilibrer"))</f>
        <v/>
      </c>
    </row>
    <row r="259">
      <c r="A259" s="22" t="n"/>
      <c r="B259" s="22" t="n"/>
      <c r="C259" s="22" t="n"/>
      <c r="D259" s="22" t="n"/>
      <c r="E259" s="20">
        <f>IFERROR(VLOOKUP(D258,PLAN_PCG!$A:$B,2,FALSE),"")</f>
        <v/>
      </c>
      <c r="F259" s="22" t="n"/>
      <c r="G259" s="23" t="n"/>
      <c r="H259" s="23" t="n"/>
      <c r="I259" s="22" t="n"/>
      <c r="J259" s="20">
        <f>IFERROR(VLOOKUP(I258,TVA!$A:$C,3,FALSE),"")</f>
        <v/>
      </c>
      <c r="K259" s="26">
        <f>IF(I258="","",ROUND((G258-H258)*VALUE(SUBSTITUTE(J258,"%",""))/100,2))</f>
        <v/>
      </c>
      <c r="L259" s="20">
        <f>IF(C258="","",IF(ABS(SUMIFS($G:$G,$C:$C,C258)-SUMIFS($H:$H,$C:$C,C258))&lt;=PARAMETRES!$C$2,"OK","À équilibrer"))</f>
        <v/>
      </c>
    </row>
    <row r="260">
      <c r="A260" s="27" t="n"/>
      <c r="B260" s="27" t="n"/>
      <c r="C260" s="27" t="n"/>
      <c r="D260" s="27" t="n"/>
      <c r="E260" s="27">
        <f>IFERROR(VLOOKUP(D259,PLAN_PCG!$A:$B,2,FALSE),"")</f>
        <v/>
      </c>
      <c r="F260" s="27" t="n"/>
      <c r="G260" s="28" t="n"/>
      <c r="H260" s="28" t="n"/>
      <c r="I260" s="27" t="n"/>
      <c r="J260" s="27">
        <f>IFERROR(VLOOKUP(I259,TVA!$A:$C,3,FALSE),"")</f>
        <v/>
      </c>
      <c r="K260" s="28">
        <f>IF(I259="","",ROUND((G259-H259)*VALUE(SUBSTITUTE(J259,"%",""))/100,2))</f>
        <v/>
      </c>
      <c r="L260" s="27">
        <f>IF(C259="","",IF(ABS(SUMIFS($G:$G,$C:$C,C259)-SUMIFS($H:$H,$C:$C,C259))&lt;=PARAMETRES!$C$2,"OK","À équilibrer"))</f>
        <v/>
      </c>
    </row>
    <row r="261">
      <c r="A261" s="22" t="n"/>
      <c r="B261" s="22" t="n"/>
      <c r="C261" s="22" t="n"/>
      <c r="D261" s="22" t="n"/>
      <c r="E261" s="20">
        <f>IFERROR(VLOOKUP(D260,PLAN_PCG!$A:$B,2,FALSE),"")</f>
        <v/>
      </c>
      <c r="F261" s="22" t="n"/>
      <c r="G261" s="23" t="n"/>
      <c r="H261" s="23" t="n"/>
      <c r="I261" s="22" t="n"/>
      <c r="J261" s="20">
        <f>IFERROR(VLOOKUP(I260,TVA!$A:$C,3,FALSE),"")</f>
        <v/>
      </c>
      <c r="K261" s="26">
        <f>IF(I260="","",ROUND((G260-H260)*VALUE(SUBSTITUTE(J260,"%",""))/100,2))</f>
        <v/>
      </c>
      <c r="L261" s="20">
        <f>IF(C260="","",IF(ABS(SUMIFS($G:$G,$C:$C,C260)-SUMIFS($H:$H,$C:$C,C260))&lt;=PARAMETRES!$C$2,"OK","À équilibrer"))</f>
        <v/>
      </c>
    </row>
    <row r="262">
      <c r="A262" s="27" t="n"/>
      <c r="B262" s="27" t="n"/>
      <c r="C262" s="27" t="n"/>
      <c r="D262" s="27" t="n"/>
      <c r="E262" s="27">
        <f>IFERROR(VLOOKUP(D261,PLAN_PCG!$A:$B,2,FALSE),"")</f>
        <v/>
      </c>
      <c r="F262" s="27" t="n"/>
      <c r="G262" s="28" t="n"/>
      <c r="H262" s="28" t="n"/>
      <c r="I262" s="27" t="n"/>
      <c r="J262" s="27">
        <f>IFERROR(VLOOKUP(I261,TVA!$A:$C,3,FALSE),"")</f>
        <v/>
      </c>
      <c r="K262" s="28">
        <f>IF(I261="","",ROUND((G261-H261)*VALUE(SUBSTITUTE(J261,"%",""))/100,2))</f>
        <v/>
      </c>
      <c r="L262" s="27">
        <f>IF(C261="","",IF(ABS(SUMIFS($G:$G,$C:$C,C261)-SUMIFS($H:$H,$C:$C,C261))&lt;=PARAMETRES!$C$2,"OK","À équilibrer"))</f>
        <v/>
      </c>
    </row>
    <row r="263">
      <c r="A263" s="22" t="n"/>
      <c r="B263" s="22" t="n"/>
      <c r="C263" s="22" t="n"/>
      <c r="D263" s="22" t="n"/>
      <c r="E263" s="20">
        <f>IFERROR(VLOOKUP(D262,PLAN_PCG!$A:$B,2,FALSE),"")</f>
        <v/>
      </c>
      <c r="F263" s="22" t="n"/>
      <c r="G263" s="23" t="n"/>
      <c r="H263" s="23" t="n"/>
      <c r="I263" s="22" t="n"/>
      <c r="J263" s="20">
        <f>IFERROR(VLOOKUP(I262,TVA!$A:$C,3,FALSE),"")</f>
        <v/>
      </c>
      <c r="K263" s="26">
        <f>IF(I262="","",ROUND((G262-H262)*VALUE(SUBSTITUTE(J262,"%",""))/100,2))</f>
        <v/>
      </c>
      <c r="L263" s="20">
        <f>IF(C262="","",IF(ABS(SUMIFS($G:$G,$C:$C,C262)-SUMIFS($H:$H,$C:$C,C262))&lt;=PARAMETRES!$C$2,"OK","À équilibrer"))</f>
        <v/>
      </c>
    </row>
    <row r="264">
      <c r="A264" s="27" t="n"/>
      <c r="B264" s="27" t="n"/>
      <c r="C264" s="27" t="n"/>
      <c r="D264" s="27" t="n"/>
      <c r="E264" s="27">
        <f>IFERROR(VLOOKUP(D263,PLAN_PCG!$A:$B,2,FALSE),"")</f>
        <v/>
      </c>
      <c r="F264" s="27" t="n"/>
      <c r="G264" s="28" t="n"/>
      <c r="H264" s="28" t="n"/>
      <c r="I264" s="27" t="n"/>
      <c r="J264" s="27">
        <f>IFERROR(VLOOKUP(I263,TVA!$A:$C,3,FALSE),"")</f>
        <v/>
      </c>
      <c r="K264" s="28">
        <f>IF(I263="","",ROUND((G263-H263)*VALUE(SUBSTITUTE(J263,"%",""))/100,2))</f>
        <v/>
      </c>
      <c r="L264" s="27">
        <f>IF(C263="","",IF(ABS(SUMIFS($G:$G,$C:$C,C263)-SUMIFS($H:$H,$C:$C,C263))&lt;=PARAMETRES!$C$2,"OK","À équilibrer"))</f>
        <v/>
      </c>
    </row>
    <row r="265">
      <c r="A265" s="22" t="n"/>
      <c r="B265" s="22" t="n"/>
      <c r="C265" s="22" t="n"/>
      <c r="D265" s="22" t="n"/>
      <c r="E265" s="20">
        <f>IFERROR(VLOOKUP(D264,PLAN_PCG!$A:$B,2,FALSE),"")</f>
        <v/>
      </c>
      <c r="F265" s="22" t="n"/>
      <c r="G265" s="23" t="n"/>
      <c r="H265" s="23" t="n"/>
      <c r="I265" s="22" t="n"/>
      <c r="J265" s="20">
        <f>IFERROR(VLOOKUP(I264,TVA!$A:$C,3,FALSE),"")</f>
        <v/>
      </c>
      <c r="K265" s="26">
        <f>IF(I264="","",ROUND((G264-H264)*VALUE(SUBSTITUTE(J264,"%",""))/100,2))</f>
        <v/>
      </c>
      <c r="L265" s="20">
        <f>IF(C264="","",IF(ABS(SUMIFS($G:$G,$C:$C,C264)-SUMIFS($H:$H,$C:$C,C264))&lt;=PARAMETRES!$C$2,"OK","À équilibrer"))</f>
        <v/>
      </c>
    </row>
    <row r="266">
      <c r="A266" s="27" t="n"/>
      <c r="B266" s="27" t="n"/>
      <c r="C266" s="27" t="n"/>
      <c r="D266" s="27" t="n"/>
      <c r="E266" s="27">
        <f>IFERROR(VLOOKUP(D265,PLAN_PCG!$A:$B,2,FALSE),"")</f>
        <v/>
      </c>
      <c r="F266" s="27" t="n"/>
      <c r="G266" s="28" t="n"/>
      <c r="H266" s="28" t="n"/>
      <c r="I266" s="27" t="n"/>
      <c r="J266" s="27">
        <f>IFERROR(VLOOKUP(I265,TVA!$A:$C,3,FALSE),"")</f>
        <v/>
      </c>
      <c r="K266" s="28">
        <f>IF(I265="","",ROUND((G265-H265)*VALUE(SUBSTITUTE(J265,"%",""))/100,2))</f>
        <v/>
      </c>
      <c r="L266" s="27">
        <f>IF(C265="","",IF(ABS(SUMIFS($G:$G,$C:$C,C265)-SUMIFS($H:$H,$C:$C,C265))&lt;=PARAMETRES!$C$2,"OK","À équilibrer"))</f>
        <v/>
      </c>
    </row>
    <row r="267">
      <c r="A267" s="22" t="n"/>
      <c r="B267" s="22" t="n"/>
      <c r="C267" s="22" t="n"/>
      <c r="D267" s="22" t="n"/>
      <c r="E267" s="20">
        <f>IFERROR(VLOOKUP(D266,PLAN_PCG!$A:$B,2,FALSE),"")</f>
        <v/>
      </c>
      <c r="F267" s="22" t="n"/>
      <c r="G267" s="23" t="n"/>
      <c r="H267" s="23" t="n"/>
      <c r="I267" s="22" t="n"/>
      <c r="J267" s="20">
        <f>IFERROR(VLOOKUP(I266,TVA!$A:$C,3,FALSE),"")</f>
        <v/>
      </c>
      <c r="K267" s="26">
        <f>IF(I266="","",ROUND((G266-H266)*VALUE(SUBSTITUTE(J266,"%",""))/100,2))</f>
        <v/>
      </c>
      <c r="L267" s="20">
        <f>IF(C266="","",IF(ABS(SUMIFS($G:$G,$C:$C,C266)-SUMIFS($H:$H,$C:$C,C266))&lt;=PARAMETRES!$C$2,"OK","À équilibrer"))</f>
        <v/>
      </c>
    </row>
    <row r="268">
      <c r="A268" s="27" t="n"/>
      <c r="B268" s="27" t="n"/>
      <c r="C268" s="27" t="n"/>
      <c r="D268" s="27" t="n"/>
      <c r="E268" s="27">
        <f>IFERROR(VLOOKUP(D267,PLAN_PCG!$A:$B,2,FALSE),"")</f>
        <v/>
      </c>
      <c r="F268" s="27" t="n"/>
      <c r="G268" s="28" t="n"/>
      <c r="H268" s="28" t="n"/>
      <c r="I268" s="27" t="n"/>
      <c r="J268" s="27">
        <f>IFERROR(VLOOKUP(I267,TVA!$A:$C,3,FALSE),"")</f>
        <v/>
      </c>
      <c r="K268" s="28">
        <f>IF(I267="","",ROUND((G267-H267)*VALUE(SUBSTITUTE(J267,"%",""))/100,2))</f>
        <v/>
      </c>
      <c r="L268" s="27">
        <f>IF(C267="","",IF(ABS(SUMIFS($G:$G,$C:$C,C267)-SUMIFS($H:$H,$C:$C,C267))&lt;=PARAMETRES!$C$2,"OK","À équilibrer"))</f>
        <v/>
      </c>
    </row>
    <row r="269">
      <c r="A269" s="22" t="n"/>
      <c r="B269" s="22" t="n"/>
      <c r="C269" s="22" t="n"/>
      <c r="D269" s="22" t="n"/>
      <c r="E269" s="20">
        <f>IFERROR(VLOOKUP(D268,PLAN_PCG!$A:$B,2,FALSE),"")</f>
        <v/>
      </c>
      <c r="F269" s="22" t="n"/>
      <c r="G269" s="23" t="n"/>
      <c r="H269" s="23" t="n"/>
      <c r="I269" s="22" t="n"/>
      <c r="J269" s="20">
        <f>IFERROR(VLOOKUP(I268,TVA!$A:$C,3,FALSE),"")</f>
        <v/>
      </c>
      <c r="K269" s="26">
        <f>IF(I268="","",ROUND((G268-H268)*VALUE(SUBSTITUTE(J268,"%",""))/100,2))</f>
        <v/>
      </c>
      <c r="L269" s="20">
        <f>IF(C268="","",IF(ABS(SUMIFS($G:$G,$C:$C,C268)-SUMIFS($H:$H,$C:$C,C268))&lt;=PARAMETRES!$C$2,"OK","À équilibrer"))</f>
        <v/>
      </c>
    </row>
    <row r="270">
      <c r="A270" s="27" t="n"/>
      <c r="B270" s="27" t="n"/>
      <c r="C270" s="27" t="n"/>
      <c r="D270" s="27" t="n"/>
      <c r="E270" s="27">
        <f>IFERROR(VLOOKUP(D269,PLAN_PCG!$A:$B,2,FALSE),"")</f>
        <v/>
      </c>
      <c r="F270" s="27" t="n"/>
      <c r="G270" s="28" t="n"/>
      <c r="H270" s="28" t="n"/>
      <c r="I270" s="27" t="n"/>
      <c r="J270" s="27">
        <f>IFERROR(VLOOKUP(I269,TVA!$A:$C,3,FALSE),"")</f>
        <v/>
      </c>
      <c r="K270" s="28">
        <f>IF(I269="","",ROUND((G269-H269)*VALUE(SUBSTITUTE(J269,"%",""))/100,2))</f>
        <v/>
      </c>
      <c r="L270" s="27">
        <f>IF(C269="","",IF(ABS(SUMIFS($G:$G,$C:$C,C269)-SUMIFS($H:$H,$C:$C,C269))&lt;=PARAMETRES!$C$2,"OK","À équilibrer"))</f>
        <v/>
      </c>
    </row>
    <row r="271">
      <c r="A271" s="22" t="n"/>
      <c r="B271" s="22" t="n"/>
      <c r="C271" s="22" t="n"/>
      <c r="D271" s="22" t="n"/>
      <c r="E271" s="20">
        <f>IFERROR(VLOOKUP(D270,PLAN_PCG!$A:$B,2,FALSE),"")</f>
        <v/>
      </c>
      <c r="F271" s="22" t="n"/>
      <c r="G271" s="23" t="n"/>
      <c r="H271" s="23" t="n"/>
      <c r="I271" s="22" t="n"/>
      <c r="J271" s="20">
        <f>IFERROR(VLOOKUP(I270,TVA!$A:$C,3,FALSE),"")</f>
        <v/>
      </c>
      <c r="K271" s="26">
        <f>IF(I270="","",ROUND((G270-H270)*VALUE(SUBSTITUTE(J270,"%",""))/100,2))</f>
        <v/>
      </c>
      <c r="L271" s="20">
        <f>IF(C270="","",IF(ABS(SUMIFS($G:$G,$C:$C,C270)-SUMIFS($H:$H,$C:$C,C270))&lt;=PARAMETRES!$C$2,"OK","À équilibrer"))</f>
        <v/>
      </c>
    </row>
    <row r="272">
      <c r="A272" s="27" t="n"/>
      <c r="B272" s="27" t="n"/>
      <c r="C272" s="27" t="n"/>
      <c r="D272" s="27" t="n"/>
      <c r="E272" s="27">
        <f>IFERROR(VLOOKUP(D271,PLAN_PCG!$A:$B,2,FALSE),"")</f>
        <v/>
      </c>
      <c r="F272" s="27" t="n"/>
      <c r="G272" s="28" t="n"/>
      <c r="H272" s="28" t="n"/>
      <c r="I272" s="27" t="n"/>
      <c r="J272" s="27">
        <f>IFERROR(VLOOKUP(I271,TVA!$A:$C,3,FALSE),"")</f>
        <v/>
      </c>
      <c r="K272" s="28">
        <f>IF(I271="","",ROUND((G271-H271)*VALUE(SUBSTITUTE(J271,"%",""))/100,2))</f>
        <v/>
      </c>
      <c r="L272" s="27">
        <f>IF(C271="","",IF(ABS(SUMIFS($G:$G,$C:$C,C271)-SUMIFS($H:$H,$C:$C,C271))&lt;=PARAMETRES!$C$2,"OK","À équilibrer"))</f>
        <v/>
      </c>
    </row>
    <row r="273">
      <c r="A273" s="22" t="n"/>
      <c r="B273" s="22" t="n"/>
      <c r="C273" s="22" t="n"/>
      <c r="D273" s="22" t="n"/>
      <c r="E273" s="20">
        <f>IFERROR(VLOOKUP(D272,PLAN_PCG!$A:$B,2,FALSE),"")</f>
        <v/>
      </c>
      <c r="F273" s="22" t="n"/>
      <c r="G273" s="23" t="n"/>
      <c r="H273" s="23" t="n"/>
      <c r="I273" s="22" t="n"/>
      <c r="J273" s="20">
        <f>IFERROR(VLOOKUP(I272,TVA!$A:$C,3,FALSE),"")</f>
        <v/>
      </c>
      <c r="K273" s="26">
        <f>IF(I272="","",ROUND((G272-H272)*VALUE(SUBSTITUTE(J272,"%",""))/100,2))</f>
        <v/>
      </c>
      <c r="L273" s="20">
        <f>IF(C272="","",IF(ABS(SUMIFS($G:$G,$C:$C,C272)-SUMIFS($H:$H,$C:$C,C272))&lt;=PARAMETRES!$C$2,"OK","À équilibrer"))</f>
        <v/>
      </c>
    </row>
    <row r="274">
      <c r="A274" s="27" t="n"/>
      <c r="B274" s="27" t="n"/>
      <c r="C274" s="27" t="n"/>
      <c r="D274" s="27" t="n"/>
      <c r="E274" s="27">
        <f>IFERROR(VLOOKUP(D273,PLAN_PCG!$A:$B,2,FALSE),"")</f>
        <v/>
      </c>
      <c r="F274" s="27" t="n"/>
      <c r="G274" s="28" t="n"/>
      <c r="H274" s="28" t="n"/>
      <c r="I274" s="27" t="n"/>
      <c r="J274" s="27">
        <f>IFERROR(VLOOKUP(I273,TVA!$A:$C,3,FALSE),"")</f>
        <v/>
      </c>
      <c r="K274" s="28">
        <f>IF(I273="","",ROUND((G273-H273)*VALUE(SUBSTITUTE(J273,"%",""))/100,2))</f>
        <v/>
      </c>
      <c r="L274" s="27">
        <f>IF(C273="","",IF(ABS(SUMIFS($G:$G,$C:$C,C273)-SUMIFS($H:$H,$C:$C,C273))&lt;=PARAMETRES!$C$2,"OK","À équilibrer"))</f>
        <v/>
      </c>
    </row>
    <row r="275">
      <c r="A275" s="22" t="n"/>
      <c r="B275" s="22" t="n"/>
      <c r="C275" s="22" t="n"/>
      <c r="D275" s="22" t="n"/>
      <c r="E275" s="20">
        <f>IFERROR(VLOOKUP(D274,PLAN_PCG!$A:$B,2,FALSE),"")</f>
        <v/>
      </c>
      <c r="F275" s="22" t="n"/>
      <c r="G275" s="23" t="n"/>
      <c r="H275" s="23" t="n"/>
      <c r="I275" s="22" t="n"/>
      <c r="J275" s="20">
        <f>IFERROR(VLOOKUP(I274,TVA!$A:$C,3,FALSE),"")</f>
        <v/>
      </c>
      <c r="K275" s="26">
        <f>IF(I274="","",ROUND((G274-H274)*VALUE(SUBSTITUTE(J274,"%",""))/100,2))</f>
        <v/>
      </c>
      <c r="L275" s="20">
        <f>IF(C274="","",IF(ABS(SUMIFS($G:$G,$C:$C,C274)-SUMIFS($H:$H,$C:$C,C274))&lt;=PARAMETRES!$C$2,"OK","À équilibrer"))</f>
        <v/>
      </c>
    </row>
    <row r="276">
      <c r="A276" s="27" t="n"/>
      <c r="B276" s="27" t="n"/>
      <c r="C276" s="27" t="n"/>
      <c r="D276" s="27" t="n"/>
      <c r="E276" s="27">
        <f>IFERROR(VLOOKUP(D275,PLAN_PCG!$A:$B,2,FALSE),"")</f>
        <v/>
      </c>
      <c r="F276" s="27" t="n"/>
      <c r="G276" s="28" t="n"/>
      <c r="H276" s="28" t="n"/>
      <c r="I276" s="27" t="n"/>
      <c r="J276" s="27">
        <f>IFERROR(VLOOKUP(I275,TVA!$A:$C,3,FALSE),"")</f>
        <v/>
      </c>
      <c r="K276" s="28">
        <f>IF(I275="","",ROUND((G275-H275)*VALUE(SUBSTITUTE(J275,"%",""))/100,2))</f>
        <v/>
      </c>
      <c r="L276" s="27">
        <f>IF(C275="","",IF(ABS(SUMIFS($G:$G,$C:$C,C275)-SUMIFS($H:$H,$C:$C,C275))&lt;=PARAMETRES!$C$2,"OK","À équilibrer"))</f>
        <v/>
      </c>
    </row>
    <row r="277">
      <c r="A277" s="22" t="n"/>
      <c r="B277" s="22" t="n"/>
      <c r="C277" s="22" t="n"/>
      <c r="D277" s="22" t="n"/>
      <c r="E277" s="20">
        <f>IFERROR(VLOOKUP(D276,PLAN_PCG!$A:$B,2,FALSE),"")</f>
        <v/>
      </c>
      <c r="F277" s="22" t="n"/>
      <c r="G277" s="23" t="n"/>
      <c r="H277" s="23" t="n"/>
      <c r="I277" s="22" t="n"/>
      <c r="J277" s="20">
        <f>IFERROR(VLOOKUP(I276,TVA!$A:$C,3,FALSE),"")</f>
        <v/>
      </c>
      <c r="K277" s="26">
        <f>IF(I276="","",ROUND((G276-H276)*VALUE(SUBSTITUTE(J276,"%",""))/100,2))</f>
        <v/>
      </c>
      <c r="L277" s="20">
        <f>IF(C276="","",IF(ABS(SUMIFS($G:$G,$C:$C,C276)-SUMIFS($H:$H,$C:$C,C276))&lt;=PARAMETRES!$C$2,"OK","À équilibrer"))</f>
        <v/>
      </c>
    </row>
    <row r="278">
      <c r="A278" s="27" t="n"/>
      <c r="B278" s="27" t="n"/>
      <c r="C278" s="27" t="n"/>
      <c r="D278" s="27" t="n"/>
      <c r="E278" s="27">
        <f>IFERROR(VLOOKUP(D277,PLAN_PCG!$A:$B,2,FALSE),"")</f>
        <v/>
      </c>
      <c r="F278" s="27" t="n"/>
      <c r="G278" s="28" t="n"/>
      <c r="H278" s="28" t="n"/>
      <c r="I278" s="27" t="n"/>
      <c r="J278" s="27">
        <f>IFERROR(VLOOKUP(I277,TVA!$A:$C,3,FALSE),"")</f>
        <v/>
      </c>
      <c r="K278" s="28">
        <f>IF(I277="","",ROUND((G277-H277)*VALUE(SUBSTITUTE(J277,"%",""))/100,2))</f>
        <v/>
      </c>
      <c r="L278" s="27">
        <f>IF(C277="","",IF(ABS(SUMIFS($G:$G,$C:$C,C277)-SUMIFS($H:$H,$C:$C,C277))&lt;=PARAMETRES!$C$2,"OK","À équilibrer"))</f>
        <v/>
      </c>
    </row>
    <row r="279">
      <c r="A279" s="22" t="n"/>
      <c r="B279" s="22" t="n"/>
      <c r="C279" s="22" t="n"/>
      <c r="D279" s="22" t="n"/>
      <c r="E279" s="20">
        <f>IFERROR(VLOOKUP(D278,PLAN_PCG!$A:$B,2,FALSE),"")</f>
        <v/>
      </c>
      <c r="F279" s="22" t="n"/>
      <c r="G279" s="23" t="n"/>
      <c r="H279" s="23" t="n"/>
      <c r="I279" s="22" t="n"/>
      <c r="J279" s="20">
        <f>IFERROR(VLOOKUP(I278,TVA!$A:$C,3,FALSE),"")</f>
        <v/>
      </c>
      <c r="K279" s="26">
        <f>IF(I278="","",ROUND((G278-H278)*VALUE(SUBSTITUTE(J278,"%",""))/100,2))</f>
        <v/>
      </c>
      <c r="L279" s="20">
        <f>IF(C278="","",IF(ABS(SUMIFS($G:$G,$C:$C,C278)-SUMIFS($H:$H,$C:$C,C278))&lt;=PARAMETRES!$C$2,"OK","À équilibrer"))</f>
        <v/>
      </c>
    </row>
    <row r="280">
      <c r="A280" s="27" t="n"/>
      <c r="B280" s="27" t="n"/>
      <c r="C280" s="27" t="n"/>
      <c r="D280" s="27" t="n"/>
      <c r="E280" s="27">
        <f>IFERROR(VLOOKUP(D279,PLAN_PCG!$A:$B,2,FALSE),"")</f>
        <v/>
      </c>
      <c r="F280" s="27" t="n"/>
      <c r="G280" s="28" t="n"/>
      <c r="H280" s="28" t="n"/>
      <c r="I280" s="27" t="n"/>
      <c r="J280" s="27">
        <f>IFERROR(VLOOKUP(I279,TVA!$A:$C,3,FALSE),"")</f>
        <v/>
      </c>
      <c r="K280" s="28">
        <f>IF(I279="","",ROUND((G279-H279)*VALUE(SUBSTITUTE(J279,"%",""))/100,2))</f>
        <v/>
      </c>
      <c r="L280" s="27">
        <f>IF(C279="","",IF(ABS(SUMIFS($G:$G,$C:$C,C279)-SUMIFS($H:$H,$C:$C,C279))&lt;=PARAMETRES!$C$2,"OK","À équilibrer"))</f>
        <v/>
      </c>
    </row>
    <row r="281">
      <c r="A281" s="22" t="n"/>
      <c r="B281" s="22" t="n"/>
      <c r="C281" s="22" t="n"/>
      <c r="D281" s="22" t="n"/>
      <c r="E281" s="20">
        <f>IFERROR(VLOOKUP(D280,PLAN_PCG!$A:$B,2,FALSE),"")</f>
        <v/>
      </c>
      <c r="F281" s="22" t="n"/>
      <c r="G281" s="23" t="n"/>
      <c r="H281" s="23" t="n"/>
      <c r="I281" s="22" t="n"/>
      <c r="J281" s="20">
        <f>IFERROR(VLOOKUP(I280,TVA!$A:$C,3,FALSE),"")</f>
        <v/>
      </c>
      <c r="K281" s="26">
        <f>IF(I280="","",ROUND((G280-H280)*VALUE(SUBSTITUTE(J280,"%",""))/100,2))</f>
        <v/>
      </c>
      <c r="L281" s="20">
        <f>IF(C280="","",IF(ABS(SUMIFS($G:$G,$C:$C,C280)-SUMIFS($H:$H,$C:$C,C280))&lt;=PARAMETRES!$C$2,"OK","À équilibrer"))</f>
        <v/>
      </c>
    </row>
    <row r="282">
      <c r="A282" s="27" t="n"/>
      <c r="B282" s="27" t="n"/>
      <c r="C282" s="27" t="n"/>
      <c r="D282" s="27" t="n"/>
      <c r="E282" s="27">
        <f>IFERROR(VLOOKUP(D281,PLAN_PCG!$A:$B,2,FALSE),"")</f>
        <v/>
      </c>
      <c r="F282" s="27" t="n"/>
      <c r="G282" s="28" t="n"/>
      <c r="H282" s="28" t="n"/>
      <c r="I282" s="27" t="n"/>
      <c r="J282" s="27">
        <f>IFERROR(VLOOKUP(I281,TVA!$A:$C,3,FALSE),"")</f>
        <v/>
      </c>
      <c r="K282" s="28">
        <f>IF(I281="","",ROUND((G281-H281)*VALUE(SUBSTITUTE(J281,"%",""))/100,2))</f>
        <v/>
      </c>
      <c r="L282" s="27">
        <f>IF(C281="","",IF(ABS(SUMIFS($G:$G,$C:$C,C281)-SUMIFS($H:$H,$C:$C,C281))&lt;=PARAMETRES!$C$2,"OK","À équilibrer"))</f>
        <v/>
      </c>
    </row>
    <row r="283">
      <c r="A283" s="22" t="n"/>
      <c r="B283" s="22" t="n"/>
      <c r="C283" s="22" t="n"/>
      <c r="D283" s="22" t="n"/>
      <c r="E283" s="20">
        <f>IFERROR(VLOOKUP(D282,PLAN_PCG!$A:$B,2,FALSE),"")</f>
        <v/>
      </c>
      <c r="F283" s="22" t="n"/>
      <c r="G283" s="23" t="n"/>
      <c r="H283" s="23" t="n"/>
      <c r="I283" s="22" t="n"/>
      <c r="J283" s="20">
        <f>IFERROR(VLOOKUP(I282,TVA!$A:$C,3,FALSE),"")</f>
        <v/>
      </c>
      <c r="K283" s="26">
        <f>IF(I282="","",ROUND((G282-H282)*VALUE(SUBSTITUTE(J282,"%",""))/100,2))</f>
        <v/>
      </c>
      <c r="L283" s="20">
        <f>IF(C282="","",IF(ABS(SUMIFS($G:$G,$C:$C,C282)-SUMIFS($H:$H,$C:$C,C282))&lt;=PARAMETRES!$C$2,"OK","À équilibrer"))</f>
        <v/>
      </c>
    </row>
    <row r="284">
      <c r="A284" s="27" t="n"/>
      <c r="B284" s="27" t="n"/>
      <c r="C284" s="27" t="n"/>
      <c r="D284" s="27" t="n"/>
      <c r="E284" s="27">
        <f>IFERROR(VLOOKUP(D283,PLAN_PCG!$A:$B,2,FALSE),"")</f>
        <v/>
      </c>
      <c r="F284" s="27" t="n"/>
      <c r="G284" s="28" t="n"/>
      <c r="H284" s="28" t="n"/>
      <c r="I284" s="27" t="n"/>
      <c r="J284" s="27">
        <f>IFERROR(VLOOKUP(I283,TVA!$A:$C,3,FALSE),"")</f>
        <v/>
      </c>
      <c r="K284" s="28">
        <f>IF(I283="","",ROUND((G283-H283)*VALUE(SUBSTITUTE(J283,"%",""))/100,2))</f>
        <v/>
      </c>
      <c r="L284" s="27">
        <f>IF(C283="","",IF(ABS(SUMIFS($G:$G,$C:$C,C283)-SUMIFS($H:$H,$C:$C,C283))&lt;=PARAMETRES!$C$2,"OK","À équilibrer"))</f>
        <v/>
      </c>
    </row>
    <row r="285">
      <c r="A285" s="22" t="n"/>
      <c r="B285" s="22" t="n"/>
      <c r="C285" s="22" t="n"/>
      <c r="D285" s="22" t="n"/>
      <c r="E285" s="20">
        <f>IFERROR(VLOOKUP(D284,PLAN_PCG!$A:$B,2,FALSE),"")</f>
        <v/>
      </c>
      <c r="F285" s="22" t="n"/>
      <c r="G285" s="23" t="n"/>
      <c r="H285" s="23" t="n"/>
      <c r="I285" s="22" t="n"/>
      <c r="J285" s="20">
        <f>IFERROR(VLOOKUP(I284,TVA!$A:$C,3,FALSE),"")</f>
        <v/>
      </c>
      <c r="K285" s="26">
        <f>IF(I284="","",ROUND((G284-H284)*VALUE(SUBSTITUTE(J284,"%",""))/100,2))</f>
        <v/>
      </c>
      <c r="L285" s="20">
        <f>IF(C284="","",IF(ABS(SUMIFS($G:$G,$C:$C,C284)-SUMIFS($H:$H,$C:$C,C284))&lt;=PARAMETRES!$C$2,"OK","À équilibrer"))</f>
        <v/>
      </c>
    </row>
    <row r="286">
      <c r="A286" s="27" t="n"/>
      <c r="B286" s="27" t="n"/>
      <c r="C286" s="27" t="n"/>
      <c r="D286" s="27" t="n"/>
      <c r="E286" s="27">
        <f>IFERROR(VLOOKUP(D285,PLAN_PCG!$A:$B,2,FALSE),"")</f>
        <v/>
      </c>
      <c r="F286" s="27" t="n"/>
      <c r="G286" s="28" t="n"/>
      <c r="H286" s="28" t="n"/>
      <c r="I286" s="27" t="n"/>
      <c r="J286" s="27">
        <f>IFERROR(VLOOKUP(I285,TVA!$A:$C,3,FALSE),"")</f>
        <v/>
      </c>
      <c r="K286" s="28">
        <f>IF(I285="","",ROUND((G285-H285)*VALUE(SUBSTITUTE(J285,"%",""))/100,2))</f>
        <v/>
      </c>
      <c r="L286" s="27">
        <f>IF(C285="","",IF(ABS(SUMIFS($G:$G,$C:$C,C285)-SUMIFS($H:$H,$C:$C,C285))&lt;=PARAMETRES!$C$2,"OK","À équilibrer"))</f>
        <v/>
      </c>
    </row>
    <row r="287">
      <c r="A287" s="22" t="n"/>
      <c r="B287" s="22" t="n"/>
      <c r="C287" s="22" t="n"/>
      <c r="D287" s="22" t="n"/>
      <c r="E287" s="20">
        <f>IFERROR(VLOOKUP(D286,PLAN_PCG!$A:$B,2,FALSE),"")</f>
        <v/>
      </c>
      <c r="F287" s="22" t="n"/>
      <c r="G287" s="23" t="n"/>
      <c r="H287" s="23" t="n"/>
      <c r="I287" s="22" t="n"/>
      <c r="J287" s="20">
        <f>IFERROR(VLOOKUP(I286,TVA!$A:$C,3,FALSE),"")</f>
        <v/>
      </c>
      <c r="K287" s="26">
        <f>IF(I286="","",ROUND((G286-H286)*VALUE(SUBSTITUTE(J286,"%",""))/100,2))</f>
        <v/>
      </c>
      <c r="L287" s="20">
        <f>IF(C286="","",IF(ABS(SUMIFS($G:$G,$C:$C,C286)-SUMIFS($H:$H,$C:$C,C286))&lt;=PARAMETRES!$C$2,"OK","À équilibrer"))</f>
        <v/>
      </c>
    </row>
    <row r="288">
      <c r="A288" s="27" t="n"/>
      <c r="B288" s="27" t="n"/>
      <c r="C288" s="27" t="n"/>
      <c r="D288" s="27" t="n"/>
      <c r="E288" s="27">
        <f>IFERROR(VLOOKUP(D287,PLAN_PCG!$A:$B,2,FALSE),"")</f>
        <v/>
      </c>
      <c r="F288" s="27" t="n"/>
      <c r="G288" s="28" t="n"/>
      <c r="H288" s="28" t="n"/>
      <c r="I288" s="27" t="n"/>
      <c r="J288" s="27">
        <f>IFERROR(VLOOKUP(I287,TVA!$A:$C,3,FALSE),"")</f>
        <v/>
      </c>
      <c r="K288" s="28">
        <f>IF(I287="","",ROUND((G287-H287)*VALUE(SUBSTITUTE(J287,"%",""))/100,2))</f>
        <v/>
      </c>
      <c r="L288" s="27">
        <f>IF(C287="","",IF(ABS(SUMIFS($G:$G,$C:$C,C287)-SUMIFS($H:$H,$C:$C,C287))&lt;=PARAMETRES!$C$2,"OK","À équilibrer"))</f>
        <v/>
      </c>
    </row>
    <row r="289">
      <c r="A289" s="22" t="n"/>
      <c r="B289" s="22" t="n"/>
      <c r="C289" s="22" t="n"/>
      <c r="D289" s="22" t="n"/>
      <c r="E289" s="20">
        <f>IFERROR(VLOOKUP(D288,PLAN_PCG!$A:$B,2,FALSE),"")</f>
        <v/>
      </c>
      <c r="F289" s="22" t="n"/>
      <c r="G289" s="23" t="n"/>
      <c r="H289" s="23" t="n"/>
      <c r="I289" s="22" t="n"/>
      <c r="J289" s="20">
        <f>IFERROR(VLOOKUP(I288,TVA!$A:$C,3,FALSE),"")</f>
        <v/>
      </c>
      <c r="K289" s="26">
        <f>IF(I288="","",ROUND((G288-H288)*VALUE(SUBSTITUTE(J288,"%",""))/100,2))</f>
        <v/>
      </c>
      <c r="L289" s="20">
        <f>IF(C288="","",IF(ABS(SUMIFS($G:$G,$C:$C,C288)-SUMIFS($H:$H,$C:$C,C288))&lt;=PARAMETRES!$C$2,"OK","À équilibrer"))</f>
        <v/>
      </c>
    </row>
    <row r="290">
      <c r="A290" s="27" t="n"/>
      <c r="B290" s="27" t="n"/>
      <c r="C290" s="27" t="n"/>
      <c r="D290" s="27" t="n"/>
      <c r="E290" s="27">
        <f>IFERROR(VLOOKUP(D289,PLAN_PCG!$A:$B,2,FALSE),"")</f>
        <v/>
      </c>
      <c r="F290" s="27" t="n"/>
      <c r="G290" s="28" t="n"/>
      <c r="H290" s="28" t="n"/>
      <c r="I290" s="27" t="n"/>
      <c r="J290" s="27">
        <f>IFERROR(VLOOKUP(I289,TVA!$A:$C,3,FALSE),"")</f>
        <v/>
      </c>
      <c r="K290" s="28">
        <f>IF(I289="","",ROUND((G289-H289)*VALUE(SUBSTITUTE(J289,"%",""))/100,2))</f>
        <v/>
      </c>
      <c r="L290" s="27">
        <f>IF(C289="","",IF(ABS(SUMIFS($G:$G,$C:$C,C289)-SUMIFS($H:$H,$C:$C,C289))&lt;=PARAMETRES!$C$2,"OK","À équilibrer"))</f>
        <v/>
      </c>
    </row>
    <row r="291">
      <c r="A291" s="22" t="n"/>
      <c r="B291" s="22" t="n"/>
      <c r="C291" s="22" t="n"/>
      <c r="D291" s="22" t="n"/>
      <c r="E291" s="20">
        <f>IFERROR(VLOOKUP(D290,PLAN_PCG!$A:$B,2,FALSE),"")</f>
        <v/>
      </c>
      <c r="F291" s="22" t="n"/>
      <c r="G291" s="23" t="n"/>
      <c r="H291" s="23" t="n"/>
      <c r="I291" s="22" t="n"/>
      <c r="J291" s="20">
        <f>IFERROR(VLOOKUP(I290,TVA!$A:$C,3,FALSE),"")</f>
        <v/>
      </c>
      <c r="K291" s="26">
        <f>IF(I290="","",ROUND((G290-H290)*VALUE(SUBSTITUTE(J290,"%",""))/100,2))</f>
        <v/>
      </c>
      <c r="L291" s="20">
        <f>IF(C290="","",IF(ABS(SUMIFS($G:$G,$C:$C,C290)-SUMIFS($H:$H,$C:$C,C290))&lt;=PARAMETRES!$C$2,"OK","À équilibrer"))</f>
        <v/>
      </c>
    </row>
    <row r="292">
      <c r="A292" s="27" t="n"/>
      <c r="B292" s="27" t="n"/>
      <c r="C292" s="27" t="n"/>
      <c r="D292" s="27" t="n"/>
      <c r="E292" s="27">
        <f>IFERROR(VLOOKUP(D291,PLAN_PCG!$A:$B,2,FALSE),"")</f>
        <v/>
      </c>
      <c r="F292" s="27" t="n"/>
      <c r="G292" s="28" t="n"/>
      <c r="H292" s="28" t="n"/>
      <c r="I292" s="27" t="n"/>
      <c r="J292" s="27">
        <f>IFERROR(VLOOKUP(I291,TVA!$A:$C,3,FALSE),"")</f>
        <v/>
      </c>
      <c r="K292" s="28">
        <f>IF(I291="","",ROUND((G291-H291)*VALUE(SUBSTITUTE(J291,"%",""))/100,2))</f>
        <v/>
      </c>
      <c r="L292" s="27">
        <f>IF(C291="","",IF(ABS(SUMIFS($G:$G,$C:$C,C291)-SUMIFS($H:$H,$C:$C,C291))&lt;=PARAMETRES!$C$2,"OK","À équilibrer"))</f>
        <v/>
      </c>
    </row>
    <row r="293">
      <c r="A293" s="22" t="n"/>
      <c r="B293" s="22" t="n"/>
      <c r="C293" s="22" t="n"/>
      <c r="D293" s="22" t="n"/>
      <c r="E293" s="20">
        <f>IFERROR(VLOOKUP(D292,PLAN_PCG!$A:$B,2,FALSE),"")</f>
        <v/>
      </c>
      <c r="F293" s="22" t="n"/>
      <c r="G293" s="23" t="n"/>
      <c r="H293" s="23" t="n"/>
      <c r="I293" s="22" t="n"/>
      <c r="J293" s="20">
        <f>IFERROR(VLOOKUP(I292,TVA!$A:$C,3,FALSE),"")</f>
        <v/>
      </c>
      <c r="K293" s="26">
        <f>IF(I292="","",ROUND((G292-H292)*VALUE(SUBSTITUTE(J292,"%",""))/100,2))</f>
        <v/>
      </c>
      <c r="L293" s="20">
        <f>IF(C292="","",IF(ABS(SUMIFS($G:$G,$C:$C,C292)-SUMIFS($H:$H,$C:$C,C292))&lt;=PARAMETRES!$C$2,"OK","À équilibrer"))</f>
        <v/>
      </c>
    </row>
    <row r="294">
      <c r="A294" s="27" t="n"/>
      <c r="B294" s="27" t="n"/>
      <c r="C294" s="27" t="n"/>
      <c r="D294" s="27" t="n"/>
      <c r="E294" s="27">
        <f>IFERROR(VLOOKUP(D293,PLAN_PCG!$A:$B,2,FALSE),"")</f>
        <v/>
      </c>
      <c r="F294" s="27" t="n"/>
      <c r="G294" s="28" t="n"/>
      <c r="H294" s="28" t="n"/>
      <c r="I294" s="27" t="n"/>
      <c r="J294" s="27">
        <f>IFERROR(VLOOKUP(I293,TVA!$A:$C,3,FALSE),"")</f>
        <v/>
      </c>
      <c r="K294" s="28">
        <f>IF(I293="","",ROUND((G293-H293)*VALUE(SUBSTITUTE(J293,"%",""))/100,2))</f>
        <v/>
      </c>
      <c r="L294" s="27">
        <f>IF(C293="","",IF(ABS(SUMIFS($G:$G,$C:$C,C293)-SUMIFS($H:$H,$C:$C,C293))&lt;=PARAMETRES!$C$2,"OK","À équilibrer"))</f>
        <v/>
      </c>
    </row>
    <row r="295">
      <c r="A295" s="22" t="n"/>
      <c r="B295" s="22" t="n"/>
      <c r="C295" s="22" t="n"/>
      <c r="D295" s="22" t="n"/>
      <c r="E295" s="20">
        <f>IFERROR(VLOOKUP(D294,PLAN_PCG!$A:$B,2,FALSE),"")</f>
        <v/>
      </c>
      <c r="F295" s="22" t="n"/>
      <c r="G295" s="23" t="n"/>
      <c r="H295" s="23" t="n"/>
      <c r="I295" s="22" t="n"/>
      <c r="J295" s="20">
        <f>IFERROR(VLOOKUP(I294,TVA!$A:$C,3,FALSE),"")</f>
        <v/>
      </c>
      <c r="K295" s="26">
        <f>IF(I294="","",ROUND((G294-H294)*VALUE(SUBSTITUTE(J294,"%",""))/100,2))</f>
        <v/>
      </c>
      <c r="L295" s="20">
        <f>IF(C294="","",IF(ABS(SUMIFS($G:$G,$C:$C,C294)-SUMIFS($H:$H,$C:$C,C294))&lt;=PARAMETRES!$C$2,"OK","À équilibrer"))</f>
        <v/>
      </c>
    </row>
    <row r="296">
      <c r="A296" s="27" t="n"/>
      <c r="B296" s="27" t="n"/>
      <c r="C296" s="27" t="n"/>
      <c r="D296" s="27" t="n"/>
      <c r="E296" s="27">
        <f>IFERROR(VLOOKUP(D295,PLAN_PCG!$A:$B,2,FALSE),"")</f>
        <v/>
      </c>
      <c r="F296" s="27" t="n"/>
      <c r="G296" s="28" t="n"/>
      <c r="H296" s="28" t="n"/>
      <c r="I296" s="27" t="n"/>
      <c r="J296" s="27">
        <f>IFERROR(VLOOKUP(I295,TVA!$A:$C,3,FALSE),"")</f>
        <v/>
      </c>
      <c r="K296" s="28">
        <f>IF(I295="","",ROUND((G295-H295)*VALUE(SUBSTITUTE(J295,"%",""))/100,2))</f>
        <v/>
      </c>
      <c r="L296" s="27">
        <f>IF(C295="","",IF(ABS(SUMIFS($G:$G,$C:$C,C295)-SUMIFS($H:$H,$C:$C,C295))&lt;=PARAMETRES!$C$2,"OK","À équilibrer"))</f>
        <v/>
      </c>
    </row>
    <row r="297">
      <c r="A297" s="22" t="n"/>
      <c r="B297" s="22" t="n"/>
      <c r="C297" s="22" t="n"/>
      <c r="D297" s="22" t="n"/>
      <c r="E297" s="20">
        <f>IFERROR(VLOOKUP(D296,PLAN_PCG!$A:$B,2,FALSE),"")</f>
        <v/>
      </c>
      <c r="F297" s="22" t="n"/>
      <c r="G297" s="23" t="n"/>
      <c r="H297" s="23" t="n"/>
      <c r="I297" s="22" t="n"/>
      <c r="J297" s="20">
        <f>IFERROR(VLOOKUP(I296,TVA!$A:$C,3,FALSE),"")</f>
        <v/>
      </c>
      <c r="K297" s="26">
        <f>IF(I296="","",ROUND((G296-H296)*VALUE(SUBSTITUTE(J296,"%",""))/100,2))</f>
        <v/>
      </c>
      <c r="L297" s="20">
        <f>IF(C296="","",IF(ABS(SUMIFS($G:$G,$C:$C,C296)-SUMIFS($H:$H,$C:$C,C296))&lt;=PARAMETRES!$C$2,"OK","À équilibrer"))</f>
        <v/>
      </c>
    </row>
    <row r="298">
      <c r="A298" s="27" t="n"/>
      <c r="B298" s="27" t="n"/>
      <c r="C298" s="27" t="n"/>
      <c r="D298" s="27" t="n"/>
      <c r="E298" s="27">
        <f>IFERROR(VLOOKUP(D297,PLAN_PCG!$A:$B,2,FALSE),"")</f>
        <v/>
      </c>
      <c r="F298" s="27" t="n"/>
      <c r="G298" s="28" t="n"/>
      <c r="H298" s="28" t="n"/>
      <c r="I298" s="27" t="n"/>
      <c r="J298" s="27">
        <f>IFERROR(VLOOKUP(I297,TVA!$A:$C,3,FALSE),"")</f>
        <v/>
      </c>
      <c r="K298" s="28">
        <f>IF(I297="","",ROUND((G297-H297)*VALUE(SUBSTITUTE(J297,"%",""))/100,2))</f>
        <v/>
      </c>
      <c r="L298" s="27">
        <f>IF(C297="","",IF(ABS(SUMIFS($G:$G,$C:$C,C297)-SUMIFS($H:$H,$C:$C,C297))&lt;=PARAMETRES!$C$2,"OK","À équilibrer"))</f>
        <v/>
      </c>
    </row>
    <row r="299">
      <c r="A299" s="22" t="n"/>
      <c r="B299" s="22" t="n"/>
      <c r="C299" s="22" t="n"/>
      <c r="D299" s="22" t="n"/>
      <c r="E299" s="20">
        <f>IFERROR(VLOOKUP(D298,PLAN_PCG!$A:$B,2,FALSE),"")</f>
        <v/>
      </c>
      <c r="F299" s="22" t="n"/>
      <c r="G299" s="23" t="n"/>
      <c r="H299" s="23" t="n"/>
      <c r="I299" s="22" t="n"/>
      <c r="J299" s="20">
        <f>IFERROR(VLOOKUP(I298,TVA!$A:$C,3,FALSE),"")</f>
        <v/>
      </c>
      <c r="K299" s="26">
        <f>IF(I298="","",ROUND((G298-H298)*VALUE(SUBSTITUTE(J298,"%",""))/100,2))</f>
        <v/>
      </c>
      <c r="L299" s="20">
        <f>IF(C298="","",IF(ABS(SUMIFS($G:$G,$C:$C,C298)-SUMIFS($H:$H,$C:$C,C298))&lt;=PARAMETRES!$C$2,"OK","À équilibrer"))</f>
        <v/>
      </c>
    </row>
    <row r="300">
      <c r="A300" s="27" t="n"/>
      <c r="B300" s="27" t="n"/>
      <c r="C300" s="27" t="n"/>
      <c r="D300" s="27" t="n"/>
      <c r="E300" s="27">
        <f>IFERROR(VLOOKUP(D299,PLAN_PCG!$A:$B,2,FALSE),"")</f>
        <v/>
      </c>
      <c r="F300" s="27" t="n"/>
      <c r="G300" s="28" t="n"/>
      <c r="H300" s="28" t="n"/>
      <c r="I300" s="27" t="n"/>
      <c r="J300" s="27">
        <f>IFERROR(VLOOKUP(I299,TVA!$A:$C,3,FALSE),"")</f>
        <v/>
      </c>
      <c r="K300" s="28">
        <f>IF(I299="","",ROUND((G299-H299)*VALUE(SUBSTITUTE(J299,"%",""))/100,2))</f>
        <v/>
      </c>
      <c r="L300" s="27">
        <f>IF(C299="","",IF(ABS(SUMIFS($G:$G,$C:$C,C299)-SUMIFS($H:$H,$C:$C,C299))&lt;=PARAMETRES!$C$2,"OK","À équilibrer"))</f>
        <v/>
      </c>
    </row>
    <row r="301">
      <c r="A301" s="22" t="n"/>
      <c r="B301" s="22" t="n"/>
      <c r="C301" s="22" t="n"/>
      <c r="D301" s="22" t="n"/>
      <c r="E301" s="20">
        <f>IFERROR(VLOOKUP(D300,PLAN_PCG!$A:$B,2,FALSE),"")</f>
        <v/>
      </c>
      <c r="F301" s="22" t="n"/>
      <c r="G301" s="23" t="n"/>
      <c r="H301" s="23" t="n"/>
      <c r="I301" s="22" t="n"/>
      <c r="J301" s="20">
        <f>IFERROR(VLOOKUP(I300,TVA!$A:$C,3,FALSE),"")</f>
        <v/>
      </c>
      <c r="K301" s="26">
        <f>IF(I300="","",ROUND((G300-H300)*VALUE(SUBSTITUTE(J300,"%",""))/100,2))</f>
        <v/>
      </c>
      <c r="L301" s="20">
        <f>IF(C300="","",IF(ABS(SUMIFS($G:$G,$C:$C,C300)-SUMIFS($H:$H,$C:$C,C300))&lt;=PARAMETRES!$C$2,"OK","À équilibrer"))</f>
        <v/>
      </c>
    </row>
    <row r="302">
      <c r="A302" s="27" t="n"/>
      <c r="B302" s="27" t="n"/>
      <c r="C302" s="27" t="n"/>
      <c r="D302" s="27" t="n"/>
      <c r="E302" s="27">
        <f>IFERROR(VLOOKUP(D301,PLAN_PCG!$A:$B,2,FALSE),"")</f>
        <v/>
      </c>
      <c r="F302" s="27" t="n"/>
      <c r="G302" s="28" t="n"/>
      <c r="H302" s="28" t="n"/>
      <c r="I302" s="27" t="n"/>
      <c r="J302" s="27">
        <f>IFERROR(VLOOKUP(I301,TVA!$A:$C,3,FALSE),"")</f>
        <v/>
      </c>
      <c r="K302" s="28">
        <f>IF(I301="","",ROUND((G301-H301)*VALUE(SUBSTITUTE(J301,"%",""))/100,2))</f>
        <v/>
      </c>
      <c r="L302" s="27">
        <f>IF(C301="","",IF(ABS(SUMIFS($G:$G,$C:$C,C301)-SUMIFS($H:$H,$C:$C,C301))&lt;=PARAMETRES!$C$2,"OK","À équilibrer"))</f>
        <v/>
      </c>
    </row>
    <row r="303">
      <c r="A303" s="22" t="n"/>
      <c r="B303" s="22" t="n"/>
      <c r="C303" s="22" t="n"/>
      <c r="D303" s="22" t="n"/>
      <c r="E303" s="20">
        <f>IFERROR(VLOOKUP(D302,PLAN_PCG!$A:$B,2,FALSE),"")</f>
        <v/>
      </c>
      <c r="F303" s="22" t="n"/>
      <c r="G303" s="23" t="n"/>
      <c r="H303" s="23" t="n"/>
      <c r="I303" s="22" t="n"/>
      <c r="J303" s="20">
        <f>IFERROR(VLOOKUP(I302,TVA!$A:$C,3,FALSE),"")</f>
        <v/>
      </c>
      <c r="K303" s="26">
        <f>IF(I302="","",ROUND((G302-H302)*VALUE(SUBSTITUTE(J302,"%",""))/100,2))</f>
        <v/>
      </c>
      <c r="L303" s="20">
        <f>IF(C302="","",IF(ABS(SUMIFS($G:$G,$C:$C,C302)-SUMIFS($H:$H,$C:$C,C302))&lt;=PARAMETRES!$C$2,"OK","À équilibrer"))</f>
        <v/>
      </c>
    </row>
    <row r="304">
      <c r="A304" s="27" t="n"/>
      <c r="B304" s="27" t="n"/>
      <c r="C304" s="27" t="n"/>
      <c r="D304" s="27" t="n"/>
      <c r="E304" s="27">
        <f>IFERROR(VLOOKUP(D303,PLAN_PCG!$A:$B,2,FALSE),"")</f>
        <v/>
      </c>
      <c r="F304" s="27" t="n"/>
      <c r="G304" s="28" t="n"/>
      <c r="H304" s="28" t="n"/>
      <c r="I304" s="27" t="n"/>
      <c r="J304" s="27">
        <f>IFERROR(VLOOKUP(I303,TVA!$A:$C,3,FALSE),"")</f>
        <v/>
      </c>
      <c r="K304" s="28">
        <f>IF(I303="","",ROUND((G303-H303)*VALUE(SUBSTITUTE(J303,"%",""))/100,2))</f>
        <v/>
      </c>
      <c r="L304" s="27">
        <f>IF(C303="","",IF(ABS(SUMIFS($G:$G,$C:$C,C303)-SUMIFS($H:$H,$C:$C,C303))&lt;=PARAMETRES!$C$2,"OK","À équilibrer"))</f>
        <v/>
      </c>
    </row>
    <row r="305">
      <c r="A305" s="22" t="n"/>
      <c r="B305" s="22" t="n"/>
      <c r="C305" s="22" t="n"/>
      <c r="D305" s="22" t="n"/>
      <c r="E305" s="20">
        <f>IFERROR(VLOOKUP(D304,PLAN_PCG!$A:$B,2,FALSE),"")</f>
        <v/>
      </c>
      <c r="F305" s="22" t="n"/>
      <c r="G305" s="23" t="n"/>
      <c r="H305" s="23" t="n"/>
      <c r="I305" s="22" t="n"/>
      <c r="J305" s="20">
        <f>IFERROR(VLOOKUP(I304,TVA!$A:$C,3,FALSE),"")</f>
        <v/>
      </c>
      <c r="K305" s="26">
        <f>IF(I304="","",ROUND((G304-H304)*VALUE(SUBSTITUTE(J304,"%",""))/100,2))</f>
        <v/>
      </c>
      <c r="L305" s="20">
        <f>IF(C304="","",IF(ABS(SUMIFS($G:$G,$C:$C,C304)-SUMIFS($H:$H,$C:$C,C304))&lt;=PARAMETRES!$C$2,"OK","À équilibrer"))</f>
        <v/>
      </c>
    </row>
    <row r="306">
      <c r="A306" s="27" t="n"/>
      <c r="B306" s="27" t="n"/>
      <c r="C306" s="27" t="n"/>
      <c r="D306" s="27" t="n"/>
      <c r="E306" s="27">
        <f>IFERROR(VLOOKUP(D305,PLAN_PCG!$A:$B,2,FALSE),"")</f>
        <v/>
      </c>
      <c r="F306" s="27" t="n"/>
      <c r="G306" s="28" t="n"/>
      <c r="H306" s="28" t="n"/>
      <c r="I306" s="27" t="n"/>
      <c r="J306" s="27">
        <f>IFERROR(VLOOKUP(I305,TVA!$A:$C,3,FALSE),"")</f>
        <v/>
      </c>
      <c r="K306" s="28">
        <f>IF(I305="","",ROUND((G305-H305)*VALUE(SUBSTITUTE(J305,"%",""))/100,2))</f>
        <v/>
      </c>
      <c r="L306" s="27">
        <f>IF(C305="","",IF(ABS(SUMIFS($G:$G,$C:$C,C305)-SUMIFS($H:$H,$C:$C,C305))&lt;=PARAMETRES!$C$2,"OK","À équilibrer"))</f>
        <v/>
      </c>
    </row>
    <row r="307">
      <c r="A307" s="22" t="n"/>
      <c r="B307" s="22" t="n"/>
      <c r="C307" s="22" t="n"/>
      <c r="D307" s="22" t="n"/>
      <c r="E307" s="20">
        <f>IFERROR(VLOOKUP(D306,PLAN_PCG!$A:$B,2,FALSE),"")</f>
        <v/>
      </c>
      <c r="F307" s="22" t="n"/>
      <c r="G307" s="23" t="n"/>
      <c r="H307" s="23" t="n"/>
      <c r="I307" s="22" t="n"/>
      <c r="J307" s="20">
        <f>IFERROR(VLOOKUP(I306,TVA!$A:$C,3,FALSE),"")</f>
        <v/>
      </c>
      <c r="K307" s="26">
        <f>IF(I306="","",ROUND((G306-H306)*VALUE(SUBSTITUTE(J306,"%",""))/100,2))</f>
        <v/>
      </c>
      <c r="L307" s="20">
        <f>IF(C306="","",IF(ABS(SUMIFS($G:$G,$C:$C,C306)-SUMIFS($H:$H,$C:$C,C306))&lt;=PARAMETRES!$C$2,"OK","À équilibrer"))</f>
        <v/>
      </c>
    </row>
    <row r="308">
      <c r="A308" s="27" t="n"/>
      <c r="B308" s="27" t="n"/>
      <c r="C308" s="27" t="n"/>
      <c r="D308" s="27" t="n"/>
      <c r="E308" s="27">
        <f>IFERROR(VLOOKUP(D307,PLAN_PCG!$A:$B,2,FALSE),"")</f>
        <v/>
      </c>
      <c r="F308" s="27" t="n"/>
      <c r="G308" s="28" t="n"/>
      <c r="H308" s="28" t="n"/>
      <c r="I308" s="27" t="n"/>
      <c r="J308" s="27">
        <f>IFERROR(VLOOKUP(I307,TVA!$A:$C,3,FALSE),"")</f>
        <v/>
      </c>
      <c r="K308" s="28">
        <f>IF(I307="","",ROUND((G307-H307)*VALUE(SUBSTITUTE(J307,"%",""))/100,2))</f>
        <v/>
      </c>
      <c r="L308" s="27">
        <f>IF(C307="","",IF(ABS(SUMIFS($G:$G,$C:$C,C307)-SUMIFS($H:$H,$C:$C,C307))&lt;=PARAMETRES!$C$2,"OK","À équilibrer"))</f>
        <v/>
      </c>
    </row>
    <row r="309">
      <c r="A309" s="22" t="n"/>
      <c r="B309" s="22" t="n"/>
      <c r="C309" s="22" t="n"/>
      <c r="D309" s="22" t="n"/>
      <c r="E309" s="20">
        <f>IFERROR(VLOOKUP(D308,PLAN_PCG!$A:$B,2,FALSE),"")</f>
        <v/>
      </c>
      <c r="F309" s="22" t="n"/>
      <c r="G309" s="23" t="n"/>
      <c r="H309" s="23" t="n"/>
      <c r="I309" s="22" t="n"/>
      <c r="J309" s="20">
        <f>IFERROR(VLOOKUP(I308,TVA!$A:$C,3,FALSE),"")</f>
        <v/>
      </c>
      <c r="K309" s="26">
        <f>IF(I308="","",ROUND((G308-H308)*VALUE(SUBSTITUTE(J308,"%",""))/100,2))</f>
        <v/>
      </c>
      <c r="L309" s="20">
        <f>IF(C308="","",IF(ABS(SUMIFS($G:$G,$C:$C,C308)-SUMIFS($H:$H,$C:$C,C308))&lt;=PARAMETRES!$C$2,"OK","À équilibrer"))</f>
        <v/>
      </c>
    </row>
    <row r="310">
      <c r="A310" s="27" t="n"/>
      <c r="B310" s="27" t="n"/>
      <c r="C310" s="27" t="n"/>
      <c r="D310" s="27" t="n"/>
      <c r="E310" s="27">
        <f>IFERROR(VLOOKUP(D309,PLAN_PCG!$A:$B,2,FALSE),"")</f>
        <v/>
      </c>
      <c r="F310" s="27" t="n"/>
      <c r="G310" s="28" t="n"/>
      <c r="H310" s="28" t="n"/>
      <c r="I310" s="27" t="n"/>
      <c r="J310" s="27">
        <f>IFERROR(VLOOKUP(I309,TVA!$A:$C,3,FALSE),"")</f>
        <v/>
      </c>
      <c r="K310" s="28">
        <f>IF(I309="","",ROUND((G309-H309)*VALUE(SUBSTITUTE(J309,"%",""))/100,2))</f>
        <v/>
      </c>
      <c r="L310" s="27">
        <f>IF(C309="","",IF(ABS(SUMIFS($G:$G,$C:$C,C309)-SUMIFS($H:$H,$C:$C,C309))&lt;=PARAMETRES!$C$2,"OK","À équilibrer"))</f>
        <v/>
      </c>
    </row>
    <row r="311">
      <c r="A311" s="22" t="n"/>
      <c r="B311" s="22" t="n"/>
      <c r="C311" s="22" t="n"/>
      <c r="D311" s="22" t="n"/>
      <c r="E311" s="20">
        <f>IFERROR(VLOOKUP(D310,PLAN_PCG!$A:$B,2,FALSE),"")</f>
        <v/>
      </c>
      <c r="F311" s="22" t="n"/>
      <c r="G311" s="23" t="n"/>
      <c r="H311" s="23" t="n"/>
      <c r="I311" s="22" t="n"/>
      <c r="J311" s="20">
        <f>IFERROR(VLOOKUP(I310,TVA!$A:$C,3,FALSE),"")</f>
        <v/>
      </c>
      <c r="K311" s="26">
        <f>IF(I310="","",ROUND((G310-H310)*VALUE(SUBSTITUTE(J310,"%",""))/100,2))</f>
        <v/>
      </c>
      <c r="L311" s="20">
        <f>IF(C310="","",IF(ABS(SUMIFS($G:$G,$C:$C,C310)-SUMIFS($H:$H,$C:$C,C310))&lt;=PARAMETRES!$C$2,"OK","À équilibrer"))</f>
        <v/>
      </c>
    </row>
    <row r="312">
      <c r="A312" s="27" t="n"/>
      <c r="B312" s="27" t="n"/>
      <c r="C312" s="27" t="n"/>
      <c r="D312" s="27" t="n"/>
      <c r="E312" s="27">
        <f>IFERROR(VLOOKUP(D311,PLAN_PCG!$A:$B,2,FALSE),"")</f>
        <v/>
      </c>
      <c r="F312" s="27" t="n"/>
      <c r="G312" s="28" t="n"/>
      <c r="H312" s="28" t="n"/>
      <c r="I312" s="27" t="n"/>
      <c r="J312" s="27">
        <f>IFERROR(VLOOKUP(I311,TVA!$A:$C,3,FALSE),"")</f>
        <v/>
      </c>
      <c r="K312" s="28">
        <f>IF(I311="","",ROUND((G311-H311)*VALUE(SUBSTITUTE(J311,"%",""))/100,2))</f>
        <v/>
      </c>
      <c r="L312" s="27">
        <f>IF(C311="","",IF(ABS(SUMIFS($G:$G,$C:$C,C311)-SUMIFS($H:$H,$C:$C,C311))&lt;=PARAMETRES!$C$2,"OK","À équilibrer"))</f>
        <v/>
      </c>
    </row>
    <row r="313">
      <c r="A313" s="22" t="n"/>
      <c r="B313" s="22" t="n"/>
      <c r="C313" s="22" t="n"/>
      <c r="D313" s="22" t="n"/>
      <c r="E313" s="20">
        <f>IFERROR(VLOOKUP(D312,PLAN_PCG!$A:$B,2,FALSE),"")</f>
        <v/>
      </c>
      <c r="F313" s="22" t="n"/>
      <c r="G313" s="23" t="n"/>
      <c r="H313" s="23" t="n"/>
      <c r="I313" s="22" t="n"/>
      <c r="J313" s="20">
        <f>IFERROR(VLOOKUP(I312,TVA!$A:$C,3,FALSE),"")</f>
        <v/>
      </c>
      <c r="K313" s="26">
        <f>IF(I312="","",ROUND((G312-H312)*VALUE(SUBSTITUTE(J312,"%",""))/100,2))</f>
        <v/>
      </c>
      <c r="L313" s="20">
        <f>IF(C312="","",IF(ABS(SUMIFS($G:$G,$C:$C,C312)-SUMIFS($H:$H,$C:$C,C312))&lt;=PARAMETRES!$C$2,"OK","À équilibrer"))</f>
        <v/>
      </c>
    </row>
    <row r="314">
      <c r="A314" s="27" t="n"/>
      <c r="B314" s="27" t="n"/>
      <c r="C314" s="27" t="n"/>
      <c r="D314" s="27" t="n"/>
      <c r="E314" s="27">
        <f>IFERROR(VLOOKUP(D313,PLAN_PCG!$A:$B,2,FALSE),"")</f>
        <v/>
      </c>
      <c r="F314" s="27" t="n"/>
      <c r="G314" s="28" t="n"/>
      <c r="H314" s="28" t="n"/>
      <c r="I314" s="27" t="n"/>
      <c r="J314" s="27">
        <f>IFERROR(VLOOKUP(I313,TVA!$A:$C,3,FALSE),"")</f>
        <v/>
      </c>
      <c r="K314" s="28">
        <f>IF(I313="","",ROUND((G313-H313)*VALUE(SUBSTITUTE(J313,"%",""))/100,2))</f>
        <v/>
      </c>
      <c r="L314" s="27">
        <f>IF(C313="","",IF(ABS(SUMIFS($G:$G,$C:$C,C313)-SUMIFS($H:$H,$C:$C,C313))&lt;=PARAMETRES!$C$2,"OK","À équilibrer"))</f>
        <v/>
      </c>
    </row>
    <row r="315">
      <c r="A315" s="22" t="n"/>
      <c r="B315" s="22" t="n"/>
      <c r="C315" s="22" t="n"/>
      <c r="D315" s="22" t="n"/>
      <c r="E315" s="20">
        <f>IFERROR(VLOOKUP(D314,PLAN_PCG!$A:$B,2,FALSE),"")</f>
        <v/>
      </c>
      <c r="F315" s="22" t="n"/>
      <c r="G315" s="23" t="n"/>
      <c r="H315" s="23" t="n"/>
      <c r="I315" s="22" t="n"/>
      <c r="J315" s="20">
        <f>IFERROR(VLOOKUP(I314,TVA!$A:$C,3,FALSE),"")</f>
        <v/>
      </c>
      <c r="K315" s="26">
        <f>IF(I314="","",ROUND((G314-H314)*VALUE(SUBSTITUTE(J314,"%",""))/100,2))</f>
        <v/>
      </c>
      <c r="L315" s="20">
        <f>IF(C314="","",IF(ABS(SUMIFS($G:$G,$C:$C,C314)-SUMIFS($H:$H,$C:$C,C314))&lt;=PARAMETRES!$C$2,"OK","À équilibrer"))</f>
        <v/>
      </c>
    </row>
    <row r="316">
      <c r="A316" s="27" t="n"/>
      <c r="B316" s="27" t="n"/>
      <c r="C316" s="27" t="n"/>
      <c r="D316" s="27" t="n"/>
      <c r="E316" s="27">
        <f>IFERROR(VLOOKUP(D315,PLAN_PCG!$A:$B,2,FALSE),"")</f>
        <v/>
      </c>
      <c r="F316" s="27" t="n"/>
      <c r="G316" s="28" t="n"/>
      <c r="H316" s="28" t="n"/>
      <c r="I316" s="27" t="n"/>
      <c r="J316" s="27">
        <f>IFERROR(VLOOKUP(I315,TVA!$A:$C,3,FALSE),"")</f>
        <v/>
      </c>
      <c r="K316" s="28">
        <f>IF(I315="","",ROUND((G315-H315)*VALUE(SUBSTITUTE(J315,"%",""))/100,2))</f>
        <v/>
      </c>
      <c r="L316" s="27">
        <f>IF(C315="","",IF(ABS(SUMIFS($G:$G,$C:$C,C315)-SUMIFS($H:$H,$C:$C,C315))&lt;=PARAMETRES!$C$2,"OK","À équilibrer"))</f>
        <v/>
      </c>
    </row>
    <row r="317">
      <c r="A317" s="22" t="n"/>
      <c r="B317" s="22" t="n"/>
      <c r="C317" s="22" t="n"/>
      <c r="D317" s="22" t="n"/>
      <c r="E317" s="20">
        <f>IFERROR(VLOOKUP(D316,PLAN_PCG!$A:$B,2,FALSE),"")</f>
        <v/>
      </c>
      <c r="F317" s="22" t="n"/>
      <c r="G317" s="23" t="n"/>
      <c r="H317" s="23" t="n"/>
      <c r="I317" s="22" t="n"/>
      <c r="J317" s="20">
        <f>IFERROR(VLOOKUP(I316,TVA!$A:$C,3,FALSE),"")</f>
        <v/>
      </c>
      <c r="K317" s="26">
        <f>IF(I316="","",ROUND((G316-H316)*VALUE(SUBSTITUTE(J316,"%",""))/100,2))</f>
        <v/>
      </c>
      <c r="L317" s="20">
        <f>IF(C316="","",IF(ABS(SUMIFS($G:$G,$C:$C,C316)-SUMIFS($H:$H,$C:$C,C316))&lt;=PARAMETRES!$C$2,"OK","À équilibrer"))</f>
        <v/>
      </c>
    </row>
    <row r="318">
      <c r="A318" s="27" t="n"/>
      <c r="B318" s="27" t="n"/>
      <c r="C318" s="27" t="n"/>
      <c r="D318" s="27" t="n"/>
      <c r="E318" s="27">
        <f>IFERROR(VLOOKUP(D317,PLAN_PCG!$A:$B,2,FALSE),"")</f>
        <v/>
      </c>
      <c r="F318" s="27" t="n"/>
      <c r="G318" s="28" t="n"/>
      <c r="H318" s="28" t="n"/>
      <c r="I318" s="27" t="n"/>
      <c r="J318" s="27">
        <f>IFERROR(VLOOKUP(I317,TVA!$A:$C,3,FALSE),"")</f>
        <v/>
      </c>
      <c r="K318" s="28">
        <f>IF(I317="","",ROUND((G317-H317)*VALUE(SUBSTITUTE(J317,"%",""))/100,2))</f>
        <v/>
      </c>
      <c r="L318" s="27">
        <f>IF(C317="","",IF(ABS(SUMIFS($G:$G,$C:$C,C317)-SUMIFS($H:$H,$C:$C,C317))&lt;=PARAMETRES!$C$2,"OK","À équilibrer"))</f>
        <v/>
      </c>
    </row>
    <row r="319">
      <c r="A319" s="22" t="n"/>
      <c r="B319" s="22" t="n"/>
      <c r="C319" s="22" t="n"/>
      <c r="D319" s="22" t="n"/>
      <c r="E319" s="20">
        <f>IFERROR(VLOOKUP(D318,PLAN_PCG!$A:$B,2,FALSE),"")</f>
        <v/>
      </c>
      <c r="F319" s="22" t="n"/>
      <c r="G319" s="23" t="n"/>
      <c r="H319" s="23" t="n"/>
      <c r="I319" s="22" t="n"/>
      <c r="J319" s="20">
        <f>IFERROR(VLOOKUP(I318,TVA!$A:$C,3,FALSE),"")</f>
        <v/>
      </c>
      <c r="K319" s="26">
        <f>IF(I318="","",ROUND((G318-H318)*VALUE(SUBSTITUTE(J318,"%",""))/100,2))</f>
        <v/>
      </c>
      <c r="L319" s="20">
        <f>IF(C318="","",IF(ABS(SUMIFS($G:$G,$C:$C,C318)-SUMIFS($H:$H,$C:$C,C318))&lt;=PARAMETRES!$C$2,"OK","À équilibrer"))</f>
        <v/>
      </c>
    </row>
    <row r="320">
      <c r="A320" s="27" t="n"/>
      <c r="B320" s="27" t="n"/>
      <c r="C320" s="27" t="n"/>
      <c r="D320" s="27" t="n"/>
      <c r="E320" s="27">
        <f>IFERROR(VLOOKUP(D319,PLAN_PCG!$A:$B,2,FALSE),"")</f>
        <v/>
      </c>
      <c r="F320" s="27" t="n"/>
      <c r="G320" s="28" t="n"/>
      <c r="H320" s="28" t="n"/>
      <c r="I320" s="27" t="n"/>
      <c r="J320" s="27">
        <f>IFERROR(VLOOKUP(I319,TVA!$A:$C,3,FALSE),"")</f>
        <v/>
      </c>
      <c r="K320" s="28">
        <f>IF(I319="","",ROUND((G319-H319)*VALUE(SUBSTITUTE(J319,"%",""))/100,2))</f>
        <v/>
      </c>
      <c r="L320" s="27">
        <f>IF(C319="","",IF(ABS(SUMIFS($G:$G,$C:$C,C319)-SUMIFS($H:$H,$C:$C,C319))&lt;=PARAMETRES!$C$2,"OK","À équilibrer"))</f>
        <v/>
      </c>
    </row>
    <row r="321">
      <c r="A321" s="22" t="n"/>
      <c r="B321" s="22" t="n"/>
      <c r="C321" s="22" t="n"/>
      <c r="D321" s="22" t="n"/>
      <c r="E321" s="20">
        <f>IFERROR(VLOOKUP(D320,PLAN_PCG!$A:$B,2,FALSE),"")</f>
        <v/>
      </c>
      <c r="F321" s="22" t="n"/>
      <c r="G321" s="23" t="n"/>
      <c r="H321" s="23" t="n"/>
      <c r="I321" s="22" t="n"/>
      <c r="J321" s="20">
        <f>IFERROR(VLOOKUP(I320,TVA!$A:$C,3,FALSE),"")</f>
        <v/>
      </c>
      <c r="K321" s="26">
        <f>IF(I320="","",ROUND((G320-H320)*VALUE(SUBSTITUTE(J320,"%",""))/100,2))</f>
        <v/>
      </c>
      <c r="L321" s="20">
        <f>IF(C320="","",IF(ABS(SUMIFS($G:$G,$C:$C,C320)-SUMIFS($H:$H,$C:$C,C320))&lt;=PARAMETRES!$C$2,"OK","À équilibrer"))</f>
        <v/>
      </c>
    </row>
    <row r="322">
      <c r="A322" s="27" t="n"/>
      <c r="B322" s="27" t="n"/>
      <c r="C322" s="27" t="n"/>
      <c r="D322" s="27" t="n"/>
      <c r="E322" s="27">
        <f>IFERROR(VLOOKUP(D321,PLAN_PCG!$A:$B,2,FALSE),"")</f>
        <v/>
      </c>
      <c r="F322" s="27" t="n"/>
      <c r="G322" s="28" t="n"/>
      <c r="H322" s="28" t="n"/>
      <c r="I322" s="27" t="n"/>
      <c r="J322" s="27">
        <f>IFERROR(VLOOKUP(I321,TVA!$A:$C,3,FALSE),"")</f>
        <v/>
      </c>
      <c r="K322" s="28">
        <f>IF(I321="","",ROUND((G321-H321)*VALUE(SUBSTITUTE(J321,"%",""))/100,2))</f>
        <v/>
      </c>
      <c r="L322" s="27">
        <f>IF(C321="","",IF(ABS(SUMIFS($G:$G,$C:$C,C321)-SUMIFS($H:$H,$C:$C,C321))&lt;=PARAMETRES!$C$2,"OK","À équilibrer"))</f>
        <v/>
      </c>
    </row>
    <row r="323">
      <c r="A323" s="22" t="n"/>
      <c r="B323" s="22" t="n"/>
      <c r="C323" s="22" t="n"/>
      <c r="D323" s="22" t="n"/>
      <c r="E323" s="20">
        <f>IFERROR(VLOOKUP(D322,PLAN_PCG!$A:$B,2,FALSE),"")</f>
        <v/>
      </c>
      <c r="F323" s="22" t="n"/>
      <c r="G323" s="23" t="n"/>
      <c r="H323" s="23" t="n"/>
      <c r="I323" s="22" t="n"/>
      <c r="J323" s="20">
        <f>IFERROR(VLOOKUP(I322,TVA!$A:$C,3,FALSE),"")</f>
        <v/>
      </c>
      <c r="K323" s="26">
        <f>IF(I322="","",ROUND((G322-H322)*VALUE(SUBSTITUTE(J322,"%",""))/100,2))</f>
        <v/>
      </c>
      <c r="L323" s="20">
        <f>IF(C322="","",IF(ABS(SUMIFS($G:$G,$C:$C,C322)-SUMIFS($H:$H,$C:$C,C322))&lt;=PARAMETRES!$C$2,"OK","À équilibrer"))</f>
        <v/>
      </c>
    </row>
    <row r="324">
      <c r="A324" s="27" t="n"/>
      <c r="B324" s="27" t="n"/>
      <c r="C324" s="27" t="n"/>
      <c r="D324" s="27" t="n"/>
      <c r="E324" s="27">
        <f>IFERROR(VLOOKUP(D323,PLAN_PCG!$A:$B,2,FALSE),"")</f>
        <v/>
      </c>
      <c r="F324" s="27" t="n"/>
      <c r="G324" s="28" t="n"/>
      <c r="H324" s="28" t="n"/>
      <c r="I324" s="27" t="n"/>
      <c r="J324" s="27">
        <f>IFERROR(VLOOKUP(I323,TVA!$A:$C,3,FALSE),"")</f>
        <v/>
      </c>
      <c r="K324" s="28">
        <f>IF(I323="","",ROUND((G323-H323)*VALUE(SUBSTITUTE(J323,"%",""))/100,2))</f>
        <v/>
      </c>
      <c r="L324" s="27">
        <f>IF(C323="","",IF(ABS(SUMIFS($G:$G,$C:$C,C323)-SUMIFS($H:$H,$C:$C,C323))&lt;=PARAMETRES!$C$2,"OK","À équilibrer"))</f>
        <v/>
      </c>
    </row>
    <row r="325">
      <c r="A325" s="22" t="n"/>
      <c r="B325" s="22" t="n"/>
      <c r="C325" s="22" t="n"/>
      <c r="D325" s="22" t="n"/>
      <c r="E325" s="20">
        <f>IFERROR(VLOOKUP(D324,PLAN_PCG!$A:$B,2,FALSE),"")</f>
        <v/>
      </c>
      <c r="F325" s="22" t="n"/>
      <c r="G325" s="23" t="n"/>
      <c r="H325" s="23" t="n"/>
      <c r="I325" s="22" t="n"/>
      <c r="J325" s="20">
        <f>IFERROR(VLOOKUP(I324,TVA!$A:$C,3,FALSE),"")</f>
        <v/>
      </c>
      <c r="K325" s="26">
        <f>IF(I324="","",ROUND((G324-H324)*VALUE(SUBSTITUTE(J324,"%",""))/100,2))</f>
        <v/>
      </c>
      <c r="L325" s="20">
        <f>IF(C324="","",IF(ABS(SUMIFS($G:$G,$C:$C,C324)-SUMIFS($H:$H,$C:$C,C324))&lt;=PARAMETRES!$C$2,"OK","À équilibrer"))</f>
        <v/>
      </c>
    </row>
    <row r="326">
      <c r="A326" s="27" t="n"/>
      <c r="B326" s="27" t="n"/>
      <c r="C326" s="27" t="n"/>
      <c r="D326" s="27" t="n"/>
      <c r="E326" s="27">
        <f>IFERROR(VLOOKUP(D325,PLAN_PCG!$A:$B,2,FALSE),"")</f>
        <v/>
      </c>
      <c r="F326" s="27" t="n"/>
      <c r="G326" s="28" t="n"/>
      <c r="H326" s="28" t="n"/>
      <c r="I326" s="27" t="n"/>
      <c r="J326" s="27">
        <f>IFERROR(VLOOKUP(I325,TVA!$A:$C,3,FALSE),"")</f>
        <v/>
      </c>
      <c r="K326" s="28">
        <f>IF(I325="","",ROUND((G325-H325)*VALUE(SUBSTITUTE(J325,"%",""))/100,2))</f>
        <v/>
      </c>
      <c r="L326" s="27">
        <f>IF(C325="","",IF(ABS(SUMIFS($G:$G,$C:$C,C325)-SUMIFS($H:$H,$C:$C,C325))&lt;=PARAMETRES!$C$2,"OK","À équilibrer"))</f>
        <v/>
      </c>
    </row>
    <row r="327">
      <c r="A327" s="22" t="n"/>
      <c r="B327" s="22" t="n"/>
      <c r="C327" s="22" t="n"/>
      <c r="D327" s="22" t="n"/>
      <c r="E327" s="20">
        <f>IFERROR(VLOOKUP(D326,PLAN_PCG!$A:$B,2,FALSE),"")</f>
        <v/>
      </c>
      <c r="F327" s="22" t="n"/>
      <c r="G327" s="23" t="n"/>
      <c r="H327" s="23" t="n"/>
      <c r="I327" s="22" t="n"/>
      <c r="J327" s="20">
        <f>IFERROR(VLOOKUP(I326,TVA!$A:$C,3,FALSE),"")</f>
        <v/>
      </c>
      <c r="K327" s="26">
        <f>IF(I326="","",ROUND((G326-H326)*VALUE(SUBSTITUTE(J326,"%",""))/100,2))</f>
        <v/>
      </c>
      <c r="L327" s="20">
        <f>IF(C326="","",IF(ABS(SUMIFS($G:$G,$C:$C,C326)-SUMIFS($H:$H,$C:$C,C326))&lt;=PARAMETRES!$C$2,"OK","À équilibrer"))</f>
        <v/>
      </c>
    </row>
    <row r="328">
      <c r="A328" s="27" t="n"/>
      <c r="B328" s="27" t="n"/>
      <c r="C328" s="27" t="n"/>
      <c r="D328" s="27" t="n"/>
      <c r="E328" s="27">
        <f>IFERROR(VLOOKUP(D327,PLAN_PCG!$A:$B,2,FALSE),"")</f>
        <v/>
      </c>
      <c r="F328" s="27" t="n"/>
      <c r="G328" s="28" t="n"/>
      <c r="H328" s="28" t="n"/>
      <c r="I328" s="27" t="n"/>
      <c r="J328" s="27">
        <f>IFERROR(VLOOKUP(I327,TVA!$A:$C,3,FALSE),"")</f>
        <v/>
      </c>
      <c r="K328" s="28">
        <f>IF(I327="","",ROUND((G327-H327)*VALUE(SUBSTITUTE(J327,"%",""))/100,2))</f>
        <v/>
      </c>
      <c r="L328" s="27">
        <f>IF(C327="","",IF(ABS(SUMIFS($G:$G,$C:$C,C327)-SUMIFS($H:$H,$C:$C,C327))&lt;=PARAMETRES!$C$2,"OK","À équilibrer"))</f>
        <v/>
      </c>
    </row>
    <row r="329">
      <c r="A329" s="22" t="n"/>
      <c r="B329" s="22" t="n"/>
      <c r="C329" s="22" t="n"/>
      <c r="D329" s="22" t="n"/>
      <c r="E329" s="20">
        <f>IFERROR(VLOOKUP(D328,PLAN_PCG!$A:$B,2,FALSE),"")</f>
        <v/>
      </c>
      <c r="F329" s="22" t="n"/>
      <c r="G329" s="23" t="n"/>
      <c r="H329" s="23" t="n"/>
      <c r="I329" s="22" t="n"/>
      <c r="J329" s="20">
        <f>IFERROR(VLOOKUP(I328,TVA!$A:$C,3,FALSE),"")</f>
        <v/>
      </c>
      <c r="K329" s="26">
        <f>IF(I328="","",ROUND((G328-H328)*VALUE(SUBSTITUTE(J328,"%",""))/100,2))</f>
        <v/>
      </c>
      <c r="L329" s="20">
        <f>IF(C328="","",IF(ABS(SUMIFS($G:$G,$C:$C,C328)-SUMIFS($H:$H,$C:$C,C328))&lt;=PARAMETRES!$C$2,"OK","À équilibrer"))</f>
        <v/>
      </c>
    </row>
    <row r="330">
      <c r="A330" s="27" t="n"/>
      <c r="B330" s="27" t="n"/>
      <c r="C330" s="27" t="n"/>
      <c r="D330" s="27" t="n"/>
      <c r="E330" s="27">
        <f>IFERROR(VLOOKUP(D329,PLAN_PCG!$A:$B,2,FALSE),"")</f>
        <v/>
      </c>
      <c r="F330" s="27" t="n"/>
      <c r="G330" s="28" t="n"/>
      <c r="H330" s="28" t="n"/>
      <c r="I330" s="27" t="n"/>
      <c r="J330" s="27">
        <f>IFERROR(VLOOKUP(I329,TVA!$A:$C,3,FALSE),"")</f>
        <v/>
      </c>
      <c r="K330" s="28">
        <f>IF(I329="","",ROUND((G329-H329)*VALUE(SUBSTITUTE(J329,"%",""))/100,2))</f>
        <v/>
      </c>
      <c r="L330" s="27">
        <f>IF(C329="","",IF(ABS(SUMIFS($G:$G,$C:$C,C329)-SUMIFS($H:$H,$C:$C,C329))&lt;=PARAMETRES!$C$2,"OK","À équilibrer"))</f>
        <v/>
      </c>
    </row>
    <row r="331">
      <c r="A331" s="22" t="n"/>
      <c r="B331" s="22" t="n"/>
      <c r="C331" s="22" t="n"/>
      <c r="D331" s="22" t="n"/>
      <c r="E331" s="20">
        <f>IFERROR(VLOOKUP(D330,PLAN_PCG!$A:$B,2,FALSE),"")</f>
        <v/>
      </c>
      <c r="F331" s="22" t="n"/>
      <c r="G331" s="23" t="n"/>
      <c r="H331" s="23" t="n"/>
      <c r="I331" s="22" t="n"/>
      <c r="J331" s="20">
        <f>IFERROR(VLOOKUP(I330,TVA!$A:$C,3,FALSE),"")</f>
        <v/>
      </c>
      <c r="K331" s="26">
        <f>IF(I330="","",ROUND((G330-H330)*VALUE(SUBSTITUTE(J330,"%",""))/100,2))</f>
        <v/>
      </c>
      <c r="L331" s="20">
        <f>IF(C330="","",IF(ABS(SUMIFS($G:$G,$C:$C,C330)-SUMIFS($H:$H,$C:$C,C330))&lt;=PARAMETRES!$C$2,"OK","À équilibrer"))</f>
        <v/>
      </c>
    </row>
    <row r="332">
      <c r="A332" s="27" t="n"/>
      <c r="B332" s="27" t="n"/>
      <c r="C332" s="27" t="n"/>
      <c r="D332" s="27" t="n"/>
      <c r="E332" s="27">
        <f>IFERROR(VLOOKUP(D331,PLAN_PCG!$A:$B,2,FALSE),"")</f>
        <v/>
      </c>
      <c r="F332" s="27" t="n"/>
      <c r="G332" s="28" t="n"/>
      <c r="H332" s="28" t="n"/>
      <c r="I332" s="27" t="n"/>
      <c r="J332" s="27">
        <f>IFERROR(VLOOKUP(I331,TVA!$A:$C,3,FALSE),"")</f>
        <v/>
      </c>
      <c r="K332" s="28">
        <f>IF(I331="","",ROUND((G331-H331)*VALUE(SUBSTITUTE(J331,"%",""))/100,2))</f>
        <v/>
      </c>
      <c r="L332" s="27">
        <f>IF(C331="","",IF(ABS(SUMIFS($G:$G,$C:$C,C331)-SUMIFS($H:$H,$C:$C,C331))&lt;=PARAMETRES!$C$2,"OK","À équilibrer"))</f>
        <v/>
      </c>
    </row>
    <row r="333">
      <c r="A333" s="22" t="n"/>
      <c r="B333" s="22" t="n"/>
      <c r="C333" s="22" t="n"/>
      <c r="D333" s="22" t="n"/>
      <c r="E333" s="20">
        <f>IFERROR(VLOOKUP(D332,PLAN_PCG!$A:$B,2,FALSE),"")</f>
        <v/>
      </c>
      <c r="F333" s="22" t="n"/>
      <c r="G333" s="23" t="n"/>
      <c r="H333" s="23" t="n"/>
      <c r="I333" s="22" t="n"/>
      <c r="J333" s="20">
        <f>IFERROR(VLOOKUP(I332,TVA!$A:$C,3,FALSE),"")</f>
        <v/>
      </c>
      <c r="K333" s="26">
        <f>IF(I332="","",ROUND((G332-H332)*VALUE(SUBSTITUTE(J332,"%",""))/100,2))</f>
        <v/>
      </c>
      <c r="L333" s="20">
        <f>IF(C332="","",IF(ABS(SUMIFS($G:$G,$C:$C,C332)-SUMIFS($H:$H,$C:$C,C332))&lt;=PARAMETRES!$C$2,"OK","À équilibrer"))</f>
        <v/>
      </c>
    </row>
    <row r="334">
      <c r="A334" s="27" t="n"/>
      <c r="B334" s="27" t="n"/>
      <c r="C334" s="27" t="n"/>
      <c r="D334" s="27" t="n"/>
      <c r="E334" s="27">
        <f>IFERROR(VLOOKUP(D333,PLAN_PCG!$A:$B,2,FALSE),"")</f>
        <v/>
      </c>
      <c r="F334" s="27" t="n"/>
      <c r="G334" s="28" t="n"/>
      <c r="H334" s="28" t="n"/>
      <c r="I334" s="27" t="n"/>
      <c r="J334" s="27">
        <f>IFERROR(VLOOKUP(I333,TVA!$A:$C,3,FALSE),"")</f>
        <v/>
      </c>
      <c r="K334" s="28">
        <f>IF(I333="","",ROUND((G333-H333)*VALUE(SUBSTITUTE(J333,"%",""))/100,2))</f>
        <v/>
      </c>
      <c r="L334" s="27">
        <f>IF(C333="","",IF(ABS(SUMIFS($G:$G,$C:$C,C333)-SUMIFS($H:$H,$C:$C,C333))&lt;=PARAMETRES!$C$2,"OK","À équilibrer"))</f>
        <v/>
      </c>
    </row>
    <row r="335">
      <c r="A335" s="22" t="n"/>
      <c r="B335" s="22" t="n"/>
      <c r="C335" s="22" t="n"/>
      <c r="D335" s="22" t="n"/>
      <c r="E335" s="20">
        <f>IFERROR(VLOOKUP(D334,PLAN_PCG!$A:$B,2,FALSE),"")</f>
        <v/>
      </c>
      <c r="F335" s="22" t="n"/>
      <c r="G335" s="23" t="n"/>
      <c r="H335" s="23" t="n"/>
      <c r="I335" s="22" t="n"/>
      <c r="J335" s="20">
        <f>IFERROR(VLOOKUP(I334,TVA!$A:$C,3,FALSE),"")</f>
        <v/>
      </c>
      <c r="K335" s="26">
        <f>IF(I334="","",ROUND((G334-H334)*VALUE(SUBSTITUTE(J334,"%",""))/100,2))</f>
        <v/>
      </c>
      <c r="L335" s="20">
        <f>IF(C334="","",IF(ABS(SUMIFS($G:$G,$C:$C,C334)-SUMIFS($H:$H,$C:$C,C334))&lt;=PARAMETRES!$C$2,"OK","À équilibrer"))</f>
        <v/>
      </c>
    </row>
    <row r="336">
      <c r="A336" s="27" t="n"/>
      <c r="B336" s="27" t="n"/>
      <c r="C336" s="27" t="n"/>
      <c r="D336" s="27" t="n"/>
      <c r="E336" s="27">
        <f>IFERROR(VLOOKUP(D335,PLAN_PCG!$A:$B,2,FALSE),"")</f>
        <v/>
      </c>
      <c r="F336" s="27" t="n"/>
      <c r="G336" s="28" t="n"/>
      <c r="H336" s="28" t="n"/>
      <c r="I336" s="27" t="n"/>
      <c r="J336" s="27">
        <f>IFERROR(VLOOKUP(I335,TVA!$A:$C,3,FALSE),"")</f>
        <v/>
      </c>
      <c r="K336" s="28">
        <f>IF(I335="","",ROUND((G335-H335)*VALUE(SUBSTITUTE(J335,"%",""))/100,2))</f>
        <v/>
      </c>
      <c r="L336" s="27">
        <f>IF(C335="","",IF(ABS(SUMIFS($G:$G,$C:$C,C335)-SUMIFS($H:$H,$C:$C,C335))&lt;=PARAMETRES!$C$2,"OK","À équilibrer"))</f>
        <v/>
      </c>
    </row>
    <row r="337">
      <c r="A337" s="22" t="n"/>
      <c r="B337" s="22" t="n"/>
      <c r="C337" s="22" t="n"/>
      <c r="D337" s="22" t="n"/>
      <c r="E337" s="20">
        <f>IFERROR(VLOOKUP(D336,PLAN_PCG!$A:$B,2,FALSE),"")</f>
        <v/>
      </c>
      <c r="F337" s="22" t="n"/>
      <c r="G337" s="23" t="n"/>
      <c r="H337" s="23" t="n"/>
      <c r="I337" s="22" t="n"/>
      <c r="J337" s="20">
        <f>IFERROR(VLOOKUP(I336,TVA!$A:$C,3,FALSE),"")</f>
        <v/>
      </c>
      <c r="K337" s="26">
        <f>IF(I336="","",ROUND((G336-H336)*VALUE(SUBSTITUTE(J336,"%",""))/100,2))</f>
        <v/>
      </c>
      <c r="L337" s="20">
        <f>IF(C336="","",IF(ABS(SUMIFS($G:$G,$C:$C,C336)-SUMIFS($H:$H,$C:$C,C336))&lt;=PARAMETRES!$C$2,"OK","À équilibrer"))</f>
        <v/>
      </c>
    </row>
    <row r="338">
      <c r="A338" s="27" t="n"/>
      <c r="B338" s="27" t="n"/>
      <c r="C338" s="27" t="n"/>
      <c r="D338" s="27" t="n"/>
      <c r="E338" s="27">
        <f>IFERROR(VLOOKUP(D337,PLAN_PCG!$A:$B,2,FALSE),"")</f>
        <v/>
      </c>
      <c r="F338" s="27" t="n"/>
      <c r="G338" s="28" t="n"/>
      <c r="H338" s="28" t="n"/>
      <c r="I338" s="27" t="n"/>
      <c r="J338" s="27">
        <f>IFERROR(VLOOKUP(I337,TVA!$A:$C,3,FALSE),"")</f>
        <v/>
      </c>
      <c r="K338" s="28">
        <f>IF(I337="","",ROUND((G337-H337)*VALUE(SUBSTITUTE(J337,"%",""))/100,2))</f>
        <v/>
      </c>
      <c r="L338" s="27">
        <f>IF(C337="","",IF(ABS(SUMIFS($G:$G,$C:$C,C337)-SUMIFS($H:$H,$C:$C,C337))&lt;=PARAMETRES!$C$2,"OK","À équilibrer"))</f>
        <v/>
      </c>
    </row>
    <row r="339">
      <c r="A339" s="22" t="n"/>
      <c r="B339" s="22" t="n"/>
      <c r="C339" s="22" t="n"/>
      <c r="D339" s="22" t="n"/>
      <c r="E339" s="20">
        <f>IFERROR(VLOOKUP(D338,PLAN_PCG!$A:$B,2,FALSE),"")</f>
        <v/>
      </c>
      <c r="F339" s="22" t="n"/>
      <c r="G339" s="23" t="n"/>
      <c r="H339" s="23" t="n"/>
      <c r="I339" s="22" t="n"/>
      <c r="J339" s="20">
        <f>IFERROR(VLOOKUP(I338,TVA!$A:$C,3,FALSE),"")</f>
        <v/>
      </c>
      <c r="K339" s="26">
        <f>IF(I338="","",ROUND((G338-H338)*VALUE(SUBSTITUTE(J338,"%",""))/100,2))</f>
        <v/>
      </c>
      <c r="L339" s="20">
        <f>IF(C338="","",IF(ABS(SUMIFS($G:$G,$C:$C,C338)-SUMIFS($H:$H,$C:$C,C338))&lt;=PARAMETRES!$C$2,"OK","À équilibrer"))</f>
        <v/>
      </c>
    </row>
    <row r="340">
      <c r="A340" s="27" t="n"/>
      <c r="B340" s="27" t="n"/>
      <c r="C340" s="27" t="n"/>
      <c r="D340" s="27" t="n"/>
      <c r="E340" s="27">
        <f>IFERROR(VLOOKUP(D339,PLAN_PCG!$A:$B,2,FALSE),"")</f>
        <v/>
      </c>
      <c r="F340" s="27" t="n"/>
      <c r="G340" s="28" t="n"/>
      <c r="H340" s="28" t="n"/>
      <c r="I340" s="27" t="n"/>
      <c r="J340" s="27">
        <f>IFERROR(VLOOKUP(I339,TVA!$A:$C,3,FALSE),"")</f>
        <v/>
      </c>
      <c r="K340" s="28">
        <f>IF(I339="","",ROUND((G339-H339)*VALUE(SUBSTITUTE(J339,"%",""))/100,2))</f>
        <v/>
      </c>
      <c r="L340" s="27">
        <f>IF(C339="","",IF(ABS(SUMIFS($G:$G,$C:$C,C339)-SUMIFS($H:$H,$C:$C,C339))&lt;=PARAMETRES!$C$2,"OK","À équilibrer"))</f>
        <v/>
      </c>
    </row>
    <row r="341">
      <c r="A341" s="22" t="n"/>
      <c r="B341" s="22" t="n"/>
      <c r="C341" s="22" t="n"/>
      <c r="D341" s="22" t="n"/>
      <c r="E341" s="20">
        <f>IFERROR(VLOOKUP(D340,PLAN_PCG!$A:$B,2,FALSE),"")</f>
        <v/>
      </c>
      <c r="F341" s="22" t="n"/>
      <c r="G341" s="23" t="n"/>
      <c r="H341" s="23" t="n"/>
      <c r="I341" s="22" t="n"/>
      <c r="J341" s="20">
        <f>IFERROR(VLOOKUP(I340,TVA!$A:$C,3,FALSE),"")</f>
        <v/>
      </c>
      <c r="K341" s="26">
        <f>IF(I340="","",ROUND((G340-H340)*VALUE(SUBSTITUTE(J340,"%",""))/100,2))</f>
        <v/>
      </c>
      <c r="L341" s="20">
        <f>IF(C340="","",IF(ABS(SUMIFS($G:$G,$C:$C,C340)-SUMIFS($H:$H,$C:$C,C340))&lt;=PARAMETRES!$C$2,"OK","À équilibrer"))</f>
        <v/>
      </c>
    </row>
    <row r="342">
      <c r="A342" s="27" t="n"/>
      <c r="B342" s="27" t="n"/>
      <c r="C342" s="27" t="n"/>
      <c r="D342" s="27" t="n"/>
      <c r="E342" s="27">
        <f>IFERROR(VLOOKUP(D341,PLAN_PCG!$A:$B,2,FALSE),"")</f>
        <v/>
      </c>
      <c r="F342" s="27" t="n"/>
      <c r="G342" s="28" t="n"/>
      <c r="H342" s="28" t="n"/>
      <c r="I342" s="27" t="n"/>
      <c r="J342" s="27">
        <f>IFERROR(VLOOKUP(I341,TVA!$A:$C,3,FALSE),"")</f>
        <v/>
      </c>
      <c r="K342" s="28">
        <f>IF(I341="","",ROUND((G341-H341)*VALUE(SUBSTITUTE(J341,"%",""))/100,2))</f>
        <v/>
      </c>
      <c r="L342" s="27">
        <f>IF(C341="","",IF(ABS(SUMIFS($G:$G,$C:$C,C341)-SUMIFS($H:$H,$C:$C,C341))&lt;=PARAMETRES!$C$2,"OK","À équilibrer"))</f>
        <v/>
      </c>
    </row>
    <row r="343">
      <c r="A343" s="22" t="n"/>
      <c r="B343" s="22" t="n"/>
      <c r="C343" s="22" t="n"/>
      <c r="D343" s="22" t="n"/>
      <c r="E343" s="20">
        <f>IFERROR(VLOOKUP(D342,PLAN_PCG!$A:$B,2,FALSE),"")</f>
        <v/>
      </c>
      <c r="F343" s="22" t="n"/>
      <c r="G343" s="23" t="n"/>
      <c r="H343" s="23" t="n"/>
      <c r="I343" s="22" t="n"/>
      <c r="J343" s="20">
        <f>IFERROR(VLOOKUP(I342,TVA!$A:$C,3,FALSE),"")</f>
        <v/>
      </c>
      <c r="K343" s="26">
        <f>IF(I342="","",ROUND((G342-H342)*VALUE(SUBSTITUTE(J342,"%",""))/100,2))</f>
        <v/>
      </c>
      <c r="L343" s="20">
        <f>IF(C342="","",IF(ABS(SUMIFS($G:$G,$C:$C,C342)-SUMIFS($H:$H,$C:$C,C342))&lt;=PARAMETRES!$C$2,"OK","À équilibrer"))</f>
        <v/>
      </c>
    </row>
    <row r="344">
      <c r="A344" s="27" t="n"/>
      <c r="B344" s="27" t="n"/>
      <c r="C344" s="27" t="n"/>
      <c r="D344" s="27" t="n"/>
      <c r="E344" s="27">
        <f>IFERROR(VLOOKUP(D343,PLAN_PCG!$A:$B,2,FALSE),"")</f>
        <v/>
      </c>
      <c r="F344" s="27" t="n"/>
      <c r="G344" s="28" t="n"/>
      <c r="H344" s="28" t="n"/>
      <c r="I344" s="27" t="n"/>
      <c r="J344" s="27">
        <f>IFERROR(VLOOKUP(I343,TVA!$A:$C,3,FALSE),"")</f>
        <v/>
      </c>
      <c r="K344" s="28">
        <f>IF(I343="","",ROUND((G343-H343)*VALUE(SUBSTITUTE(J343,"%",""))/100,2))</f>
        <v/>
      </c>
      <c r="L344" s="27">
        <f>IF(C343="","",IF(ABS(SUMIFS($G:$G,$C:$C,C343)-SUMIFS($H:$H,$C:$C,C343))&lt;=PARAMETRES!$C$2,"OK","À équilibrer"))</f>
        <v/>
      </c>
    </row>
    <row r="345">
      <c r="A345" s="22" t="n"/>
      <c r="B345" s="22" t="n"/>
      <c r="C345" s="22" t="n"/>
      <c r="D345" s="22" t="n"/>
      <c r="E345" s="20">
        <f>IFERROR(VLOOKUP(D344,PLAN_PCG!$A:$B,2,FALSE),"")</f>
        <v/>
      </c>
      <c r="F345" s="22" t="n"/>
      <c r="G345" s="23" t="n"/>
      <c r="H345" s="23" t="n"/>
      <c r="I345" s="22" t="n"/>
      <c r="J345" s="20">
        <f>IFERROR(VLOOKUP(I344,TVA!$A:$C,3,FALSE),"")</f>
        <v/>
      </c>
      <c r="K345" s="26">
        <f>IF(I344="","",ROUND((G344-H344)*VALUE(SUBSTITUTE(J344,"%",""))/100,2))</f>
        <v/>
      </c>
      <c r="L345" s="20">
        <f>IF(C344="","",IF(ABS(SUMIFS($G:$G,$C:$C,C344)-SUMIFS($H:$H,$C:$C,C344))&lt;=PARAMETRES!$C$2,"OK","À équilibrer"))</f>
        <v/>
      </c>
    </row>
    <row r="346">
      <c r="A346" s="27" t="n"/>
      <c r="B346" s="27" t="n"/>
      <c r="C346" s="27" t="n"/>
      <c r="D346" s="27" t="n"/>
      <c r="E346" s="27">
        <f>IFERROR(VLOOKUP(D345,PLAN_PCG!$A:$B,2,FALSE),"")</f>
        <v/>
      </c>
      <c r="F346" s="27" t="n"/>
      <c r="G346" s="28" t="n"/>
      <c r="H346" s="28" t="n"/>
      <c r="I346" s="27" t="n"/>
      <c r="J346" s="27">
        <f>IFERROR(VLOOKUP(I345,TVA!$A:$C,3,FALSE),"")</f>
        <v/>
      </c>
      <c r="K346" s="28">
        <f>IF(I345="","",ROUND((G345-H345)*VALUE(SUBSTITUTE(J345,"%",""))/100,2))</f>
        <v/>
      </c>
      <c r="L346" s="27">
        <f>IF(C345="","",IF(ABS(SUMIFS($G:$G,$C:$C,C345)-SUMIFS($H:$H,$C:$C,C345))&lt;=PARAMETRES!$C$2,"OK","À équilibrer"))</f>
        <v/>
      </c>
    </row>
    <row r="347">
      <c r="A347" s="22" t="n"/>
      <c r="B347" s="22" t="n"/>
      <c r="C347" s="22" t="n"/>
      <c r="D347" s="22" t="n"/>
      <c r="E347" s="20">
        <f>IFERROR(VLOOKUP(D346,PLAN_PCG!$A:$B,2,FALSE),"")</f>
        <v/>
      </c>
      <c r="F347" s="22" t="n"/>
      <c r="G347" s="23" t="n"/>
      <c r="H347" s="23" t="n"/>
      <c r="I347" s="22" t="n"/>
      <c r="J347" s="20">
        <f>IFERROR(VLOOKUP(I346,TVA!$A:$C,3,FALSE),"")</f>
        <v/>
      </c>
      <c r="K347" s="26">
        <f>IF(I346="","",ROUND((G346-H346)*VALUE(SUBSTITUTE(J346,"%",""))/100,2))</f>
        <v/>
      </c>
      <c r="L347" s="20">
        <f>IF(C346="","",IF(ABS(SUMIFS($G:$G,$C:$C,C346)-SUMIFS($H:$H,$C:$C,C346))&lt;=PARAMETRES!$C$2,"OK","À équilibrer"))</f>
        <v/>
      </c>
    </row>
    <row r="348">
      <c r="A348" s="27" t="n"/>
      <c r="B348" s="27" t="n"/>
      <c r="C348" s="27" t="n"/>
      <c r="D348" s="27" t="n"/>
      <c r="E348" s="27">
        <f>IFERROR(VLOOKUP(D347,PLAN_PCG!$A:$B,2,FALSE),"")</f>
        <v/>
      </c>
      <c r="F348" s="27" t="n"/>
      <c r="G348" s="28" t="n"/>
      <c r="H348" s="28" t="n"/>
      <c r="I348" s="27" t="n"/>
      <c r="J348" s="27">
        <f>IFERROR(VLOOKUP(I347,TVA!$A:$C,3,FALSE),"")</f>
        <v/>
      </c>
      <c r="K348" s="28">
        <f>IF(I347="","",ROUND((G347-H347)*VALUE(SUBSTITUTE(J347,"%",""))/100,2))</f>
        <v/>
      </c>
      <c r="L348" s="27">
        <f>IF(C347="","",IF(ABS(SUMIFS($G:$G,$C:$C,C347)-SUMIFS($H:$H,$C:$C,C347))&lt;=PARAMETRES!$C$2,"OK","À équilibrer"))</f>
        <v/>
      </c>
    </row>
    <row r="349">
      <c r="A349" s="22" t="n"/>
      <c r="B349" s="22" t="n"/>
      <c r="C349" s="22" t="n"/>
      <c r="D349" s="22" t="n"/>
      <c r="E349" s="20">
        <f>IFERROR(VLOOKUP(D348,PLAN_PCG!$A:$B,2,FALSE),"")</f>
        <v/>
      </c>
      <c r="F349" s="22" t="n"/>
      <c r="G349" s="23" t="n"/>
      <c r="H349" s="23" t="n"/>
      <c r="I349" s="22" t="n"/>
      <c r="J349" s="20">
        <f>IFERROR(VLOOKUP(I348,TVA!$A:$C,3,FALSE),"")</f>
        <v/>
      </c>
      <c r="K349" s="26">
        <f>IF(I348="","",ROUND((G348-H348)*VALUE(SUBSTITUTE(J348,"%",""))/100,2))</f>
        <v/>
      </c>
      <c r="L349" s="20">
        <f>IF(C348="","",IF(ABS(SUMIFS($G:$G,$C:$C,C348)-SUMIFS($H:$H,$C:$C,C348))&lt;=PARAMETRES!$C$2,"OK","À équilibrer"))</f>
        <v/>
      </c>
    </row>
    <row r="350">
      <c r="A350" s="27" t="n"/>
      <c r="B350" s="27" t="n"/>
      <c r="C350" s="27" t="n"/>
      <c r="D350" s="27" t="n"/>
      <c r="E350" s="27">
        <f>IFERROR(VLOOKUP(D349,PLAN_PCG!$A:$B,2,FALSE),"")</f>
        <v/>
      </c>
      <c r="F350" s="27" t="n"/>
      <c r="G350" s="28" t="n"/>
      <c r="H350" s="28" t="n"/>
      <c r="I350" s="27" t="n"/>
      <c r="J350" s="27">
        <f>IFERROR(VLOOKUP(I349,TVA!$A:$C,3,FALSE),"")</f>
        <v/>
      </c>
      <c r="K350" s="28">
        <f>IF(I349="","",ROUND((G349-H349)*VALUE(SUBSTITUTE(J349,"%",""))/100,2))</f>
        <v/>
      </c>
      <c r="L350" s="27">
        <f>IF(C349="","",IF(ABS(SUMIFS($G:$G,$C:$C,C349)-SUMIFS($H:$H,$C:$C,C349))&lt;=PARAMETRES!$C$2,"OK","À équilibrer"))</f>
        <v/>
      </c>
    </row>
    <row r="351">
      <c r="A351" s="22" t="n"/>
      <c r="B351" s="22" t="n"/>
      <c r="C351" s="22" t="n"/>
      <c r="D351" s="22" t="n"/>
      <c r="E351" s="20">
        <f>IFERROR(VLOOKUP(D350,PLAN_PCG!$A:$B,2,FALSE),"")</f>
        <v/>
      </c>
      <c r="F351" s="22" t="n"/>
      <c r="G351" s="23" t="n"/>
      <c r="H351" s="23" t="n"/>
      <c r="I351" s="22" t="n"/>
      <c r="J351" s="20">
        <f>IFERROR(VLOOKUP(I350,TVA!$A:$C,3,FALSE),"")</f>
        <v/>
      </c>
      <c r="K351" s="26">
        <f>IF(I350="","",ROUND((G350-H350)*VALUE(SUBSTITUTE(J350,"%",""))/100,2))</f>
        <v/>
      </c>
      <c r="L351" s="20">
        <f>IF(C350="","",IF(ABS(SUMIFS($G:$G,$C:$C,C350)-SUMIFS($H:$H,$C:$C,C350))&lt;=PARAMETRES!$C$2,"OK","À équilibrer"))</f>
        <v/>
      </c>
    </row>
    <row r="352">
      <c r="A352" s="27" t="n"/>
      <c r="B352" s="27" t="n"/>
      <c r="C352" s="27" t="n"/>
      <c r="D352" s="27" t="n"/>
      <c r="E352" s="27">
        <f>IFERROR(VLOOKUP(D351,PLAN_PCG!$A:$B,2,FALSE),"")</f>
        <v/>
      </c>
      <c r="F352" s="27" t="n"/>
      <c r="G352" s="28" t="n"/>
      <c r="H352" s="28" t="n"/>
      <c r="I352" s="27" t="n"/>
      <c r="J352" s="27">
        <f>IFERROR(VLOOKUP(I351,TVA!$A:$C,3,FALSE),"")</f>
        <v/>
      </c>
      <c r="K352" s="28">
        <f>IF(I351="","",ROUND((G351-H351)*VALUE(SUBSTITUTE(J351,"%",""))/100,2))</f>
        <v/>
      </c>
      <c r="L352" s="27">
        <f>IF(C351="","",IF(ABS(SUMIFS($G:$G,$C:$C,C351)-SUMIFS($H:$H,$C:$C,C351))&lt;=PARAMETRES!$C$2,"OK","À équilibrer"))</f>
        <v/>
      </c>
    </row>
    <row r="353">
      <c r="A353" s="22" t="n"/>
      <c r="B353" s="22" t="n"/>
      <c r="C353" s="22" t="n"/>
      <c r="D353" s="22" t="n"/>
      <c r="E353" s="20">
        <f>IFERROR(VLOOKUP(D352,PLAN_PCG!$A:$B,2,FALSE),"")</f>
        <v/>
      </c>
      <c r="F353" s="22" t="n"/>
      <c r="G353" s="23" t="n"/>
      <c r="H353" s="23" t="n"/>
      <c r="I353" s="22" t="n"/>
      <c r="J353" s="20">
        <f>IFERROR(VLOOKUP(I352,TVA!$A:$C,3,FALSE),"")</f>
        <v/>
      </c>
      <c r="K353" s="26">
        <f>IF(I352="","",ROUND((G352-H352)*VALUE(SUBSTITUTE(J352,"%",""))/100,2))</f>
        <v/>
      </c>
      <c r="L353" s="20">
        <f>IF(C352="","",IF(ABS(SUMIFS($G:$G,$C:$C,C352)-SUMIFS($H:$H,$C:$C,C352))&lt;=PARAMETRES!$C$2,"OK","À équilibrer"))</f>
        <v/>
      </c>
    </row>
    <row r="354">
      <c r="A354" s="27" t="n"/>
      <c r="B354" s="27" t="n"/>
      <c r="C354" s="27" t="n"/>
      <c r="D354" s="27" t="n"/>
      <c r="E354" s="27">
        <f>IFERROR(VLOOKUP(D353,PLAN_PCG!$A:$B,2,FALSE),"")</f>
        <v/>
      </c>
      <c r="F354" s="27" t="n"/>
      <c r="G354" s="28" t="n"/>
      <c r="H354" s="28" t="n"/>
      <c r="I354" s="27" t="n"/>
      <c r="J354" s="27">
        <f>IFERROR(VLOOKUP(I353,TVA!$A:$C,3,FALSE),"")</f>
        <v/>
      </c>
      <c r="K354" s="28">
        <f>IF(I353="","",ROUND((G353-H353)*VALUE(SUBSTITUTE(J353,"%",""))/100,2))</f>
        <v/>
      </c>
      <c r="L354" s="27">
        <f>IF(C353="","",IF(ABS(SUMIFS($G:$G,$C:$C,C353)-SUMIFS($H:$H,$C:$C,C353))&lt;=PARAMETRES!$C$2,"OK","À équilibrer"))</f>
        <v/>
      </c>
    </row>
    <row r="355">
      <c r="A355" s="22" t="n"/>
      <c r="B355" s="22" t="n"/>
      <c r="C355" s="22" t="n"/>
      <c r="D355" s="22" t="n"/>
      <c r="E355" s="20">
        <f>IFERROR(VLOOKUP(D354,PLAN_PCG!$A:$B,2,FALSE),"")</f>
        <v/>
      </c>
      <c r="F355" s="22" t="n"/>
      <c r="G355" s="23" t="n"/>
      <c r="H355" s="23" t="n"/>
      <c r="I355" s="22" t="n"/>
      <c r="J355" s="20">
        <f>IFERROR(VLOOKUP(I354,TVA!$A:$C,3,FALSE),"")</f>
        <v/>
      </c>
      <c r="K355" s="26">
        <f>IF(I354="","",ROUND((G354-H354)*VALUE(SUBSTITUTE(J354,"%",""))/100,2))</f>
        <v/>
      </c>
      <c r="L355" s="20">
        <f>IF(C354="","",IF(ABS(SUMIFS($G:$G,$C:$C,C354)-SUMIFS($H:$H,$C:$C,C354))&lt;=PARAMETRES!$C$2,"OK","À équilibrer"))</f>
        <v/>
      </c>
    </row>
    <row r="356">
      <c r="A356" s="27" t="n"/>
      <c r="B356" s="27" t="n"/>
      <c r="C356" s="27" t="n"/>
      <c r="D356" s="27" t="n"/>
      <c r="E356" s="27">
        <f>IFERROR(VLOOKUP(D355,PLAN_PCG!$A:$B,2,FALSE),"")</f>
        <v/>
      </c>
      <c r="F356" s="27" t="n"/>
      <c r="G356" s="28" t="n"/>
      <c r="H356" s="28" t="n"/>
      <c r="I356" s="27" t="n"/>
      <c r="J356" s="27">
        <f>IFERROR(VLOOKUP(I355,TVA!$A:$C,3,FALSE),"")</f>
        <v/>
      </c>
      <c r="K356" s="28">
        <f>IF(I355="","",ROUND((G355-H355)*VALUE(SUBSTITUTE(J355,"%",""))/100,2))</f>
        <v/>
      </c>
      <c r="L356" s="27">
        <f>IF(C355="","",IF(ABS(SUMIFS($G:$G,$C:$C,C355)-SUMIFS($H:$H,$C:$C,C355))&lt;=PARAMETRES!$C$2,"OK","À équilibrer"))</f>
        <v/>
      </c>
    </row>
    <row r="357">
      <c r="A357" s="22" t="n"/>
      <c r="B357" s="22" t="n"/>
      <c r="C357" s="22" t="n"/>
      <c r="D357" s="22" t="n"/>
      <c r="E357" s="20">
        <f>IFERROR(VLOOKUP(D356,PLAN_PCG!$A:$B,2,FALSE),"")</f>
        <v/>
      </c>
      <c r="F357" s="22" t="n"/>
      <c r="G357" s="23" t="n"/>
      <c r="H357" s="23" t="n"/>
      <c r="I357" s="22" t="n"/>
      <c r="J357" s="20">
        <f>IFERROR(VLOOKUP(I356,TVA!$A:$C,3,FALSE),"")</f>
        <v/>
      </c>
      <c r="K357" s="26">
        <f>IF(I356="","",ROUND((G356-H356)*VALUE(SUBSTITUTE(J356,"%",""))/100,2))</f>
        <v/>
      </c>
      <c r="L357" s="20">
        <f>IF(C356="","",IF(ABS(SUMIFS($G:$G,$C:$C,C356)-SUMIFS($H:$H,$C:$C,C356))&lt;=PARAMETRES!$C$2,"OK","À équilibrer"))</f>
        <v/>
      </c>
    </row>
    <row r="358">
      <c r="A358" s="27" t="n"/>
      <c r="B358" s="27" t="n"/>
      <c r="C358" s="27" t="n"/>
      <c r="D358" s="27" t="n"/>
      <c r="E358" s="27">
        <f>IFERROR(VLOOKUP(D357,PLAN_PCG!$A:$B,2,FALSE),"")</f>
        <v/>
      </c>
      <c r="F358" s="27" t="n"/>
      <c r="G358" s="28" t="n"/>
      <c r="H358" s="28" t="n"/>
      <c r="I358" s="27" t="n"/>
      <c r="J358" s="27">
        <f>IFERROR(VLOOKUP(I357,TVA!$A:$C,3,FALSE),"")</f>
        <v/>
      </c>
      <c r="K358" s="28">
        <f>IF(I357="","",ROUND((G357-H357)*VALUE(SUBSTITUTE(J357,"%",""))/100,2))</f>
        <v/>
      </c>
      <c r="L358" s="27">
        <f>IF(C357="","",IF(ABS(SUMIFS($G:$G,$C:$C,C357)-SUMIFS($H:$H,$C:$C,C357))&lt;=PARAMETRES!$C$2,"OK","À équilibrer"))</f>
        <v/>
      </c>
    </row>
    <row r="359">
      <c r="A359" s="22" t="n"/>
      <c r="B359" s="22" t="n"/>
      <c r="C359" s="22" t="n"/>
      <c r="D359" s="22" t="n"/>
      <c r="E359" s="20">
        <f>IFERROR(VLOOKUP(D358,PLAN_PCG!$A:$B,2,FALSE),"")</f>
        <v/>
      </c>
      <c r="F359" s="22" t="n"/>
      <c r="G359" s="23" t="n"/>
      <c r="H359" s="23" t="n"/>
      <c r="I359" s="22" t="n"/>
      <c r="J359" s="20">
        <f>IFERROR(VLOOKUP(I358,TVA!$A:$C,3,FALSE),"")</f>
        <v/>
      </c>
      <c r="K359" s="26">
        <f>IF(I358="","",ROUND((G358-H358)*VALUE(SUBSTITUTE(J358,"%",""))/100,2))</f>
        <v/>
      </c>
      <c r="L359" s="20">
        <f>IF(C358="","",IF(ABS(SUMIFS($G:$G,$C:$C,C358)-SUMIFS($H:$H,$C:$C,C358))&lt;=PARAMETRES!$C$2,"OK","À équilibrer"))</f>
        <v/>
      </c>
    </row>
    <row r="360">
      <c r="A360" s="27" t="n"/>
      <c r="B360" s="27" t="n"/>
      <c r="C360" s="27" t="n"/>
      <c r="D360" s="27" t="n"/>
      <c r="E360" s="27">
        <f>IFERROR(VLOOKUP(D359,PLAN_PCG!$A:$B,2,FALSE),"")</f>
        <v/>
      </c>
      <c r="F360" s="27" t="n"/>
      <c r="G360" s="28" t="n"/>
      <c r="H360" s="28" t="n"/>
      <c r="I360" s="27" t="n"/>
      <c r="J360" s="27">
        <f>IFERROR(VLOOKUP(I359,TVA!$A:$C,3,FALSE),"")</f>
        <v/>
      </c>
      <c r="K360" s="28">
        <f>IF(I359="","",ROUND((G359-H359)*VALUE(SUBSTITUTE(J359,"%",""))/100,2))</f>
        <v/>
      </c>
      <c r="L360" s="27">
        <f>IF(C359="","",IF(ABS(SUMIFS($G:$G,$C:$C,C359)-SUMIFS($H:$H,$C:$C,C359))&lt;=PARAMETRES!$C$2,"OK","À équilibrer"))</f>
        <v/>
      </c>
    </row>
    <row r="361">
      <c r="A361" s="22" t="n"/>
      <c r="B361" s="22" t="n"/>
      <c r="C361" s="22" t="n"/>
      <c r="D361" s="22" t="n"/>
      <c r="E361" s="20">
        <f>IFERROR(VLOOKUP(D360,PLAN_PCG!$A:$B,2,FALSE),"")</f>
        <v/>
      </c>
      <c r="F361" s="22" t="n"/>
      <c r="G361" s="23" t="n"/>
      <c r="H361" s="23" t="n"/>
      <c r="I361" s="22" t="n"/>
      <c r="J361" s="20">
        <f>IFERROR(VLOOKUP(I360,TVA!$A:$C,3,FALSE),"")</f>
        <v/>
      </c>
      <c r="K361" s="26">
        <f>IF(I360="","",ROUND((G360-H360)*VALUE(SUBSTITUTE(J360,"%",""))/100,2))</f>
        <v/>
      </c>
      <c r="L361" s="20">
        <f>IF(C360="","",IF(ABS(SUMIFS($G:$G,$C:$C,C360)-SUMIFS($H:$H,$C:$C,C360))&lt;=PARAMETRES!$C$2,"OK","À équilibrer"))</f>
        <v/>
      </c>
    </row>
    <row r="362">
      <c r="A362" s="27" t="n"/>
      <c r="B362" s="27" t="n"/>
      <c r="C362" s="27" t="n"/>
      <c r="D362" s="27" t="n"/>
      <c r="E362" s="27">
        <f>IFERROR(VLOOKUP(D361,PLAN_PCG!$A:$B,2,FALSE),"")</f>
        <v/>
      </c>
      <c r="F362" s="27" t="n"/>
      <c r="G362" s="28" t="n"/>
      <c r="H362" s="28" t="n"/>
      <c r="I362" s="27" t="n"/>
      <c r="J362" s="27">
        <f>IFERROR(VLOOKUP(I361,TVA!$A:$C,3,FALSE),"")</f>
        <v/>
      </c>
      <c r="K362" s="28">
        <f>IF(I361="","",ROUND((G361-H361)*VALUE(SUBSTITUTE(J361,"%",""))/100,2))</f>
        <v/>
      </c>
      <c r="L362" s="27">
        <f>IF(C361="","",IF(ABS(SUMIFS($G:$G,$C:$C,C361)-SUMIFS($H:$H,$C:$C,C361))&lt;=PARAMETRES!$C$2,"OK","À équilibrer"))</f>
        <v/>
      </c>
    </row>
    <row r="363">
      <c r="A363" s="22" t="n"/>
      <c r="B363" s="22" t="n"/>
      <c r="C363" s="22" t="n"/>
      <c r="D363" s="22" t="n"/>
      <c r="E363" s="20">
        <f>IFERROR(VLOOKUP(D362,PLAN_PCG!$A:$B,2,FALSE),"")</f>
        <v/>
      </c>
      <c r="F363" s="22" t="n"/>
      <c r="G363" s="23" t="n"/>
      <c r="H363" s="23" t="n"/>
      <c r="I363" s="22" t="n"/>
      <c r="J363" s="20">
        <f>IFERROR(VLOOKUP(I362,TVA!$A:$C,3,FALSE),"")</f>
        <v/>
      </c>
      <c r="K363" s="26">
        <f>IF(I362="","",ROUND((G362-H362)*VALUE(SUBSTITUTE(J362,"%",""))/100,2))</f>
        <v/>
      </c>
      <c r="L363" s="20">
        <f>IF(C362="","",IF(ABS(SUMIFS($G:$G,$C:$C,C362)-SUMIFS($H:$H,$C:$C,C362))&lt;=PARAMETRES!$C$2,"OK","À équilibrer"))</f>
        <v/>
      </c>
    </row>
    <row r="364">
      <c r="A364" s="27" t="n"/>
      <c r="B364" s="27" t="n"/>
      <c r="C364" s="27" t="n"/>
      <c r="D364" s="27" t="n"/>
      <c r="E364" s="27">
        <f>IFERROR(VLOOKUP(D363,PLAN_PCG!$A:$B,2,FALSE),"")</f>
        <v/>
      </c>
      <c r="F364" s="27" t="n"/>
      <c r="G364" s="28" t="n"/>
      <c r="H364" s="28" t="n"/>
      <c r="I364" s="27" t="n"/>
      <c r="J364" s="27">
        <f>IFERROR(VLOOKUP(I363,TVA!$A:$C,3,FALSE),"")</f>
        <v/>
      </c>
      <c r="K364" s="28">
        <f>IF(I363="","",ROUND((G363-H363)*VALUE(SUBSTITUTE(J363,"%",""))/100,2))</f>
        <v/>
      </c>
      <c r="L364" s="27">
        <f>IF(C363="","",IF(ABS(SUMIFS($G:$G,$C:$C,C363)-SUMIFS($H:$H,$C:$C,C363))&lt;=PARAMETRES!$C$2,"OK","À équilibrer"))</f>
        <v/>
      </c>
    </row>
    <row r="365">
      <c r="A365" s="22" t="n"/>
      <c r="B365" s="22" t="n"/>
      <c r="C365" s="22" t="n"/>
      <c r="D365" s="22" t="n"/>
      <c r="E365" s="20">
        <f>IFERROR(VLOOKUP(D364,PLAN_PCG!$A:$B,2,FALSE),"")</f>
        <v/>
      </c>
      <c r="F365" s="22" t="n"/>
      <c r="G365" s="23" t="n"/>
      <c r="H365" s="23" t="n"/>
      <c r="I365" s="22" t="n"/>
      <c r="J365" s="20">
        <f>IFERROR(VLOOKUP(I364,TVA!$A:$C,3,FALSE),"")</f>
        <v/>
      </c>
      <c r="K365" s="26">
        <f>IF(I364="","",ROUND((G364-H364)*VALUE(SUBSTITUTE(J364,"%",""))/100,2))</f>
        <v/>
      </c>
      <c r="L365" s="20">
        <f>IF(C364="","",IF(ABS(SUMIFS($G:$G,$C:$C,C364)-SUMIFS($H:$H,$C:$C,C364))&lt;=PARAMETRES!$C$2,"OK","À équilibrer"))</f>
        <v/>
      </c>
    </row>
    <row r="366">
      <c r="A366" s="27" t="n"/>
      <c r="B366" s="27" t="n"/>
      <c r="C366" s="27" t="n"/>
      <c r="D366" s="27" t="n"/>
      <c r="E366" s="27">
        <f>IFERROR(VLOOKUP(D365,PLAN_PCG!$A:$B,2,FALSE),"")</f>
        <v/>
      </c>
      <c r="F366" s="27" t="n"/>
      <c r="G366" s="28" t="n"/>
      <c r="H366" s="28" t="n"/>
      <c r="I366" s="27" t="n"/>
      <c r="J366" s="27">
        <f>IFERROR(VLOOKUP(I365,TVA!$A:$C,3,FALSE),"")</f>
        <v/>
      </c>
      <c r="K366" s="28">
        <f>IF(I365="","",ROUND((G365-H365)*VALUE(SUBSTITUTE(J365,"%",""))/100,2))</f>
        <v/>
      </c>
      <c r="L366" s="27">
        <f>IF(C365="","",IF(ABS(SUMIFS($G:$G,$C:$C,C365)-SUMIFS($H:$H,$C:$C,C365))&lt;=PARAMETRES!$C$2,"OK","À équilibrer"))</f>
        <v/>
      </c>
    </row>
    <row r="367">
      <c r="A367" s="22" t="n"/>
      <c r="B367" s="22" t="n"/>
      <c r="C367" s="22" t="n"/>
      <c r="D367" s="22" t="n"/>
      <c r="E367" s="20">
        <f>IFERROR(VLOOKUP(D366,PLAN_PCG!$A:$B,2,FALSE),"")</f>
        <v/>
      </c>
      <c r="F367" s="22" t="n"/>
      <c r="G367" s="23" t="n"/>
      <c r="H367" s="23" t="n"/>
      <c r="I367" s="22" t="n"/>
      <c r="J367" s="20">
        <f>IFERROR(VLOOKUP(I366,TVA!$A:$C,3,FALSE),"")</f>
        <v/>
      </c>
      <c r="K367" s="26">
        <f>IF(I366="","",ROUND((G366-H366)*VALUE(SUBSTITUTE(J366,"%",""))/100,2))</f>
        <v/>
      </c>
      <c r="L367" s="20">
        <f>IF(C366="","",IF(ABS(SUMIFS($G:$G,$C:$C,C366)-SUMIFS($H:$H,$C:$C,C366))&lt;=PARAMETRES!$C$2,"OK","À équilibrer"))</f>
        <v/>
      </c>
    </row>
    <row r="368">
      <c r="A368" s="27" t="n"/>
      <c r="B368" s="27" t="n"/>
      <c r="C368" s="27" t="n"/>
      <c r="D368" s="27" t="n"/>
      <c r="E368" s="27">
        <f>IFERROR(VLOOKUP(D367,PLAN_PCG!$A:$B,2,FALSE),"")</f>
        <v/>
      </c>
      <c r="F368" s="27" t="n"/>
      <c r="G368" s="28" t="n"/>
      <c r="H368" s="28" t="n"/>
      <c r="I368" s="27" t="n"/>
      <c r="J368" s="27">
        <f>IFERROR(VLOOKUP(I367,TVA!$A:$C,3,FALSE),"")</f>
        <v/>
      </c>
      <c r="K368" s="28">
        <f>IF(I367="","",ROUND((G367-H367)*VALUE(SUBSTITUTE(J367,"%",""))/100,2))</f>
        <v/>
      </c>
      <c r="L368" s="27">
        <f>IF(C367="","",IF(ABS(SUMIFS($G:$G,$C:$C,C367)-SUMIFS($H:$H,$C:$C,C367))&lt;=PARAMETRES!$C$2,"OK","À équilibrer"))</f>
        <v/>
      </c>
    </row>
    <row r="369">
      <c r="A369" s="22" t="n"/>
      <c r="B369" s="22" t="n"/>
      <c r="C369" s="22" t="n"/>
      <c r="D369" s="22" t="n"/>
      <c r="E369" s="20">
        <f>IFERROR(VLOOKUP(D368,PLAN_PCG!$A:$B,2,FALSE),"")</f>
        <v/>
      </c>
      <c r="F369" s="22" t="n"/>
      <c r="G369" s="23" t="n"/>
      <c r="H369" s="23" t="n"/>
      <c r="I369" s="22" t="n"/>
      <c r="J369" s="20">
        <f>IFERROR(VLOOKUP(I368,TVA!$A:$C,3,FALSE),"")</f>
        <v/>
      </c>
      <c r="K369" s="26">
        <f>IF(I368="","",ROUND((G368-H368)*VALUE(SUBSTITUTE(J368,"%",""))/100,2))</f>
        <v/>
      </c>
      <c r="L369" s="20">
        <f>IF(C368="","",IF(ABS(SUMIFS($G:$G,$C:$C,C368)-SUMIFS($H:$H,$C:$C,C368))&lt;=PARAMETRES!$C$2,"OK","À équilibrer"))</f>
        <v/>
      </c>
    </row>
    <row r="370">
      <c r="A370" s="27" t="n"/>
      <c r="B370" s="27" t="n"/>
      <c r="C370" s="27" t="n"/>
      <c r="D370" s="27" t="n"/>
      <c r="E370" s="27">
        <f>IFERROR(VLOOKUP(D369,PLAN_PCG!$A:$B,2,FALSE),"")</f>
        <v/>
      </c>
      <c r="F370" s="27" t="n"/>
      <c r="G370" s="28" t="n"/>
      <c r="H370" s="28" t="n"/>
      <c r="I370" s="27" t="n"/>
      <c r="J370" s="27">
        <f>IFERROR(VLOOKUP(I369,TVA!$A:$C,3,FALSE),"")</f>
        <v/>
      </c>
      <c r="K370" s="28">
        <f>IF(I369="","",ROUND((G369-H369)*VALUE(SUBSTITUTE(J369,"%",""))/100,2))</f>
        <v/>
      </c>
      <c r="L370" s="27">
        <f>IF(C369="","",IF(ABS(SUMIFS($G:$G,$C:$C,C369)-SUMIFS($H:$H,$C:$C,C369))&lt;=PARAMETRES!$C$2,"OK","À équilibrer"))</f>
        <v/>
      </c>
    </row>
    <row r="371">
      <c r="A371" s="22" t="n"/>
      <c r="B371" s="22" t="n"/>
      <c r="C371" s="22" t="n"/>
      <c r="D371" s="22" t="n"/>
      <c r="E371" s="20">
        <f>IFERROR(VLOOKUP(D370,PLAN_PCG!$A:$B,2,FALSE),"")</f>
        <v/>
      </c>
      <c r="F371" s="22" t="n"/>
      <c r="G371" s="23" t="n"/>
      <c r="H371" s="23" t="n"/>
      <c r="I371" s="22" t="n"/>
      <c r="J371" s="20">
        <f>IFERROR(VLOOKUP(I370,TVA!$A:$C,3,FALSE),"")</f>
        <v/>
      </c>
      <c r="K371" s="26">
        <f>IF(I370="","",ROUND((G370-H370)*VALUE(SUBSTITUTE(J370,"%",""))/100,2))</f>
        <v/>
      </c>
      <c r="L371" s="20">
        <f>IF(C370="","",IF(ABS(SUMIFS($G:$G,$C:$C,C370)-SUMIFS($H:$H,$C:$C,C370))&lt;=PARAMETRES!$C$2,"OK","À équilibrer"))</f>
        <v/>
      </c>
    </row>
    <row r="372">
      <c r="A372" s="27" t="n"/>
      <c r="B372" s="27" t="n"/>
      <c r="C372" s="27" t="n"/>
      <c r="D372" s="27" t="n"/>
      <c r="E372" s="27">
        <f>IFERROR(VLOOKUP(D371,PLAN_PCG!$A:$B,2,FALSE),"")</f>
        <v/>
      </c>
      <c r="F372" s="27" t="n"/>
      <c r="G372" s="28" t="n"/>
      <c r="H372" s="28" t="n"/>
      <c r="I372" s="27" t="n"/>
      <c r="J372" s="27">
        <f>IFERROR(VLOOKUP(I371,TVA!$A:$C,3,FALSE),"")</f>
        <v/>
      </c>
      <c r="K372" s="28">
        <f>IF(I371="","",ROUND((G371-H371)*VALUE(SUBSTITUTE(J371,"%",""))/100,2))</f>
        <v/>
      </c>
      <c r="L372" s="27">
        <f>IF(C371="","",IF(ABS(SUMIFS($G:$G,$C:$C,C371)-SUMIFS($H:$H,$C:$C,C371))&lt;=PARAMETRES!$C$2,"OK","À équilibrer"))</f>
        <v/>
      </c>
    </row>
    <row r="373">
      <c r="A373" s="22" t="n"/>
      <c r="B373" s="22" t="n"/>
      <c r="C373" s="22" t="n"/>
      <c r="D373" s="22" t="n"/>
      <c r="E373" s="20">
        <f>IFERROR(VLOOKUP(D372,PLAN_PCG!$A:$B,2,FALSE),"")</f>
        <v/>
      </c>
      <c r="F373" s="22" t="n"/>
      <c r="G373" s="23" t="n"/>
      <c r="H373" s="23" t="n"/>
      <c r="I373" s="22" t="n"/>
      <c r="J373" s="20">
        <f>IFERROR(VLOOKUP(I372,TVA!$A:$C,3,FALSE),"")</f>
        <v/>
      </c>
      <c r="K373" s="26">
        <f>IF(I372="","",ROUND((G372-H372)*VALUE(SUBSTITUTE(J372,"%",""))/100,2))</f>
        <v/>
      </c>
      <c r="L373" s="20">
        <f>IF(C372="","",IF(ABS(SUMIFS($G:$G,$C:$C,C372)-SUMIFS($H:$H,$C:$C,C372))&lt;=PARAMETRES!$C$2,"OK","À équilibrer"))</f>
        <v/>
      </c>
    </row>
    <row r="374">
      <c r="A374" s="27" t="n"/>
      <c r="B374" s="27" t="n"/>
      <c r="C374" s="27" t="n"/>
      <c r="D374" s="27" t="n"/>
      <c r="E374" s="27">
        <f>IFERROR(VLOOKUP(D373,PLAN_PCG!$A:$B,2,FALSE),"")</f>
        <v/>
      </c>
      <c r="F374" s="27" t="n"/>
      <c r="G374" s="28" t="n"/>
      <c r="H374" s="28" t="n"/>
      <c r="I374" s="27" t="n"/>
      <c r="J374" s="27">
        <f>IFERROR(VLOOKUP(I373,TVA!$A:$C,3,FALSE),"")</f>
        <v/>
      </c>
      <c r="K374" s="28">
        <f>IF(I373="","",ROUND((G373-H373)*VALUE(SUBSTITUTE(J373,"%",""))/100,2))</f>
        <v/>
      </c>
      <c r="L374" s="27">
        <f>IF(C373="","",IF(ABS(SUMIFS($G:$G,$C:$C,C373)-SUMIFS($H:$H,$C:$C,C373))&lt;=PARAMETRES!$C$2,"OK","À équilibrer"))</f>
        <v/>
      </c>
    </row>
    <row r="375">
      <c r="A375" s="22" t="n"/>
      <c r="B375" s="22" t="n"/>
      <c r="C375" s="22" t="n"/>
      <c r="D375" s="22" t="n"/>
      <c r="E375" s="20">
        <f>IFERROR(VLOOKUP(D374,PLAN_PCG!$A:$B,2,FALSE),"")</f>
        <v/>
      </c>
      <c r="F375" s="22" t="n"/>
      <c r="G375" s="23" t="n"/>
      <c r="H375" s="23" t="n"/>
      <c r="I375" s="22" t="n"/>
      <c r="J375" s="20">
        <f>IFERROR(VLOOKUP(I374,TVA!$A:$C,3,FALSE),"")</f>
        <v/>
      </c>
      <c r="K375" s="26">
        <f>IF(I374="","",ROUND((G374-H374)*VALUE(SUBSTITUTE(J374,"%",""))/100,2))</f>
        <v/>
      </c>
      <c r="L375" s="20">
        <f>IF(C374="","",IF(ABS(SUMIFS($G:$G,$C:$C,C374)-SUMIFS($H:$H,$C:$C,C374))&lt;=PARAMETRES!$C$2,"OK","À équilibrer"))</f>
        <v/>
      </c>
    </row>
    <row r="376">
      <c r="A376" s="27" t="n"/>
      <c r="B376" s="27" t="n"/>
      <c r="C376" s="27" t="n"/>
      <c r="D376" s="27" t="n"/>
      <c r="E376" s="27">
        <f>IFERROR(VLOOKUP(D375,PLAN_PCG!$A:$B,2,FALSE),"")</f>
        <v/>
      </c>
      <c r="F376" s="27" t="n"/>
      <c r="G376" s="28" t="n"/>
      <c r="H376" s="28" t="n"/>
      <c r="I376" s="27" t="n"/>
      <c r="J376" s="27">
        <f>IFERROR(VLOOKUP(I375,TVA!$A:$C,3,FALSE),"")</f>
        <v/>
      </c>
      <c r="K376" s="28">
        <f>IF(I375="","",ROUND((G375-H375)*VALUE(SUBSTITUTE(J375,"%",""))/100,2))</f>
        <v/>
      </c>
      <c r="L376" s="27">
        <f>IF(C375="","",IF(ABS(SUMIFS($G:$G,$C:$C,C375)-SUMIFS($H:$H,$C:$C,C375))&lt;=PARAMETRES!$C$2,"OK","À équilibrer"))</f>
        <v/>
      </c>
    </row>
    <row r="377">
      <c r="A377" s="22" t="n"/>
      <c r="B377" s="22" t="n"/>
      <c r="C377" s="22" t="n"/>
      <c r="D377" s="22" t="n"/>
      <c r="E377" s="20">
        <f>IFERROR(VLOOKUP(D376,PLAN_PCG!$A:$B,2,FALSE),"")</f>
        <v/>
      </c>
      <c r="F377" s="22" t="n"/>
      <c r="G377" s="23" t="n"/>
      <c r="H377" s="23" t="n"/>
      <c r="I377" s="22" t="n"/>
      <c r="J377" s="20">
        <f>IFERROR(VLOOKUP(I376,TVA!$A:$C,3,FALSE),"")</f>
        <v/>
      </c>
      <c r="K377" s="26">
        <f>IF(I376="","",ROUND((G376-H376)*VALUE(SUBSTITUTE(J376,"%",""))/100,2))</f>
        <v/>
      </c>
      <c r="L377" s="20">
        <f>IF(C376="","",IF(ABS(SUMIFS($G:$G,$C:$C,C376)-SUMIFS($H:$H,$C:$C,C376))&lt;=PARAMETRES!$C$2,"OK","À équilibrer"))</f>
        <v/>
      </c>
    </row>
    <row r="378">
      <c r="A378" s="27" t="n"/>
      <c r="B378" s="27" t="n"/>
      <c r="C378" s="27" t="n"/>
      <c r="D378" s="27" t="n"/>
      <c r="E378" s="27">
        <f>IFERROR(VLOOKUP(D377,PLAN_PCG!$A:$B,2,FALSE),"")</f>
        <v/>
      </c>
      <c r="F378" s="27" t="n"/>
      <c r="G378" s="28" t="n"/>
      <c r="H378" s="28" t="n"/>
      <c r="I378" s="27" t="n"/>
      <c r="J378" s="27">
        <f>IFERROR(VLOOKUP(I377,TVA!$A:$C,3,FALSE),"")</f>
        <v/>
      </c>
      <c r="K378" s="28">
        <f>IF(I377="","",ROUND((G377-H377)*VALUE(SUBSTITUTE(J377,"%",""))/100,2))</f>
        <v/>
      </c>
      <c r="L378" s="27">
        <f>IF(C377="","",IF(ABS(SUMIFS($G:$G,$C:$C,C377)-SUMIFS($H:$H,$C:$C,C377))&lt;=PARAMETRES!$C$2,"OK","À équilibrer"))</f>
        <v/>
      </c>
    </row>
    <row r="379">
      <c r="A379" s="22" t="n"/>
      <c r="B379" s="22" t="n"/>
      <c r="C379" s="22" t="n"/>
      <c r="D379" s="22" t="n"/>
      <c r="E379" s="20">
        <f>IFERROR(VLOOKUP(D378,PLAN_PCG!$A:$B,2,FALSE),"")</f>
        <v/>
      </c>
      <c r="F379" s="22" t="n"/>
      <c r="G379" s="23" t="n"/>
      <c r="H379" s="23" t="n"/>
      <c r="I379" s="22" t="n"/>
      <c r="J379" s="20">
        <f>IFERROR(VLOOKUP(I378,TVA!$A:$C,3,FALSE),"")</f>
        <v/>
      </c>
      <c r="K379" s="26">
        <f>IF(I378="","",ROUND((G378-H378)*VALUE(SUBSTITUTE(J378,"%",""))/100,2))</f>
        <v/>
      </c>
      <c r="L379" s="20">
        <f>IF(C378="","",IF(ABS(SUMIFS($G:$G,$C:$C,C378)-SUMIFS($H:$H,$C:$C,C378))&lt;=PARAMETRES!$C$2,"OK","À équilibrer"))</f>
        <v/>
      </c>
    </row>
    <row r="380">
      <c r="A380" s="27" t="n"/>
      <c r="B380" s="27" t="n"/>
      <c r="C380" s="27" t="n"/>
      <c r="D380" s="27" t="n"/>
      <c r="E380" s="27">
        <f>IFERROR(VLOOKUP(D379,PLAN_PCG!$A:$B,2,FALSE),"")</f>
        <v/>
      </c>
      <c r="F380" s="27" t="n"/>
      <c r="G380" s="28" t="n"/>
      <c r="H380" s="28" t="n"/>
      <c r="I380" s="27" t="n"/>
      <c r="J380" s="27">
        <f>IFERROR(VLOOKUP(I379,TVA!$A:$C,3,FALSE),"")</f>
        <v/>
      </c>
      <c r="K380" s="28">
        <f>IF(I379="","",ROUND((G379-H379)*VALUE(SUBSTITUTE(J379,"%",""))/100,2))</f>
        <v/>
      </c>
      <c r="L380" s="27">
        <f>IF(C379="","",IF(ABS(SUMIFS($G:$G,$C:$C,C379)-SUMIFS($H:$H,$C:$C,C379))&lt;=PARAMETRES!$C$2,"OK","À équilibrer"))</f>
        <v/>
      </c>
    </row>
    <row r="381">
      <c r="A381" s="22" t="n"/>
      <c r="B381" s="22" t="n"/>
      <c r="C381" s="22" t="n"/>
      <c r="D381" s="22" t="n"/>
      <c r="E381" s="20">
        <f>IFERROR(VLOOKUP(D380,PLAN_PCG!$A:$B,2,FALSE),"")</f>
        <v/>
      </c>
      <c r="F381" s="22" t="n"/>
      <c r="G381" s="23" t="n"/>
      <c r="H381" s="23" t="n"/>
      <c r="I381" s="22" t="n"/>
      <c r="J381" s="20">
        <f>IFERROR(VLOOKUP(I380,TVA!$A:$C,3,FALSE),"")</f>
        <v/>
      </c>
      <c r="K381" s="26">
        <f>IF(I380="","",ROUND((G380-H380)*VALUE(SUBSTITUTE(J380,"%",""))/100,2))</f>
        <v/>
      </c>
      <c r="L381" s="20">
        <f>IF(C380="","",IF(ABS(SUMIFS($G:$G,$C:$C,C380)-SUMIFS($H:$H,$C:$C,C380))&lt;=PARAMETRES!$C$2,"OK","À équilibrer"))</f>
        <v/>
      </c>
    </row>
    <row r="382">
      <c r="A382" s="27" t="n"/>
      <c r="B382" s="27" t="n"/>
      <c r="C382" s="27" t="n"/>
      <c r="D382" s="27" t="n"/>
      <c r="E382" s="27">
        <f>IFERROR(VLOOKUP(D381,PLAN_PCG!$A:$B,2,FALSE),"")</f>
        <v/>
      </c>
      <c r="F382" s="27" t="n"/>
      <c r="G382" s="28" t="n"/>
      <c r="H382" s="28" t="n"/>
      <c r="I382" s="27" t="n"/>
      <c r="J382" s="27">
        <f>IFERROR(VLOOKUP(I381,TVA!$A:$C,3,FALSE),"")</f>
        <v/>
      </c>
      <c r="K382" s="28">
        <f>IF(I381="","",ROUND((G381-H381)*VALUE(SUBSTITUTE(J381,"%",""))/100,2))</f>
        <v/>
      </c>
      <c r="L382" s="27">
        <f>IF(C381="","",IF(ABS(SUMIFS($G:$G,$C:$C,C381)-SUMIFS($H:$H,$C:$C,C381))&lt;=PARAMETRES!$C$2,"OK","À équilibrer"))</f>
        <v/>
      </c>
    </row>
    <row r="383">
      <c r="A383" s="22" t="n"/>
      <c r="B383" s="22" t="n"/>
      <c r="C383" s="22" t="n"/>
      <c r="D383" s="22" t="n"/>
      <c r="E383" s="20">
        <f>IFERROR(VLOOKUP(D382,PLAN_PCG!$A:$B,2,FALSE),"")</f>
        <v/>
      </c>
      <c r="F383" s="22" t="n"/>
      <c r="G383" s="23" t="n"/>
      <c r="H383" s="23" t="n"/>
      <c r="I383" s="22" t="n"/>
      <c r="J383" s="20">
        <f>IFERROR(VLOOKUP(I382,TVA!$A:$C,3,FALSE),"")</f>
        <v/>
      </c>
      <c r="K383" s="26">
        <f>IF(I382="","",ROUND((G382-H382)*VALUE(SUBSTITUTE(J382,"%",""))/100,2))</f>
        <v/>
      </c>
      <c r="L383" s="20">
        <f>IF(C382="","",IF(ABS(SUMIFS($G:$G,$C:$C,C382)-SUMIFS($H:$H,$C:$C,C382))&lt;=PARAMETRES!$C$2,"OK","À équilibrer"))</f>
        <v/>
      </c>
    </row>
    <row r="384">
      <c r="A384" s="27" t="n"/>
      <c r="B384" s="27" t="n"/>
      <c r="C384" s="27" t="n"/>
      <c r="D384" s="27" t="n"/>
      <c r="E384" s="27">
        <f>IFERROR(VLOOKUP(D383,PLAN_PCG!$A:$B,2,FALSE),"")</f>
        <v/>
      </c>
      <c r="F384" s="27" t="n"/>
      <c r="G384" s="28" t="n"/>
      <c r="H384" s="28" t="n"/>
      <c r="I384" s="27" t="n"/>
      <c r="J384" s="27">
        <f>IFERROR(VLOOKUP(I383,TVA!$A:$C,3,FALSE),"")</f>
        <v/>
      </c>
      <c r="K384" s="28">
        <f>IF(I383="","",ROUND((G383-H383)*VALUE(SUBSTITUTE(J383,"%",""))/100,2))</f>
        <v/>
      </c>
      <c r="L384" s="27">
        <f>IF(C383="","",IF(ABS(SUMIFS($G:$G,$C:$C,C383)-SUMIFS($H:$H,$C:$C,C383))&lt;=PARAMETRES!$C$2,"OK","À équilibrer"))</f>
        <v/>
      </c>
    </row>
    <row r="385">
      <c r="A385" s="22" t="n"/>
      <c r="B385" s="22" t="n"/>
      <c r="C385" s="22" t="n"/>
      <c r="D385" s="22" t="n"/>
      <c r="E385" s="20">
        <f>IFERROR(VLOOKUP(D384,PLAN_PCG!$A:$B,2,FALSE),"")</f>
        <v/>
      </c>
      <c r="F385" s="22" t="n"/>
      <c r="G385" s="23" t="n"/>
      <c r="H385" s="23" t="n"/>
      <c r="I385" s="22" t="n"/>
      <c r="J385" s="20">
        <f>IFERROR(VLOOKUP(I384,TVA!$A:$C,3,FALSE),"")</f>
        <v/>
      </c>
      <c r="K385" s="26">
        <f>IF(I384="","",ROUND((G384-H384)*VALUE(SUBSTITUTE(J384,"%",""))/100,2))</f>
        <v/>
      </c>
      <c r="L385" s="20">
        <f>IF(C384="","",IF(ABS(SUMIFS($G:$G,$C:$C,C384)-SUMIFS($H:$H,$C:$C,C384))&lt;=PARAMETRES!$C$2,"OK","À équilibrer"))</f>
        <v/>
      </c>
    </row>
    <row r="386">
      <c r="A386" s="27" t="n"/>
      <c r="B386" s="27" t="n"/>
      <c r="C386" s="27" t="n"/>
      <c r="D386" s="27" t="n"/>
      <c r="E386" s="27">
        <f>IFERROR(VLOOKUP(D385,PLAN_PCG!$A:$B,2,FALSE),"")</f>
        <v/>
      </c>
      <c r="F386" s="27" t="n"/>
      <c r="G386" s="28" t="n"/>
      <c r="H386" s="28" t="n"/>
      <c r="I386" s="27" t="n"/>
      <c r="J386" s="27">
        <f>IFERROR(VLOOKUP(I385,TVA!$A:$C,3,FALSE),"")</f>
        <v/>
      </c>
      <c r="K386" s="28">
        <f>IF(I385="","",ROUND((G385-H385)*VALUE(SUBSTITUTE(J385,"%",""))/100,2))</f>
        <v/>
      </c>
      <c r="L386" s="27">
        <f>IF(C385="","",IF(ABS(SUMIFS($G:$G,$C:$C,C385)-SUMIFS($H:$H,$C:$C,C385))&lt;=PARAMETRES!$C$2,"OK","À équilibrer"))</f>
        <v/>
      </c>
    </row>
    <row r="387">
      <c r="A387" s="22" t="n"/>
      <c r="B387" s="22" t="n"/>
      <c r="C387" s="22" t="n"/>
      <c r="D387" s="22" t="n"/>
      <c r="E387" s="20">
        <f>IFERROR(VLOOKUP(D386,PLAN_PCG!$A:$B,2,FALSE),"")</f>
        <v/>
      </c>
      <c r="F387" s="22" t="n"/>
      <c r="G387" s="23" t="n"/>
      <c r="H387" s="23" t="n"/>
      <c r="I387" s="22" t="n"/>
      <c r="J387" s="20">
        <f>IFERROR(VLOOKUP(I386,TVA!$A:$C,3,FALSE),"")</f>
        <v/>
      </c>
      <c r="K387" s="26">
        <f>IF(I386="","",ROUND((G386-H386)*VALUE(SUBSTITUTE(J386,"%",""))/100,2))</f>
        <v/>
      </c>
      <c r="L387" s="20">
        <f>IF(C386="","",IF(ABS(SUMIFS($G:$G,$C:$C,C386)-SUMIFS($H:$H,$C:$C,C386))&lt;=PARAMETRES!$C$2,"OK","À équilibrer"))</f>
        <v/>
      </c>
    </row>
    <row r="388">
      <c r="A388" s="27" t="n"/>
      <c r="B388" s="27" t="n"/>
      <c r="C388" s="27" t="n"/>
      <c r="D388" s="27" t="n"/>
      <c r="E388" s="27">
        <f>IFERROR(VLOOKUP(D387,PLAN_PCG!$A:$B,2,FALSE),"")</f>
        <v/>
      </c>
      <c r="F388" s="27" t="n"/>
      <c r="G388" s="28" t="n"/>
      <c r="H388" s="28" t="n"/>
      <c r="I388" s="27" t="n"/>
      <c r="J388" s="27">
        <f>IFERROR(VLOOKUP(I387,TVA!$A:$C,3,FALSE),"")</f>
        <v/>
      </c>
      <c r="K388" s="28">
        <f>IF(I387="","",ROUND((G387-H387)*VALUE(SUBSTITUTE(J387,"%",""))/100,2))</f>
        <v/>
      </c>
      <c r="L388" s="27">
        <f>IF(C387="","",IF(ABS(SUMIFS($G:$G,$C:$C,C387)-SUMIFS($H:$H,$C:$C,C387))&lt;=PARAMETRES!$C$2,"OK","À équilibrer"))</f>
        <v/>
      </c>
    </row>
    <row r="389">
      <c r="A389" s="22" t="n"/>
      <c r="B389" s="22" t="n"/>
      <c r="C389" s="22" t="n"/>
      <c r="D389" s="22" t="n"/>
      <c r="E389" s="20">
        <f>IFERROR(VLOOKUP(D388,PLAN_PCG!$A:$B,2,FALSE),"")</f>
        <v/>
      </c>
      <c r="F389" s="22" t="n"/>
      <c r="G389" s="23" t="n"/>
      <c r="H389" s="23" t="n"/>
      <c r="I389" s="22" t="n"/>
      <c r="J389" s="20">
        <f>IFERROR(VLOOKUP(I388,TVA!$A:$C,3,FALSE),"")</f>
        <v/>
      </c>
      <c r="K389" s="26">
        <f>IF(I388="","",ROUND((G388-H388)*VALUE(SUBSTITUTE(J388,"%",""))/100,2))</f>
        <v/>
      </c>
      <c r="L389" s="20">
        <f>IF(C388="","",IF(ABS(SUMIFS($G:$G,$C:$C,C388)-SUMIFS($H:$H,$C:$C,C388))&lt;=PARAMETRES!$C$2,"OK","À équilibrer"))</f>
        <v/>
      </c>
    </row>
    <row r="390">
      <c r="A390" s="27" t="n"/>
      <c r="B390" s="27" t="n"/>
      <c r="C390" s="27" t="n"/>
      <c r="D390" s="27" t="n"/>
      <c r="E390" s="27">
        <f>IFERROR(VLOOKUP(D389,PLAN_PCG!$A:$B,2,FALSE),"")</f>
        <v/>
      </c>
      <c r="F390" s="27" t="n"/>
      <c r="G390" s="28" t="n"/>
      <c r="H390" s="28" t="n"/>
      <c r="I390" s="27" t="n"/>
      <c r="J390" s="27">
        <f>IFERROR(VLOOKUP(I389,TVA!$A:$C,3,FALSE),"")</f>
        <v/>
      </c>
      <c r="K390" s="28">
        <f>IF(I389="","",ROUND((G389-H389)*VALUE(SUBSTITUTE(J389,"%",""))/100,2))</f>
        <v/>
      </c>
      <c r="L390" s="27">
        <f>IF(C389="","",IF(ABS(SUMIFS($G:$G,$C:$C,C389)-SUMIFS($H:$H,$C:$C,C389))&lt;=PARAMETRES!$C$2,"OK","À équilibrer"))</f>
        <v/>
      </c>
    </row>
    <row r="391">
      <c r="A391" s="22" t="n"/>
      <c r="B391" s="22" t="n"/>
      <c r="C391" s="22" t="n"/>
      <c r="D391" s="22" t="n"/>
      <c r="E391" s="20">
        <f>IFERROR(VLOOKUP(D390,PLAN_PCG!$A:$B,2,FALSE),"")</f>
        <v/>
      </c>
      <c r="F391" s="22" t="n"/>
      <c r="G391" s="23" t="n"/>
      <c r="H391" s="23" t="n"/>
      <c r="I391" s="22" t="n"/>
      <c r="J391" s="20">
        <f>IFERROR(VLOOKUP(I390,TVA!$A:$C,3,FALSE),"")</f>
        <v/>
      </c>
      <c r="K391" s="26">
        <f>IF(I390="","",ROUND((G390-H390)*VALUE(SUBSTITUTE(J390,"%",""))/100,2))</f>
        <v/>
      </c>
      <c r="L391" s="20">
        <f>IF(C390="","",IF(ABS(SUMIFS($G:$G,$C:$C,C390)-SUMIFS($H:$H,$C:$C,C390))&lt;=PARAMETRES!$C$2,"OK","À équilibrer"))</f>
        <v/>
      </c>
    </row>
    <row r="392">
      <c r="A392" s="27" t="n"/>
      <c r="B392" s="27" t="n"/>
      <c r="C392" s="27" t="n"/>
      <c r="D392" s="27" t="n"/>
      <c r="E392" s="27">
        <f>IFERROR(VLOOKUP(D391,PLAN_PCG!$A:$B,2,FALSE),"")</f>
        <v/>
      </c>
      <c r="F392" s="27" t="n"/>
      <c r="G392" s="28" t="n"/>
      <c r="H392" s="28" t="n"/>
      <c r="I392" s="27" t="n"/>
      <c r="J392" s="27">
        <f>IFERROR(VLOOKUP(I391,TVA!$A:$C,3,FALSE),"")</f>
        <v/>
      </c>
      <c r="K392" s="28">
        <f>IF(I391="","",ROUND((G391-H391)*VALUE(SUBSTITUTE(J391,"%",""))/100,2))</f>
        <v/>
      </c>
      <c r="L392" s="27">
        <f>IF(C391="","",IF(ABS(SUMIFS($G:$G,$C:$C,C391)-SUMIFS($H:$H,$C:$C,C391))&lt;=PARAMETRES!$C$2,"OK","À équilibrer"))</f>
        <v/>
      </c>
    </row>
    <row r="393">
      <c r="A393" s="22" t="n"/>
      <c r="B393" s="22" t="n"/>
      <c r="C393" s="22" t="n"/>
      <c r="D393" s="22" t="n"/>
      <c r="E393" s="20">
        <f>IFERROR(VLOOKUP(D392,PLAN_PCG!$A:$B,2,FALSE),"")</f>
        <v/>
      </c>
      <c r="F393" s="22" t="n"/>
      <c r="G393" s="23" t="n"/>
      <c r="H393" s="23" t="n"/>
      <c r="I393" s="22" t="n"/>
      <c r="J393" s="20">
        <f>IFERROR(VLOOKUP(I392,TVA!$A:$C,3,FALSE),"")</f>
        <v/>
      </c>
      <c r="K393" s="26">
        <f>IF(I392="","",ROUND((G392-H392)*VALUE(SUBSTITUTE(J392,"%",""))/100,2))</f>
        <v/>
      </c>
      <c r="L393" s="20">
        <f>IF(C392="","",IF(ABS(SUMIFS($G:$G,$C:$C,C392)-SUMIFS($H:$H,$C:$C,C392))&lt;=PARAMETRES!$C$2,"OK","À équilibrer"))</f>
        <v/>
      </c>
    </row>
    <row r="394">
      <c r="A394" s="27" t="n"/>
      <c r="B394" s="27" t="n"/>
      <c r="C394" s="27" t="n"/>
      <c r="D394" s="27" t="n"/>
      <c r="E394" s="27">
        <f>IFERROR(VLOOKUP(D393,PLAN_PCG!$A:$B,2,FALSE),"")</f>
        <v/>
      </c>
      <c r="F394" s="27" t="n"/>
      <c r="G394" s="28" t="n"/>
      <c r="H394" s="28" t="n"/>
      <c r="I394" s="27" t="n"/>
      <c r="J394" s="27">
        <f>IFERROR(VLOOKUP(I393,TVA!$A:$C,3,FALSE),"")</f>
        <v/>
      </c>
      <c r="K394" s="28">
        <f>IF(I393="","",ROUND((G393-H393)*VALUE(SUBSTITUTE(J393,"%",""))/100,2))</f>
        <v/>
      </c>
      <c r="L394" s="27">
        <f>IF(C393="","",IF(ABS(SUMIFS($G:$G,$C:$C,C393)-SUMIFS($H:$H,$C:$C,C393))&lt;=PARAMETRES!$C$2,"OK","À équilibrer"))</f>
        <v/>
      </c>
    </row>
    <row r="395">
      <c r="A395" s="22" t="n"/>
      <c r="B395" s="22" t="n"/>
      <c r="C395" s="22" t="n"/>
      <c r="D395" s="22" t="n"/>
      <c r="E395" s="20">
        <f>IFERROR(VLOOKUP(D394,PLAN_PCG!$A:$B,2,FALSE),"")</f>
        <v/>
      </c>
      <c r="F395" s="22" t="n"/>
      <c r="G395" s="23" t="n"/>
      <c r="H395" s="23" t="n"/>
      <c r="I395" s="22" t="n"/>
      <c r="J395" s="20">
        <f>IFERROR(VLOOKUP(I394,TVA!$A:$C,3,FALSE),"")</f>
        <v/>
      </c>
      <c r="K395" s="26">
        <f>IF(I394="","",ROUND((G394-H394)*VALUE(SUBSTITUTE(J394,"%",""))/100,2))</f>
        <v/>
      </c>
      <c r="L395" s="20">
        <f>IF(C394="","",IF(ABS(SUMIFS($G:$G,$C:$C,C394)-SUMIFS($H:$H,$C:$C,C394))&lt;=PARAMETRES!$C$2,"OK","À équilibrer"))</f>
        <v/>
      </c>
    </row>
    <row r="396">
      <c r="A396" s="27" t="n"/>
      <c r="B396" s="27" t="n"/>
      <c r="C396" s="27" t="n"/>
      <c r="D396" s="27" t="n"/>
      <c r="E396" s="27">
        <f>IFERROR(VLOOKUP(D395,PLAN_PCG!$A:$B,2,FALSE),"")</f>
        <v/>
      </c>
      <c r="F396" s="27" t="n"/>
      <c r="G396" s="28" t="n"/>
      <c r="H396" s="28" t="n"/>
      <c r="I396" s="27" t="n"/>
      <c r="J396" s="27">
        <f>IFERROR(VLOOKUP(I395,TVA!$A:$C,3,FALSE),"")</f>
        <v/>
      </c>
      <c r="K396" s="28">
        <f>IF(I395="","",ROUND((G395-H395)*VALUE(SUBSTITUTE(J395,"%",""))/100,2))</f>
        <v/>
      </c>
      <c r="L396" s="27">
        <f>IF(C395="","",IF(ABS(SUMIFS($G:$G,$C:$C,C395)-SUMIFS($H:$H,$C:$C,C395))&lt;=PARAMETRES!$C$2,"OK","À équilibrer"))</f>
        <v/>
      </c>
    </row>
    <row r="397">
      <c r="A397" s="22" t="n"/>
      <c r="B397" s="22" t="n"/>
      <c r="C397" s="22" t="n"/>
      <c r="D397" s="22" t="n"/>
      <c r="E397" s="20">
        <f>IFERROR(VLOOKUP(D396,PLAN_PCG!$A:$B,2,FALSE),"")</f>
        <v/>
      </c>
      <c r="F397" s="22" t="n"/>
      <c r="G397" s="23" t="n"/>
      <c r="H397" s="23" t="n"/>
      <c r="I397" s="22" t="n"/>
      <c r="J397" s="20">
        <f>IFERROR(VLOOKUP(I396,TVA!$A:$C,3,FALSE),"")</f>
        <v/>
      </c>
      <c r="K397" s="26">
        <f>IF(I396="","",ROUND((G396-H396)*VALUE(SUBSTITUTE(J396,"%",""))/100,2))</f>
        <v/>
      </c>
      <c r="L397" s="20">
        <f>IF(C396="","",IF(ABS(SUMIFS($G:$G,$C:$C,C396)-SUMIFS($H:$H,$C:$C,C396))&lt;=PARAMETRES!$C$2,"OK","À équilibrer"))</f>
        <v/>
      </c>
    </row>
    <row r="398">
      <c r="A398" s="27" t="n"/>
      <c r="B398" s="27" t="n"/>
      <c r="C398" s="27" t="n"/>
      <c r="D398" s="27" t="n"/>
      <c r="E398" s="27">
        <f>IFERROR(VLOOKUP(D397,PLAN_PCG!$A:$B,2,FALSE),"")</f>
        <v/>
      </c>
      <c r="F398" s="27" t="n"/>
      <c r="G398" s="28" t="n"/>
      <c r="H398" s="28" t="n"/>
      <c r="I398" s="27" t="n"/>
      <c r="J398" s="27">
        <f>IFERROR(VLOOKUP(I397,TVA!$A:$C,3,FALSE),"")</f>
        <v/>
      </c>
      <c r="K398" s="28">
        <f>IF(I397="","",ROUND((G397-H397)*VALUE(SUBSTITUTE(J397,"%",""))/100,2))</f>
        <v/>
      </c>
      <c r="L398" s="27">
        <f>IF(C397="","",IF(ABS(SUMIFS($G:$G,$C:$C,C397)-SUMIFS($H:$H,$C:$C,C397))&lt;=PARAMETRES!$C$2,"OK","À équilibrer"))</f>
        <v/>
      </c>
    </row>
    <row r="399">
      <c r="A399" s="22" t="n"/>
      <c r="B399" s="22" t="n"/>
      <c r="C399" s="22" t="n"/>
      <c r="D399" s="22" t="n"/>
      <c r="E399" s="20">
        <f>IFERROR(VLOOKUP(D398,PLAN_PCG!$A:$B,2,FALSE),"")</f>
        <v/>
      </c>
      <c r="F399" s="22" t="n"/>
      <c r="G399" s="23" t="n"/>
      <c r="H399" s="23" t="n"/>
      <c r="I399" s="22" t="n"/>
      <c r="J399" s="20">
        <f>IFERROR(VLOOKUP(I398,TVA!$A:$C,3,FALSE),"")</f>
        <v/>
      </c>
      <c r="K399" s="26">
        <f>IF(I398="","",ROUND((G398-H398)*VALUE(SUBSTITUTE(J398,"%",""))/100,2))</f>
        <v/>
      </c>
      <c r="L399" s="20">
        <f>IF(C398="","",IF(ABS(SUMIFS($G:$G,$C:$C,C398)-SUMIFS($H:$H,$C:$C,C398))&lt;=PARAMETRES!$C$2,"OK","À équilibrer"))</f>
        <v/>
      </c>
    </row>
    <row r="400">
      <c r="A400" s="27" t="n"/>
      <c r="B400" s="27" t="n"/>
      <c r="C400" s="27" t="n"/>
      <c r="D400" s="27" t="n"/>
      <c r="E400" s="27">
        <f>IFERROR(VLOOKUP(D399,PLAN_PCG!$A:$B,2,FALSE),"")</f>
        <v/>
      </c>
      <c r="F400" s="27" t="n"/>
      <c r="G400" s="28" t="n"/>
      <c r="H400" s="28" t="n"/>
      <c r="I400" s="27" t="n"/>
      <c r="J400" s="27">
        <f>IFERROR(VLOOKUP(I399,TVA!$A:$C,3,FALSE),"")</f>
        <v/>
      </c>
      <c r="K400" s="28">
        <f>IF(I399="","",ROUND((G399-H399)*VALUE(SUBSTITUTE(J399,"%",""))/100,2))</f>
        <v/>
      </c>
      <c r="L400" s="27">
        <f>IF(C399="","",IF(ABS(SUMIFS($G:$G,$C:$C,C399)-SUMIFS($H:$H,$C:$C,C399))&lt;=PARAMETRES!$C$2,"OK","À équilibrer"))</f>
        <v/>
      </c>
    </row>
    <row r="401">
      <c r="A401" s="22" t="n"/>
      <c r="B401" s="22" t="n"/>
      <c r="C401" s="22" t="n"/>
      <c r="D401" s="22" t="n"/>
      <c r="E401" s="20">
        <f>IFERROR(VLOOKUP(D400,PLAN_PCG!$A:$B,2,FALSE),"")</f>
        <v/>
      </c>
      <c r="F401" s="22" t="n"/>
      <c r="G401" s="23" t="n"/>
      <c r="H401" s="23" t="n"/>
      <c r="I401" s="22" t="n"/>
      <c r="J401" s="20">
        <f>IFERROR(VLOOKUP(I400,TVA!$A:$C,3,FALSE),"")</f>
        <v/>
      </c>
      <c r="K401" s="26">
        <f>IF(I400="","",ROUND((G400-H400)*VALUE(SUBSTITUTE(J400,"%",""))/100,2))</f>
        <v/>
      </c>
      <c r="L401" s="20">
        <f>IF(C400="","",IF(ABS(SUMIFS($G:$G,$C:$C,C400)-SUMIFS($H:$H,$C:$C,C400))&lt;=PARAMETRES!$C$2,"OK","À équilibrer"))</f>
        <v/>
      </c>
    </row>
    <row r="402">
      <c r="A402" s="27" t="n"/>
      <c r="B402" s="27" t="n"/>
      <c r="C402" s="27" t="n"/>
      <c r="D402" s="27" t="n"/>
      <c r="E402" s="27">
        <f>IFERROR(VLOOKUP(D401,PLAN_PCG!$A:$B,2,FALSE),"")</f>
        <v/>
      </c>
      <c r="F402" s="27" t="n"/>
      <c r="G402" s="28" t="n"/>
      <c r="H402" s="28" t="n"/>
      <c r="I402" s="27" t="n"/>
      <c r="J402" s="27">
        <f>IFERROR(VLOOKUP(I401,TVA!$A:$C,3,FALSE),"")</f>
        <v/>
      </c>
      <c r="K402" s="28">
        <f>IF(I401="","",ROUND((G401-H401)*VALUE(SUBSTITUTE(J401,"%",""))/100,2))</f>
        <v/>
      </c>
      <c r="L402" s="27">
        <f>IF(C401="","",IF(ABS(SUMIFS($G:$G,$C:$C,C401)-SUMIFS($H:$H,$C:$C,C401))&lt;=PARAMETRES!$C$2,"OK","À équilibrer"))</f>
        <v/>
      </c>
    </row>
    <row r="403">
      <c r="A403" s="22" t="n"/>
      <c r="B403" s="22" t="n"/>
      <c r="C403" s="22" t="n"/>
      <c r="D403" s="22" t="n"/>
      <c r="E403" s="20">
        <f>IFERROR(VLOOKUP(D402,PLAN_PCG!$A:$B,2,FALSE),"")</f>
        <v/>
      </c>
      <c r="F403" s="22" t="n"/>
      <c r="G403" s="23" t="n"/>
      <c r="H403" s="23" t="n"/>
      <c r="I403" s="22" t="n"/>
      <c r="J403" s="20">
        <f>IFERROR(VLOOKUP(I402,TVA!$A:$C,3,FALSE),"")</f>
        <v/>
      </c>
      <c r="K403" s="26">
        <f>IF(I402="","",ROUND((G402-H402)*VALUE(SUBSTITUTE(J402,"%",""))/100,2))</f>
        <v/>
      </c>
      <c r="L403" s="20">
        <f>IF(C402="","",IF(ABS(SUMIFS($G:$G,$C:$C,C402)-SUMIFS($H:$H,$C:$C,C402))&lt;=PARAMETRES!$C$2,"OK","À équilibrer"))</f>
        <v/>
      </c>
    </row>
    <row r="404">
      <c r="A404" s="27" t="n"/>
      <c r="B404" s="27" t="n"/>
      <c r="C404" s="27" t="n"/>
      <c r="D404" s="27" t="n"/>
      <c r="E404" s="27">
        <f>IFERROR(VLOOKUP(D403,PLAN_PCG!$A:$B,2,FALSE),"")</f>
        <v/>
      </c>
      <c r="F404" s="27" t="n"/>
      <c r="G404" s="28" t="n"/>
      <c r="H404" s="28" t="n"/>
      <c r="I404" s="27" t="n"/>
      <c r="J404" s="27">
        <f>IFERROR(VLOOKUP(I403,TVA!$A:$C,3,FALSE),"")</f>
        <v/>
      </c>
      <c r="K404" s="28">
        <f>IF(I403="","",ROUND((G403-H403)*VALUE(SUBSTITUTE(J403,"%",""))/100,2))</f>
        <v/>
      </c>
      <c r="L404" s="27">
        <f>IF(C403="","",IF(ABS(SUMIFS($G:$G,$C:$C,C403)-SUMIFS($H:$H,$C:$C,C403))&lt;=PARAMETRES!$C$2,"OK","À équilibrer"))</f>
        <v/>
      </c>
    </row>
    <row r="405">
      <c r="A405" s="22" t="n"/>
      <c r="B405" s="22" t="n"/>
      <c r="C405" s="22" t="n"/>
      <c r="D405" s="22" t="n"/>
      <c r="E405" s="20">
        <f>IFERROR(VLOOKUP(D404,PLAN_PCG!$A:$B,2,FALSE),"")</f>
        <v/>
      </c>
      <c r="F405" s="22" t="n"/>
      <c r="G405" s="23" t="n"/>
      <c r="H405" s="23" t="n"/>
      <c r="I405" s="22" t="n"/>
      <c r="J405" s="20">
        <f>IFERROR(VLOOKUP(I404,TVA!$A:$C,3,FALSE),"")</f>
        <v/>
      </c>
      <c r="K405" s="26">
        <f>IF(I404="","",ROUND((G404-H404)*VALUE(SUBSTITUTE(J404,"%",""))/100,2))</f>
        <v/>
      </c>
      <c r="L405" s="20">
        <f>IF(C404="","",IF(ABS(SUMIFS($G:$G,$C:$C,C404)-SUMIFS($H:$H,$C:$C,C404))&lt;=PARAMETRES!$C$2,"OK","À équilibrer"))</f>
        <v/>
      </c>
    </row>
    <row r="406">
      <c r="A406" s="27" t="n"/>
      <c r="B406" s="27" t="n"/>
      <c r="C406" s="27" t="n"/>
      <c r="D406" s="27" t="n"/>
      <c r="E406" s="27">
        <f>IFERROR(VLOOKUP(D405,PLAN_PCG!$A:$B,2,FALSE),"")</f>
        <v/>
      </c>
      <c r="F406" s="27" t="n"/>
      <c r="G406" s="28" t="n"/>
      <c r="H406" s="28" t="n"/>
      <c r="I406" s="27" t="n"/>
      <c r="J406" s="27">
        <f>IFERROR(VLOOKUP(I405,TVA!$A:$C,3,FALSE),"")</f>
        <v/>
      </c>
      <c r="K406" s="28">
        <f>IF(I405="","",ROUND((G405-H405)*VALUE(SUBSTITUTE(J405,"%",""))/100,2))</f>
        <v/>
      </c>
      <c r="L406" s="27">
        <f>IF(C405="","",IF(ABS(SUMIFS($G:$G,$C:$C,C405)-SUMIFS($H:$H,$C:$C,C405))&lt;=PARAMETRES!$C$2,"OK","À équilibrer"))</f>
        <v/>
      </c>
    </row>
    <row r="407">
      <c r="A407" s="22" t="n"/>
      <c r="B407" s="22" t="n"/>
      <c r="C407" s="22" t="n"/>
      <c r="D407" s="22" t="n"/>
      <c r="E407" s="20">
        <f>IFERROR(VLOOKUP(D406,PLAN_PCG!$A:$B,2,FALSE),"")</f>
        <v/>
      </c>
      <c r="F407" s="22" t="n"/>
      <c r="G407" s="23" t="n"/>
      <c r="H407" s="23" t="n"/>
      <c r="I407" s="22" t="n"/>
      <c r="J407" s="20">
        <f>IFERROR(VLOOKUP(I406,TVA!$A:$C,3,FALSE),"")</f>
        <v/>
      </c>
      <c r="K407" s="26">
        <f>IF(I406="","",ROUND((G406-H406)*VALUE(SUBSTITUTE(J406,"%",""))/100,2))</f>
        <v/>
      </c>
      <c r="L407" s="20">
        <f>IF(C406="","",IF(ABS(SUMIFS($G:$G,$C:$C,C406)-SUMIFS($H:$H,$C:$C,C406))&lt;=PARAMETRES!$C$2,"OK","À équilibrer"))</f>
        <v/>
      </c>
    </row>
    <row r="408">
      <c r="A408" s="27" t="n"/>
      <c r="B408" s="27" t="n"/>
      <c r="C408" s="27" t="n"/>
      <c r="D408" s="27" t="n"/>
      <c r="E408" s="27">
        <f>IFERROR(VLOOKUP(D407,PLAN_PCG!$A:$B,2,FALSE),"")</f>
        <v/>
      </c>
      <c r="F408" s="27" t="n"/>
      <c r="G408" s="28" t="n"/>
      <c r="H408" s="28" t="n"/>
      <c r="I408" s="27" t="n"/>
      <c r="J408" s="27">
        <f>IFERROR(VLOOKUP(I407,TVA!$A:$C,3,FALSE),"")</f>
        <v/>
      </c>
      <c r="K408" s="28">
        <f>IF(I407="","",ROUND((G407-H407)*VALUE(SUBSTITUTE(J407,"%",""))/100,2))</f>
        <v/>
      </c>
      <c r="L408" s="27">
        <f>IF(C407="","",IF(ABS(SUMIFS($G:$G,$C:$C,C407)-SUMIFS($H:$H,$C:$C,C407))&lt;=PARAMETRES!$C$2,"OK","À équilibrer"))</f>
        <v/>
      </c>
    </row>
    <row r="409">
      <c r="A409" s="22" t="n"/>
      <c r="B409" s="22" t="n"/>
      <c r="C409" s="22" t="n"/>
      <c r="D409" s="22" t="n"/>
      <c r="E409" s="20">
        <f>IFERROR(VLOOKUP(D408,PLAN_PCG!$A:$B,2,FALSE),"")</f>
        <v/>
      </c>
      <c r="F409" s="22" t="n"/>
      <c r="G409" s="23" t="n"/>
      <c r="H409" s="23" t="n"/>
      <c r="I409" s="22" t="n"/>
      <c r="J409" s="20">
        <f>IFERROR(VLOOKUP(I408,TVA!$A:$C,3,FALSE),"")</f>
        <v/>
      </c>
      <c r="K409" s="26">
        <f>IF(I408="","",ROUND((G408-H408)*VALUE(SUBSTITUTE(J408,"%",""))/100,2))</f>
        <v/>
      </c>
      <c r="L409" s="20">
        <f>IF(C408="","",IF(ABS(SUMIFS($G:$G,$C:$C,C408)-SUMIFS($H:$H,$C:$C,C408))&lt;=PARAMETRES!$C$2,"OK","À équilibrer"))</f>
        <v/>
      </c>
    </row>
    <row r="410">
      <c r="A410" s="27" t="n"/>
      <c r="B410" s="27" t="n"/>
      <c r="C410" s="27" t="n"/>
      <c r="D410" s="27" t="n"/>
      <c r="E410" s="27">
        <f>IFERROR(VLOOKUP(D409,PLAN_PCG!$A:$B,2,FALSE),"")</f>
        <v/>
      </c>
      <c r="F410" s="27" t="n"/>
      <c r="G410" s="28" t="n"/>
      <c r="H410" s="28" t="n"/>
      <c r="I410" s="27" t="n"/>
      <c r="J410" s="27">
        <f>IFERROR(VLOOKUP(I409,TVA!$A:$C,3,FALSE),"")</f>
        <v/>
      </c>
      <c r="K410" s="28">
        <f>IF(I409="","",ROUND((G409-H409)*VALUE(SUBSTITUTE(J409,"%",""))/100,2))</f>
        <v/>
      </c>
      <c r="L410" s="27">
        <f>IF(C409="","",IF(ABS(SUMIFS($G:$G,$C:$C,C409)-SUMIFS($H:$H,$C:$C,C409))&lt;=PARAMETRES!$C$2,"OK","À équilibrer"))</f>
        <v/>
      </c>
    </row>
    <row r="411">
      <c r="A411" s="22" t="n"/>
      <c r="B411" s="22" t="n"/>
      <c r="C411" s="22" t="n"/>
      <c r="D411" s="22" t="n"/>
      <c r="E411" s="20">
        <f>IFERROR(VLOOKUP(D410,PLAN_PCG!$A:$B,2,FALSE),"")</f>
        <v/>
      </c>
      <c r="F411" s="22" t="n"/>
      <c r="G411" s="23" t="n"/>
      <c r="H411" s="23" t="n"/>
      <c r="I411" s="22" t="n"/>
      <c r="J411" s="20">
        <f>IFERROR(VLOOKUP(I410,TVA!$A:$C,3,FALSE),"")</f>
        <v/>
      </c>
      <c r="K411" s="26">
        <f>IF(I410="","",ROUND((G410-H410)*VALUE(SUBSTITUTE(J410,"%",""))/100,2))</f>
        <v/>
      </c>
      <c r="L411" s="20">
        <f>IF(C410="","",IF(ABS(SUMIFS($G:$G,$C:$C,C410)-SUMIFS($H:$H,$C:$C,C410))&lt;=PARAMETRES!$C$2,"OK","À équilibrer"))</f>
        <v/>
      </c>
    </row>
    <row r="412">
      <c r="A412" s="27" t="n"/>
      <c r="B412" s="27" t="n"/>
      <c r="C412" s="27" t="n"/>
      <c r="D412" s="27" t="n"/>
      <c r="E412" s="27">
        <f>IFERROR(VLOOKUP(D411,PLAN_PCG!$A:$B,2,FALSE),"")</f>
        <v/>
      </c>
      <c r="F412" s="27" t="n"/>
      <c r="G412" s="28" t="n"/>
      <c r="H412" s="28" t="n"/>
      <c r="I412" s="27" t="n"/>
      <c r="J412" s="27">
        <f>IFERROR(VLOOKUP(I411,TVA!$A:$C,3,FALSE),"")</f>
        <v/>
      </c>
      <c r="K412" s="28">
        <f>IF(I411="","",ROUND((G411-H411)*VALUE(SUBSTITUTE(J411,"%",""))/100,2))</f>
        <v/>
      </c>
      <c r="L412" s="27">
        <f>IF(C411="","",IF(ABS(SUMIFS($G:$G,$C:$C,C411)-SUMIFS($H:$H,$C:$C,C411))&lt;=PARAMETRES!$C$2,"OK","À équilibrer"))</f>
        <v/>
      </c>
    </row>
    <row r="413">
      <c r="A413" s="22" t="n"/>
      <c r="B413" s="22" t="n"/>
      <c r="C413" s="22" t="n"/>
      <c r="D413" s="22" t="n"/>
      <c r="E413" s="20">
        <f>IFERROR(VLOOKUP(D412,PLAN_PCG!$A:$B,2,FALSE),"")</f>
        <v/>
      </c>
      <c r="F413" s="22" t="n"/>
      <c r="G413" s="23" t="n"/>
      <c r="H413" s="23" t="n"/>
      <c r="I413" s="22" t="n"/>
      <c r="J413" s="20">
        <f>IFERROR(VLOOKUP(I412,TVA!$A:$C,3,FALSE),"")</f>
        <v/>
      </c>
      <c r="K413" s="26">
        <f>IF(I412="","",ROUND((G412-H412)*VALUE(SUBSTITUTE(J412,"%",""))/100,2))</f>
        <v/>
      </c>
      <c r="L413" s="20">
        <f>IF(C412="","",IF(ABS(SUMIFS($G:$G,$C:$C,C412)-SUMIFS($H:$H,$C:$C,C412))&lt;=PARAMETRES!$C$2,"OK","À équilibrer"))</f>
        <v/>
      </c>
    </row>
    <row r="414">
      <c r="A414" s="27" t="n"/>
      <c r="B414" s="27" t="n"/>
      <c r="C414" s="27" t="n"/>
      <c r="D414" s="27" t="n"/>
      <c r="E414" s="27">
        <f>IFERROR(VLOOKUP(D413,PLAN_PCG!$A:$B,2,FALSE),"")</f>
        <v/>
      </c>
      <c r="F414" s="27" t="n"/>
      <c r="G414" s="28" t="n"/>
      <c r="H414" s="28" t="n"/>
      <c r="I414" s="27" t="n"/>
      <c r="J414" s="27">
        <f>IFERROR(VLOOKUP(I413,TVA!$A:$C,3,FALSE),"")</f>
        <v/>
      </c>
      <c r="K414" s="28">
        <f>IF(I413="","",ROUND((G413-H413)*VALUE(SUBSTITUTE(J413,"%",""))/100,2))</f>
        <v/>
      </c>
      <c r="L414" s="27">
        <f>IF(C413="","",IF(ABS(SUMIFS($G:$G,$C:$C,C413)-SUMIFS($H:$H,$C:$C,C413))&lt;=PARAMETRES!$C$2,"OK","À équilibrer"))</f>
        <v/>
      </c>
    </row>
    <row r="415">
      <c r="A415" s="22" t="n"/>
      <c r="B415" s="22" t="n"/>
      <c r="C415" s="22" t="n"/>
      <c r="D415" s="22" t="n"/>
      <c r="E415" s="20">
        <f>IFERROR(VLOOKUP(D414,PLAN_PCG!$A:$B,2,FALSE),"")</f>
        <v/>
      </c>
      <c r="F415" s="22" t="n"/>
      <c r="G415" s="23" t="n"/>
      <c r="H415" s="23" t="n"/>
      <c r="I415" s="22" t="n"/>
      <c r="J415" s="20">
        <f>IFERROR(VLOOKUP(I414,TVA!$A:$C,3,FALSE),"")</f>
        <v/>
      </c>
      <c r="K415" s="26">
        <f>IF(I414="","",ROUND((G414-H414)*VALUE(SUBSTITUTE(J414,"%",""))/100,2))</f>
        <v/>
      </c>
      <c r="L415" s="20">
        <f>IF(C414="","",IF(ABS(SUMIFS($G:$G,$C:$C,C414)-SUMIFS($H:$H,$C:$C,C414))&lt;=PARAMETRES!$C$2,"OK","À équilibrer"))</f>
        <v/>
      </c>
    </row>
    <row r="416">
      <c r="A416" s="27" t="n"/>
      <c r="B416" s="27" t="n"/>
      <c r="C416" s="27" t="n"/>
      <c r="D416" s="27" t="n"/>
      <c r="E416" s="27">
        <f>IFERROR(VLOOKUP(D415,PLAN_PCG!$A:$B,2,FALSE),"")</f>
        <v/>
      </c>
      <c r="F416" s="27" t="n"/>
      <c r="G416" s="28" t="n"/>
      <c r="H416" s="28" t="n"/>
      <c r="I416" s="27" t="n"/>
      <c r="J416" s="27">
        <f>IFERROR(VLOOKUP(I415,TVA!$A:$C,3,FALSE),"")</f>
        <v/>
      </c>
      <c r="K416" s="28">
        <f>IF(I415="","",ROUND((G415-H415)*VALUE(SUBSTITUTE(J415,"%",""))/100,2))</f>
        <v/>
      </c>
      <c r="L416" s="27">
        <f>IF(C415="","",IF(ABS(SUMIFS($G:$G,$C:$C,C415)-SUMIFS($H:$H,$C:$C,C415))&lt;=PARAMETRES!$C$2,"OK","À équilibrer"))</f>
        <v/>
      </c>
    </row>
    <row r="417">
      <c r="A417" s="22" t="n"/>
      <c r="B417" s="22" t="n"/>
      <c r="C417" s="22" t="n"/>
      <c r="D417" s="22" t="n"/>
      <c r="E417" s="20">
        <f>IFERROR(VLOOKUP(D416,PLAN_PCG!$A:$B,2,FALSE),"")</f>
        <v/>
      </c>
      <c r="F417" s="22" t="n"/>
      <c r="G417" s="23" t="n"/>
      <c r="H417" s="23" t="n"/>
      <c r="I417" s="22" t="n"/>
      <c r="J417" s="20">
        <f>IFERROR(VLOOKUP(I416,TVA!$A:$C,3,FALSE),"")</f>
        <v/>
      </c>
      <c r="K417" s="26">
        <f>IF(I416="","",ROUND((G416-H416)*VALUE(SUBSTITUTE(J416,"%",""))/100,2))</f>
        <v/>
      </c>
      <c r="L417" s="20">
        <f>IF(C416="","",IF(ABS(SUMIFS($G:$G,$C:$C,C416)-SUMIFS($H:$H,$C:$C,C416))&lt;=PARAMETRES!$C$2,"OK","À équilibrer"))</f>
        <v/>
      </c>
    </row>
    <row r="418">
      <c r="A418" s="27" t="n"/>
      <c r="B418" s="27" t="n"/>
      <c r="C418" s="27" t="n"/>
      <c r="D418" s="27" t="n"/>
      <c r="E418" s="27">
        <f>IFERROR(VLOOKUP(D417,PLAN_PCG!$A:$B,2,FALSE),"")</f>
        <v/>
      </c>
      <c r="F418" s="27" t="n"/>
      <c r="G418" s="28" t="n"/>
      <c r="H418" s="28" t="n"/>
      <c r="I418" s="27" t="n"/>
      <c r="J418" s="27">
        <f>IFERROR(VLOOKUP(I417,TVA!$A:$C,3,FALSE),"")</f>
        <v/>
      </c>
      <c r="K418" s="28">
        <f>IF(I417="","",ROUND((G417-H417)*VALUE(SUBSTITUTE(J417,"%",""))/100,2))</f>
        <v/>
      </c>
      <c r="L418" s="27">
        <f>IF(C417="","",IF(ABS(SUMIFS($G:$G,$C:$C,C417)-SUMIFS($H:$H,$C:$C,C417))&lt;=PARAMETRES!$C$2,"OK","À équilibrer"))</f>
        <v/>
      </c>
    </row>
    <row r="419">
      <c r="A419" s="22" t="n"/>
      <c r="B419" s="22" t="n"/>
      <c r="C419" s="22" t="n"/>
      <c r="D419" s="22" t="n"/>
      <c r="E419" s="20">
        <f>IFERROR(VLOOKUP(D418,PLAN_PCG!$A:$B,2,FALSE),"")</f>
        <v/>
      </c>
      <c r="F419" s="22" t="n"/>
      <c r="G419" s="23" t="n"/>
      <c r="H419" s="23" t="n"/>
      <c r="I419" s="22" t="n"/>
      <c r="J419" s="20">
        <f>IFERROR(VLOOKUP(I418,TVA!$A:$C,3,FALSE),"")</f>
        <v/>
      </c>
      <c r="K419" s="26">
        <f>IF(I418="","",ROUND((G418-H418)*VALUE(SUBSTITUTE(J418,"%",""))/100,2))</f>
        <v/>
      </c>
      <c r="L419" s="20">
        <f>IF(C418="","",IF(ABS(SUMIFS($G:$G,$C:$C,C418)-SUMIFS($H:$H,$C:$C,C418))&lt;=PARAMETRES!$C$2,"OK","À équilibrer"))</f>
        <v/>
      </c>
    </row>
    <row r="420">
      <c r="A420" s="27" t="n"/>
      <c r="B420" s="27" t="n"/>
      <c r="C420" s="27" t="n"/>
      <c r="D420" s="27" t="n"/>
      <c r="E420" s="27">
        <f>IFERROR(VLOOKUP(D419,PLAN_PCG!$A:$B,2,FALSE),"")</f>
        <v/>
      </c>
      <c r="F420" s="27" t="n"/>
      <c r="G420" s="28" t="n"/>
      <c r="H420" s="28" t="n"/>
      <c r="I420" s="27" t="n"/>
      <c r="J420" s="27">
        <f>IFERROR(VLOOKUP(I419,TVA!$A:$C,3,FALSE),"")</f>
        <v/>
      </c>
      <c r="K420" s="28">
        <f>IF(I419="","",ROUND((G419-H419)*VALUE(SUBSTITUTE(J419,"%",""))/100,2))</f>
        <v/>
      </c>
      <c r="L420" s="27">
        <f>IF(C419="","",IF(ABS(SUMIFS($G:$G,$C:$C,C419)-SUMIFS($H:$H,$C:$C,C419))&lt;=PARAMETRES!$C$2,"OK","À équilibrer"))</f>
        <v/>
      </c>
    </row>
    <row r="421">
      <c r="A421" s="22" t="n"/>
      <c r="B421" s="22" t="n"/>
      <c r="C421" s="22" t="n"/>
      <c r="D421" s="22" t="n"/>
      <c r="E421" s="20">
        <f>IFERROR(VLOOKUP(D420,PLAN_PCG!$A:$B,2,FALSE),"")</f>
        <v/>
      </c>
      <c r="F421" s="22" t="n"/>
      <c r="G421" s="23" t="n"/>
      <c r="H421" s="23" t="n"/>
      <c r="I421" s="22" t="n"/>
      <c r="J421" s="20">
        <f>IFERROR(VLOOKUP(I420,TVA!$A:$C,3,FALSE),"")</f>
        <v/>
      </c>
      <c r="K421" s="26">
        <f>IF(I420="","",ROUND((G420-H420)*VALUE(SUBSTITUTE(J420,"%",""))/100,2))</f>
        <v/>
      </c>
      <c r="L421" s="20">
        <f>IF(C420="","",IF(ABS(SUMIFS($G:$G,$C:$C,C420)-SUMIFS($H:$H,$C:$C,C420))&lt;=PARAMETRES!$C$2,"OK","À équilibrer"))</f>
        <v/>
      </c>
    </row>
    <row r="422">
      <c r="A422" s="27" t="n"/>
      <c r="B422" s="27" t="n"/>
      <c r="C422" s="27" t="n"/>
      <c r="D422" s="27" t="n"/>
      <c r="E422" s="27">
        <f>IFERROR(VLOOKUP(D421,PLAN_PCG!$A:$B,2,FALSE),"")</f>
        <v/>
      </c>
      <c r="F422" s="27" t="n"/>
      <c r="G422" s="28" t="n"/>
      <c r="H422" s="28" t="n"/>
      <c r="I422" s="27" t="n"/>
      <c r="J422" s="27">
        <f>IFERROR(VLOOKUP(I421,TVA!$A:$C,3,FALSE),"")</f>
        <v/>
      </c>
      <c r="K422" s="28">
        <f>IF(I421="","",ROUND((G421-H421)*VALUE(SUBSTITUTE(J421,"%",""))/100,2))</f>
        <v/>
      </c>
      <c r="L422" s="27">
        <f>IF(C421="","",IF(ABS(SUMIFS($G:$G,$C:$C,C421)-SUMIFS($H:$H,$C:$C,C421))&lt;=PARAMETRES!$C$2,"OK","À équilibrer"))</f>
        <v/>
      </c>
    </row>
    <row r="423">
      <c r="A423" s="22" t="n"/>
      <c r="B423" s="22" t="n"/>
      <c r="C423" s="22" t="n"/>
      <c r="D423" s="22" t="n"/>
      <c r="E423" s="20">
        <f>IFERROR(VLOOKUP(D422,PLAN_PCG!$A:$B,2,FALSE),"")</f>
        <v/>
      </c>
      <c r="F423" s="22" t="n"/>
      <c r="G423" s="23" t="n"/>
      <c r="H423" s="23" t="n"/>
      <c r="I423" s="22" t="n"/>
      <c r="J423" s="20">
        <f>IFERROR(VLOOKUP(I422,TVA!$A:$C,3,FALSE),"")</f>
        <v/>
      </c>
      <c r="K423" s="26">
        <f>IF(I422="","",ROUND((G422-H422)*VALUE(SUBSTITUTE(J422,"%",""))/100,2))</f>
        <v/>
      </c>
      <c r="L423" s="20">
        <f>IF(C422="","",IF(ABS(SUMIFS($G:$G,$C:$C,C422)-SUMIFS($H:$H,$C:$C,C422))&lt;=PARAMETRES!$C$2,"OK","À équilibrer"))</f>
        <v/>
      </c>
    </row>
    <row r="424">
      <c r="A424" s="27" t="n"/>
      <c r="B424" s="27" t="n"/>
      <c r="C424" s="27" t="n"/>
      <c r="D424" s="27" t="n"/>
      <c r="E424" s="27">
        <f>IFERROR(VLOOKUP(D423,PLAN_PCG!$A:$B,2,FALSE),"")</f>
        <v/>
      </c>
      <c r="F424" s="27" t="n"/>
      <c r="G424" s="28" t="n"/>
      <c r="H424" s="28" t="n"/>
      <c r="I424" s="27" t="n"/>
      <c r="J424" s="27">
        <f>IFERROR(VLOOKUP(I423,TVA!$A:$C,3,FALSE),"")</f>
        <v/>
      </c>
      <c r="K424" s="28">
        <f>IF(I423="","",ROUND((G423-H423)*VALUE(SUBSTITUTE(J423,"%",""))/100,2))</f>
        <v/>
      </c>
      <c r="L424" s="27">
        <f>IF(C423="","",IF(ABS(SUMIFS($G:$G,$C:$C,C423)-SUMIFS($H:$H,$C:$C,C423))&lt;=PARAMETRES!$C$2,"OK","À équilibrer"))</f>
        <v/>
      </c>
    </row>
    <row r="425">
      <c r="A425" s="22" t="n"/>
      <c r="B425" s="22" t="n"/>
      <c r="C425" s="22" t="n"/>
      <c r="D425" s="22" t="n"/>
      <c r="E425" s="20">
        <f>IFERROR(VLOOKUP(D424,PLAN_PCG!$A:$B,2,FALSE),"")</f>
        <v/>
      </c>
      <c r="F425" s="22" t="n"/>
      <c r="G425" s="23" t="n"/>
      <c r="H425" s="23" t="n"/>
      <c r="I425" s="22" t="n"/>
      <c r="J425" s="20">
        <f>IFERROR(VLOOKUP(I424,TVA!$A:$C,3,FALSE),"")</f>
        <v/>
      </c>
      <c r="K425" s="26">
        <f>IF(I424="","",ROUND((G424-H424)*VALUE(SUBSTITUTE(J424,"%",""))/100,2))</f>
        <v/>
      </c>
      <c r="L425" s="20">
        <f>IF(C424="","",IF(ABS(SUMIFS($G:$G,$C:$C,C424)-SUMIFS($H:$H,$C:$C,C424))&lt;=PARAMETRES!$C$2,"OK","À équilibrer"))</f>
        <v/>
      </c>
    </row>
    <row r="426">
      <c r="A426" s="27" t="n"/>
      <c r="B426" s="27" t="n"/>
      <c r="C426" s="27" t="n"/>
      <c r="D426" s="27" t="n"/>
      <c r="E426" s="27">
        <f>IFERROR(VLOOKUP(D425,PLAN_PCG!$A:$B,2,FALSE),"")</f>
        <v/>
      </c>
      <c r="F426" s="27" t="n"/>
      <c r="G426" s="28" t="n"/>
      <c r="H426" s="28" t="n"/>
      <c r="I426" s="27" t="n"/>
      <c r="J426" s="27">
        <f>IFERROR(VLOOKUP(I425,TVA!$A:$C,3,FALSE),"")</f>
        <v/>
      </c>
      <c r="K426" s="28">
        <f>IF(I425="","",ROUND((G425-H425)*VALUE(SUBSTITUTE(J425,"%",""))/100,2))</f>
        <v/>
      </c>
      <c r="L426" s="27">
        <f>IF(C425="","",IF(ABS(SUMIFS($G:$G,$C:$C,C425)-SUMIFS($H:$H,$C:$C,C425))&lt;=PARAMETRES!$C$2,"OK","À équilibrer"))</f>
        <v/>
      </c>
    </row>
    <row r="427">
      <c r="A427" s="22" t="n"/>
      <c r="B427" s="22" t="n"/>
      <c r="C427" s="22" t="n"/>
      <c r="D427" s="22" t="n"/>
      <c r="E427" s="20">
        <f>IFERROR(VLOOKUP(D426,PLAN_PCG!$A:$B,2,FALSE),"")</f>
        <v/>
      </c>
      <c r="F427" s="22" t="n"/>
      <c r="G427" s="23" t="n"/>
      <c r="H427" s="23" t="n"/>
      <c r="I427" s="22" t="n"/>
      <c r="J427" s="20">
        <f>IFERROR(VLOOKUP(I426,TVA!$A:$C,3,FALSE),"")</f>
        <v/>
      </c>
      <c r="K427" s="26">
        <f>IF(I426="","",ROUND((G426-H426)*VALUE(SUBSTITUTE(J426,"%",""))/100,2))</f>
        <v/>
      </c>
      <c r="L427" s="20">
        <f>IF(C426="","",IF(ABS(SUMIFS($G:$G,$C:$C,C426)-SUMIFS($H:$H,$C:$C,C426))&lt;=PARAMETRES!$C$2,"OK","À équilibrer"))</f>
        <v/>
      </c>
    </row>
    <row r="428">
      <c r="A428" s="27" t="n"/>
      <c r="B428" s="27" t="n"/>
      <c r="C428" s="27" t="n"/>
      <c r="D428" s="27" t="n"/>
      <c r="E428" s="27">
        <f>IFERROR(VLOOKUP(D427,PLAN_PCG!$A:$B,2,FALSE),"")</f>
        <v/>
      </c>
      <c r="F428" s="27" t="n"/>
      <c r="G428" s="28" t="n"/>
      <c r="H428" s="28" t="n"/>
      <c r="I428" s="27" t="n"/>
      <c r="J428" s="27">
        <f>IFERROR(VLOOKUP(I427,TVA!$A:$C,3,FALSE),"")</f>
        <v/>
      </c>
      <c r="K428" s="28">
        <f>IF(I427="","",ROUND((G427-H427)*VALUE(SUBSTITUTE(J427,"%",""))/100,2))</f>
        <v/>
      </c>
      <c r="L428" s="27">
        <f>IF(C427="","",IF(ABS(SUMIFS($G:$G,$C:$C,C427)-SUMIFS($H:$H,$C:$C,C427))&lt;=PARAMETRES!$C$2,"OK","À équilibrer"))</f>
        <v/>
      </c>
    </row>
    <row r="429">
      <c r="A429" s="22" t="n"/>
      <c r="B429" s="22" t="n"/>
      <c r="C429" s="22" t="n"/>
      <c r="D429" s="22" t="n"/>
      <c r="E429" s="20">
        <f>IFERROR(VLOOKUP(D428,PLAN_PCG!$A:$B,2,FALSE),"")</f>
        <v/>
      </c>
      <c r="F429" s="22" t="n"/>
      <c r="G429" s="23" t="n"/>
      <c r="H429" s="23" t="n"/>
      <c r="I429" s="22" t="n"/>
      <c r="J429" s="20">
        <f>IFERROR(VLOOKUP(I428,TVA!$A:$C,3,FALSE),"")</f>
        <v/>
      </c>
      <c r="K429" s="26">
        <f>IF(I428="","",ROUND((G428-H428)*VALUE(SUBSTITUTE(J428,"%",""))/100,2))</f>
        <v/>
      </c>
      <c r="L429" s="20">
        <f>IF(C428="","",IF(ABS(SUMIFS($G:$G,$C:$C,C428)-SUMIFS($H:$H,$C:$C,C428))&lt;=PARAMETRES!$C$2,"OK","À équilibrer"))</f>
        <v/>
      </c>
    </row>
    <row r="430">
      <c r="A430" s="27" t="n"/>
      <c r="B430" s="27" t="n"/>
      <c r="C430" s="27" t="n"/>
      <c r="D430" s="27" t="n"/>
      <c r="E430" s="27">
        <f>IFERROR(VLOOKUP(D429,PLAN_PCG!$A:$B,2,FALSE),"")</f>
        <v/>
      </c>
      <c r="F430" s="27" t="n"/>
      <c r="G430" s="28" t="n"/>
      <c r="H430" s="28" t="n"/>
      <c r="I430" s="27" t="n"/>
      <c r="J430" s="27">
        <f>IFERROR(VLOOKUP(I429,TVA!$A:$C,3,FALSE),"")</f>
        <v/>
      </c>
      <c r="K430" s="28">
        <f>IF(I429="","",ROUND((G429-H429)*VALUE(SUBSTITUTE(J429,"%",""))/100,2))</f>
        <v/>
      </c>
      <c r="L430" s="27">
        <f>IF(C429="","",IF(ABS(SUMIFS($G:$G,$C:$C,C429)-SUMIFS($H:$H,$C:$C,C429))&lt;=PARAMETRES!$C$2,"OK","À équilibrer"))</f>
        <v/>
      </c>
    </row>
    <row r="431">
      <c r="A431" s="22" t="n"/>
      <c r="B431" s="22" t="n"/>
      <c r="C431" s="22" t="n"/>
      <c r="D431" s="22" t="n"/>
      <c r="E431" s="20">
        <f>IFERROR(VLOOKUP(D430,PLAN_PCG!$A:$B,2,FALSE),"")</f>
        <v/>
      </c>
      <c r="F431" s="22" t="n"/>
      <c r="G431" s="23" t="n"/>
      <c r="H431" s="23" t="n"/>
      <c r="I431" s="22" t="n"/>
      <c r="J431" s="20">
        <f>IFERROR(VLOOKUP(I430,TVA!$A:$C,3,FALSE),"")</f>
        <v/>
      </c>
      <c r="K431" s="26">
        <f>IF(I430="","",ROUND((G430-H430)*VALUE(SUBSTITUTE(J430,"%",""))/100,2))</f>
        <v/>
      </c>
      <c r="L431" s="20">
        <f>IF(C430="","",IF(ABS(SUMIFS($G:$G,$C:$C,C430)-SUMIFS($H:$H,$C:$C,C430))&lt;=PARAMETRES!$C$2,"OK","À équilibrer"))</f>
        <v/>
      </c>
    </row>
    <row r="432">
      <c r="A432" s="27" t="n"/>
      <c r="B432" s="27" t="n"/>
      <c r="C432" s="27" t="n"/>
      <c r="D432" s="27" t="n"/>
      <c r="E432" s="27">
        <f>IFERROR(VLOOKUP(D431,PLAN_PCG!$A:$B,2,FALSE),"")</f>
        <v/>
      </c>
      <c r="F432" s="27" t="n"/>
      <c r="G432" s="28" t="n"/>
      <c r="H432" s="28" t="n"/>
      <c r="I432" s="27" t="n"/>
      <c r="J432" s="27">
        <f>IFERROR(VLOOKUP(I431,TVA!$A:$C,3,FALSE),"")</f>
        <v/>
      </c>
      <c r="K432" s="28">
        <f>IF(I431="","",ROUND((G431-H431)*VALUE(SUBSTITUTE(J431,"%",""))/100,2))</f>
        <v/>
      </c>
      <c r="L432" s="27">
        <f>IF(C431="","",IF(ABS(SUMIFS($G:$G,$C:$C,C431)-SUMIFS($H:$H,$C:$C,C431))&lt;=PARAMETRES!$C$2,"OK","À équilibrer"))</f>
        <v/>
      </c>
    </row>
    <row r="433">
      <c r="A433" s="22" t="n"/>
      <c r="B433" s="22" t="n"/>
      <c r="C433" s="22" t="n"/>
      <c r="D433" s="22" t="n"/>
      <c r="E433" s="20">
        <f>IFERROR(VLOOKUP(D432,PLAN_PCG!$A:$B,2,FALSE),"")</f>
        <v/>
      </c>
      <c r="F433" s="22" t="n"/>
      <c r="G433" s="23" t="n"/>
      <c r="H433" s="23" t="n"/>
      <c r="I433" s="22" t="n"/>
      <c r="J433" s="20">
        <f>IFERROR(VLOOKUP(I432,TVA!$A:$C,3,FALSE),"")</f>
        <v/>
      </c>
      <c r="K433" s="26">
        <f>IF(I432="","",ROUND((G432-H432)*VALUE(SUBSTITUTE(J432,"%",""))/100,2))</f>
        <v/>
      </c>
      <c r="L433" s="20">
        <f>IF(C432="","",IF(ABS(SUMIFS($G:$G,$C:$C,C432)-SUMIFS($H:$H,$C:$C,C432))&lt;=PARAMETRES!$C$2,"OK","À équilibrer"))</f>
        <v/>
      </c>
    </row>
    <row r="434">
      <c r="A434" s="27" t="n"/>
      <c r="B434" s="27" t="n"/>
      <c r="C434" s="27" t="n"/>
      <c r="D434" s="27" t="n"/>
      <c r="E434" s="27">
        <f>IFERROR(VLOOKUP(D433,PLAN_PCG!$A:$B,2,FALSE),"")</f>
        <v/>
      </c>
      <c r="F434" s="27" t="n"/>
      <c r="G434" s="28" t="n"/>
      <c r="H434" s="28" t="n"/>
      <c r="I434" s="27" t="n"/>
      <c r="J434" s="27">
        <f>IFERROR(VLOOKUP(I433,TVA!$A:$C,3,FALSE),"")</f>
        <v/>
      </c>
      <c r="K434" s="28">
        <f>IF(I433="","",ROUND((G433-H433)*VALUE(SUBSTITUTE(J433,"%",""))/100,2))</f>
        <v/>
      </c>
      <c r="L434" s="27">
        <f>IF(C433="","",IF(ABS(SUMIFS($G:$G,$C:$C,C433)-SUMIFS($H:$H,$C:$C,C433))&lt;=PARAMETRES!$C$2,"OK","À équilibrer"))</f>
        <v/>
      </c>
    </row>
    <row r="435">
      <c r="A435" s="22" t="n"/>
      <c r="B435" s="22" t="n"/>
      <c r="C435" s="22" t="n"/>
      <c r="D435" s="22" t="n"/>
      <c r="E435" s="20">
        <f>IFERROR(VLOOKUP(D434,PLAN_PCG!$A:$B,2,FALSE),"")</f>
        <v/>
      </c>
      <c r="F435" s="22" t="n"/>
      <c r="G435" s="23" t="n"/>
      <c r="H435" s="23" t="n"/>
      <c r="I435" s="22" t="n"/>
      <c r="J435" s="20">
        <f>IFERROR(VLOOKUP(I434,TVA!$A:$C,3,FALSE),"")</f>
        <v/>
      </c>
      <c r="K435" s="26">
        <f>IF(I434="","",ROUND((G434-H434)*VALUE(SUBSTITUTE(J434,"%",""))/100,2))</f>
        <v/>
      </c>
      <c r="L435" s="20">
        <f>IF(C434="","",IF(ABS(SUMIFS($G:$G,$C:$C,C434)-SUMIFS($H:$H,$C:$C,C434))&lt;=PARAMETRES!$C$2,"OK","À équilibrer"))</f>
        <v/>
      </c>
    </row>
    <row r="436">
      <c r="A436" s="27" t="n"/>
      <c r="B436" s="27" t="n"/>
      <c r="C436" s="27" t="n"/>
      <c r="D436" s="27" t="n"/>
      <c r="E436" s="27">
        <f>IFERROR(VLOOKUP(D435,PLAN_PCG!$A:$B,2,FALSE),"")</f>
        <v/>
      </c>
      <c r="F436" s="27" t="n"/>
      <c r="G436" s="28" t="n"/>
      <c r="H436" s="28" t="n"/>
      <c r="I436" s="27" t="n"/>
      <c r="J436" s="27">
        <f>IFERROR(VLOOKUP(I435,TVA!$A:$C,3,FALSE),"")</f>
        <v/>
      </c>
      <c r="K436" s="28">
        <f>IF(I435="","",ROUND((G435-H435)*VALUE(SUBSTITUTE(J435,"%",""))/100,2))</f>
        <v/>
      </c>
      <c r="L436" s="27">
        <f>IF(C435="","",IF(ABS(SUMIFS($G:$G,$C:$C,C435)-SUMIFS($H:$H,$C:$C,C435))&lt;=PARAMETRES!$C$2,"OK","À équilibrer"))</f>
        <v/>
      </c>
    </row>
    <row r="437">
      <c r="A437" s="22" t="n"/>
      <c r="B437" s="22" t="n"/>
      <c r="C437" s="22" t="n"/>
      <c r="D437" s="22" t="n"/>
      <c r="E437" s="20">
        <f>IFERROR(VLOOKUP(D436,PLAN_PCG!$A:$B,2,FALSE),"")</f>
        <v/>
      </c>
      <c r="F437" s="22" t="n"/>
      <c r="G437" s="23" t="n"/>
      <c r="H437" s="23" t="n"/>
      <c r="I437" s="22" t="n"/>
      <c r="J437" s="20">
        <f>IFERROR(VLOOKUP(I436,TVA!$A:$C,3,FALSE),"")</f>
        <v/>
      </c>
      <c r="K437" s="26">
        <f>IF(I436="","",ROUND((G436-H436)*VALUE(SUBSTITUTE(J436,"%",""))/100,2))</f>
        <v/>
      </c>
      <c r="L437" s="20">
        <f>IF(C436="","",IF(ABS(SUMIFS($G:$G,$C:$C,C436)-SUMIFS($H:$H,$C:$C,C436))&lt;=PARAMETRES!$C$2,"OK","À équilibrer"))</f>
        <v/>
      </c>
    </row>
    <row r="438">
      <c r="A438" s="27" t="n"/>
      <c r="B438" s="27" t="n"/>
      <c r="C438" s="27" t="n"/>
      <c r="D438" s="27" t="n"/>
      <c r="E438" s="27">
        <f>IFERROR(VLOOKUP(D437,PLAN_PCG!$A:$B,2,FALSE),"")</f>
        <v/>
      </c>
      <c r="F438" s="27" t="n"/>
      <c r="G438" s="28" t="n"/>
      <c r="H438" s="28" t="n"/>
      <c r="I438" s="27" t="n"/>
      <c r="J438" s="27">
        <f>IFERROR(VLOOKUP(I437,TVA!$A:$C,3,FALSE),"")</f>
        <v/>
      </c>
      <c r="K438" s="28">
        <f>IF(I437="","",ROUND((G437-H437)*VALUE(SUBSTITUTE(J437,"%",""))/100,2))</f>
        <v/>
      </c>
      <c r="L438" s="27">
        <f>IF(C437="","",IF(ABS(SUMIFS($G:$G,$C:$C,C437)-SUMIFS($H:$H,$C:$C,C437))&lt;=PARAMETRES!$C$2,"OK","À équilibrer"))</f>
        <v/>
      </c>
    </row>
    <row r="439">
      <c r="A439" s="22" t="n"/>
      <c r="B439" s="22" t="n"/>
      <c r="C439" s="22" t="n"/>
      <c r="D439" s="22" t="n"/>
      <c r="E439" s="20">
        <f>IFERROR(VLOOKUP(D438,PLAN_PCG!$A:$B,2,FALSE),"")</f>
        <v/>
      </c>
      <c r="F439" s="22" t="n"/>
      <c r="G439" s="23" t="n"/>
      <c r="H439" s="23" t="n"/>
      <c r="I439" s="22" t="n"/>
      <c r="J439" s="20">
        <f>IFERROR(VLOOKUP(I438,TVA!$A:$C,3,FALSE),"")</f>
        <v/>
      </c>
      <c r="K439" s="26">
        <f>IF(I438="","",ROUND((G438-H438)*VALUE(SUBSTITUTE(J438,"%",""))/100,2))</f>
        <v/>
      </c>
      <c r="L439" s="20">
        <f>IF(C438="","",IF(ABS(SUMIFS($G:$G,$C:$C,C438)-SUMIFS($H:$H,$C:$C,C438))&lt;=PARAMETRES!$C$2,"OK","À équilibrer"))</f>
        <v/>
      </c>
    </row>
    <row r="440">
      <c r="A440" s="27" t="n"/>
      <c r="B440" s="27" t="n"/>
      <c r="C440" s="27" t="n"/>
      <c r="D440" s="27" t="n"/>
      <c r="E440" s="27">
        <f>IFERROR(VLOOKUP(D439,PLAN_PCG!$A:$B,2,FALSE),"")</f>
        <v/>
      </c>
      <c r="F440" s="27" t="n"/>
      <c r="G440" s="28" t="n"/>
      <c r="H440" s="28" t="n"/>
      <c r="I440" s="27" t="n"/>
      <c r="J440" s="27">
        <f>IFERROR(VLOOKUP(I439,TVA!$A:$C,3,FALSE),"")</f>
        <v/>
      </c>
      <c r="K440" s="28">
        <f>IF(I439="","",ROUND((G439-H439)*VALUE(SUBSTITUTE(J439,"%",""))/100,2))</f>
        <v/>
      </c>
      <c r="L440" s="27">
        <f>IF(C439="","",IF(ABS(SUMIFS($G:$G,$C:$C,C439)-SUMIFS($H:$H,$C:$C,C439))&lt;=PARAMETRES!$C$2,"OK","À équilibrer"))</f>
        <v/>
      </c>
    </row>
    <row r="441">
      <c r="A441" s="22" t="n"/>
      <c r="B441" s="22" t="n"/>
      <c r="C441" s="22" t="n"/>
      <c r="D441" s="22" t="n"/>
      <c r="E441" s="20">
        <f>IFERROR(VLOOKUP(D440,PLAN_PCG!$A:$B,2,FALSE),"")</f>
        <v/>
      </c>
      <c r="F441" s="22" t="n"/>
      <c r="G441" s="23" t="n"/>
      <c r="H441" s="23" t="n"/>
      <c r="I441" s="22" t="n"/>
      <c r="J441" s="20">
        <f>IFERROR(VLOOKUP(I440,TVA!$A:$C,3,FALSE),"")</f>
        <v/>
      </c>
      <c r="K441" s="26">
        <f>IF(I440="","",ROUND((G440-H440)*VALUE(SUBSTITUTE(J440,"%",""))/100,2))</f>
        <v/>
      </c>
      <c r="L441" s="20">
        <f>IF(C440="","",IF(ABS(SUMIFS($G:$G,$C:$C,C440)-SUMIFS($H:$H,$C:$C,C440))&lt;=PARAMETRES!$C$2,"OK","À équilibrer"))</f>
        <v/>
      </c>
    </row>
    <row r="442">
      <c r="A442" s="27" t="n"/>
      <c r="B442" s="27" t="n"/>
      <c r="C442" s="27" t="n"/>
      <c r="D442" s="27" t="n"/>
      <c r="E442" s="27">
        <f>IFERROR(VLOOKUP(D441,PLAN_PCG!$A:$B,2,FALSE),"")</f>
        <v/>
      </c>
      <c r="F442" s="27" t="n"/>
      <c r="G442" s="28" t="n"/>
      <c r="H442" s="28" t="n"/>
      <c r="I442" s="27" t="n"/>
      <c r="J442" s="27">
        <f>IFERROR(VLOOKUP(I441,TVA!$A:$C,3,FALSE),"")</f>
        <v/>
      </c>
      <c r="K442" s="28">
        <f>IF(I441="","",ROUND((G441-H441)*VALUE(SUBSTITUTE(J441,"%",""))/100,2))</f>
        <v/>
      </c>
      <c r="L442" s="27">
        <f>IF(C441="","",IF(ABS(SUMIFS($G:$G,$C:$C,C441)-SUMIFS($H:$H,$C:$C,C441))&lt;=PARAMETRES!$C$2,"OK","À équilibrer"))</f>
        <v/>
      </c>
    </row>
    <row r="443">
      <c r="A443" s="22" t="n"/>
      <c r="B443" s="22" t="n"/>
      <c r="C443" s="22" t="n"/>
      <c r="D443" s="22" t="n"/>
      <c r="E443" s="20">
        <f>IFERROR(VLOOKUP(D442,PLAN_PCG!$A:$B,2,FALSE),"")</f>
        <v/>
      </c>
      <c r="F443" s="22" t="n"/>
      <c r="G443" s="23" t="n"/>
      <c r="H443" s="23" t="n"/>
      <c r="I443" s="22" t="n"/>
      <c r="J443" s="20">
        <f>IFERROR(VLOOKUP(I442,TVA!$A:$C,3,FALSE),"")</f>
        <v/>
      </c>
      <c r="K443" s="26">
        <f>IF(I442="","",ROUND((G442-H442)*VALUE(SUBSTITUTE(J442,"%",""))/100,2))</f>
        <v/>
      </c>
      <c r="L443" s="20">
        <f>IF(C442="","",IF(ABS(SUMIFS($G:$G,$C:$C,C442)-SUMIFS($H:$H,$C:$C,C442))&lt;=PARAMETRES!$C$2,"OK","À équilibrer"))</f>
        <v/>
      </c>
    </row>
    <row r="444">
      <c r="A444" s="27" t="n"/>
      <c r="B444" s="27" t="n"/>
      <c r="C444" s="27" t="n"/>
      <c r="D444" s="27" t="n"/>
      <c r="E444" s="27">
        <f>IFERROR(VLOOKUP(D443,PLAN_PCG!$A:$B,2,FALSE),"")</f>
        <v/>
      </c>
      <c r="F444" s="27" t="n"/>
      <c r="G444" s="28" t="n"/>
      <c r="H444" s="28" t="n"/>
      <c r="I444" s="27" t="n"/>
      <c r="J444" s="27">
        <f>IFERROR(VLOOKUP(I443,TVA!$A:$C,3,FALSE),"")</f>
        <v/>
      </c>
      <c r="K444" s="28">
        <f>IF(I443="","",ROUND((G443-H443)*VALUE(SUBSTITUTE(J443,"%",""))/100,2))</f>
        <v/>
      </c>
      <c r="L444" s="27">
        <f>IF(C443="","",IF(ABS(SUMIFS($G:$G,$C:$C,C443)-SUMIFS($H:$H,$C:$C,C443))&lt;=PARAMETRES!$C$2,"OK","À équilibrer"))</f>
        <v/>
      </c>
    </row>
    <row r="445">
      <c r="A445" s="22" t="n"/>
      <c r="B445" s="22" t="n"/>
      <c r="C445" s="22" t="n"/>
      <c r="D445" s="22" t="n"/>
      <c r="E445" s="20">
        <f>IFERROR(VLOOKUP(D444,PLAN_PCG!$A:$B,2,FALSE),"")</f>
        <v/>
      </c>
      <c r="F445" s="22" t="n"/>
      <c r="G445" s="23" t="n"/>
      <c r="H445" s="23" t="n"/>
      <c r="I445" s="22" t="n"/>
      <c r="J445" s="20">
        <f>IFERROR(VLOOKUP(I444,TVA!$A:$C,3,FALSE),"")</f>
        <v/>
      </c>
      <c r="K445" s="26">
        <f>IF(I444="","",ROUND((G444-H444)*VALUE(SUBSTITUTE(J444,"%",""))/100,2))</f>
        <v/>
      </c>
      <c r="L445" s="20">
        <f>IF(C444="","",IF(ABS(SUMIFS($G:$G,$C:$C,C444)-SUMIFS($H:$H,$C:$C,C444))&lt;=PARAMETRES!$C$2,"OK","À équilibrer"))</f>
        <v/>
      </c>
    </row>
    <row r="446">
      <c r="A446" s="27" t="n"/>
      <c r="B446" s="27" t="n"/>
      <c r="C446" s="27" t="n"/>
      <c r="D446" s="27" t="n"/>
      <c r="E446" s="27">
        <f>IFERROR(VLOOKUP(D445,PLAN_PCG!$A:$B,2,FALSE),"")</f>
        <v/>
      </c>
      <c r="F446" s="27" t="n"/>
      <c r="G446" s="28" t="n"/>
      <c r="H446" s="28" t="n"/>
      <c r="I446" s="27" t="n"/>
      <c r="J446" s="27">
        <f>IFERROR(VLOOKUP(I445,TVA!$A:$C,3,FALSE),"")</f>
        <v/>
      </c>
      <c r="K446" s="28">
        <f>IF(I445="","",ROUND((G445-H445)*VALUE(SUBSTITUTE(J445,"%",""))/100,2))</f>
        <v/>
      </c>
      <c r="L446" s="27">
        <f>IF(C445="","",IF(ABS(SUMIFS($G:$G,$C:$C,C445)-SUMIFS($H:$H,$C:$C,C445))&lt;=PARAMETRES!$C$2,"OK","À équilibrer"))</f>
        <v/>
      </c>
    </row>
    <row r="447">
      <c r="A447" s="22" t="n"/>
      <c r="B447" s="22" t="n"/>
      <c r="C447" s="22" t="n"/>
      <c r="D447" s="22" t="n"/>
      <c r="E447" s="20">
        <f>IFERROR(VLOOKUP(D446,PLAN_PCG!$A:$B,2,FALSE),"")</f>
        <v/>
      </c>
      <c r="F447" s="22" t="n"/>
      <c r="G447" s="23" t="n"/>
      <c r="H447" s="23" t="n"/>
      <c r="I447" s="22" t="n"/>
      <c r="J447" s="20">
        <f>IFERROR(VLOOKUP(I446,TVA!$A:$C,3,FALSE),"")</f>
        <v/>
      </c>
      <c r="K447" s="26">
        <f>IF(I446="","",ROUND((G446-H446)*VALUE(SUBSTITUTE(J446,"%",""))/100,2))</f>
        <v/>
      </c>
      <c r="L447" s="20">
        <f>IF(C446="","",IF(ABS(SUMIFS($G:$G,$C:$C,C446)-SUMIFS($H:$H,$C:$C,C446))&lt;=PARAMETRES!$C$2,"OK","À équilibrer"))</f>
        <v/>
      </c>
    </row>
    <row r="448">
      <c r="A448" s="27" t="n"/>
      <c r="B448" s="27" t="n"/>
      <c r="C448" s="27" t="n"/>
      <c r="D448" s="27" t="n"/>
      <c r="E448" s="27">
        <f>IFERROR(VLOOKUP(D447,PLAN_PCG!$A:$B,2,FALSE),"")</f>
        <v/>
      </c>
      <c r="F448" s="27" t="n"/>
      <c r="G448" s="28" t="n"/>
      <c r="H448" s="28" t="n"/>
      <c r="I448" s="27" t="n"/>
      <c r="J448" s="27">
        <f>IFERROR(VLOOKUP(I447,TVA!$A:$C,3,FALSE),"")</f>
        <v/>
      </c>
      <c r="K448" s="28">
        <f>IF(I447="","",ROUND((G447-H447)*VALUE(SUBSTITUTE(J447,"%",""))/100,2))</f>
        <v/>
      </c>
      <c r="L448" s="27">
        <f>IF(C447="","",IF(ABS(SUMIFS($G:$G,$C:$C,C447)-SUMIFS($H:$H,$C:$C,C447))&lt;=PARAMETRES!$C$2,"OK","À équilibrer"))</f>
        <v/>
      </c>
    </row>
    <row r="449">
      <c r="A449" s="22" t="n"/>
      <c r="B449" s="22" t="n"/>
      <c r="C449" s="22" t="n"/>
      <c r="D449" s="22" t="n"/>
      <c r="E449" s="20">
        <f>IFERROR(VLOOKUP(D448,PLAN_PCG!$A:$B,2,FALSE),"")</f>
        <v/>
      </c>
      <c r="F449" s="22" t="n"/>
      <c r="G449" s="23" t="n"/>
      <c r="H449" s="23" t="n"/>
      <c r="I449" s="22" t="n"/>
      <c r="J449" s="20">
        <f>IFERROR(VLOOKUP(I448,TVA!$A:$C,3,FALSE),"")</f>
        <v/>
      </c>
      <c r="K449" s="26">
        <f>IF(I448="","",ROUND((G448-H448)*VALUE(SUBSTITUTE(J448,"%",""))/100,2))</f>
        <v/>
      </c>
      <c r="L449" s="20">
        <f>IF(C448="","",IF(ABS(SUMIFS($G:$G,$C:$C,C448)-SUMIFS($H:$H,$C:$C,C448))&lt;=PARAMETRES!$C$2,"OK","À équilibrer"))</f>
        <v/>
      </c>
    </row>
    <row r="450">
      <c r="A450" s="27" t="n"/>
      <c r="B450" s="27" t="n"/>
      <c r="C450" s="27" t="n"/>
      <c r="D450" s="27" t="n"/>
      <c r="E450" s="27">
        <f>IFERROR(VLOOKUP(D449,PLAN_PCG!$A:$B,2,FALSE),"")</f>
        <v/>
      </c>
      <c r="F450" s="27" t="n"/>
      <c r="G450" s="28" t="n"/>
      <c r="H450" s="28" t="n"/>
      <c r="I450" s="27" t="n"/>
      <c r="J450" s="27">
        <f>IFERROR(VLOOKUP(I449,TVA!$A:$C,3,FALSE),"")</f>
        <v/>
      </c>
      <c r="K450" s="28">
        <f>IF(I449="","",ROUND((G449-H449)*VALUE(SUBSTITUTE(J449,"%",""))/100,2))</f>
        <v/>
      </c>
      <c r="L450" s="27">
        <f>IF(C449="","",IF(ABS(SUMIFS($G:$G,$C:$C,C449)-SUMIFS($H:$H,$C:$C,C449))&lt;=PARAMETRES!$C$2,"OK","À équilibrer"))</f>
        <v/>
      </c>
    </row>
    <row r="451">
      <c r="A451" s="22" t="n"/>
      <c r="B451" s="22" t="n"/>
      <c r="C451" s="22" t="n"/>
      <c r="D451" s="22" t="n"/>
      <c r="E451" s="20">
        <f>IFERROR(VLOOKUP(D450,PLAN_PCG!$A:$B,2,FALSE),"")</f>
        <v/>
      </c>
      <c r="F451" s="22" t="n"/>
      <c r="G451" s="23" t="n"/>
      <c r="H451" s="23" t="n"/>
      <c r="I451" s="22" t="n"/>
      <c r="J451" s="20">
        <f>IFERROR(VLOOKUP(I450,TVA!$A:$C,3,FALSE),"")</f>
        <v/>
      </c>
      <c r="K451" s="26">
        <f>IF(I450="","",ROUND((G450-H450)*VALUE(SUBSTITUTE(J450,"%",""))/100,2))</f>
        <v/>
      </c>
      <c r="L451" s="20">
        <f>IF(C450="","",IF(ABS(SUMIFS($G:$G,$C:$C,C450)-SUMIFS($H:$H,$C:$C,C450))&lt;=PARAMETRES!$C$2,"OK","À équilibrer"))</f>
        <v/>
      </c>
    </row>
    <row r="452">
      <c r="A452" s="27" t="n"/>
      <c r="B452" s="27" t="n"/>
      <c r="C452" s="27" t="n"/>
      <c r="D452" s="27" t="n"/>
      <c r="E452" s="27">
        <f>IFERROR(VLOOKUP(D451,PLAN_PCG!$A:$B,2,FALSE),"")</f>
        <v/>
      </c>
      <c r="F452" s="27" t="n"/>
      <c r="G452" s="28" t="n"/>
      <c r="H452" s="28" t="n"/>
      <c r="I452" s="27" t="n"/>
      <c r="J452" s="27">
        <f>IFERROR(VLOOKUP(I451,TVA!$A:$C,3,FALSE),"")</f>
        <v/>
      </c>
      <c r="K452" s="28">
        <f>IF(I451="","",ROUND((G451-H451)*VALUE(SUBSTITUTE(J451,"%",""))/100,2))</f>
        <v/>
      </c>
      <c r="L452" s="27">
        <f>IF(C451="","",IF(ABS(SUMIFS($G:$G,$C:$C,C451)-SUMIFS($H:$H,$C:$C,C451))&lt;=PARAMETRES!$C$2,"OK","À équilibrer"))</f>
        <v/>
      </c>
    </row>
    <row r="453">
      <c r="A453" s="22" t="n"/>
      <c r="B453" s="22" t="n"/>
      <c r="C453" s="22" t="n"/>
      <c r="D453" s="22" t="n"/>
      <c r="E453" s="20">
        <f>IFERROR(VLOOKUP(D452,PLAN_PCG!$A:$B,2,FALSE),"")</f>
        <v/>
      </c>
      <c r="F453" s="22" t="n"/>
      <c r="G453" s="23" t="n"/>
      <c r="H453" s="23" t="n"/>
      <c r="I453" s="22" t="n"/>
      <c r="J453" s="20">
        <f>IFERROR(VLOOKUP(I452,TVA!$A:$C,3,FALSE),"")</f>
        <v/>
      </c>
      <c r="K453" s="26">
        <f>IF(I452="","",ROUND((G452-H452)*VALUE(SUBSTITUTE(J452,"%",""))/100,2))</f>
        <v/>
      </c>
      <c r="L453" s="20">
        <f>IF(C452="","",IF(ABS(SUMIFS($G:$G,$C:$C,C452)-SUMIFS($H:$H,$C:$C,C452))&lt;=PARAMETRES!$C$2,"OK","À équilibrer"))</f>
        <v/>
      </c>
    </row>
    <row r="454">
      <c r="A454" s="27" t="n"/>
      <c r="B454" s="27" t="n"/>
      <c r="C454" s="27" t="n"/>
      <c r="D454" s="27" t="n"/>
      <c r="E454" s="27">
        <f>IFERROR(VLOOKUP(D453,PLAN_PCG!$A:$B,2,FALSE),"")</f>
        <v/>
      </c>
      <c r="F454" s="27" t="n"/>
      <c r="G454" s="28" t="n"/>
      <c r="H454" s="28" t="n"/>
      <c r="I454" s="27" t="n"/>
      <c r="J454" s="27">
        <f>IFERROR(VLOOKUP(I453,TVA!$A:$C,3,FALSE),"")</f>
        <v/>
      </c>
      <c r="K454" s="28">
        <f>IF(I453="","",ROUND((G453-H453)*VALUE(SUBSTITUTE(J453,"%",""))/100,2))</f>
        <v/>
      </c>
      <c r="L454" s="27">
        <f>IF(C453="","",IF(ABS(SUMIFS($G:$G,$C:$C,C453)-SUMIFS($H:$H,$C:$C,C453))&lt;=PARAMETRES!$C$2,"OK","À équilibrer"))</f>
        <v/>
      </c>
    </row>
    <row r="455">
      <c r="A455" s="22" t="n"/>
      <c r="B455" s="22" t="n"/>
      <c r="C455" s="22" t="n"/>
      <c r="D455" s="22" t="n"/>
      <c r="E455" s="20">
        <f>IFERROR(VLOOKUP(D454,PLAN_PCG!$A:$B,2,FALSE),"")</f>
        <v/>
      </c>
      <c r="F455" s="22" t="n"/>
      <c r="G455" s="23" t="n"/>
      <c r="H455" s="23" t="n"/>
      <c r="I455" s="22" t="n"/>
      <c r="J455" s="20">
        <f>IFERROR(VLOOKUP(I454,TVA!$A:$C,3,FALSE),"")</f>
        <v/>
      </c>
      <c r="K455" s="26">
        <f>IF(I454="","",ROUND((G454-H454)*VALUE(SUBSTITUTE(J454,"%",""))/100,2))</f>
        <v/>
      </c>
      <c r="L455" s="20">
        <f>IF(C454="","",IF(ABS(SUMIFS($G:$G,$C:$C,C454)-SUMIFS($H:$H,$C:$C,C454))&lt;=PARAMETRES!$C$2,"OK","À équilibrer"))</f>
        <v/>
      </c>
    </row>
    <row r="456">
      <c r="A456" s="27" t="n"/>
      <c r="B456" s="27" t="n"/>
      <c r="C456" s="27" t="n"/>
      <c r="D456" s="27" t="n"/>
      <c r="E456" s="27">
        <f>IFERROR(VLOOKUP(D455,PLAN_PCG!$A:$B,2,FALSE),"")</f>
        <v/>
      </c>
      <c r="F456" s="27" t="n"/>
      <c r="G456" s="28" t="n"/>
      <c r="H456" s="28" t="n"/>
      <c r="I456" s="27" t="n"/>
      <c r="J456" s="27">
        <f>IFERROR(VLOOKUP(I455,TVA!$A:$C,3,FALSE),"")</f>
        <v/>
      </c>
      <c r="K456" s="28">
        <f>IF(I455="","",ROUND((G455-H455)*VALUE(SUBSTITUTE(J455,"%",""))/100,2))</f>
        <v/>
      </c>
      <c r="L456" s="27">
        <f>IF(C455="","",IF(ABS(SUMIFS($G:$G,$C:$C,C455)-SUMIFS($H:$H,$C:$C,C455))&lt;=PARAMETRES!$C$2,"OK","À équilibrer"))</f>
        <v/>
      </c>
    </row>
    <row r="457">
      <c r="A457" s="22" t="n"/>
      <c r="B457" s="22" t="n"/>
      <c r="C457" s="22" t="n"/>
      <c r="D457" s="22" t="n"/>
      <c r="E457" s="20">
        <f>IFERROR(VLOOKUP(D456,PLAN_PCG!$A:$B,2,FALSE),"")</f>
        <v/>
      </c>
      <c r="F457" s="22" t="n"/>
      <c r="G457" s="23" t="n"/>
      <c r="H457" s="23" t="n"/>
      <c r="I457" s="22" t="n"/>
      <c r="J457" s="20">
        <f>IFERROR(VLOOKUP(I456,TVA!$A:$C,3,FALSE),"")</f>
        <v/>
      </c>
      <c r="K457" s="26">
        <f>IF(I456="","",ROUND((G456-H456)*VALUE(SUBSTITUTE(J456,"%",""))/100,2))</f>
        <v/>
      </c>
      <c r="L457" s="20">
        <f>IF(C456="","",IF(ABS(SUMIFS($G:$G,$C:$C,C456)-SUMIFS($H:$H,$C:$C,C456))&lt;=PARAMETRES!$C$2,"OK","À équilibrer"))</f>
        <v/>
      </c>
    </row>
    <row r="458">
      <c r="A458" s="27" t="n"/>
      <c r="B458" s="27" t="n"/>
      <c r="C458" s="27" t="n"/>
      <c r="D458" s="27" t="n"/>
      <c r="E458" s="27">
        <f>IFERROR(VLOOKUP(D457,PLAN_PCG!$A:$B,2,FALSE),"")</f>
        <v/>
      </c>
      <c r="F458" s="27" t="n"/>
      <c r="G458" s="28" t="n"/>
      <c r="H458" s="28" t="n"/>
      <c r="I458" s="27" t="n"/>
      <c r="J458" s="27">
        <f>IFERROR(VLOOKUP(I457,TVA!$A:$C,3,FALSE),"")</f>
        <v/>
      </c>
      <c r="K458" s="28">
        <f>IF(I457="","",ROUND((G457-H457)*VALUE(SUBSTITUTE(J457,"%",""))/100,2))</f>
        <v/>
      </c>
      <c r="L458" s="27">
        <f>IF(C457="","",IF(ABS(SUMIFS($G:$G,$C:$C,C457)-SUMIFS($H:$H,$C:$C,C457))&lt;=PARAMETRES!$C$2,"OK","À équilibrer"))</f>
        <v/>
      </c>
    </row>
    <row r="459">
      <c r="A459" s="22" t="n"/>
      <c r="B459" s="22" t="n"/>
      <c r="C459" s="22" t="n"/>
      <c r="D459" s="22" t="n"/>
      <c r="E459" s="20">
        <f>IFERROR(VLOOKUP(D458,PLAN_PCG!$A:$B,2,FALSE),"")</f>
        <v/>
      </c>
      <c r="F459" s="22" t="n"/>
      <c r="G459" s="23" t="n"/>
      <c r="H459" s="23" t="n"/>
      <c r="I459" s="22" t="n"/>
      <c r="J459" s="20">
        <f>IFERROR(VLOOKUP(I458,TVA!$A:$C,3,FALSE),"")</f>
        <v/>
      </c>
      <c r="K459" s="26">
        <f>IF(I458="","",ROUND((G458-H458)*VALUE(SUBSTITUTE(J458,"%",""))/100,2))</f>
        <v/>
      </c>
      <c r="L459" s="20">
        <f>IF(C458="","",IF(ABS(SUMIFS($G:$G,$C:$C,C458)-SUMIFS($H:$H,$C:$C,C458))&lt;=PARAMETRES!$C$2,"OK","À équilibrer"))</f>
        <v/>
      </c>
    </row>
    <row r="460">
      <c r="A460" s="27" t="n"/>
      <c r="B460" s="27" t="n"/>
      <c r="C460" s="27" t="n"/>
      <c r="D460" s="27" t="n"/>
      <c r="E460" s="27">
        <f>IFERROR(VLOOKUP(D459,PLAN_PCG!$A:$B,2,FALSE),"")</f>
        <v/>
      </c>
      <c r="F460" s="27" t="n"/>
      <c r="G460" s="28" t="n"/>
      <c r="H460" s="28" t="n"/>
      <c r="I460" s="27" t="n"/>
      <c r="J460" s="27">
        <f>IFERROR(VLOOKUP(I459,TVA!$A:$C,3,FALSE),"")</f>
        <v/>
      </c>
      <c r="K460" s="28">
        <f>IF(I459="","",ROUND((G459-H459)*VALUE(SUBSTITUTE(J459,"%",""))/100,2))</f>
        <v/>
      </c>
      <c r="L460" s="27">
        <f>IF(C459="","",IF(ABS(SUMIFS($G:$G,$C:$C,C459)-SUMIFS($H:$H,$C:$C,C459))&lt;=PARAMETRES!$C$2,"OK","À équilibrer"))</f>
        <v/>
      </c>
    </row>
    <row r="461">
      <c r="A461" s="22" t="n"/>
      <c r="B461" s="22" t="n"/>
      <c r="C461" s="22" t="n"/>
      <c r="D461" s="22" t="n"/>
      <c r="E461" s="20">
        <f>IFERROR(VLOOKUP(D460,PLAN_PCG!$A:$B,2,FALSE),"")</f>
        <v/>
      </c>
      <c r="F461" s="22" t="n"/>
      <c r="G461" s="23" t="n"/>
      <c r="H461" s="23" t="n"/>
      <c r="I461" s="22" t="n"/>
      <c r="J461" s="20">
        <f>IFERROR(VLOOKUP(I460,TVA!$A:$C,3,FALSE),"")</f>
        <v/>
      </c>
      <c r="K461" s="26">
        <f>IF(I460="","",ROUND((G460-H460)*VALUE(SUBSTITUTE(J460,"%",""))/100,2))</f>
        <v/>
      </c>
      <c r="L461" s="20">
        <f>IF(C460="","",IF(ABS(SUMIFS($G:$G,$C:$C,C460)-SUMIFS($H:$H,$C:$C,C460))&lt;=PARAMETRES!$C$2,"OK","À équilibrer"))</f>
        <v/>
      </c>
    </row>
    <row r="462">
      <c r="A462" s="27" t="n"/>
      <c r="B462" s="27" t="n"/>
      <c r="C462" s="27" t="n"/>
      <c r="D462" s="27" t="n"/>
      <c r="E462" s="27">
        <f>IFERROR(VLOOKUP(D461,PLAN_PCG!$A:$B,2,FALSE),"")</f>
        <v/>
      </c>
      <c r="F462" s="27" t="n"/>
      <c r="G462" s="28" t="n"/>
      <c r="H462" s="28" t="n"/>
      <c r="I462" s="27" t="n"/>
      <c r="J462" s="27">
        <f>IFERROR(VLOOKUP(I461,TVA!$A:$C,3,FALSE),"")</f>
        <v/>
      </c>
      <c r="K462" s="28">
        <f>IF(I461="","",ROUND((G461-H461)*VALUE(SUBSTITUTE(J461,"%",""))/100,2))</f>
        <v/>
      </c>
      <c r="L462" s="27">
        <f>IF(C461="","",IF(ABS(SUMIFS($G:$G,$C:$C,C461)-SUMIFS($H:$H,$C:$C,C461))&lt;=PARAMETRES!$C$2,"OK","À équilibrer"))</f>
        <v/>
      </c>
    </row>
    <row r="463">
      <c r="A463" s="22" t="n"/>
      <c r="B463" s="22" t="n"/>
      <c r="C463" s="22" t="n"/>
      <c r="D463" s="22" t="n"/>
      <c r="E463" s="20">
        <f>IFERROR(VLOOKUP(D462,PLAN_PCG!$A:$B,2,FALSE),"")</f>
        <v/>
      </c>
      <c r="F463" s="22" t="n"/>
      <c r="G463" s="23" t="n"/>
      <c r="H463" s="23" t="n"/>
      <c r="I463" s="22" t="n"/>
      <c r="J463" s="20">
        <f>IFERROR(VLOOKUP(I462,TVA!$A:$C,3,FALSE),"")</f>
        <v/>
      </c>
      <c r="K463" s="26">
        <f>IF(I462="","",ROUND((G462-H462)*VALUE(SUBSTITUTE(J462,"%",""))/100,2))</f>
        <v/>
      </c>
      <c r="L463" s="20">
        <f>IF(C462="","",IF(ABS(SUMIFS($G:$G,$C:$C,C462)-SUMIFS($H:$H,$C:$C,C462))&lt;=PARAMETRES!$C$2,"OK","À équilibrer"))</f>
        <v/>
      </c>
    </row>
    <row r="464">
      <c r="A464" s="27" t="n"/>
      <c r="B464" s="27" t="n"/>
      <c r="C464" s="27" t="n"/>
      <c r="D464" s="27" t="n"/>
      <c r="E464" s="27">
        <f>IFERROR(VLOOKUP(D463,PLAN_PCG!$A:$B,2,FALSE),"")</f>
        <v/>
      </c>
      <c r="F464" s="27" t="n"/>
      <c r="G464" s="28" t="n"/>
      <c r="H464" s="28" t="n"/>
      <c r="I464" s="27" t="n"/>
      <c r="J464" s="27">
        <f>IFERROR(VLOOKUP(I463,TVA!$A:$C,3,FALSE),"")</f>
        <v/>
      </c>
      <c r="K464" s="28">
        <f>IF(I463="","",ROUND((G463-H463)*VALUE(SUBSTITUTE(J463,"%",""))/100,2))</f>
        <v/>
      </c>
      <c r="L464" s="27">
        <f>IF(C463="","",IF(ABS(SUMIFS($G:$G,$C:$C,C463)-SUMIFS($H:$H,$C:$C,C463))&lt;=PARAMETRES!$C$2,"OK","À équilibrer"))</f>
        <v/>
      </c>
    </row>
    <row r="465">
      <c r="A465" s="22" t="n"/>
      <c r="B465" s="22" t="n"/>
      <c r="C465" s="22" t="n"/>
      <c r="D465" s="22" t="n"/>
      <c r="E465" s="20">
        <f>IFERROR(VLOOKUP(D464,PLAN_PCG!$A:$B,2,FALSE),"")</f>
        <v/>
      </c>
      <c r="F465" s="22" t="n"/>
      <c r="G465" s="23" t="n"/>
      <c r="H465" s="23" t="n"/>
      <c r="I465" s="22" t="n"/>
      <c r="J465" s="20">
        <f>IFERROR(VLOOKUP(I464,TVA!$A:$C,3,FALSE),"")</f>
        <v/>
      </c>
      <c r="K465" s="26">
        <f>IF(I464="","",ROUND((G464-H464)*VALUE(SUBSTITUTE(J464,"%",""))/100,2))</f>
        <v/>
      </c>
      <c r="L465" s="20">
        <f>IF(C464="","",IF(ABS(SUMIFS($G:$G,$C:$C,C464)-SUMIFS($H:$H,$C:$C,C464))&lt;=PARAMETRES!$C$2,"OK","À équilibrer"))</f>
        <v/>
      </c>
    </row>
    <row r="466">
      <c r="A466" s="27" t="n"/>
      <c r="B466" s="27" t="n"/>
      <c r="C466" s="27" t="n"/>
      <c r="D466" s="27" t="n"/>
      <c r="E466" s="27">
        <f>IFERROR(VLOOKUP(D465,PLAN_PCG!$A:$B,2,FALSE),"")</f>
        <v/>
      </c>
      <c r="F466" s="27" t="n"/>
      <c r="G466" s="28" t="n"/>
      <c r="H466" s="28" t="n"/>
      <c r="I466" s="27" t="n"/>
      <c r="J466" s="27">
        <f>IFERROR(VLOOKUP(I465,TVA!$A:$C,3,FALSE),"")</f>
        <v/>
      </c>
      <c r="K466" s="28">
        <f>IF(I465="","",ROUND((G465-H465)*VALUE(SUBSTITUTE(J465,"%",""))/100,2))</f>
        <v/>
      </c>
      <c r="L466" s="27">
        <f>IF(C465="","",IF(ABS(SUMIFS($G:$G,$C:$C,C465)-SUMIFS($H:$H,$C:$C,C465))&lt;=PARAMETRES!$C$2,"OK","À équilibrer"))</f>
        <v/>
      </c>
    </row>
    <row r="467">
      <c r="A467" s="22" t="n"/>
      <c r="B467" s="22" t="n"/>
      <c r="C467" s="22" t="n"/>
      <c r="D467" s="22" t="n"/>
      <c r="E467" s="20">
        <f>IFERROR(VLOOKUP(D466,PLAN_PCG!$A:$B,2,FALSE),"")</f>
        <v/>
      </c>
      <c r="F467" s="22" t="n"/>
      <c r="G467" s="23" t="n"/>
      <c r="H467" s="23" t="n"/>
      <c r="I467" s="22" t="n"/>
      <c r="J467" s="20">
        <f>IFERROR(VLOOKUP(I466,TVA!$A:$C,3,FALSE),"")</f>
        <v/>
      </c>
      <c r="K467" s="26">
        <f>IF(I466="","",ROUND((G466-H466)*VALUE(SUBSTITUTE(J466,"%",""))/100,2))</f>
        <v/>
      </c>
      <c r="L467" s="20">
        <f>IF(C466="","",IF(ABS(SUMIFS($G:$G,$C:$C,C466)-SUMIFS($H:$H,$C:$C,C466))&lt;=PARAMETRES!$C$2,"OK","À équilibrer"))</f>
        <v/>
      </c>
    </row>
    <row r="468">
      <c r="A468" s="27" t="n"/>
      <c r="B468" s="27" t="n"/>
      <c r="C468" s="27" t="n"/>
      <c r="D468" s="27" t="n"/>
      <c r="E468" s="27">
        <f>IFERROR(VLOOKUP(D467,PLAN_PCG!$A:$B,2,FALSE),"")</f>
        <v/>
      </c>
      <c r="F468" s="27" t="n"/>
      <c r="G468" s="28" t="n"/>
      <c r="H468" s="28" t="n"/>
      <c r="I468" s="27" t="n"/>
      <c r="J468" s="27">
        <f>IFERROR(VLOOKUP(I467,TVA!$A:$C,3,FALSE),"")</f>
        <v/>
      </c>
      <c r="K468" s="28">
        <f>IF(I467="","",ROUND((G467-H467)*VALUE(SUBSTITUTE(J467,"%",""))/100,2))</f>
        <v/>
      </c>
      <c r="L468" s="27">
        <f>IF(C467="","",IF(ABS(SUMIFS($G:$G,$C:$C,C467)-SUMIFS($H:$H,$C:$C,C467))&lt;=PARAMETRES!$C$2,"OK","À équilibrer"))</f>
        <v/>
      </c>
    </row>
    <row r="469">
      <c r="A469" s="22" t="n"/>
      <c r="B469" s="22" t="n"/>
      <c r="C469" s="22" t="n"/>
      <c r="D469" s="22" t="n"/>
      <c r="E469" s="20">
        <f>IFERROR(VLOOKUP(D468,PLAN_PCG!$A:$B,2,FALSE),"")</f>
        <v/>
      </c>
      <c r="F469" s="22" t="n"/>
      <c r="G469" s="23" t="n"/>
      <c r="H469" s="23" t="n"/>
      <c r="I469" s="22" t="n"/>
      <c r="J469" s="20">
        <f>IFERROR(VLOOKUP(I468,TVA!$A:$C,3,FALSE),"")</f>
        <v/>
      </c>
      <c r="K469" s="26">
        <f>IF(I468="","",ROUND((G468-H468)*VALUE(SUBSTITUTE(J468,"%",""))/100,2))</f>
        <v/>
      </c>
      <c r="L469" s="20">
        <f>IF(C468="","",IF(ABS(SUMIFS($G:$G,$C:$C,C468)-SUMIFS($H:$H,$C:$C,C468))&lt;=PARAMETRES!$C$2,"OK","À équilibrer"))</f>
        <v/>
      </c>
    </row>
    <row r="470">
      <c r="A470" s="27" t="n"/>
      <c r="B470" s="27" t="n"/>
      <c r="C470" s="27" t="n"/>
      <c r="D470" s="27" t="n"/>
      <c r="E470" s="27">
        <f>IFERROR(VLOOKUP(D469,PLAN_PCG!$A:$B,2,FALSE),"")</f>
        <v/>
      </c>
      <c r="F470" s="27" t="n"/>
      <c r="G470" s="28" t="n"/>
      <c r="H470" s="28" t="n"/>
      <c r="I470" s="27" t="n"/>
      <c r="J470" s="27">
        <f>IFERROR(VLOOKUP(I469,TVA!$A:$C,3,FALSE),"")</f>
        <v/>
      </c>
      <c r="K470" s="28">
        <f>IF(I469="","",ROUND((G469-H469)*VALUE(SUBSTITUTE(J469,"%",""))/100,2))</f>
        <v/>
      </c>
      <c r="L470" s="27">
        <f>IF(C469="","",IF(ABS(SUMIFS($G:$G,$C:$C,C469)-SUMIFS($H:$H,$C:$C,C469))&lt;=PARAMETRES!$C$2,"OK","À équilibrer"))</f>
        <v/>
      </c>
    </row>
    <row r="471">
      <c r="A471" s="22" t="n"/>
      <c r="B471" s="22" t="n"/>
      <c r="C471" s="22" t="n"/>
      <c r="D471" s="22" t="n"/>
      <c r="E471" s="20">
        <f>IFERROR(VLOOKUP(D470,PLAN_PCG!$A:$B,2,FALSE),"")</f>
        <v/>
      </c>
      <c r="F471" s="22" t="n"/>
      <c r="G471" s="23" t="n"/>
      <c r="H471" s="23" t="n"/>
      <c r="I471" s="22" t="n"/>
      <c r="J471" s="20">
        <f>IFERROR(VLOOKUP(I470,TVA!$A:$C,3,FALSE),"")</f>
        <v/>
      </c>
      <c r="K471" s="26">
        <f>IF(I470="","",ROUND((G470-H470)*VALUE(SUBSTITUTE(J470,"%",""))/100,2))</f>
        <v/>
      </c>
      <c r="L471" s="20">
        <f>IF(C470="","",IF(ABS(SUMIFS($G:$G,$C:$C,C470)-SUMIFS($H:$H,$C:$C,C470))&lt;=PARAMETRES!$C$2,"OK","À équilibrer"))</f>
        <v/>
      </c>
    </row>
    <row r="472">
      <c r="A472" s="27" t="n"/>
      <c r="B472" s="27" t="n"/>
      <c r="C472" s="27" t="n"/>
      <c r="D472" s="27" t="n"/>
      <c r="E472" s="27">
        <f>IFERROR(VLOOKUP(D471,PLAN_PCG!$A:$B,2,FALSE),"")</f>
        <v/>
      </c>
      <c r="F472" s="27" t="n"/>
      <c r="G472" s="28" t="n"/>
      <c r="H472" s="28" t="n"/>
      <c r="I472" s="27" t="n"/>
      <c r="J472" s="27">
        <f>IFERROR(VLOOKUP(I471,TVA!$A:$C,3,FALSE),"")</f>
        <v/>
      </c>
      <c r="K472" s="28">
        <f>IF(I471="","",ROUND((G471-H471)*VALUE(SUBSTITUTE(J471,"%",""))/100,2))</f>
        <v/>
      </c>
      <c r="L472" s="27">
        <f>IF(C471="","",IF(ABS(SUMIFS($G:$G,$C:$C,C471)-SUMIFS($H:$H,$C:$C,C471))&lt;=PARAMETRES!$C$2,"OK","À équilibrer"))</f>
        <v/>
      </c>
    </row>
    <row r="473">
      <c r="A473" s="22" t="n"/>
      <c r="B473" s="22" t="n"/>
      <c r="C473" s="22" t="n"/>
      <c r="D473" s="22" t="n"/>
      <c r="E473" s="20">
        <f>IFERROR(VLOOKUP(D472,PLAN_PCG!$A:$B,2,FALSE),"")</f>
        <v/>
      </c>
      <c r="F473" s="22" t="n"/>
      <c r="G473" s="23" t="n"/>
      <c r="H473" s="23" t="n"/>
      <c r="I473" s="22" t="n"/>
      <c r="J473" s="20">
        <f>IFERROR(VLOOKUP(I472,TVA!$A:$C,3,FALSE),"")</f>
        <v/>
      </c>
      <c r="K473" s="26">
        <f>IF(I472="","",ROUND((G472-H472)*VALUE(SUBSTITUTE(J472,"%",""))/100,2))</f>
        <v/>
      </c>
      <c r="L473" s="20">
        <f>IF(C472="","",IF(ABS(SUMIFS($G:$G,$C:$C,C472)-SUMIFS($H:$H,$C:$C,C472))&lt;=PARAMETRES!$C$2,"OK","À équilibrer"))</f>
        <v/>
      </c>
    </row>
    <row r="474">
      <c r="A474" s="27" t="n"/>
      <c r="B474" s="27" t="n"/>
      <c r="C474" s="27" t="n"/>
      <c r="D474" s="27" t="n"/>
      <c r="E474" s="27">
        <f>IFERROR(VLOOKUP(D473,PLAN_PCG!$A:$B,2,FALSE),"")</f>
        <v/>
      </c>
      <c r="F474" s="27" t="n"/>
      <c r="G474" s="28" t="n"/>
      <c r="H474" s="28" t="n"/>
      <c r="I474" s="27" t="n"/>
      <c r="J474" s="27">
        <f>IFERROR(VLOOKUP(I473,TVA!$A:$C,3,FALSE),"")</f>
        <v/>
      </c>
      <c r="K474" s="28">
        <f>IF(I473="","",ROUND((G473-H473)*VALUE(SUBSTITUTE(J473,"%",""))/100,2))</f>
        <v/>
      </c>
      <c r="L474" s="27">
        <f>IF(C473="","",IF(ABS(SUMIFS($G:$G,$C:$C,C473)-SUMIFS($H:$H,$C:$C,C473))&lt;=PARAMETRES!$C$2,"OK","À équilibrer"))</f>
        <v/>
      </c>
    </row>
    <row r="475">
      <c r="A475" s="22" t="n"/>
      <c r="B475" s="22" t="n"/>
      <c r="C475" s="22" t="n"/>
      <c r="D475" s="22" t="n"/>
      <c r="E475" s="20">
        <f>IFERROR(VLOOKUP(D474,PLAN_PCG!$A:$B,2,FALSE),"")</f>
        <v/>
      </c>
      <c r="F475" s="22" t="n"/>
      <c r="G475" s="23" t="n"/>
      <c r="H475" s="23" t="n"/>
      <c r="I475" s="22" t="n"/>
      <c r="J475" s="20">
        <f>IFERROR(VLOOKUP(I474,TVA!$A:$C,3,FALSE),"")</f>
        <v/>
      </c>
      <c r="K475" s="26">
        <f>IF(I474="","",ROUND((G474-H474)*VALUE(SUBSTITUTE(J474,"%",""))/100,2))</f>
        <v/>
      </c>
      <c r="L475" s="20">
        <f>IF(C474="","",IF(ABS(SUMIFS($G:$G,$C:$C,C474)-SUMIFS($H:$H,$C:$C,C474))&lt;=PARAMETRES!$C$2,"OK","À équilibrer"))</f>
        <v/>
      </c>
    </row>
    <row r="476">
      <c r="A476" s="27" t="n"/>
      <c r="B476" s="27" t="n"/>
      <c r="C476" s="27" t="n"/>
      <c r="D476" s="27" t="n"/>
      <c r="E476" s="27">
        <f>IFERROR(VLOOKUP(D475,PLAN_PCG!$A:$B,2,FALSE),"")</f>
        <v/>
      </c>
      <c r="F476" s="27" t="n"/>
      <c r="G476" s="28" t="n"/>
      <c r="H476" s="28" t="n"/>
      <c r="I476" s="27" t="n"/>
      <c r="J476" s="27">
        <f>IFERROR(VLOOKUP(I475,TVA!$A:$C,3,FALSE),"")</f>
        <v/>
      </c>
      <c r="K476" s="28">
        <f>IF(I475="","",ROUND((G475-H475)*VALUE(SUBSTITUTE(J475,"%",""))/100,2))</f>
        <v/>
      </c>
      <c r="L476" s="27">
        <f>IF(C475="","",IF(ABS(SUMIFS($G:$G,$C:$C,C475)-SUMIFS($H:$H,$C:$C,C475))&lt;=PARAMETRES!$C$2,"OK","À équilibrer"))</f>
        <v/>
      </c>
    </row>
    <row r="477">
      <c r="A477" s="22" t="n"/>
      <c r="B477" s="22" t="n"/>
      <c r="C477" s="22" t="n"/>
      <c r="D477" s="22" t="n"/>
      <c r="E477" s="20">
        <f>IFERROR(VLOOKUP(D476,PLAN_PCG!$A:$B,2,FALSE),"")</f>
        <v/>
      </c>
      <c r="F477" s="22" t="n"/>
      <c r="G477" s="23" t="n"/>
      <c r="H477" s="23" t="n"/>
      <c r="I477" s="22" t="n"/>
      <c r="J477" s="20">
        <f>IFERROR(VLOOKUP(I476,TVA!$A:$C,3,FALSE),"")</f>
        <v/>
      </c>
      <c r="K477" s="26">
        <f>IF(I476="","",ROUND((G476-H476)*VALUE(SUBSTITUTE(J476,"%",""))/100,2))</f>
        <v/>
      </c>
      <c r="L477" s="20">
        <f>IF(C476="","",IF(ABS(SUMIFS($G:$G,$C:$C,C476)-SUMIFS($H:$H,$C:$C,C476))&lt;=PARAMETRES!$C$2,"OK","À équilibrer"))</f>
        <v/>
      </c>
    </row>
    <row r="478">
      <c r="A478" s="27" t="n"/>
      <c r="B478" s="27" t="n"/>
      <c r="C478" s="27" t="n"/>
      <c r="D478" s="27" t="n"/>
      <c r="E478" s="27">
        <f>IFERROR(VLOOKUP(D477,PLAN_PCG!$A:$B,2,FALSE),"")</f>
        <v/>
      </c>
      <c r="F478" s="27" t="n"/>
      <c r="G478" s="28" t="n"/>
      <c r="H478" s="28" t="n"/>
      <c r="I478" s="27" t="n"/>
      <c r="J478" s="27">
        <f>IFERROR(VLOOKUP(I477,TVA!$A:$C,3,FALSE),"")</f>
        <v/>
      </c>
      <c r="K478" s="28">
        <f>IF(I477="","",ROUND((G477-H477)*VALUE(SUBSTITUTE(J477,"%",""))/100,2))</f>
        <v/>
      </c>
      <c r="L478" s="27">
        <f>IF(C477="","",IF(ABS(SUMIFS($G:$G,$C:$C,C477)-SUMIFS($H:$H,$C:$C,C477))&lt;=PARAMETRES!$C$2,"OK","À équilibrer"))</f>
        <v/>
      </c>
    </row>
    <row r="479">
      <c r="A479" s="22" t="n"/>
      <c r="B479" s="22" t="n"/>
      <c r="C479" s="22" t="n"/>
      <c r="D479" s="22" t="n"/>
      <c r="E479" s="20">
        <f>IFERROR(VLOOKUP(D478,PLAN_PCG!$A:$B,2,FALSE),"")</f>
        <v/>
      </c>
      <c r="F479" s="22" t="n"/>
      <c r="G479" s="23" t="n"/>
      <c r="H479" s="23" t="n"/>
      <c r="I479" s="22" t="n"/>
      <c r="J479" s="20">
        <f>IFERROR(VLOOKUP(I478,TVA!$A:$C,3,FALSE),"")</f>
        <v/>
      </c>
      <c r="K479" s="26">
        <f>IF(I478="","",ROUND((G478-H478)*VALUE(SUBSTITUTE(J478,"%",""))/100,2))</f>
        <v/>
      </c>
      <c r="L479" s="20">
        <f>IF(C478="","",IF(ABS(SUMIFS($G:$G,$C:$C,C478)-SUMIFS($H:$H,$C:$C,C478))&lt;=PARAMETRES!$C$2,"OK","À équilibrer"))</f>
        <v/>
      </c>
    </row>
    <row r="480">
      <c r="A480" s="27" t="n"/>
      <c r="B480" s="27" t="n"/>
      <c r="C480" s="27" t="n"/>
      <c r="D480" s="27" t="n"/>
      <c r="E480" s="27">
        <f>IFERROR(VLOOKUP(D479,PLAN_PCG!$A:$B,2,FALSE),"")</f>
        <v/>
      </c>
      <c r="F480" s="27" t="n"/>
      <c r="G480" s="28" t="n"/>
      <c r="H480" s="28" t="n"/>
      <c r="I480" s="27" t="n"/>
      <c r="J480" s="27">
        <f>IFERROR(VLOOKUP(I479,TVA!$A:$C,3,FALSE),"")</f>
        <v/>
      </c>
      <c r="K480" s="28">
        <f>IF(I479="","",ROUND((G479-H479)*VALUE(SUBSTITUTE(J479,"%",""))/100,2))</f>
        <v/>
      </c>
      <c r="L480" s="27">
        <f>IF(C479="","",IF(ABS(SUMIFS($G:$G,$C:$C,C479)-SUMIFS($H:$H,$C:$C,C479))&lt;=PARAMETRES!$C$2,"OK","À équilibrer"))</f>
        <v/>
      </c>
    </row>
    <row r="481">
      <c r="A481" s="22" t="n"/>
      <c r="B481" s="22" t="n"/>
      <c r="C481" s="22" t="n"/>
      <c r="D481" s="22" t="n"/>
      <c r="E481" s="20">
        <f>IFERROR(VLOOKUP(D480,PLAN_PCG!$A:$B,2,FALSE),"")</f>
        <v/>
      </c>
      <c r="F481" s="22" t="n"/>
      <c r="G481" s="23" t="n"/>
      <c r="H481" s="23" t="n"/>
      <c r="I481" s="22" t="n"/>
      <c r="J481" s="20">
        <f>IFERROR(VLOOKUP(I480,TVA!$A:$C,3,FALSE),"")</f>
        <v/>
      </c>
      <c r="K481" s="26">
        <f>IF(I480="","",ROUND((G480-H480)*VALUE(SUBSTITUTE(J480,"%",""))/100,2))</f>
        <v/>
      </c>
      <c r="L481" s="20">
        <f>IF(C480="","",IF(ABS(SUMIFS($G:$G,$C:$C,C480)-SUMIFS($H:$H,$C:$C,C480))&lt;=PARAMETRES!$C$2,"OK","À équilibrer"))</f>
        <v/>
      </c>
    </row>
    <row r="482">
      <c r="A482" s="27" t="n"/>
      <c r="B482" s="27" t="n"/>
      <c r="C482" s="27" t="n"/>
      <c r="D482" s="27" t="n"/>
      <c r="E482" s="27">
        <f>IFERROR(VLOOKUP(D481,PLAN_PCG!$A:$B,2,FALSE),"")</f>
        <v/>
      </c>
      <c r="F482" s="27" t="n"/>
      <c r="G482" s="28" t="n"/>
      <c r="H482" s="28" t="n"/>
      <c r="I482" s="27" t="n"/>
      <c r="J482" s="27">
        <f>IFERROR(VLOOKUP(I481,TVA!$A:$C,3,FALSE),"")</f>
        <v/>
      </c>
      <c r="K482" s="28">
        <f>IF(I481="","",ROUND((G481-H481)*VALUE(SUBSTITUTE(J481,"%",""))/100,2))</f>
        <v/>
      </c>
      <c r="L482" s="27">
        <f>IF(C481="","",IF(ABS(SUMIFS($G:$G,$C:$C,C481)-SUMIFS($H:$H,$C:$C,C481))&lt;=PARAMETRES!$C$2,"OK","À équilibrer"))</f>
        <v/>
      </c>
    </row>
    <row r="483">
      <c r="A483" s="22" t="n"/>
      <c r="B483" s="22" t="n"/>
      <c r="C483" s="22" t="n"/>
      <c r="D483" s="22" t="n"/>
      <c r="E483" s="20">
        <f>IFERROR(VLOOKUP(D482,PLAN_PCG!$A:$B,2,FALSE),"")</f>
        <v/>
      </c>
      <c r="F483" s="22" t="n"/>
      <c r="G483" s="23" t="n"/>
      <c r="H483" s="23" t="n"/>
      <c r="I483" s="22" t="n"/>
      <c r="J483" s="20">
        <f>IFERROR(VLOOKUP(I482,TVA!$A:$C,3,FALSE),"")</f>
        <v/>
      </c>
      <c r="K483" s="26">
        <f>IF(I482="","",ROUND((G482-H482)*VALUE(SUBSTITUTE(J482,"%",""))/100,2))</f>
        <v/>
      </c>
      <c r="L483" s="20">
        <f>IF(C482="","",IF(ABS(SUMIFS($G:$G,$C:$C,C482)-SUMIFS($H:$H,$C:$C,C482))&lt;=PARAMETRES!$C$2,"OK","À équilibrer"))</f>
        <v/>
      </c>
    </row>
    <row r="484">
      <c r="A484" s="27" t="n"/>
      <c r="B484" s="27" t="n"/>
      <c r="C484" s="27" t="n"/>
      <c r="D484" s="27" t="n"/>
      <c r="E484" s="27">
        <f>IFERROR(VLOOKUP(D483,PLAN_PCG!$A:$B,2,FALSE),"")</f>
        <v/>
      </c>
      <c r="F484" s="27" t="n"/>
      <c r="G484" s="28" t="n"/>
      <c r="H484" s="28" t="n"/>
      <c r="I484" s="27" t="n"/>
      <c r="J484" s="27">
        <f>IFERROR(VLOOKUP(I483,TVA!$A:$C,3,FALSE),"")</f>
        <v/>
      </c>
      <c r="K484" s="28">
        <f>IF(I483="","",ROUND((G483-H483)*VALUE(SUBSTITUTE(J483,"%",""))/100,2))</f>
        <v/>
      </c>
      <c r="L484" s="27">
        <f>IF(C483="","",IF(ABS(SUMIFS($G:$G,$C:$C,C483)-SUMIFS($H:$H,$C:$C,C483))&lt;=PARAMETRES!$C$2,"OK","À équilibrer"))</f>
        <v/>
      </c>
    </row>
    <row r="485">
      <c r="A485" s="22" t="n"/>
      <c r="B485" s="22" t="n"/>
      <c r="C485" s="22" t="n"/>
      <c r="D485" s="22" t="n"/>
      <c r="E485" s="20">
        <f>IFERROR(VLOOKUP(D484,PLAN_PCG!$A:$B,2,FALSE),"")</f>
        <v/>
      </c>
      <c r="F485" s="22" t="n"/>
      <c r="G485" s="23" t="n"/>
      <c r="H485" s="23" t="n"/>
      <c r="I485" s="22" t="n"/>
      <c r="J485" s="20">
        <f>IFERROR(VLOOKUP(I484,TVA!$A:$C,3,FALSE),"")</f>
        <v/>
      </c>
      <c r="K485" s="26">
        <f>IF(I484="","",ROUND((G484-H484)*VALUE(SUBSTITUTE(J484,"%",""))/100,2))</f>
        <v/>
      </c>
      <c r="L485" s="20">
        <f>IF(C484="","",IF(ABS(SUMIFS($G:$G,$C:$C,C484)-SUMIFS($H:$H,$C:$C,C484))&lt;=PARAMETRES!$C$2,"OK","À équilibrer"))</f>
        <v/>
      </c>
    </row>
    <row r="486">
      <c r="A486" s="27" t="n"/>
      <c r="B486" s="27" t="n"/>
      <c r="C486" s="27" t="n"/>
      <c r="D486" s="27" t="n"/>
      <c r="E486" s="27">
        <f>IFERROR(VLOOKUP(D485,PLAN_PCG!$A:$B,2,FALSE),"")</f>
        <v/>
      </c>
      <c r="F486" s="27" t="n"/>
      <c r="G486" s="28" t="n"/>
      <c r="H486" s="28" t="n"/>
      <c r="I486" s="27" t="n"/>
      <c r="J486" s="27">
        <f>IFERROR(VLOOKUP(I485,TVA!$A:$C,3,FALSE),"")</f>
        <v/>
      </c>
      <c r="K486" s="28">
        <f>IF(I485="","",ROUND((G485-H485)*VALUE(SUBSTITUTE(J485,"%",""))/100,2))</f>
        <v/>
      </c>
      <c r="L486" s="27">
        <f>IF(C485="","",IF(ABS(SUMIFS($G:$G,$C:$C,C485)-SUMIFS($H:$H,$C:$C,C485))&lt;=PARAMETRES!$C$2,"OK","À équilibrer"))</f>
        <v/>
      </c>
    </row>
    <row r="487">
      <c r="A487" s="22" t="n"/>
      <c r="B487" s="22" t="n"/>
      <c r="C487" s="22" t="n"/>
      <c r="D487" s="22" t="n"/>
      <c r="E487" s="20">
        <f>IFERROR(VLOOKUP(D486,PLAN_PCG!$A:$B,2,FALSE),"")</f>
        <v/>
      </c>
      <c r="F487" s="22" t="n"/>
      <c r="G487" s="23" t="n"/>
      <c r="H487" s="23" t="n"/>
      <c r="I487" s="22" t="n"/>
      <c r="J487" s="20">
        <f>IFERROR(VLOOKUP(I486,TVA!$A:$C,3,FALSE),"")</f>
        <v/>
      </c>
      <c r="K487" s="26">
        <f>IF(I486="","",ROUND((G486-H486)*VALUE(SUBSTITUTE(J486,"%",""))/100,2))</f>
        <v/>
      </c>
      <c r="L487" s="20">
        <f>IF(C486="","",IF(ABS(SUMIFS($G:$G,$C:$C,C486)-SUMIFS($H:$H,$C:$C,C486))&lt;=PARAMETRES!$C$2,"OK","À équilibrer"))</f>
        <v/>
      </c>
    </row>
    <row r="488">
      <c r="A488" s="27" t="n"/>
      <c r="B488" s="27" t="n"/>
      <c r="C488" s="27" t="n"/>
      <c r="D488" s="27" t="n"/>
      <c r="E488" s="27">
        <f>IFERROR(VLOOKUP(D487,PLAN_PCG!$A:$B,2,FALSE),"")</f>
        <v/>
      </c>
      <c r="F488" s="27" t="n"/>
      <c r="G488" s="28" t="n"/>
      <c r="H488" s="28" t="n"/>
      <c r="I488" s="27" t="n"/>
      <c r="J488" s="27">
        <f>IFERROR(VLOOKUP(I487,TVA!$A:$C,3,FALSE),"")</f>
        <v/>
      </c>
      <c r="K488" s="28">
        <f>IF(I487="","",ROUND((G487-H487)*VALUE(SUBSTITUTE(J487,"%",""))/100,2))</f>
        <v/>
      </c>
      <c r="L488" s="27">
        <f>IF(C487="","",IF(ABS(SUMIFS($G:$G,$C:$C,C487)-SUMIFS($H:$H,$C:$C,C487))&lt;=PARAMETRES!$C$2,"OK","À équilibrer"))</f>
        <v/>
      </c>
    </row>
    <row r="489">
      <c r="A489" s="22" t="n"/>
      <c r="B489" s="22" t="n"/>
      <c r="C489" s="22" t="n"/>
      <c r="D489" s="22" t="n"/>
      <c r="E489" s="20">
        <f>IFERROR(VLOOKUP(D488,PLAN_PCG!$A:$B,2,FALSE),"")</f>
        <v/>
      </c>
      <c r="F489" s="22" t="n"/>
      <c r="G489" s="23" t="n"/>
      <c r="H489" s="23" t="n"/>
      <c r="I489" s="22" t="n"/>
      <c r="J489" s="20">
        <f>IFERROR(VLOOKUP(I488,TVA!$A:$C,3,FALSE),"")</f>
        <v/>
      </c>
      <c r="K489" s="26">
        <f>IF(I488="","",ROUND((G488-H488)*VALUE(SUBSTITUTE(J488,"%",""))/100,2))</f>
        <v/>
      </c>
      <c r="L489" s="20">
        <f>IF(C488="","",IF(ABS(SUMIFS($G:$G,$C:$C,C488)-SUMIFS($H:$H,$C:$C,C488))&lt;=PARAMETRES!$C$2,"OK","À équilibrer"))</f>
        <v/>
      </c>
    </row>
    <row r="490">
      <c r="A490" s="27" t="n"/>
      <c r="B490" s="27" t="n"/>
      <c r="C490" s="27" t="n"/>
      <c r="D490" s="27" t="n"/>
      <c r="E490" s="27">
        <f>IFERROR(VLOOKUP(D489,PLAN_PCG!$A:$B,2,FALSE),"")</f>
        <v/>
      </c>
      <c r="F490" s="27" t="n"/>
      <c r="G490" s="28" t="n"/>
      <c r="H490" s="28" t="n"/>
      <c r="I490" s="27" t="n"/>
      <c r="J490" s="27">
        <f>IFERROR(VLOOKUP(I489,TVA!$A:$C,3,FALSE),"")</f>
        <v/>
      </c>
      <c r="K490" s="28">
        <f>IF(I489="","",ROUND((G489-H489)*VALUE(SUBSTITUTE(J489,"%",""))/100,2))</f>
        <v/>
      </c>
      <c r="L490" s="27">
        <f>IF(C489="","",IF(ABS(SUMIFS($G:$G,$C:$C,C489)-SUMIFS($H:$H,$C:$C,C489))&lt;=PARAMETRES!$C$2,"OK","À équilibrer"))</f>
        <v/>
      </c>
    </row>
    <row r="491">
      <c r="A491" s="22" t="n"/>
      <c r="B491" s="22" t="n"/>
      <c r="C491" s="22" t="n"/>
      <c r="D491" s="22" t="n"/>
      <c r="E491" s="20">
        <f>IFERROR(VLOOKUP(D490,PLAN_PCG!$A:$B,2,FALSE),"")</f>
        <v/>
      </c>
      <c r="F491" s="22" t="n"/>
      <c r="G491" s="23" t="n"/>
      <c r="H491" s="23" t="n"/>
      <c r="I491" s="22" t="n"/>
      <c r="J491" s="20">
        <f>IFERROR(VLOOKUP(I490,TVA!$A:$C,3,FALSE),"")</f>
        <v/>
      </c>
      <c r="K491" s="26">
        <f>IF(I490="","",ROUND((G490-H490)*VALUE(SUBSTITUTE(J490,"%",""))/100,2))</f>
        <v/>
      </c>
      <c r="L491" s="20">
        <f>IF(C490="","",IF(ABS(SUMIFS($G:$G,$C:$C,C490)-SUMIFS($H:$H,$C:$C,C490))&lt;=PARAMETRES!$C$2,"OK","À équilibrer"))</f>
        <v/>
      </c>
    </row>
    <row r="492">
      <c r="A492" s="27" t="n"/>
      <c r="B492" s="27" t="n"/>
      <c r="C492" s="27" t="n"/>
      <c r="D492" s="27" t="n"/>
      <c r="E492" s="27">
        <f>IFERROR(VLOOKUP(D491,PLAN_PCG!$A:$B,2,FALSE),"")</f>
        <v/>
      </c>
      <c r="F492" s="27" t="n"/>
      <c r="G492" s="28" t="n"/>
      <c r="H492" s="28" t="n"/>
      <c r="I492" s="27" t="n"/>
      <c r="J492" s="27">
        <f>IFERROR(VLOOKUP(I491,TVA!$A:$C,3,FALSE),"")</f>
        <v/>
      </c>
      <c r="K492" s="28">
        <f>IF(I491="","",ROUND((G491-H491)*VALUE(SUBSTITUTE(J491,"%",""))/100,2))</f>
        <v/>
      </c>
      <c r="L492" s="27">
        <f>IF(C491="","",IF(ABS(SUMIFS($G:$G,$C:$C,C491)-SUMIFS($H:$H,$C:$C,C491))&lt;=PARAMETRES!$C$2,"OK","À équilibrer"))</f>
        <v/>
      </c>
    </row>
    <row r="493">
      <c r="A493" s="22" t="n"/>
      <c r="B493" s="22" t="n"/>
      <c r="C493" s="22" t="n"/>
      <c r="D493" s="22" t="n"/>
      <c r="E493" s="20">
        <f>IFERROR(VLOOKUP(D492,PLAN_PCG!$A:$B,2,FALSE),"")</f>
        <v/>
      </c>
      <c r="F493" s="22" t="n"/>
      <c r="G493" s="23" t="n"/>
      <c r="H493" s="23" t="n"/>
      <c r="I493" s="22" t="n"/>
      <c r="J493" s="20">
        <f>IFERROR(VLOOKUP(I492,TVA!$A:$C,3,FALSE),"")</f>
        <v/>
      </c>
      <c r="K493" s="26">
        <f>IF(I492="","",ROUND((G492-H492)*VALUE(SUBSTITUTE(J492,"%",""))/100,2))</f>
        <v/>
      </c>
      <c r="L493" s="20">
        <f>IF(C492="","",IF(ABS(SUMIFS($G:$G,$C:$C,C492)-SUMIFS($H:$H,$C:$C,C492))&lt;=PARAMETRES!$C$2,"OK","À équilibrer"))</f>
        <v/>
      </c>
    </row>
    <row r="494">
      <c r="A494" s="27" t="n"/>
      <c r="B494" s="27" t="n"/>
      <c r="C494" s="27" t="n"/>
      <c r="D494" s="27" t="n"/>
      <c r="E494" s="27">
        <f>IFERROR(VLOOKUP(D493,PLAN_PCG!$A:$B,2,FALSE),"")</f>
        <v/>
      </c>
      <c r="F494" s="27" t="n"/>
      <c r="G494" s="28" t="n"/>
      <c r="H494" s="28" t="n"/>
      <c r="I494" s="27" t="n"/>
      <c r="J494" s="27">
        <f>IFERROR(VLOOKUP(I493,TVA!$A:$C,3,FALSE),"")</f>
        <v/>
      </c>
      <c r="K494" s="28">
        <f>IF(I493="","",ROUND((G493-H493)*VALUE(SUBSTITUTE(J493,"%",""))/100,2))</f>
        <v/>
      </c>
      <c r="L494" s="27">
        <f>IF(C493="","",IF(ABS(SUMIFS($G:$G,$C:$C,C493)-SUMIFS($H:$H,$C:$C,C493))&lt;=PARAMETRES!$C$2,"OK","À équilibrer"))</f>
        <v/>
      </c>
    </row>
    <row r="495">
      <c r="A495" s="22" t="n"/>
      <c r="B495" s="22" t="n"/>
      <c r="C495" s="22" t="n"/>
      <c r="D495" s="22" t="n"/>
      <c r="E495" s="20">
        <f>IFERROR(VLOOKUP(D494,PLAN_PCG!$A:$B,2,FALSE),"")</f>
        <v/>
      </c>
      <c r="F495" s="22" t="n"/>
      <c r="G495" s="23" t="n"/>
      <c r="H495" s="23" t="n"/>
      <c r="I495" s="22" t="n"/>
      <c r="J495" s="20">
        <f>IFERROR(VLOOKUP(I494,TVA!$A:$C,3,FALSE),"")</f>
        <v/>
      </c>
      <c r="K495" s="26">
        <f>IF(I494="","",ROUND((G494-H494)*VALUE(SUBSTITUTE(J494,"%",""))/100,2))</f>
        <v/>
      </c>
      <c r="L495" s="20">
        <f>IF(C494="","",IF(ABS(SUMIFS($G:$G,$C:$C,C494)-SUMIFS($H:$H,$C:$C,C494))&lt;=PARAMETRES!$C$2,"OK","À équilibrer"))</f>
        <v/>
      </c>
    </row>
    <row r="496">
      <c r="A496" s="27" t="n"/>
      <c r="B496" s="27" t="n"/>
      <c r="C496" s="27" t="n"/>
      <c r="D496" s="27" t="n"/>
      <c r="E496" s="27">
        <f>IFERROR(VLOOKUP(D495,PLAN_PCG!$A:$B,2,FALSE),"")</f>
        <v/>
      </c>
      <c r="F496" s="27" t="n"/>
      <c r="G496" s="28" t="n"/>
      <c r="H496" s="28" t="n"/>
      <c r="I496" s="27" t="n"/>
      <c r="J496" s="27">
        <f>IFERROR(VLOOKUP(I495,TVA!$A:$C,3,FALSE),"")</f>
        <v/>
      </c>
      <c r="K496" s="28">
        <f>IF(I495="","",ROUND((G495-H495)*VALUE(SUBSTITUTE(J495,"%",""))/100,2))</f>
        <v/>
      </c>
      <c r="L496" s="27">
        <f>IF(C495="","",IF(ABS(SUMIFS($G:$G,$C:$C,C495)-SUMIFS($H:$H,$C:$C,C495))&lt;=PARAMETRES!$C$2,"OK","À équilibrer"))</f>
        <v/>
      </c>
    </row>
    <row r="497">
      <c r="A497" s="22" t="n"/>
      <c r="B497" s="22" t="n"/>
      <c r="C497" s="22" t="n"/>
      <c r="D497" s="22" t="n"/>
      <c r="E497" s="20">
        <f>IFERROR(VLOOKUP(D496,PLAN_PCG!$A:$B,2,FALSE),"")</f>
        <v/>
      </c>
      <c r="F497" s="22" t="n"/>
      <c r="G497" s="23" t="n"/>
      <c r="H497" s="23" t="n"/>
      <c r="I497" s="22" t="n"/>
      <c r="J497" s="20">
        <f>IFERROR(VLOOKUP(I496,TVA!$A:$C,3,FALSE),"")</f>
        <v/>
      </c>
      <c r="K497" s="26">
        <f>IF(I496="","",ROUND((G496-H496)*VALUE(SUBSTITUTE(J496,"%",""))/100,2))</f>
        <v/>
      </c>
      <c r="L497" s="20">
        <f>IF(C496="","",IF(ABS(SUMIFS($G:$G,$C:$C,C496)-SUMIFS($H:$H,$C:$C,C496))&lt;=PARAMETRES!$C$2,"OK","À équilibrer"))</f>
        <v/>
      </c>
    </row>
    <row r="498">
      <c r="A498" s="27" t="n"/>
      <c r="B498" s="27" t="n"/>
      <c r="C498" s="27" t="n"/>
      <c r="D498" s="27" t="n"/>
      <c r="E498" s="27">
        <f>IFERROR(VLOOKUP(D497,PLAN_PCG!$A:$B,2,FALSE),"")</f>
        <v/>
      </c>
      <c r="F498" s="27" t="n"/>
      <c r="G498" s="28" t="n"/>
      <c r="H498" s="28" t="n"/>
      <c r="I498" s="27" t="n"/>
      <c r="J498" s="27">
        <f>IFERROR(VLOOKUP(I497,TVA!$A:$C,3,FALSE),"")</f>
        <v/>
      </c>
      <c r="K498" s="28">
        <f>IF(I497="","",ROUND((G497-H497)*VALUE(SUBSTITUTE(J497,"%",""))/100,2))</f>
        <v/>
      </c>
      <c r="L498" s="27">
        <f>IF(C497="","",IF(ABS(SUMIFS($G:$G,$C:$C,C497)-SUMIFS($H:$H,$C:$C,C497))&lt;=PARAMETRES!$C$2,"OK","À équilibrer"))</f>
        <v/>
      </c>
    </row>
    <row r="499">
      <c r="A499" s="22" t="n"/>
      <c r="B499" s="22" t="n"/>
      <c r="C499" s="22" t="n"/>
      <c r="D499" s="22" t="n"/>
      <c r="E499" s="20">
        <f>IFERROR(VLOOKUP(D498,PLAN_PCG!$A:$B,2,FALSE),"")</f>
        <v/>
      </c>
      <c r="F499" s="22" t="n"/>
      <c r="G499" s="23" t="n"/>
      <c r="H499" s="23" t="n"/>
      <c r="I499" s="22" t="n"/>
      <c r="J499" s="20">
        <f>IFERROR(VLOOKUP(I498,TVA!$A:$C,3,FALSE),"")</f>
        <v/>
      </c>
      <c r="K499" s="26">
        <f>IF(I498="","",ROUND((G498-H498)*VALUE(SUBSTITUTE(J498,"%",""))/100,2))</f>
        <v/>
      </c>
      <c r="L499" s="20">
        <f>IF(C498="","",IF(ABS(SUMIFS($G:$G,$C:$C,C498)-SUMIFS($H:$H,$C:$C,C498))&lt;=PARAMETRES!$C$2,"OK","À équilibrer"))</f>
        <v/>
      </c>
    </row>
    <row r="500">
      <c r="A500" s="27" t="n"/>
      <c r="B500" s="27" t="n"/>
      <c r="C500" s="27" t="n"/>
      <c r="D500" s="27" t="n"/>
      <c r="E500" s="27">
        <f>IFERROR(VLOOKUP(D499,PLAN_PCG!$A:$B,2,FALSE),"")</f>
        <v/>
      </c>
      <c r="F500" s="27" t="n"/>
      <c r="G500" s="28" t="n"/>
      <c r="H500" s="28" t="n"/>
      <c r="I500" s="27" t="n"/>
      <c r="J500" s="27">
        <f>IFERROR(VLOOKUP(I499,TVA!$A:$C,3,FALSE),"")</f>
        <v/>
      </c>
      <c r="K500" s="28">
        <f>IF(I499="","",ROUND((G499-H499)*VALUE(SUBSTITUTE(J499,"%",""))/100,2))</f>
        <v/>
      </c>
      <c r="L500" s="27">
        <f>IF(C499="","",IF(ABS(SUMIFS($G:$G,$C:$C,C499)-SUMIFS($H:$H,$C:$C,C499))&lt;=PARAMETRES!$C$2,"OK","À équilibrer"))</f>
        <v/>
      </c>
    </row>
    <row r="501">
      <c r="A501" s="22" t="n"/>
      <c r="B501" s="22" t="n"/>
      <c r="C501" s="22" t="n"/>
      <c r="D501" s="22" t="n"/>
      <c r="E501" s="20">
        <f>IFERROR(VLOOKUP(D500,PLAN_PCG!$A:$B,2,FALSE),"")</f>
        <v/>
      </c>
      <c r="F501" s="22" t="n"/>
      <c r="G501" s="23" t="n"/>
      <c r="H501" s="23" t="n"/>
      <c r="I501" s="22" t="n"/>
      <c r="J501" s="20">
        <f>IFERROR(VLOOKUP(I500,TVA!$A:$C,3,FALSE),"")</f>
        <v/>
      </c>
      <c r="K501" s="26">
        <f>IF(I500="","",ROUND((G500-H500)*VALUE(SUBSTITUTE(J500,"%",""))/100,2))</f>
        <v/>
      </c>
      <c r="L501" s="20">
        <f>IF(C500="","",IF(ABS(SUMIFS($G:$G,$C:$C,C500)-SUMIFS($H:$H,$C:$C,C500))&lt;=PARAMETRES!$C$2,"OK","À équilibrer"))</f>
        <v/>
      </c>
    </row>
    <row r="502">
      <c r="A502" s="27" t="n"/>
      <c r="B502" s="27" t="n"/>
      <c r="C502" s="27" t="n"/>
      <c r="D502" s="27" t="n"/>
      <c r="E502" s="27">
        <f>IFERROR(VLOOKUP(D501,PLAN_PCG!$A:$B,2,FALSE),"")</f>
        <v/>
      </c>
      <c r="F502" s="27" t="n"/>
      <c r="G502" s="28" t="n"/>
      <c r="H502" s="28" t="n"/>
      <c r="I502" s="27" t="n"/>
      <c r="J502" s="27">
        <f>IFERROR(VLOOKUP(I501,TVA!$A:$C,3,FALSE),"")</f>
        <v/>
      </c>
      <c r="K502" s="28">
        <f>IF(I501="","",ROUND((G501-H501)*VALUE(SUBSTITUTE(J501,"%",""))/100,2))</f>
        <v/>
      </c>
      <c r="L502" s="27">
        <f>IF(C501="","",IF(ABS(SUMIFS($G:$G,$C:$C,C501)-SUMIFS($H:$H,$C:$C,C501))&lt;=PARAMETRES!$C$2,"OK","À équilibrer"))</f>
        <v/>
      </c>
    </row>
    <row r="503">
      <c r="A503" s="22" t="n"/>
      <c r="B503" s="22" t="n"/>
      <c r="C503" s="22" t="n"/>
      <c r="D503" s="22" t="n"/>
      <c r="E503" s="20">
        <f>IFERROR(VLOOKUP(D502,PLAN_PCG!$A:$B,2,FALSE),"")</f>
        <v/>
      </c>
      <c r="F503" s="22" t="n"/>
      <c r="G503" s="23" t="n"/>
      <c r="H503" s="23" t="n"/>
      <c r="I503" s="22" t="n"/>
      <c r="J503" s="20">
        <f>IFERROR(VLOOKUP(I502,TVA!$A:$C,3,FALSE),"")</f>
        <v/>
      </c>
      <c r="K503" s="26">
        <f>IF(I502="","",ROUND((G502-H502)*VALUE(SUBSTITUTE(J502,"%",""))/100,2))</f>
        <v/>
      </c>
      <c r="L503" s="20">
        <f>IF(C502="","",IF(ABS(SUMIFS($G:$G,$C:$C,C502)-SUMIFS($H:$H,$C:$C,C502))&lt;=PARAMETRES!$C$2,"OK","À équilibrer"))</f>
        <v/>
      </c>
    </row>
    <row r="504">
      <c r="A504" s="27" t="n"/>
      <c r="B504" s="27" t="n"/>
      <c r="C504" s="27" t="n"/>
      <c r="D504" s="27" t="n"/>
      <c r="E504" s="27">
        <f>IFERROR(VLOOKUP(D503,PLAN_PCG!$A:$B,2,FALSE),"")</f>
        <v/>
      </c>
      <c r="F504" s="27" t="n"/>
      <c r="G504" s="28" t="n"/>
      <c r="H504" s="28" t="n"/>
      <c r="I504" s="27" t="n"/>
      <c r="J504" s="27">
        <f>IFERROR(VLOOKUP(I503,TVA!$A:$C,3,FALSE),"")</f>
        <v/>
      </c>
      <c r="K504" s="28">
        <f>IF(I503="","",ROUND((G503-H503)*VALUE(SUBSTITUTE(J503,"%",""))/100,2))</f>
        <v/>
      </c>
      <c r="L504" s="27">
        <f>IF(C503="","",IF(ABS(SUMIFS($G:$G,$C:$C,C503)-SUMIFS($H:$H,$C:$C,C503))&lt;=PARAMETRES!$C$2,"OK","À équilibrer"))</f>
        <v/>
      </c>
    </row>
    <row r="505">
      <c r="A505" s="22" t="n"/>
      <c r="B505" s="22" t="n"/>
      <c r="C505" s="22" t="n"/>
      <c r="D505" s="22" t="n"/>
      <c r="E505" s="20">
        <f>IFERROR(VLOOKUP(D504,PLAN_PCG!$A:$B,2,FALSE),"")</f>
        <v/>
      </c>
      <c r="F505" s="22" t="n"/>
      <c r="G505" s="23" t="n"/>
      <c r="H505" s="23" t="n"/>
      <c r="I505" s="22" t="n"/>
      <c r="J505" s="20">
        <f>IFERROR(VLOOKUP(I504,TVA!$A:$C,3,FALSE),"")</f>
        <v/>
      </c>
      <c r="K505" s="26">
        <f>IF(I504="","",ROUND((G504-H504)*VALUE(SUBSTITUTE(J504,"%",""))/100,2))</f>
        <v/>
      </c>
      <c r="L505" s="20">
        <f>IF(C504="","",IF(ABS(SUMIFS($G:$G,$C:$C,C504)-SUMIFS($H:$H,$C:$C,C504))&lt;=PARAMETRES!$C$2,"OK","À équilibrer"))</f>
        <v/>
      </c>
    </row>
    <row r="506">
      <c r="A506" s="27" t="n"/>
      <c r="B506" s="27" t="n"/>
      <c r="C506" s="27" t="n"/>
      <c r="D506" s="27" t="n"/>
      <c r="E506" s="27">
        <f>IFERROR(VLOOKUP(D505,PLAN_PCG!$A:$B,2,FALSE),"")</f>
        <v/>
      </c>
      <c r="F506" s="27" t="n"/>
      <c r="G506" s="28" t="n"/>
      <c r="H506" s="28" t="n"/>
      <c r="I506" s="27" t="n"/>
      <c r="J506" s="27">
        <f>IFERROR(VLOOKUP(I505,TVA!$A:$C,3,FALSE),"")</f>
        <v/>
      </c>
      <c r="K506" s="28">
        <f>IF(I505="","",ROUND((G505-H505)*VALUE(SUBSTITUTE(J505,"%",""))/100,2))</f>
        <v/>
      </c>
      <c r="L506" s="27">
        <f>IF(C505="","",IF(ABS(SUMIFS($G:$G,$C:$C,C505)-SUMIFS($H:$H,$C:$C,C505))&lt;=PARAMETRES!$C$2,"OK","À équilibrer"))</f>
        <v/>
      </c>
    </row>
    <row r="507">
      <c r="A507" s="22" t="n"/>
      <c r="B507" s="22" t="n"/>
      <c r="C507" s="22" t="n"/>
      <c r="D507" s="22" t="n"/>
      <c r="E507" s="20">
        <f>IFERROR(VLOOKUP(D506,PLAN_PCG!$A:$B,2,FALSE),"")</f>
        <v/>
      </c>
      <c r="F507" s="22" t="n"/>
      <c r="G507" s="23" t="n"/>
      <c r="H507" s="23" t="n"/>
      <c r="I507" s="22" t="n"/>
      <c r="J507" s="20">
        <f>IFERROR(VLOOKUP(I506,TVA!$A:$C,3,FALSE),"")</f>
        <v/>
      </c>
      <c r="K507" s="26">
        <f>IF(I506="","",ROUND((G506-H506)*VALUE(SUBSTITUTE(J506,"%",""))/100,2))</f>
        <v/>
      </c>
      <c r="L507" s="20">
        <f>IF(C506="","",IF(ABS(SUMIFS($G:$G,$C:$C,C506)-SUMIFS($H:$H,$C:$C,C506))&lt;=PARAMETRES!$C$2,"OK","À équilibrer"))</f>
        <v/>
      </c>
    </row>
    <row r="508">
      <c r="A508" s="27" t="n"/>
      <c r="B508" s="27" t="n"/>
      <c r="C508" s="27" t="n"/>
      <c r="D508" s="27" t="n"/>
      <c r="E508" s="27">
        <f>IFERROR(VLOOKUP(D507,PLAN_PCG!$A:$B,2,FALSE),"")</f>
        <v/>
      </c>
      <c r="F508" s="27" t="n"/>
      <c r="G508" s="28" t="n"/>
      <c r="H508" s="28" t="n"/>
      <c r="I508" s="27" t="n"/>
      <c r="J508" s="27">
        <f>IFERROR(VLOOKUP(I507,TVA!$A:$C,3,FALSE),"")</f>
        <v/>
      </c>
      <c r="K508" s="28">
        <f>IF(I507="","",ROUND((G507-H507)*VALUE(SUBSTITUTE(J507,"%",""))/100,2))</f>
        <v/>
      </c>
      <c r="L508" s="27">
        <f>IF(C507="","",IF(ABS(SUMIFS($G:$G,$C:$C,C507)-SUMIFS($H:$H,$C:$C,C507))&lt;=PARAMETRES!$C$2,"OK","À équilibrer"))</f>
        <v/>
      </c>
    </row>
    <row r="509">
      <c r="A509" s="22" t="n"/>
      <c r="B509" s="22" t="n"/>
      <c r="C509" s="22" t="n"/>
      <c r="D509" s="22" t="n"/>
      <c r="E509" s="20">
        <f>IFERROR(VLOOKUP(D508,PLAN_PCG!$A:$B,2,FALSE),"")</f>
        <v/>
      </c>
      <c r="F509" s="22" t="n"/>
      <c r="G509" s="23" t="n"/>
      <c r="H509" s="23" t="n"/>
      <c r="I509" s="22" t="n"/>
      <c r="J509" s="20">
        <f>IFERROR(VLOOKUP(I508,TVA!$A:$C,3,FALSE),"")</f>
        <v/>
      </c>
      <c r="K509" s="26">
        <f>IF(I508="","",ROUND((G508-H508)*VALUE(SUBSTITUTE(J508,"%",""))/100,2))</f>
        <v/>
      </c>
      <c r="L509" s="20">
        <f>IF(C508="","",IF(ABS(SUMIFS($G:$G,$C:$C,C508)-SUMIFS($H:$H,$C:$C,C508))&lt;=PARAMETRES!$C$2,"OK","À équilibrer"))</f>
        <v/>
      </c>
    </row>
    <row r="510">
      <c r="A510" s="27" t="n"/>
      <c r="B510" s="27" t="n"/>
      <c r="C510" s="27" t="n"/>
      <c r="D510" s="27" t="n"/>
      <c r="E510" s="27">
        <f>IFERROR(VLOOKUP(D509,PLAN_PCG!$A:$B,2,FALSE),"")</f>
        <v/>
      </c>
      <c r="F510" s="27" t="n"/>
      <c r="G510" s="28" t="n"/>
      <c r="H510" s="28" t="n"/>
      <c r="I510" s="27" t="n"/>
      <c r="J510" s="27">
        <f>IFERROR(VLOOKUP(I509,TVA!$A:$C,3,FALSE),"")</f>
        <v/>
      </c>
      <c r="K510" s="28">
        <f>IF(I509="","",ROUND((G509-H509)*VALUE(SUBSTITUTE(J509,"%",""))/100,2))</f>
        <v/>
      </c>
      <c r="L510" s="27">
        <f>IF(C509="","",IF(ABS(SUMIFS($G:$G,$C:$C,C509)-SUMIFS($H:$H,$C:$C,C509))&lt;=PARAMETRES!$C$2,"OK","À équilibrer"))</f>
        <v/>
      </c>
    </row>
    <row r="511">
      <c r="A511" s="22" t="n"/>
      <c r="B511" s="22" t="n"/>
      <c r="C511" s="22" t="n"/>
      <c r="D511" s="22" t="n"/>
      <c r="E511" s="20">
        <f>IFERROR(VLOOKUP(D510,PLAN_PCG!$A:$B,2,FALSE),"")</f>
        <v/>
      </c>
      <c r="F511" s="22" t="n"/>
      <c r="G511" s="23" t="n"/>
      <c r="H511" s="23" t="n"/>
      <c r="I511" s="22" t="n"/>
      <c r="J511" s="20">
        <f>IFERROR(VLOOKUP(I510,TVA!$A:$C,3,FALSE),"")</f>
        <v/>
      </c>
      <c r="K511" s="26">
        <f>IF(I510="","",ROUND((G510-H510)*VALUE(SUBSTITUTE(J510,"%",""))/100,2))</f>
        <v/>
      </c>
      <c r="L511" s="20">
        <f>IF(C510="","",IF(ABS(SUMIFS($G:$G,$C:$C,C510)-SUMIFS($H:$H,$C:$C,C510))&lt;=PARAMETRES!$C$2,"OK","À équilibrer"))</f>
        <v/>
      </c>
    </row>
    <row r="512">
      <c r="A512" s="27" t="n"/>
      <c r="B512" s="27" t="n"/>
      <c r="C512" s="27" t="n"/>
      <c r="D512" s="27" t="n"/>
      <c r="E512" s="27">
        <f>IFERROR(VLOOKUP(D511,PLAN_PCG!$A:$B,2,FALSE),"")</f>
        <v/>
      </c>
      <c r="F512" s="27" t="n"/>
      <c r="G512" s="28" t="n"/>
      <c r="H512" s="28" t="n"/>
      <c r="I512" s="27" t="n"/>
      <c r="J512" s="27">
        <f>IFERROR(VLOOKUP(I511,TVA!$A:$C,3,FALSE),"")</f>
        <v/>
      </c>
      <c r="K512" s="28">
        <f>IF(I511="","",ROUND((G511-H511)*VALUE(SUBSTITUTE(J511,"%",""))/100,2))</f>
        <v/>
      </c>
      <c r="L512" s="27">
        <f>IF(C511="","",IF(ABS(SUMIFS($G:$G,$C:$C,C511)-SUMIFS($H:$H,$C:$C,C511))&lt;=PARAMETRES!$C$2,"OK","À équilibrer"))</f>
        <v/>
      </c>
    </row>
    <row r="513">
      <c r="A513" s="22" t="n"/>
      <c r="B513" s="22" t="n"/>
      <c r="C513" s="22" t="n"/>
      <c r="D513" s="22" t="n"/>
      <c r="E513" s="20">
        <f>IFERROR(VLOOKUP(D512,PLAN_PCG!$A:$B,2,FALSE),"")</f>
        <v/>
      </c>
      <c r="F513" s="22" t="n"/>
      <c r="G513" s="23" t="n"/>
      <c r="H513" s="23" t="n"/>
      <c r="I513" s="22" t="n"/>
      <c r="J513" s="20">
        <f>IFERROR(VLOOKUP(I512,TVA!$A:$C,3,FALSE),"")</f>
        <v/>
      </c>
      <c r="K513" s="26">
        <f>IF(I512="","",ROUND((G512-H512)*VALUE(SUBSTITUTE(J512,"%",""))/100,2))</f>
        <v/>
      </c>
      <c r="L513" s="20">
        <f>IF(C512="","",IF(ABS(SUMIFS($G:$G,$C:$C,C512)-SUMIFS($H:$H,$C:$C,C512))&lt;=PARAMETRES!$C$2,"OK","À équilibrer"))</f>
        <v/>
      </c>
    </row>
    <row r="514">
      <c r="A514" s="27" t="n"/>
      <c r="B514" s="27" t="n"/>
      <c r="C514" s="27" t="n"/>
      <c r="D514" s="27" t="n"/>
      <c r="E514" s="27">
        <f>IFERROR(VLOOKUP(D513,PLAN_PCG!$A:$B,2,FALSE),"")</f>
        <v/>
      </c>
      <c r="F514" s="27" t="n"/>
      <c r="G514" s="28" t="n"/>
      <c r="H514" s="28" t="n"/>
      <c r="I514" s="27" t="n"/>
      <c r="J514" s="27">
        <f>IFERROR(VLOOKUP(I513,TVA!$A:$C,3,FALSE),"")</f>
        <v/>
      </c>
      <c r="K514" s="28">
        <f>IF(I513="","",ROUND((G513-H513)*VALUE(SUBSTITUTE(J513,"%",""))/100,2))</f>
        <v/>
      </c>
      <c r="L514" s="27">
        <f>IF(C513="","",IF(ABS(SUMIFS($G:$G,$C:$C,C513)-SUMIFS($H:$H,$C:$C,C513))&lt;=PARAMETRES!$C$2,"OK","À équilibrer"))</f>
        <v/>
      </c>
    </row>
    <row r="515">
      <c r="A515" s="22" t="n"/>
      <c r="B515" s="22" t="n"/>
      <c r="C515" s="22" t="n"/>
      <c r="D515" s="22" t="n"/>
      <c r="E515" s="20">
        <f>IFERROR(VLOOKUP(D514,PLAN_PCG!$A:$B,2,FALSE),"")</f>
        <v/>
      </c>
      <c r="F515" s="22" t="n"/>
      <c r="G515" s="23" t="n"/>
      <c r="H515" s="23" t="n"/>
      <c r="I515" s="22" t="n"/>
      <c r="J515" s="20">
        <f>IFERROR(VLOOKUP(I514,TVA!$A:$C,3,FALSE),"")</f>
        <v/>
      </c>
      <c r="K515" s="26">
        <f>IF(I514="","",ROUND((G514-H514)*VALUE(SUBSTITUTE(J514,"%",""))/100,2))</f>
        <v/>
      </c>
      <c r="L515" s="20">
        <f>IF(C514="","",IF(ABS(SUMIFS($G:$G,$C:$C,C514)-SUMIFS($H:$H,$C:$C,C514))&lt;=PARAMETRES!$C$2,"OK","À équilibrer"))</f>
        <v/>
      </c>
    </row>
    <row r="516">
      <c r="A516" s="27" t="n"/>
      <c r="B516" s="27" t="n"/>
      <c r="C516" s="27" t="n"/>
      <c r="D516" s="27" t="n"/>
      <c r="E516" s="27">
        <f>IFERROR(VLOOKUP(D515,PLAN_PCG!$A:$B,2,FALSE),"")</f>
        <v/>
      </c>
      <c r="F516" s="27" t="n"/>
      <c r="G516" s="28" t="n"/>
      <c r="H516" s="28" t="n"/>
      <c r="I516" s="27" t="n"/>
      <c r="J516" s="27">
        <f>IFERROR(VLOOKUP(I515,TVA!$A:$C,3,FALSE),"")</f>
        <v/>
      </c>
      <c r="K516" s="28">
        <f>IF(I515="","",ROUND((G515-H515)*VALUE(SUBSTITUTE(J515,"%",""))/100,2))</f>
        <v/>
      </c>
      <c r="L516" s="27">
        <f>IF(C515="","",IF(ABS(SUMIFS($G:$G,$C:$C,C515)-SUMIFS($H:$H,$C:$C,C515))&lt;=PARAMETRES!$C$2,"OK","À équilibrer"))</f>
        <v/>
      </c>
    </row>
    <row r="517">
      <c r="A517" s="22" t="n"/>
      <c r="B517" s="22" t="n"/>
      <c r="C517" s="22" t="n"/>
      <c r="D517" s="22" t="n"/>
      <c r="E517" s="20">
        <f>IFERROR(VLOOKUP(D516,PLAN_PCG!$A:$B,2,FALSE),"")</f>
        <v/>
      </c>
      <c r="F517" s="22" t="n"/>
      <c r="G517" s="23" t="n"/>
      <c r="H517" s="23" t="n"/>
      <c r="I517" s="22" t="n"/>
      <c r="J517" s="20">
        <f>IFERROR(VLOOKUP(I516,TVA!$A:$C,3,FALSE),"")</f>
        <v/>
      </c>
      <c r="K517" s="26">
        <f>IF(I516="","",ROUND((G516-H516)*VALUE(SUBSTITUTE(J516,"%",""))/100,2))</f>
        <v/>
      </c>
      <c r="L517" s="20">
        <f>IF(C516="","",IF(ABS(SUMIFS($G:$G,$C:$C,C516)-SUMIFS($H:$H,$C:$C,C516))&lt;=PARAMETRES!$C$2,"OK","À équilibrer"))</f>
        <v/>
      </c>
    </row>
    <row r="518">
      <c r="A518" s="27" t="n"/>
      <c r="B518" s="27" t="n"/>
      <c r="C518" s="27" t="n"/>
      <c r="D518" s="27" t="n"/>
      <c r="E518" s="27">
        <f>IFERROR(VLOOKUP(D517,PLAN_PCG!$A:$B,2,FALSE),"")</f>
        <v/>
      </c>
      <c r="F518" s="27" t="n"/>
      <c r="G518" s="28" t="n"/>
      <c r="H518" s="28" t="n"/>
      <c r="I518" s="27" t="n"/>
      <c r="J518" s="27">
        <f>IFERROR(VLOOKUP(I517,TVA!$A:$C,3,FALSE),"")</f>
        <v/>
      </c>
      <c r="K518" s="28">
        <f>IF(I517="","",ROUND((G517-H517)*VALUE(SUBSTITUTE(J517,"%",""))/100,2))</f>
        <v/>
      </c>
      <c r="L518" s="27">
        <f>IF(C517="","",IF(ABS(SUMIFS($G:$G,$C:$C,C517)-SUMIFS($H:$H,$C:$C,C517))&lt;=PARAMETRES!$C$2,"OK","À équilibrer"))</f>
        <v/>
      </c>
    </row>
    <row r="519">
      <c r="A519" s="22" t="n"/>
      <c r="B519" s="22" t="n"/>
      <c r="C519" s="22" t="n"/>
      <c r="D519" s="22" t="n"/>
      <c r="E519" s="20">
        <f>IFERROR(VLOOKUP(D518,PLAN_PCG!$A:$B,2,FALSE),"")</f>
        <v/>
      </c>
      <c r="F519" s="22" t="n"/>
      <c r="G519" s="23" t="n"/>
      <c r="H519" s="23" t="n"/>
      <c r="I519" s="22" t="n"/>
      <c r="J519" s="20">
        <f>IFERROR(VLOOKUP(I518,TVA!$A:$C,3,FALSE),"")</f>
        <v/>
      </c>
      <c r="K519" s="26">
        <f>IF(I518="","",ROUND((G518-H518)*VALUE(SUBSTITUTE(J518,"%",""))/100,2))</f>
        <v/>
      </c>
      <c r="L519" s="20">
        <f>IF(C518="","",IF(ABS(SUMIFS($G:$G,$C:$C,C518)-SUMIFS($H:$H,$C:$C,C518))&lt;=PARAMETRES!$C$2,"OK","À équilibrer"))</f>
        <v/>
      </c>
    </row>
    <row r="520">
      <c r="A520" s="27" t="n"/>
      <c r="B520" s="27" t="n"/>
      <c r="C520" s="27" t="n"/>
      <c r="D520" s="27" t="n"/>
      <c r="E520" s="27">
        <f>IFERROR(VLOOKUP(D519,PLAN_PCG!$A:$B,2,FALSE),"")</f>
        <v/>
      </c>
      <c r="F520" s="27" t="n"/>
      <c r="G520" s="28" t="n"/>
      <c r="H520" s="28" t="n"/>
      <c r="I520" s="27" t="n"/>
      <c r="J520" s="27">
        <f>IFERROR(VLOOKUP(I519,TVA!$A:$C,3,FALSE),"")</f>
        <v/>
      </c>
      <c r="K520" s="28">
        <f>IF(I519="","",ROUND((G519-H519)*VALUE(SUBSTITUTE(J519,"%",""))/100,2))</f>
        <v/>
      </c>
      <c r="L520" s="27">
        <f>IF(C519="","",IF(ABS(SUMIFS($G:$G,$C:$C,C519)-SUMIFS($H:$H,$C:$C,C519))&lt;=PARAMETRES!$C$2,"OK","À équilibrer"))</f>
        <v/>
      </c>
    </row>
    <row r="521">
      <c r="A521" s="22" t="n"/>
      <c r="B521" s="22" t="n"/>
      <c r="C521" s="22" t="n"/>
      <c r="D521" s="22" t="n"/>
      <c r="E521" s="20">
        <f>IFERROR(VLOOKUP(D520,PLAN_PCG!$A:$B,2,FALSE),"")</f>
        <v/>
      </c>
      <c r="F521" s="22" t="n"/>
      <c r="G521" s="23" t="n"/>
      <c r="H521" s="23" t="n"/>
      <c r="I521" s="22" t="n"/>
      <c r="J521" s="20">
        <f>IFERROR(VLOOKUP(I520,TVA!$A:$C,3,FALSE),"")</f>
        <v/>
      </c>
      <c r="K521" s="26">
        <f>IF(I520="","",ROUND((G520-H520)*VALUE(SUBSTITUTE(J520,"%",""))/100,2))</f>
        <v/>
      </c>
      <c r="L521" s="20">
        <f>IF(C520="","",IF(ABS(SUMIFS($G:$G,$C:$C,C520)-SUMIFS($H:$H,$C:$C,C520))&lt;=PARAMETRES!$C$2,"OK","À équilibrer"))</f>
        <v/>
      </c>
    </row>
    <row r="522">
      <c r="A522" s="27" t="n"/>
      <c r="B522" s="27" t="n"/>
      <c r="C522" s="27" t="n"/>
      <c r="D522" s="27" t="n"/>
      <c r="E522" s="27">
        <f>IFERROR(VLOOKUP(D521,PLAN_PCG!$A:$B,2,FALSE),"")</f>
        <v/>
      </c>
      <c r="F522" s="27" t="n"/>
      <c r="G522" s="28" t="n"/>
      <c r="H522" s="28" t="n"/>
      <c r="I522" s="27" t="n"/>
      <c r="J522" s="27">
        <f>IFERROR(VLOOKUP(I521,TVA!$A:$C,3,FALSE),"")</f>
        <v/>
      </c>
      <c r="K522" s="28">
        <f>IF(I521="","",ROUND((G521-H521)*VALUE(SUBSTITUTE(J521,"%",""))/100,2))</f>
        <v/>
      </c>
      <c r="L522" s="27">
        <f>IF(C521="","",IF(ABS(SUMIFS($G:$G,$C:$C,C521)-SUMIFS($H:$H,$C:$C,C521))&lt;=PARAMETRES!$C$2,"OK","À équilibrer"))</f>
        <v/>
      </c>
    </row>
    <row r="523">
      <c r="A523" s="22" t="n"/>
      <c r="B523" s="22" t="n"/>
      <c r="C523" s="22" t="n"/>
      <c r="D523" s="22" t="n"/>
      <c r="E523" s="20">
        <f>IFERROR(VLOOKUP(D522,PLAN_PCG!$A:$B,2,FALSE),"")</f>
        <v/>
      </c>
      <c r="F523" s="22" t="n"/>
      <c r="G523" s="23" t="n"/>
      <c r="H523" s="23" t="n"/>
      <c r="I523" s="22" t="n"/>
      <c r="J523" s="20">
        <f>IFERROR(VLOOKUP(I522,TVA!$A:$C,3,FALSE),"")</f>
        <v/>
      </c>
      <c r="K523" s="26">
        <f>IF(I522="","",ROUND((G522-H522)*VALUE(SUBSTITUTE(J522,"%",""))/100,2))</f>
        <v/>
      </c>
      <c r="L523" s="20">
        <f>IF(C522="","",IF(ABS(SUMIFS($G:$G,$C:$C,C522)-SUMIFS($H:$H,$C:$C,C522))&lt;=PARAMETRES!$C$2,"OK","À équilibrer"))</f>
        <v/>
      </c>
    </row>
    <row r="524">
      <c r="A524" s="27" t="n"/>
      <c r="B524" s="27" t="n"/>
      <c r="C524" s="27" t="n"/>
      <c r="D524" s="27" t="n"/>
      <c r="E524" s="27">
        <f>IFERROR(VLOOKUP(D523,PLAN_PCG!$A:$B,2,FALSE),"")</f>
        <v/>
      </c>
      <c r="F524" s="27" t="n"/>
      <c r="G524" s="28" t="n"/>
      <c r="H524" s="28" t="n"/>
      <c r="I524" s="27" t="n"/>
      <c r="J524" s="27">
        <f>IFERROR(VLOOKUP(I523,TVA!$A:$C,3,FALSE),"")</f>
        <v/>
      </c>
      <c r="K524" s="28">
        <f>IF(I523="","",ROUND((G523-H523)*VALUE(SUBSTITUTE(J523,"%",""))/100,2))</f>
        <v/>
      </c>
      <c r="L524" s="27">
        <f>IF(C523="","",IF(ABS(SUMIFS($G:$G,$C:$C,C523)-SUMIFS($H:$H,$C:$C,C523))&lt;=PARAMETRES!$C$2,"OK","À équilibrer"))</f>
        <v/>
      </c>
    </row>
    <row r="525">
      <c r="A525" s="22" t="n"/>
      <c r="B525" s="22" t="n"/>
      <c r="C525" s="22" t="n"/>
      <c r="D525" s="22" t="n"/>
      <c r="E525" s="20">
        <f>IFERROR(VLOOKUP(D524,PLAN_PCG!$A:$B,2,FALSE),"")</f>
        <v/>
      </c>
      <c r="F525" s="22" t="n"/>
      <c r="G525" s="23" t="n"/>
      <c r="H525" s="23" t="n"/>
      <c r="I525" s="22" t="n"/>
      <c r="J525" s="20">
        <f>IFERROR(VLOOKUP(I524,TVA!$A:$C,3,FALSE),"")</f>
        <v/>
      </c>
      <c r="K525" s="26">
        <f>IF(I524="","",ROUND((G524-H524)*VALUE(SUBSTITUTE(J524,"%",""))/100,2))</f>
        <v/>
      </c>
      <c r="L525" s="20">
        <f>IF(C524="","",IF(ABS(SUMIFS($G:$G,$C:$C,C524)-SUMIFS($H:$H,$C:$C,C524))&lt;=PARAMETRES!$C$2,"OK","À équilibrer"))</f>
        <v/>
      </c>
    </row>
    <row r="526">
      <c r="A526" s="27" t="n"/>
      <c r="B526" s="27" t="n"/>
      <c r="C526" s="27" t="n"/>
      <c r="D526" s="27" t="n"/>
      <c r="E526" s="27">
        <f>IFERROR(VLOOKUP(D525,PLAN_PCG!$A:$B,2,FALSE),"")</f>
        <v/>
      </c>
      <c r="F526" s="27" t="n"/>
      <c r="G526" s="28" t="n"/>
      <c r="H526" s="28" t="n"/>
      <c r="I526" s="27" t="n"/>
      <c r="J526" s="27">
        <f>IFERROR(VLOOKUP(I525,TVA!$A:$C,3,FALSE),"")</f>
        <v/>
      </c>
      <c r="K526" s="28">
        <f>IF(I525="","",ROUND((G525-H525)*VALUE(SUBSTITUTE(J525,"%",""))/100,2))</f>
        <v/>
      </c>
      <c r="L526" s="27">
        <f>IF(C525="","",IF(ABS(SUMIFS($G:$G,$C:$C,C525)-SUMIFS($H:$H,$C:$C,C525))&lt;=PARAMETRES!$C$2,"OK","À équilibrer"))</f>
        <v/>
      </c>
    </row>
    <row r="527">
      <c r="A527" s="22" t="n"/>
      <c r="B527" s="22" t="n"/>
      <c r="C527" s="22" t="n"/>
      <c r="D527" s="22" t="n"/>
      <c r="E527" s="20">
        <f>IFERROR(VLOOKUP(D526,PLAN_PCG!$A:$B,2,FALSE),"")</f>
        <v/>
      </c>
      <c r="F527" s="22" t="n"/>
      <c r="G527" s="23" t="n"/>
      <c r="H527" s="23" t="n"/>
      <c r="I527" s="22" t="n"/>
      <c r="J527" s="20">
        <f>IFERROR(VLOOKUP(I526,TVA!$A:$C,3,FALSE),"")</f>
        <v/>
      </c>
      <c r="K527" s="26">
        <f>IF(I526="","",ROUND((G526-H526)*VALUE(SUBSTITUTE(J526,"%",""))/100,2))</f>
        <v/>
      </c>
      <c r="L527" s="20">
        <f>IF(C526="","",IF(ABS(SUMIFS($G:$G,$C:$C,C526)-SUMIFS($H:$H,$C:$C,C526))&lt;=PARAMETRES!$C$2,"OK","À équilibrer"))</f>
        <v/>
      </c>
    </row>
    <row r="528">
      <c r="A528" s="27" t="n"/>
      <c r="B528" s="27" t="n"/>
      <c r="C528" s="27" t="n"/>
      <c r="D528" s="27" t="n"/>
      <c r="E528" s="27">
        <f>IFERROR(VLOOKUP(D527,PLAN_PCG!$A:$B,2,FALSE),"")</f>
        <v/>
      </c>
      <c r="F528" s="27" t="n"/>
      <c r="G528" s="28" t="n"/>
      <c r="H528" s="28" t="n"/>
      <c r="I528" s="27" t="n"/>
      <c r="J528" s="27">
        <f>IFERROR(VLOOKUP(I527,TVA!$A:$C,3,FALSE),"")</f>
        <v/>
      </c>
      <c r="K528" s="28">
        <f>IF(I527="","",ROUND((G527-H527)*VALUE(SUBSTITUTE(J527,"%",""))/100,2))</f>
        <v/>
      </c>
      <c r="L528" s="27">
        <f>IF(C527="","",IF(ABS(SUMIFS($G:$G,$C:$C,C527)-SUMIFS($H:$H,$C:$C,C527))&lt;=PARAMETRES!$C$2,"OK","À équilibrer"))</f>
        <v/>
      </c>
    </row>
    <row r="529">
      <c r="A529" s="22" t="n"/>
      <c r="B529" s="22" t="n"/>
      <c r="C529" s="22" t="n"/>
      <c r="D529" s="22" t="n"/>
      <c r="E529" s="20">
        <f>IFERROR(VLOOKUP(D528,PLAN_PCG!$A:$B,2,FALSE),"")</f>
        <v/>
      </c>
      <c r="F529" s="22" t="n"/>
      <c r="G529" s="23" t="n"/>
      <c r="H529" s="23" t="n"/>
      <c r="I529" s="22" t="n"/>
      <c r="J529" s="20">
        <f>IFERROR(VLOOKUP(I528,TVA!$A:$C,3,FALSE),"")</f>
        <v/>
      </c>
      <c r="K529" s="26">
        <f>IF(I528="","",ROUND((G528-H528)*VALUE(SUBSTITUTE(J528,"%",""))/100,2))</f>
        <v/>
      </c>
      <c r="L529" s="20">
        <f>IF(C528="","",IF(ABS(SUMIFS($G:$G,$C:$C,C528)-SUMIFS($H:$H,$C:$C,C528))&lt;=PARAMETRES!$C$2,"OK","À équilibrer"))</f>
        <v/>
      </c>
    </row>
    <row r="530">
      <c r="A530" s="27" t="n"/>
      <c r="B530" s="27" t="n"/>
      <c r="C530" s="27" t="n"/>
      <c r="D530" s="27" t="n"/>
      <c r="E530" s="27">
        <f>IFERROR(VLOOKUP(D529,PLAN_PCG!$A:$B,2,FALSE),"")</f>
        <v/>
      </c>
      <c r="F530" s="27" t="n"/>
      <c r="G530" s="28" t="n"/>
      <c r="H530" s="28" t="n"/>
      <c r="I530" s="27" t="n"/>
      <c r="J530" s="27">
        <f>IFERROR(VLOOKUP(I529,TVA!$A:$C,3,FALSE),"")</f>
        <v/>
      </c>
      <c r="K530" s="28">
        <f>IF(I529="","",ROUND((G529-H529)*VALUE(SUBSTITUTE(J529,"%",""))/100,2))</f>
        <v/>
      </c>
      <c r="L530" s="27">
        <f>IF(C529="","",IF(ABS(SUMIFS($G:$G,$C:$C,C529)-SUMIFS($H:$H,$C:$C,C529))&lt;=PARAMETRES!$C$2,"OK","À équilibrer"))</f>
        <v/>
      </c>
    </row>
    <row r="531">
      <c r="A531" s="22" t="n"/>
      <c r="B531" s="22" t="n"/>
      <c r="C531" s="22" t="n"/>
      <c r="D531" s="22" t="n"/>
      <c r="E531" s="20">
        <f>IFERROR(VLOOKUP(D530,PLAN_PCG!$A:$B,2,FALSE),"")</f>
        <v/>
      </c>
      <c r="F531" s="22" t="n"/>
      <c r="G531" s="23" t="n"/>
      <c r="H531" s="23" t="n"/>
      <c r="I531" s="22" t="n"/>
      <c r="J531" s="20">
        <f>IFERROR(VLOOKUP(I530,TVA!$A:$C,3,FALSE),"")</f>
        <v/>
      </c>
      <c r="K531" s="26">
        <f>IF(I530="","",ROUND((G530-H530)*VALUE(SUBSTITUTE(J530,"%",""))/100,2))</f>
        <v/>
      </c>
      <c r="L531" s="20">
        <f>IF(C530="","",IF(ABS(SUMIFS($G:$G,$C:$C,C530)-SUMIFS($H:$H,$C:$C,C530))&lt;=PARAMETRES!$C$2,"OK","À équilibrer"))</f>
        <v/>
      </c>
    </row>
    <row r="532">
      <c r="A532" s="27" t="n"/>
      <c r="B532" s="27" t="n"/>
      <c r="C532" s="27" t="n"/>
      <c r="D532" s="27" t="n"/>
      <c r="E532" s="27">
        <f>IFERROR(VLOOKUP(D531,PLAN_PCG!$A:$B,2,FALSE),"")</f>
        <v/>
      </c>
      <c r="F532" s="27" t="n"/>
      <c r="G532" s="28" t="n"/>
      <c r="H532" s="28" t="n"/>
      <c r="I532" s="27" t="n"/>
      <c r="J532" s="27">
        <f>IFERROR(VLOOKUP(I531,TVA!$A:$C,3,FALSE),"")</f>
        <v/>
      </c>
      <c r="K532" s="28">
        <f>IF(I531="","",ROUND((G531-H531)*VALUE(SUBSTITUTE(J531,"%",""))/100,2))</f>
        <v/>
      </c>
      <c r="L532" s="27">
        <f>IF(C531="","",IF(ABS(SUMIFS($G:$G,$C:$C,C531)-SUMIFS($H:$H,$C:$C,C531))&lt;=PARAMETRES!$C$2,"OK","À équilibrer"))</f>
        <v/>
      </c>
    </row>
    <row r="533">
      <c r="A533" s="22" t="n"/>
      <c r="B533" s="22" t="n"/>
      <c r="C533" s="22" t="n"/>
      <c r="D533" s="22" t="n"/>
      <c r="E533" s="20">
        <f>IFERROR(VLOOKUP(D532,PLAN_PCG!$A:$B,2,FALSE),"")</f>
        <v/>
      </c>
      <c r="F533" s="22" t="n"/>
      <c r="G533" s="23" t="n"/>
      <c r="H533" s="23" t="n"/>
      <c r="I533" s="22" t="n"/>
      <c r="J533" s="20">
        <f>IFERROR(VLOOKUP(I532,TVA!$A:$C,3,FALSE),"")</f>
        <v/>
      </c>
      <c r="K533" s="26">
        <f>IF(I532="","",ROUND((G532-H532)*VALUE(SUBSTITUTE(J532,"%",""))/100,2))</f>
        <v/>
      </c>
      <c r="L533" s="20">
        <f>IF(C532="","",IF(ABS(SUMIFS($G:$G,$C:$C,C532)-SUMIFS($H:$H,$C:$C,C532))&lt;=PARAMETRES!$C$2,"OK","À équilibrer"))</f>
        <v/>
      </c>
    </row>
    <row r="534">
      <c r="A534" s="27" t="n"/>
      <c r="B534" s="27" t="n"/>
      <c r="C534" s="27" t="n"/>
      <c r="D534" s="27" t="n"/>
      <c r="E534" s="27">
        <f>IFERROR(VLOOKUP(D533,PLAN_PCG!$A:$B,2,FALSE),"")</f>
        <v/>
      </c>
      <c r="F534" s="27" t="n"/>
      <c r="G534" s="28" t="n"/>
      <c r="H534" s="28" t="n"/>
      <c r="I534" s="27" t="n"/>
      <c r="J534" s="27">
        <f>IFERROR(VLOOKUP(I533,TVA!$A:$C,3,FALSE),"")</f>
        <v/>
      </c>
      <c r="K534" s="28">
        <f>IF(I533="","",ROUND((G533-H533)*VALUE(SUBSTITUTE(J533,"%",""))/100,2))</f>
        <v/>
      </c>
      <c r="L534" s="27">
        <f>IF(C533="","",IF(ABS(SUMIFS($G:$G,$C:$C,C533)-SUMIFS($H:$H,$C:$C,C533))&lt;=PARAMETRES!$C$2,"OK","À équilibrer"))</f>
        <v/>
      </c>
    </row>
    <row r="535">
      <c r="A535" s="22" t="n"/>
      <c r="B535" s="22" t="n"/>
      <c r="C535" s="22" t="n"/>
      <c r="D535" s="22" t="n"/>
      <c r="E535" s="20">
        <f>IFERROR(VLOOKUP(D534,PLAN_PCG!$A:$B,2,FALSE),"")</f>
        <v/>
      </c>
      <c r="F535" s="22" t="n"/>
      <c r="G535" s="23" t="n"/>
      <c r="H535" s="23" t="n"/>
      <c r="I535" s="22" t="n"/>
      <c r="J535" s="20">
        <f>IFERROR(VLOOKUP(I534,TVA!$A:$C,3,FALSE),"")</f>
        <v/>
      </c>
      <c r="K535" s="26">
        <f>IF(I534="","",ROUND((G534-H534)*VALUE(SUBSTITUTE(J534,"%",""))/100,2))</f>
        <v/>
      </c>
      <c r="L535" s="20">
        <f>IF(C534="","",IF(ABS(SUMIFS($G:$G,$C:$C,C534)-SUMIFS($H:$H,$C:$C,C534))&lt;=PARAMETRES!$C$2,"OK","À équilibrer"))</f>
        <v/>
      </c>
    </row>
    <row r="536">
      <c r="A536" s="27" t="n"/>
      <c r="B536" s="27" t="n"/>
      <c r="C536" s="27" t="n"/>
      <c r="D536" s="27" t="n"/>
      <c r="E536" s="27">
        <f>IFERROR(VLOOKUP(D535,PLAN_PCG!$A:$B,2,FALSE),"")</f>
        <v/>
      </c>
      <c r="F536" s="27" t="n"/>
      <c r="G536" s="28" t="n"/>
      <c r="H536" s="28" t="n"/>
      <c r="I536" s="27" t="n"/>
      <c r="J536" s="27">
        <f>IFERROR(VLOOKUP(I535,TVA!$A:$C,3,FALSE),"")</f>
        <v/>
      </c>
      <c r="K536" s="28">
        <f>IF(I535="","",ROUND((G535-H535)*VALUE(SUBSTITUTE(J535,"%",""))/100,2))</f>
        <v/>
      </c>
      <c r="L536" s="27">
        <f>IF(C535="","",IF(ABS(SUMIFS($G:$G,$C:$C,C535)-SUMIFS($H:$H,$C:$C,C535))&lt;=PARAMETRES!$C$2,"OK","À équilibrer"))</f>
        <v/>
      </c>
    </row>
    <row r="537">
      <c r="A537" s="22" t="n"/>
      <c r="B537" s="22" t="n"/>
      <c r="C537" s="22" t="n"/>
      <c r="D537" s="22" t="n"/>
      <c r="E537" s="20">
        <f>IFERROR(VLOOKUP(D536,PLAN_PCG!$A:$B,2,FALSE),"")</f>
        <v/>
      </c>
      <c r="F537" s="22" t="n"/>
      <c r="G537" s="23" t="n"/>
      <c r="H537" s="23" t="n"/>
      <c r="I537" s="22" t="n"/>
      <c r="J537" s="20">
        <f>IFERROR(VLOOKUP(I536,TVA!$A:$C,3,FALSE),"")</f>
        <v/>
      </c>
      <c r="K537" s="26">
        <f>IF(I536="","",ROUND((G536-H536)*VALUE(SUBSTITUTE(J536,"%",""))/100,2))</f>
        <v/>
      </c>
      <c r="L537" s="20">
        <f>IF(C536="","",IF(ABS(SUMIFS($G:$G,$C:$C,C536)-SUMIFS($H:$H,$C:$C,C536))&lt;=PARAMETRES!$C$2,"OK","À équilibrer"))</f>
        <v/>
      </c>
    </row>
    <row r="538">
      <c r="A538" s="27" t="n"/>
      <c r="B538" s="27" t="n"/>
      <c r="C538" s="27" t="n"/>
      <c r="D538" s="27" t="n"/>
      <c r="E538" s="27">
        <f>IFERROR(VLOOKUP(D537,PLAN_PCG!$A:$B,2,FALSE),"")</f>
        <v/>
      </c>
      <c r="F538" s="27" t="n"/>
      <c r="G538" s="28" t="n"/>
      <c r="H538" s="28" t="n"/>
      <c r="I538" s="27" t="n"/>
      <c r="J538" s="27">
        <f>IFERROR(VLOOKUP(I537,TVA!$A:$C,3,FALSE),"")</f>
        <v/>
      </c>
      <c r="K538" s="28">
        <f>IF(I537="","",ROUND((G537-H537)*VALUE(SUBSTITUTE(J537,"%",""))/100,2))</f>
        <v/>
      </c>
      <c r="L538" s="27">
        <f>IF(C537="","",IF(ABS(SUMIFS($G:$G,$C:$C,C537)-SUMIFS($H:$H,$C:$C,C537))&lt;=PARAMETRES!$C$2,"OK","À équilibrer"))</f>
        <v/>
      </c>
    </row>
    <row r="539">
      <c r="A539" s="22" t="n"/>
      <c r="B539" s="22" t="n"/>
      <c r="C539" s="22" t="n"/>
      <c r="D539" s="22" t="n"/>
      <c r="E539" s="20">
        <f>IFERROR(VLOOKUP(D538,PLAN_PCG!$A:$B,2,FALSE),"")</f>
        <v/>
      </c>
      <c r="F539" s="22" t="n"/>
      <c r="G539" s="23" t="n"/>
      <c r="H539" s="23" t="n"/>
      <c r="I539" s="22" t="n"/>
      <c r="J539" s="20">
        <f>IFERROR(VLOOKUP(I538,TVA!$A:$C,3,FALSE),"")</f>
        <v/>
      </c>
      <c r="K539" s="26">
        <f>IF(I538="","",ROUND((G538-H538)*VALUE(SUBSTITUTE(J538,"%",""))/100,2))</f>
        <v/>
      </c>
      <c r="L539" s="20">
        <f>IF(C538="","",IF(ABS(SUMIFS($G:$G,$C:$C,C538)-SUMIFS($H:$H,$C:$C,C538))&lt;=PARAMETRES!$C$2,"OK","À équilibrer"))</f>
        <v/>
      </c>
    </row>
    <row r="540">
      <c r="A540" s="27" t="n"/>
      <c r="B540" s="27" t="n"/>
      <c r="C540" s="27" t="n"/>
      <c r="D540" s="27" t="n"/>
      <c r="E540" s="27">
        <f>IFERROR(VLOOKUP(D539,PLAN_PCG!$A:$B,2,FALSE),"")</f>
        <v/>
      </c>
      <c r="F540" s="27" t="n"/>
      <c r="G540" s="28" t="n"/>
      <c r="H540" s="28" t="n"/>
      <c r="I540" s="27" t="n"/>
      <c r="J540" s="27">
        <f>IFERROR(VLOOKUP(I539,TVA!$A:$C,3,FALSE),"")</f>
        <v/>
      </c>
      <c r="K540" s="28">
        <f>IF(I539="","",ROUND((G539-H539)*VALUE(SUBSTITUTE(J539,"%",""))/100,2))</f>
        <v/>
      </c>
      <c r="L540" s="27">
        <f>IF(C539="","",IF(ABS(SUMIFS($G:$G,$C:$C,C539)-SUMIFS($H:$H,$C:$C,C539))&lt;=PARAMETRES!$C$2,"OK","À équilibrer"))</f>
        <v/>
      </c>
    </row>
    <row r="541">
      <c r="A541" s="22" t="n"/>
      <c r="B541" s="22" t="n"/>
      <c r="C541" s="22" t="n"/>
      <c r="D541" s="22" t="n"/>
      <c r="E541" s="20">
        <f>IFERROR(VLOOKUP(D540,PLAN_PCG!$A:$B,2,FALSE),"")</f>
        <v/>
      </c>
      <c r="F541" s="22" t="n"/>
      <c r="G541" s="23" t="n"/>
      <c r="H541" s="23" t="n"/>
      <c r="I541" s="22" t="n"/>
      <c r="J541" s="20">
        <f>IFERROR(VLOOKUP(I540,TVA!$A:$C,3,FALSE),"")</f>
        <v/>
      </c>
      <c r="K541" s="26">
        <f>IF(I540="","",ROUND((G540-H540)*VALUE(SUBSTITUTE(J540,"%",""))/100,2))</f>
        <v/>
      </c>
      <c r="L541" s="20">
        <f>IF(C540="","",IF(ABS(SUMIFS($G:$G,$C:$C,C540)-SUMIFS($H:$H,$C:$C,C540))&lt;=PARAMETRES!$C$2,"OK","À équilibrer"))</f>
        <v/>
      </c>
    </row>
    <row r="542">
      <c r="A542" s="27" t="n"/>
      <c r="B542" s="27" t="n"/>
      <c r="C542" s="27" t="n"/>
      <c r="D542" s="27" t="n"/>
      <c r="E542" s="27">
        <f>IFERROR(VLOOKUP(D541,PLAN_PCG!$A:$B,2,FALSE),"")</f>
        <v/>
      </c>
      <c r="F542" s="27" t="n"/>
      <c r="G542" s="28" t="n"/>
      <c r="H542" s="28" t="n"/>
      <c r="I542" s="27" t="n"/>
      <c r="J542" s="27">
        <f>IFERROR(VLOOKUP(I541,TVA!$A:$C,3,FALSE),"")</f>
        <v/>
      </c>
      <c r="K542" s="28">
        <f>IF(I541="","",ROUND((G541-H541)*VALUE(SUBSTITUTE(J541,"%",""))/100,2))</f>
        <v/>
      </c>
      <c r="L542" s="27">
        <f>IF(C541="","",IF(ABS(SUMIFS($G:$G,$C:$C,C541)-SUMIFS($H:$H,$C:$C,C541))&lt;=PARAMETRES!$C$2,"OK","À équilibrer"))</f>
        <v/>
      </c>
    </row>
    <row r="543">
      <c r="A543" s="22" t="n"/>
      <c r="B543" s="22" t="n"/>
      <c r="C543" s="22" t="n"/>
      <c r="D543" s="22" t="n"/>
      <c r="E543" s="20">
        <f>IFERROR(VLOOKUP(D542,PLAN_PCG!$A:$B,2,FALSE),"")</f>
        <v/>
      </c>
      <c r="F543" s="22" t="n"/>
      <c r="G543" s="23" t="n"/>
      <c r="H543" s="23" t="n"/>
      <c r="I543" s="22" t="n"/>
      <c r="J543" s="20">
        <f>IFERROR(VLOOKUP(I542,TVA!$A:$C,3,FALSE),"")</f>
        <v/>
      </c>
      <c r="K543" s="26">
        <f>IF(I542="","",ROUND((G542-H542)*VALUE(SUBSTITUTE(J542,"%",""))/100,2))</f>
        <v/>
      </c>
      <c r="L543" s="20">
        <f>IF(C542="","",IF(ABS(SUMIFS($G:$G,$C:$C,C542)-SUMIFS($H:$H,$C:$C,C542))&lt;=PARAMETRES!$C$2,"OK","À équilibrer"))</f>
        <v/>
      </c>
    </row>
    <row r="544">
      <c r="A544" s="27" t="n"/>
      <c r="B544" s="27" t="n"/>
      <c r="C544" s="27" t="n"/>
      <c r="D544" s="27" t="n"/>
      <c r="E544" s="27">
        <f>IFERROR(VLOOKUP(D543,PLAN_PCG!$A:$B,2,FALSE),"")</f>
        <v/>
      </c>
      <c r="F544" s="27" t="n"/>
      <c r="G544" s="28" t="n"/>
      <c r="H544" s="28" t="n"/>
      <c r="I544" s="27" t="n"/>
      <c r="J544" s="27">
        <f>IFERROR(VLOOKUP(I543,TVA!$A:$C,3,FALSE),"")</f>
        <v/>
      </c>
      <c r="K544" s="28">
        <f>IF(I543="","",ROUND((G543-H543)*VALUE(SUBSTITUTE(J543,"%",""))/100,2))</f>
        <v/>
      </c>
      <c r="L544" s="27">
        <f>IF(C543="","",IF(ABS(SUMIFS($G:$G,$C:$C,C543)-SUMIFS($H:$H,$C:$C,C543))&lt;=PARAMETRES!$C$2,"OK","À équilibrer"))</f>
        <v/>
      </c>
    </row>
    <row r="545">
      <c r="A545" s="22" t="n"/>
      <c r="B545" s="22" t="n"/>
      <c r="C545" s="22" t="n"/>
      <c r="D545" s="22" t="n"/>
      <c r="E545" s="20">
        <f>IFERROR(VLOOKUP(D544,PLAN_PCG!$A:$B,2,FALSE),"")</f>
        <v/>
      </c>
      <c r="F545" s="22" t="n"/>
      <c r="G545" s="23" t="n"/>
      <c r="H545" s="23" t="n"/>
      <c r="I545" s="22" t="n"/>
      <c r="J545" s="20">
        <f>IFERROR(VLOOKUP(I544,TVA!$A:$C,3,FALSE),"")</f>
        <v/>
      </c>
      <c r="K545" s="26">
        <f>IF(I544="","",ROUND((G544-H544)*VALUE(SUBSTITUTE(J544,"%",""))/100,2))</f>
        <v/>
      </c>
      <c r="L545" s="20">
        <f>IF(C544="","",IF(ABS(SUMIFS($G:$G,$C:$C,C544)-SUMIFS($H:$H,$C:$C,C544))&lt;=PARAMETRES!$C$2,"OK","À équilibrer"))</f>
        <v/>
      </c>
    </row>
    <row r="546">
      <c r="A546" s="27" t="n"/>
      <c r="B546" s="27" t="n"/>
      <c r="C546" s="27" t="n"/>
      <c r="D546" s="27" t="n"/>
      <c r="E546" s="27">
        <f>IFERROR(VLOOKUP(D545,PLAN_PCG!$A:$B,2,FALSE),"")</f>
        <v/>
      </c>
      <c r="F546" s="27" t="n"/>
      <c r="G546" s="28" t="n"/>
      <c r="H546" s="28" t="n"/>
      <c r="I546" s="27" t="n"/>
      <c r="J546" s="27">
        <f>IFERROR(VLOOKUP(I545,TVA!$A:$C,3,FALSE),"")</f>
        <v/>
      </c>
      <c r="K546" s="28">
        <f>IF(I545="","",ROUND((G545-H545)*VALUE(SUBSTITUTE(J545,"%",""))/100,2))</f>
        <v/>
      </c>
      <c r="L546" s="27">
        <f>IF(C545="","",IF(ABS(SUMIFS($G:$G,$C:$C,C545)-SUMIFS($H:$H,$C:$C,C545))&lt;=PARAMETRES!$C$2,"OK","À équilibrer"))</f>
        <v/>
      </c>
    </row>
    <row r="547">
      <c r="A547" s="22" t="n"/>
      <c r="B547" s="22" t="n"/>
      <c r="C547" s="22" t="n"/>
      <c r="D547" s="22" t="n"/>
      <c r="E547" s="20">
        <f>IFERROR(VLOOKUP(D546,PLAN_PCG!$A:$B,2,FALSE),"")</f>
        <v/>
      </c>
      <c r="F547" s="22" t="n"/>
      <c r="G547" s="23" t="n"/>
      <c r="H547" s="23" t="n"/>
      <c r="I547" s="22" t="n"/>
      <c r="J547" s="20">
        <f>IFERROR(VLOOKUP(I546,TVA!$A:$C,3,FALSE),"")</f>
        <v/>
      </c>
      <c r="K547" s="26">
        <f>IF(I546="","",ROUND((G546-H546)*VALUE(SUBSTITUTE(J546,"%",""))/100,2))</f>
        <v/>
      </c>
      <c r="L547" s="20">
        <f>IF(C546="","",IF(ABS(SUMIFS($G:$G,$C:$C,C546)-SUMIFS($H:$H,$C:$C,C546))&lt;=PARAMETRES!$C$2,"OK","À équilibrer"))</f>
        <v/>
      </c>
    </row>
    <row r="548">
      <c r="A548" s="27" t="n"/>
      <c r="B548" s="27" t="n"/>
      <c r="C548" s="27" t="n"/>
      <c r="D548" s="27" t="n"/>
      <c r="E548" s="27">
        <f>IFERROR(VLOOKUP(D547,PLAN_PCG!$A:$B,2,FALSE),"")</f>
        <v/>
      </c>
      <c r="F548" s="27" t="n"/>
      <c r="G548" s="28" t="n"/>
      <c r="H548" s="28" t="n"/>
      <c r="I548" s="27" t="n"/>
      <c r="J548" s="27">
        <f>IFERROR(VLOOKUP(I547,TVA!$A:$C,3,FALSE),"")</f>
        <v/>
      </c>
      <c r="K548" s="28">
        <f>IF(I547="","",ROUND((G547-H547)*VALUE(SUBSTITUTE(J547,"%",""))/100,2))</f>
        <v/>
      </c>
      <c r="L548" s="27">
        <f>IF(C547="","",IF(ABS(SUMIFS($G:$G,$C:$C,C547)-SUMIFS($H:$H,$C:$C,C547))&lt;=PARAMETRES!$C$2,"OK","À équilibrer"))</f>
        <v/>
      </c>
    </row>
    <row r="549">
      <c r="A549" s="22" t="n"/>
      <c r="B549" s="22" t="n"/>
      <c r="C549" s="22" t="n"/>
      <c r="D549" s="22" t="n"/>
      <c r="E549" s="20">
        <f>IFERROR(VLOOKUP(D548,PLAN_PCG!$A:$B,2,FALSE),"")</f>
        <v/>
      </c>
      <c r="F549" s="22" t="n"/>
      <c r="G549" s="23" t="n"/>
      <c r="H549" s="23" t="n"/>
      <c r="I549" s="22" t="n"/>
      <c r="J549" s="20">
        <f>IFERROR(VLOOKUP(I548,TVA!$A:$C,3,FALSE),"")</f>
        <v/>
      </c>
      <c r="K549" s="26">
        <f>IF(I548="","",ROUND((G548-H548)*VALUE(SUBSTITUTE(J548,"%",""))/100,2))</f>
        <v/>
      </c>
      <c r="L549" s="20">
        <f>IF(C548="","",IF(ABS(SUMIFS($G:$G,$C:$C,C548)-SUMIFS($H:$H,$C:$C,C548))&lt;=PARAMETRES!$C$2,"OK","À équilibrer"))</f>
        <v/>
      </c>
    </row>
    <row r="550">
      <c r="A550" s="27" t="n"/>
      <c r="B550" s="27" t="n"/>
      <c r="C550" s="27" t="n"/>
      <c r="D550" s="27" t="n"/>
      <c r="E550" s="27">
        <f>IFERROR(VLOOKUP(D549,PLAN_PCG!$A:$B,2,FALSE),"")</f>
        <v/>
      </c>
      <c r="F550" s="27" t="n"/>
      <c r="G550" s="28" t="n"/>
      <c r="H550" s="28" t="n"/>
      <c r="I550" s="27" t="n"/>
      <c r="J550" s="27">
        <f>IFERROR(VLOOKUP(I549,TVA!$A:$C,3,FALSE),"")</f>
        <v/>
      </c>
      <c r="K550" s="28">
        <f>IF(I549="","",ROUND((G549-H549)*VALUE(SUBSTITUTE(J549,"%",""))/100,2))</f>
        <v/>
      </c>
      <c r="L550" s="27">
        <f>IF(C549="","",IF(ABS(SUMIFS($G:$G,$C:$C,C549)-SUMIFS($H:$H,$C:$C,C549))&lt;=PARAMETRES!$C$2,"OK","À équilibrer"))</f>
        <v/>
      </c>
    </row>
    <row r="551">
      <c r="A551" s="22" t="n"/>
      <c r="B551" s="22" t="n"/>
      <c r="C551" s="22" t="n"/>
      <c r="D551" s="22" t="n"/>
      <c r="E551" s="20">
        <f>IFERROR(VLOOKUP(D550,PLAN_PCG!$A:$B,2,FALSE),"")</f>
        <v/>
      </c>
      <c r="F551" s="22" t="n"/>
      <c r="G551" s="23" t="n"/>
      <c r="H551" s="23" t="n"/>
      <c r="I551" s="22" t="n"/>
      <c r="J551" s="20">
        <f>IFERROR(VLOOKUP(I550,TVA!$A:$C,3,FALSE),"")</f>
        <v/>
      </c>
      <c r="K551" s="26">
        <f>IF(I550="","",ROUND((G550-H550)*VALUE(SUBSTITUTE(J550,"%",""))/100,2))</f>
        <v/>
      </c>
      <c r="L551" s="20">
        <f>IF(C550="","",IF(ABS(SUMIFS($G:$G,$C:$C,C550)-SUMIFS($H:$H,$C:$C,C550))&lt;=PARAMETRES!$C$2,"OK","À équilibrer"))</f>
        <v/>
      </c>
    </row>
    <row r="552">
      <c r="A552" s="27" t="n"/>
      <c r="B552" s="27" t="n"/>
      <c r="C552" s="27" t="n"/>
      <c r="D552" s="27" t="n"/>
      <c r="E552" s="27">
        <f>IFERROR(VLOOKUP(D551,PLAN_PCG!$A:$B,2,FALSE),"")</f>
        <v/>
      </c>
      <c r="F552" s="27" t="n"/>
      <c r="G552" s="28" t="n"/>
      <c r="H552" s="28" t="n"/>
      <c r="I552" s="27" t="n"/>
      <c r="J552" s="27">
        <f>IFERROR(VLOOKUP(I551,TVA!$A:$C,3,FALSE),"")</f>
        <v/>
      </c>
      <c r="K552" s="28">
        <f>IF(I551="","",ROUND((G551-H551)*VALUE(SUBSTITUTE(J551,"%",""))/100,2))</f>
        <v/>
      </c>
      <c r="L552" s="27">
        <f>IF(C551="","",IF(ABS(SUMIFS($G:$G,$C:$C,C551)-SUMIFS($H:$H,$C:$C,C551))&lt;=PARAMETRES!$C$2,"OK","À équilibrer"))</f>
        <v/>
      </c>
    </row>
    <row r="553">
      <c r="A553" s="22" t="n"/>
      <c r="B553" s="22" t="n"/>
      <c r="C553" s="22" t="n"/>
      <c r="D553" s="22" t="n"/>
      <c r="E553" s="20">
        <f>IFERROR(VLOOKUP(D552,PLAN_PCG!$A:$B,2,FALSE),"")</f>
        <v/>
      </c>
      <c r="F553" s="22" t="n"/>
      <c r="G553" s="23" t="n"/>
      <c r="H553" s="23" t="n"/>
      <c r="I553" s="22" t="n"/>
      <c r="J553" s="20">
        <f>IFERROR(VLOOKUP(I552,TVA!$A:$C,3,FALSE),"")</f>
        <v/>
      </c>
      <c r="K553" s="26">
        <f>IF(I552="","",ROUND((G552-H552)*VALUE(SUBSTITUTE(J552,"%",""))/100,2))</f>
        <v/>
      </c>
      <c r="L553" s="20">
        <f>IF(C552="","",IF(ABS(SUMIFS($G:$G,$C:$C,C552)-SUMIFS($H:$H,$C:$C,C552))&lt;=PARAMETRES!$C$2,"OK","À équilibrer"))</f>
        <v/>
      </c>
    </row>
    <row r="554">
      <c r="A554" s="27" t="n"/>
      <c r="B554" s="27" t="n"/>
      <c r="C554" s="27" t="n"/>
      <c r="D554" s="27" t="n"/>
      <c r="E554" s="27">
        <f>IFERROR(VLOOKUP(D553,PLAN_PCG!$A:$B,2,FALSE),"")</f>
        <v/>
      </c>
      <c r="F554" s="27" t="n"/>
      <c r="G554" s="28" t="n"/>
      <c r="H554" s="28" t="n"/>
      <c r="I554" s="27" t="n"/>
      <c r="J554" s="27">
        <f>IFERROR(VLOOKUP(I553,TVA!$A:$C,3,FALSE),"")</f>
        <v/>
      </c>
      <c r="K554" s="28">
        <f>IF(I553="","",ROUND((G553-H553)*VALUE(SUBSTITUTE(J553,"%",""))/100,2))</f>
        <v/>
      </c>
      <c r="L554" s="27">
        <f>IF(C553="","",IF(ABS(SUMIFS($G:$G,$C:$C,C553)-SUMIFS($H:$H,$C:$C,C553))&lt;=PARAMETRES!$C$2,"OK","À équilibrer"))</f>
        <v/>
      </c>
    </row>
    <row r="555">
      <c r="A555" s="22" t="n"/>
      <c r="B555" s="22" t="n"/>
      <c r="C555" s="22" t="n"/>
      <c r="D555" s="22" t="n"/>
      <c r="E555" s="20">
        <f>IFERROR(VLOOKUP(D554,PLAN_PCG!$A:$B,2,FALSE),"")</f>
        <v/>
      </c>
      <c r="F555" s="22" t="n"/>
      <c r="G555" s="23" t="n"/>
      <c r="H555" s="23" t="n"/>
      <c r="I555" s="22" t="n"/>
      <c r="J555" s="20">
        <f>IFERROR(VLOOKUP(I554,TVA!$A:$C,3,FALSE),"")</f>
        <v/>
      </c>
      <c r="K555" s="26">
        <f>IF(I554="","",ROUND((G554-H554)*VALUE(SUBSTITUTE(J554,"%",""))/100,2))</f>
        <v/>
      </c>
      <c r="L555" s="20">
        <f>IF(C554="","",IF(ABS(SUMIFS($G:$G,$C:$C,C554)-SUMIFS($H:$H,$C:$C,C554))&lt;=PARAMETRES!$C$2,"OK","À équilibrer"))</f>
        <v/>
      </c>
    </row>
    <row r="556">
      <c r="A556" s="27" t="n"/>
      <c r="B556" s="27" t="n"/>
      <c r="C556" s="27" t="n"/>
      <c r="D556" s="27" t="n"/>
      <c r="E556" s="27">
        <f>IFERROR(VLOOKUP(D555,PLAN_PCG!$A:$B,2,FALSE),"")</f>
        <v/>
      </c>
      <c r="F556" s="27" t="n"/>
      <c r="G556" s="28" t="n"/>
      <c r="H556" s="28" t="n"/>
      <c r="I556" s="27" t="n"/>
      <c r="J556" s="27">
        <f>IFERROR(VLOOKUP(I555,TVA!$A:$C,3,FALSE),"")</f>
        <v/>
      </c>
      <c r="K556" s="28">
        <f>IF(I555="","",ROUND((G555-H555)*VALUE(SUBSTITUTE(J555,"%",""))/100,2))</f>
        <v/>
      </c>
      <c r="L556" s="27">
        <f>IF(C555="","",IF(ABS(SUMIFS($G:$G,$C:$C,C555)-SUMIFS($H:$H,$C:$C,C555))&lt;=PARAMETRES!$C$2,"OK","À équilibrer"))</f>
        <v/>
      </c>
    </row>
    <row r="557">
      <c r="A557" s="22" t="n"/>
      <c r="B557" s="22" t="n"/>
      <c r="C557" s="22" t="n"/>
      <c r="D557" s="22" t="n"/>
      <c r="E557" s="20">
        <f>IFERROR(VLOOKUP(D556,PLAN_PCG!$A:$B,2,FALSE),"")</f>
        <v/>
      </c>
      <c r="F557" s="22" t="n"/>
      <c r="G557" s="23" t="n"/>
      <c r="H557" s="23" t="n"/>
      <c r="I557" s="22" t="n"/>
      <c r="J557" s="20">
        <f>IFERROR(VLOOKUP(I556,TVA!$A:$C,3,FALSE),"")</f>
        <v/>
      </c>
      <c r="K557" s="26">
        <f>IF(I556="","",ROUND((G556-H556)*VALUE(SUBSTITUTE(J556,"%",""))/100,2))</f>
        <v/>
      </c>
      <c r="L557" s="20">
        <f>IF(C556="","",IF(ABS(SUMIFS($G:$G,$C:$C,C556)-SUMIFS($H:$H,$C:$C,C556))&lt;=PARAMETRES!$C$2,"OK","À équilibrer"))</f>
        <v/>
      </c>
    </row>
    <row r="558">
      <c r="A558" s="27" t="n"/>
      <c r="B558" s="27" t="n"/>
      <c r="C558" s="27" t="n"/>
      <c r="D558" s="27" t="n"/>
      <c r="E558" s="27">
        <f>IFERROR(VLOOKUP(D557,PLAN_PCG!$A:$B,2,FALSE),"")</f>
        <v/>
      </c>
      <c r="F558" s="27" t="n"/>
      <c r="G558" s="28" t="n"/>
      <c r="H558" s="28" t="n"/>
      <c r="I558" s="27" t="n"/>
      <c r="J558" s="27">
        <f>IFERROR(VLOOKUP(I557,TVA!$A:$C,3,FALSE),"")</f>
        <v/>
      </c>
      <c r="K558" s="28">
        <f>IF(I557="","",ROUND((G557-H557)*VALUE(SUBSTITUTE(J557,"%",""))/100,2))</f>
        <v/>
      </c>
      <c r="L558" s="27">
        <f>IF(C557="","",IF(ABS(SUMIFS($G:$G,$C:$C,C557)-SUMIFS($H:$H,$C:$C,C557))&lt;=PARAMETRES!$C$2,"OK","À équilibrer"))</f>
        <v/>
      </c>
    </row>
    <row r="559">
      <c r="A559" s="22" t="n"/>
      <c r="B559" s="22" t="n"/>
      <c r="C559" s="22" t="n"/>
      <c r="D559" s="22" t="n"/>
      <c r="E559" s="20">
        <f>IFERROR(VLOOKUP(D558,PLAN_PCG!$A:$B,2,FALSE),"")</f>
        <v/>
      </c>
      <c r="F559" s="22" t="n"/>
      <c r="G559" s="23" t="n"/>
      <c r="H559" s="23" t="n"/>
      <c r="I559" s="22" t="n"/>
      <c r="J559" s="20">
        <f>IFERROR(VLOOKUP(I558,TVA!$A:$C,3,FALSE),"")</f>
        <v/>
      </c>
      <c r="K559" s="26">
        <f>IF(I558="","",ROUND((G558-H558)*VALUE(SUBSTITUTE(J558,"%",""))/100,2))</f>
        <v/>
      </c>
      <c r="L559" s="20">
        <f>IF(C558="","",IF(ABS(SUMIFS($G:$G,$C:$C,C558)-SUMIFS($H:$H,$C:$C,C558))&lt;=PARAMETRES!$C$2,"OK","À équilibrer"))</f>
        <v/>
      </c>
    </row>
    <row r="560">
      <c r="A560" s="27" t="n"/>
      <c r="B560" s="27" t="n"/>
      <c r="C560" s="27" t="n"/>
      <c r="D560" s="27" t="n"/>
      <c r="E560" s="27">
        <f>IFERROR(VLOOKUP(D559,PLAN_PCG!$A:$B,2,FALSE),"")</f>
        <v/>
      </c>
      <c r="F560" s="27" t="n"/>
      <c r="G560" s="28" t="n"/>
      <c r="H560" s="28" t="n"/>
      <c r="I560" s="27" t="n"/>
      <c r="J560" s="27">
        <f>IFERROR(VLOOKUP(I559,TVA!$A:$C,3,FALSE),"")</f>
        <v/>
      </c>
      <c r="K560" s="28">
        <f>IF(I559="","",ROUND((G559-H559)*VALUE(SUBSTITUTE(J559,"%",""))/100,2))</f>
        <v/>
      </c>
      <c r="L560" s="27">
        <f>IF(C559="","",IF(ABS(SUMIFS($G:$G,$C:$C,C559)-SUMIFS($H:$H,$C:$C,C559))&lt;=PARAMETRES!$C$2,"OK","À équilibrer"))</f>
        <v/>
      </c>
    </row>
    <row r="561">
      <c r="A561" s="22" t="n"/>
      <c r="B561" s="22" t="n"/>
      <c r="C561" s="22" t="n"/>
      <c r="D561" s="22" t="n"/>
      <c r="E561" s="20">
        <f>IFERROR(VLOOKUP(D560,PLAN_PCG!$A:$B,2,FALSE),"")</f>
        <v/>
      </c>
      <c r="F561" s="22" t="n"/>
      <c r="G561" s="23" t="n"/>
      <c r="H561" s="23" t="n"/>
      <c r="I561" s="22" t="n"/>
      <c r="J561" s="20">
        <f>IFERROR(VLOOKUP(I560,TVA!$A:$C,3,FALSE),"")</f>
        <v/>
      </c>
      <c r="K561" s="26">
        <f>IF(I560="","",ROUND((G560-H560)*VALUE(SUBSTITUTE(J560,"%",""))/100,2))</f>
        <v/>
      </c>
      <c r="L561" s="20">
        <f>IF(C560="","",IF(ABS(SUMIFS($G:$G,$C:$C,C560)-SUMIFS($H:$H,$C:$C,C560))&lt;=PARAMETRES!$C$2,"OK","À équilibrer"))</f>
        <v/>
      </c>
    </row>
    <row r="562">
      <c r="A562" s="27" t="n"/>
      <c r="B562" s="27" t="n"/>
      <c r="C562" s="27" t="n"/>
      <c r="D562" s="27" t="n"/>
      <c r="E562" s="27">
        <f>IFERROR(VLOOKUP(D561,PLAN_PCG!$A:$B,2,FALSE),"")</f>
        <v/>
      </c>
      <c r="F562" s="27" t="n"/>
      <c r="G562" s="28" t="n"/>
      <c r="H562" s="28" t="n"/>
      <c r="I562" s="27" t="n"/>
      <c r="J562" s="27">
        <f>IFERROR(VLOOKUP(I561,TVA!$A:$C,3,FALSE),"")</f>
        <v/>
      </c>
      <c r="K562" s="28">
        <f>IF(I561="","",ROUND((G561-H561)*VALUE(SUBSTITUTE(J561,"%",""))/100,2))</f>
        <v/>
      </c>
      <c r="L562" s="27">
        <f>IF(C561="","",IF(ABS(SUMIFS($G:$G,$C:$C,C561)-SUMIFS($H:$H,$C:$C,C561))&lt;=PARAMETRES!$C$2,"OK","À équilibrer"))</f>
        <v/>
      </c>
    </row>
    <row r="563">
      <c r="A563" s="22" t="n"/>
      <c r="B563" s="22" t="n"/>
      <c r="C563" s="22" t="n"/>
      <c r="D563" s="22" t="n"/>
      <c r="E563" s="20">
        <f>IFERROR(VLOOKUP(D562,PLAN_PCG!$A:$B,2,FALSE),"")</f>
        <v/>
      </c>
      <c r="F563" s="22" t="n"/>
      <c r="G563" s="23" t="n"/>
      <c r="H563" s="23" t="n"/>
      <c r="I563" s="22" t="n"/>
      <c r="J563" s="20">
        <f>IFERROR(VLOOKUP(I562,TVA!$A:$C,3,FALSE),"")</f>
        <v/>
      </c>
      <c r="K563" s="26">
        <f>IF(I562="","",ROUND((G562-H562)*VALUE(SUBSTITUTE(J562,"%",""))/100,2))</f>
        <v/>
      </c>
      <c r="L563" s="20">
        <f>IF(C562="","",IF(ABS(SUMIFS($G:$G,$C:$C,C562)-SUMIFS($H:$H,$C:$C,C562))&lt;=PARAMETRES!$C$2,"OK","À équilibrer"))</f>
        <v/>
      </c>
    </row>
    <row r="564">
      <c r="A564" s="27" t="n"/>
      <c r="B564" s="27" t="n"/>
      <c r="C564" s="27" t="n"/>
      <c r="D564" s="27" t="n"/>
      <c r="E564" s="27">
        <f>IFERROR(VLOOKUP(D563,PLAN_PCG!$A:$B,2,FALSE),"")</f>
        <v/>
      </c>
      <c r="F564" s="27" t="n"/>
      <c r="G564" s="28" t="n"/>
      <c r="H564" s="28" t="n"/>
      <c r="I564" s="27" t="n"/>
      <c r="J564" s="27">
        <f>IFERROR(VLOOKUP(I563,TVA!$A:$C,3,FALSE),"")</f>
        <v/>
      </c>
      <c r="K564" s="28">
        <f>IF(I563="","",ROUND((G563-H563)*VALUE(SUBSTITUTE(J563,"%",""))/100,2))</f>
        <v/>
      </c>
      <c r="L564" s="27">
        <f>IF(C563="","",IF(ABS(SUMIFS($G:$G,$C:$C,C563)-SUMIFS($H:$H,$C:$C,C563))&lt;=PARAMETRES!$C$2,"OK","À équilibrer"))</f>
        <v/>
      </c>
    </row>
    <row r="565">
      <c r="A565" s="22" t="n"/>
      <c r="B565" s="22" t="n"/>
      <c r="C565" s="22" t="n"/>
      <c r="D565" s="22" t="n"/>
      <c r="E565" s="20">
        <f>IFERROR(VLOOKUP(D564,PLAN_PCG!$A:$B,2,FALSE),"")</f>
        <v/>
      </c>
      <c r="F565" s="22" t="n"/>
      <c r="G565" s="23" t="n"/>
      <c r="H565" s="23" t="n"/>
      <c r="I565" s="22" t="n"/>
      <c r="J565" s="20">
        <f>IFERROR(VLOOKUP(I564,TVA!$A:$C,3,FALSE),"")</f>
        <v/>
      </c>
      <c r="K565" s="26">
        <f>IF(I564="","",ROUND((G564-H564)*VALUE(SUBSTITUTE(J564,"%",""))/100,2))</f>
        <v/>
      </c>
      <c r="L565" s="20">
        <f>IF(C564="","",IF(ABS(SUMIFS($G:$G,$C:$C,C564)-SUMIFS($H:$H,$C:$C,C564))&lt;=PARAMETRES!$C$2,"OK","À équilibrer"))</f>
        <v/>
      </c>
    </row>
    <row r="566">
      <c r="A566" s="27" t="n"/>
      <c r="B566" s="27" t="n"/>
      <c r="C566" s="27" t="n"/>
      <c r="D566" s="27" t="n"/>
      <c r="E566" s="27">
        <f>IFERROR(VLOOKUP(D565,PLAN_PCG!$A:$B,2,FALSE),"")</f>
        <v/>
      </c>
      <c r="F566" s="27" t="n"/>
      <c r="G566" s="28" t="n"/>
      <c r="H566" s="28" t="n"/>
      <c r="I566" s="27" t="n"/>
      <c r="J566" s="27">
        <f>IFERROR(VLOOKUP(I565,TVA!$A:$C,3,FALSE),"")</f>
        <v/>
      </c>
      <c r="K566" s="28">
        <f>IF(I565="","",ROUND((G565-H565)*VALUE(SUBSTITUTE(J565,"%",""))/100,2))</f>
        <v/>
      </c>
      <c r="L566" s="27">
        <f>IF(C565="","",IF(ABS(SUMIFS($G:$G,$C:$C,C565)-SUMIFS($H:$H,$C:$C,C565))&lt;=PARAMETRES!$C$2,"OK","À équilibrer"))</f>
        <v/>
      </c>
    </row>
    <row r="567">
      <c r="A567" s="22" t="n"/>
      <c r="B567" s="22" t="n"/>
      <c r="C567" s="22" t="n"/>
      <c r="D567" s="22" t="n"/>
      <c r="E567" s="20">
        <f>IFERROR(VLOOKUP(D566,PLAN_PCG!$A:$B,2,FALSE),"")</f>
        <v/>
      </c>
      <c r="F567" s="22" t="n"/>
      <c r="G567" s="23" t="n"/>
      <c r="H567" s="23" t="n"/>
      <c r="I567" s="22" t="n"/>
      <c r="J567" s="20">
        <f>IFERROR(VLOOKUP(I566,TVA!$A:$C,3,FALSE),"")</f>
        <v/>
      </c>
      <c r="K567" s="26">
        <f>IF(I566="","",ROUND((G566-H566)*VALUE(SUBSTITUTE(J566,"%",""))/100,2))</f>
        <v/>
      </c>
      <c r="L567" s="20">
        <f>IF(C566="","",IF(ABS(SUMIFS($G:$G,$C:$C,C566)-SUMIFS($H:$H,$C:$C,C566))&lt;=PARAMETRES!$C$2,"OK","À équilibrer"))</f>
        <v/>
      </c>
    </row>
    <row r="568">
      <c r="A568" s="27" t="n"/>
      <c r="B568" s="27" t="n"/>
      <c r="C568" s="27" t="n"/>
      <c r="D568" s="27" t="n"/>
      <c r="E568" s="27">
        <f>IFERROR(VLOOKUP(D567,PLAN_PCG!$A:$B,2,FALSE),"")</f>
        <v/>
      </c>
      <c r="F568" s="27" t="n"/>
      <c r="G568" s="28" t="n"/>
      <c r="H568" s="28" t="n"/>
      <c r="I568" s="27" t="n"/>
      <c r="J568" s="27">
        <f>IFERROR(VLOOKUP(I567,TVA!$A:$C,3,FALSE),"")</f>
        <v/>
      </c>
      <c r="K568" s="28">
        <f>IF(I567="","",ROUND((G567-H567)*VALUE(SUBSTITUTE(J567,"%",""))/100,2))</f>
        <v/>
      </c>
      <c r="L568" s="27">
        <f>IF(C567="","",IF(ABS(SUMIFS($G:$G,$C:$C,C567)-SUMIFS($H:$H,$C:$C,C567))&lt;=PARAMETRES!$C$2,"OK","À équilibrer"))</f>
        <v/>
      </c>
    </row>
    <row r="569">
      <c r="A569" s="22" t="n"/>
      <c r="B569" s="22" t="n"/>
      <c r="C569" s="22" t="n"/>
      <c r="D569" s="22" t="n"/>
      <c r="E569" s="20">
        <f>IFERROR(VLOOKUP(D568,PLAN_PCG!$A:$B,2,FALSE),"")</f>
        <v/>
      </c>
      <c r="F569" s="22" t="n"/>
      <c r="G569" s="23" t="n"/>
      <c r="H569" s="23" t="n"/>
      <c r="I569" s="22" t="n"/>
      <c r="J569" s="20">
        <f>IFERROR(VLOOKUP(I568,TVA!$A:$C,3,FALSE),"")</f>
        <v/>
      </c>
      <c r="K569" s="26">
        <f>IF(I568="","",ROUND((G568-H568)*VALUE(SUBSTITUTE(J568,"%",""))/100,2))</f>
        <v/>
      </c>
      <c r="L569" s="20">
        <f>IF(C568="","",IF(ABS(SUMIFS($G:$G,$C:$C,C568)-SUMIFS($H:$H,$C:$C,C568))&lt;=PARAMETRES!$C$2,"OK","À équilibrer"))</f>
        <v/>
      </c>
    </row>
    <row r="570">
      <c r="A570" s="27" t="n"/>
      <c r="B570" s="27" t="n"/>
      <c r="C570" s="27" t="n"/>
      <c r="D570" s="27" t="n"/>
      <c r="E570" s="27">
        <f>IFERROR(VLOOKUP(D569,PLAN_PCG!$A:$B,2,FALSE),"")</f>
        <v/>
      </c>
      <c r="F570" s="27" t="n"/>
      <c r="G570" s="28" t="n"/>
      <c r="H570" s="28" t="n"/>
      <c r="I570" s="27" t="n"/>
      <c r="J570" s="27">
        <f>IFERROR(VLOOKUP(I569,TVA!$A:$C,3,FALSE),"")</f>
        <v/>
      </c>
      <c r="K570" s="28">
        <f>IF(I569="","",ROUND((G569-H569)*VALUE(SUBSTITUTE(J569,"%",""))/100,2))</f>
        <v/>
      </c>
      <c r="L570" s="27">
        <f>IF(C569="","",IF(ABS(SUMIFS($G:$G,$C:$C,C569)-SUMIFS($H:$H,$C:$C,C569))&lt;=PARAMETRES!$C$2,"OK","À équilibrer"))</f>
        <v/>
      </c>
    </row>
    <row r="571">
      <c r="A571" s="22" t="n"/>
      <c r="B571" s="22" t="n"/>
      <c r="C571" s="22" t="n"/>
      <c r="D571" s="22" t="n"/>
      <c r="E571" s="20">
        <f>IFERROR(VLOOKUP(D570,PLAN_PCG!$A:$B,2,FALSE),"")</f>
        <v/>
      </c>
      <c r="F571" s="22" t="n"/>
      <c r="G571" s="23" t="n"/>
      <c r="H571" s="23" t="n"/>
      <c r="I571" s="22" t="n"/>
      <c r="J571" s="20">
        <f>IFERROR(VLOOKUP(I570,TVA!$A:$C,3,FALSE),"")</f>
        <v/>
      </c>
      <c r="K571" s="26">
        <f>IF(I570="","",ROUND((G570-H570)*VALUE(SUBSTITUTE(J570,"%",""))/100,2))</f>
        <v/>
      </c>
      <c r="L571" s="20">
        <f>IF(C570="","",IF(ABS(SUMIFS($G:$G,$C:$C,C570)-SUMIFS($H:$H,$C:$C,C570))&lt;=PARAMETRES!$C$2,"OK","À équilibrer"))</f>
        <v/>
      </c>
    </row>
    <row r="572">
      <c r="A572" s="27" t="n"/>
      <c r="B572" s="27" t="n"/>
      <c r="C572" s="27" t="n"/>
      <c r="D572" s="27" t="n"/>
      <c r="E572" s="27">
        <f>IFERROR(VLOOKUP(D571,PLAN_PCG!$A:$B,2,FALSE),"")</f>
        <v/>
      </c>
      <c r="F572" s="27" t="n"/>
      <c r="G572" s="28" t="n"/>
      <c r="H572" s="28" t="n"/>
      <c r="I572" s="27" t="n"/>
      <c r="J572" s="27">
        <f>IFERROR(VLOOKUP(I571,TVA!$A:$C,3,FALSE),"")</f>
        <v/>
      </c>
      <c r="K572" s="28">
        <f>IF(I571="","",ROUND((G571-H571)*VALUE(SUBSTITUTE(J571,"%",""))/100,2))</f>
        <v/>
      </c>
      <c r="L572" s="27">
        <f>IF(C571="","",IF(ABS(SUMIFS($G:$G,$C:$C,C571)-SUMIFS($H:$H,$C:$C,C571))&lt;=PARAMETRES!$C$2,"OK","À équilibrer"))</f>
        <v/>
      </c>
    </row>
    <row r="573">
      <c r="A573" s="22" t="n"/>
      <c r="B573" s="22" t="n"/>
      <c r="C573" s="22" t="n"/>
      <c r="D573" s="22" t="n"/>
      <c r="E573" s="20">
        <f>IFERROR(VLOOKUP(D572,PLAN_PCG!$A:$B,2,FALSE),"")</f>
        <v/>
      </c>
      <c r="F573" s="22" t="n"/>
      <c r="G573" s="23" t="n"/>
      <c r="H573" s="23" t="n"/>
      <c r="I573" s="22" t="n"/>
      <c r="J573" s="20">
        <f>IFERROR(VLOOKUP(I572,TVA!$A:$C,3,FALSE),"")</f>
        <v/>
      </c>
      <c r="K573" s="26">
        <f>IF(I572="","",ROUND((G572-H572)*VALUE(SUBSTITUTE(J572,"%",""))/100,2))</f>
        <v/>
      </c>
      <c r="L573" s="20">
        <f>IF(C572="","",IF(ABS(SUMIFS($G:$G,$C:$C,C572)-SUMIFS($H:$H,$C:$C,C572))&lt;=PARAMETRES!$C$2,"OK","À équilibrer"))</f>
        <v/>
      </c>
    </row>
    <row r="574">
      <c r="A574" s="27" t="n"/>
      <c r="B574" s="27" t="n"/>
      <c r="C574" s="27" t="n"/>
      <c r="D574" s="27" t="n"/>
      <c r="E574" s="27">
        <f>IFERROR(VLOOKUP(D573,PLAN_PCG!$A:$B,2,FALSE),"")</f>
        <v/>
      </c>
      <c r="F574" s="27" t="n"/>
      <c r="G574" s="28" t="n"/>
      <c r="H574" s="28" t="n"/>
      <c r="I574" s="27" t="n"/>
      <c r="J574" s="27">
        <f>IFERROR(VLOOKUP(I573,TVA!$A:$C,3,FALSE),"")</f>
        <v/>
      </c>
      <c r="K574" s="28">
        <f>IF(I573="","",ROUND((G573-H573)*VALUE(SUBSTITUTE(J573,"%",""))/100,2))</f>
        <v/>
      </c>
      <c r="L574" s="27">
        <f>IF(C573="","",IF(ABS(SUMIFS($G:$G,$C:$C,C573)-SUMIFS($H:$H,$C:$C,C573))&lt;=PARAMETRES!$C$2,"OK","À équilibrer"))</f>
        <v/>
      </c>
    </row>
    <row r="575">
      <c r="A575" s="22" t="n"/>
      <c r="B575" s="22" t="n"/>
      <c r="C575" s="22" t="n"/>
      <c r="D575" s="22" t="n"/>
      <c r="E575" s="20">
        <f>IFERROR(VLOOKUP(D574,PLAN_PCG!$A:$B,2,FALSE),"")</f>
        <v/>
      </c>
      <c r="F575" s="22" t="n"/>
      <c r="G575" s="23" t="n"/>
      <c r="H575" s="23" t="n"/>
      <c r="I575" s="22" t="n"/>
      <c r="J575" s="20">
        <f>IFERROR(VLOOKUP(I574,TVA!$A:$C,3,FALSE),"")</f>
        <v/>
      </c>
      <c r="K575" s="26">
        <f>IF(I574="","",ROUND((G574-H574)*VALUE(SUBSTITUTE(J574,"%",""))/100,2))</f>
        <v/>
      </c>
      <c r="L575" s="20">
        <f>IF(C574="","",IF(ABS(SUMIFS($G:$G,$C:$C,C574)-SUMIFS($H:$H,$C:$C,C574))&lt;=PARAMETRES!$C$2,"OK","À équilibrer"))</f>
        <v/>
      </c>
    </row>
    <row r="576">
      <c r="A576" s="27" t="n"/>
      <c r="B576" s="27" t="n"/>
      <c r="C576" s="27" t="n"/>
      <c r="D576" s="27" t="n"/>
      <c r="E576" s="27">
        <f>IFERROR(VLOOKUP(D575,PLAN_PCG!$A:$B,2,FALSE),"")</f>
        <v/>
      </c>
      <c r="F576" s="27" t="n"/>
      <c r="G576" s="28" t="n"/>
      <c r="H576" s="28" t="n"/>
      <c r="I576" s="27" t="n"/>
      <c r="J576" s="27">
        <f>IFERROR(VLOOKUP(I575,TVA!$A:$C,3,FALSE),"")</f>
        <v/>
      </c>
      <c r="K576" s="28">
        <f>IF(I575="","",ROUND((G575-H575)*VALUE(SUBSTITUTE(J575,"%",""))/100,2))</f>
        <v/>
      </c>
      <c r="L576" s="27">
        <f>IF(C575="","",IF(ABS(SUMIFS($G:$G,$C:$C,C575)-SUMIFS($H:$H,$C:$C,C575))&lt;=PARAMETRES!$C$2,"OK","À équilibrer"))</f>
        <v/>
      </c>
    </row>
    <row r="577">
      <c r="A577" s="22" t="n"/>
      <c r="B577" s="22" t="n"/>
      <c r="C577" s="22" t="n"/>
      <c r="D577" s="22" t="n"/>
      <c r="E577" s="20">
        <f>IFERROR(VLOOKUP(D576,PLAN_PCG!$A:$B,2,FALSE),"")</f>
        <v/>
      </c>
      <c r="F577" s="22" t="n"/>
      <c r="G577" s="23" t="n"/>
      <c r="H577" s="23" t="n"/>
      <c r="I577" s="22" t="n"/>
      <c r="J577" s="20">
        <f>IFERROR(VLOOKUP(I576,TVA!$A:$C,3,FALSE),"")</f>
        <v/>
      </c>
      <c r="K577" s="26">
        <f>IF(I576="","",ROUND((G576-H576)*VALUE(SUBSTITUTE(J576,"%",""))/100,2))</f>
        <v/>
      </c>
      <c r="L577" s="20">
        <f>IF(C576="","",IF(ABS(SUMIFS($G:$G,$C:$C,C576)-SUMIFS($H:$H,$C:$C,C576))&lt;=PARAMETRES!$C$2,"OK","À équilibrer"))</f>
        <v/>
      </c>
    </row>
    <row r="578">
      <c r="A578" s="27" t="n"/>
      <c r="B578" s="27" t="n"/>
      <c r="C578" s="27" t="n"/>
      <c r="D578" s="27" t="n"/>
      <c r="E578" s="27">
        <f>IFERROR(VLOOKUP(D577,PLAN_PCG!$A:$B,2,FALSE),"")</f>
        <v/>
      </c>
      <c r="F578" s="27" t="n"/>
      <c r="G578" s="28" t="n"/>
      <c r="H578" s="28" t="n"/>
      <c r="I578" s="27" t="n"/>
      <c r="J578" s="27">
        <f>IFERROR(VLOOKUP(I577,TVA!$A:$C,3,FALSE),"")</f>
        <v/>
      </c>
      <c r="K578" s="28">
        <f>IF(I577="","",ROUND((G577-H577)*VALUE(SUBSTITUTE(J577,"%",""))/100,2))</f>
        <v/>
      </c>
      <c r="L578" s="27">
        <f>IF(C577="","",IF(ABS(SUMIFS($G:$G,$C:$C,C577)-SUMIFS($H:$H,$C:$C,C577))&lt;=PARAMETRES!$C$2,"OK","À équilibrer"))</f>
        <v/>
      </c>
    </row>
    <row r="579">
      <c r="A579" s="22" t="n"/>
      <c r="B579" s="22" t="n"/>
      <c r="C579" s="22" t="n"/>
      <c r="D579" s="22" t="n"/>
      <c r="E579" s="20">
        <f>IFERROR(VLOOKUP(D578,PLAN_PCG!$A:$B,2,FALSE),"")</f>
        <v/>
      </c>
      <c r="F579" s="22" t="n"/>
      <c r="G579" s="23" t="n"/>
      <c r="H579" s="23" t="n"/>
      <c r="I579" s="22" t="n"/>
      <c r="J579" s="20">
        <f>IFERROR(VLOOKUP(I578,TVA!$A:$C,3,FALSE),"")</f>
        <v/>
      </c>
      <c r="K579" s="26">
        <f>IF(I578="","",ROUND((G578-H578)*VALUE(SUBSTITUTE(J578,"%",""))/100,2))</f>
        <v/>
      </c>
      <c r="L579" s="20">
        <f>IF(C578="","",IF(ABS(SUMIFS($G:$G,$C:$C,C578)-SUMIFS($H:$H,$C:$C,C578))&lt;=PARAMETRES!$C$2,"OK","À équilibrer"))</f>
        <v/>
      </c>
    </row>
    <row r="580">
      <c r="A580" s="27" t="n"/>
      <c r="B580" s="27" t="n"/>
      <c r="C580" s="27" t="n"/>
      <c r="D580" s="27" t="n"/>
      <c r="E580" s="27">
        <f>IFERROR(VLOOKUP(D579,PLAN_PCG!$A:$B,2,FALSE),"")</f>
        <v/>
      </c>
      <c r="F580" s="27" t="n"/>
      <c r="G580" s="28" t="n"/>
      <c r="H580" s="28" t="n"/>
      <c r="I580" s="27" t="n"/>
      <c r="J580" s="27">
        <f>IFERROR(VLOOKUP(I579,TVA!$A:$C,3,FALSE),"")</f>
        <v/>
      </c>
      <c r="K580" s="28">
        <f>IF(I579="","",ROUND((G579-H579)*VALUE(SUBSTITUTE(J579,"%",""))/100,2))</f>
        <v/>
      </c>
      <c r="L580" s="27">
        <f>IF(C579="","",IF(ABS(SUMIFS($G:$G,$C:$C,C579)-SUMIFS($H:$H,$C:$C,C579))&lt;=PARAMETRES!$C$2,"OK","À équilibrer"))</f>
        <v/>
      </c>
    </row>
    <row r="581">
      <c r="A581" s="22" t="n"/>
      <c r="B581" s="22" t="n"/>
      <c r="C581" s="22" t="n"/>
      <c r="D581" s="22" t="n"/>
      <c r="E581" s="20">
        <f>IFERROR(VLOOKUP(D580,PLAN_PCG!$A:$B,2,FALSE),"")</f>
        <v/>
      </c>
      <c r="F581" s="22" t="n"/>
      <c r="G581" s="23" t="n"/>
      <c r="H581" s="23" t="n"/>
      <c r="I581" s="22" t="n"/>
      <c r="J581" s="20">
        <f>IFERROR(VLOOKUP(I580,TVA!$A:$C,3,FALSE),"")</f>
        <v/>
      </c>
      <c r="K581" s="26">
        <f>IF(I580="","",ROUND((G580-H580)*VALUE(SUBSTITUTE(J580,"%",""))/100,2))</f>
        <v/>
      </c>
      <c r="L581" s="20">
        <f>IF(C580="","",IF(ABS(SUMIFS($G:$G,$C:$C,C580)-SUMIFS($H:$H,$C:$C,C580))&lt;=PARAMETRES!$C$2,"OK","À équilibrer"))</f>
        <v/>
      </c>
    </row>
    <row r="582">
      <c r="A582" s="27" t="n"/>
      <c r="B582" s="27" t="n"/>
      <c r="C582" s="27" t="n"/>
      <c r="D582" s="27" t="n"/>
      <c r="E582" s="27">
        <f>IFERROR(VLOOKUP(D581,PLAN_PCG!$A:$B,2,FALSE),"")</f>
        <v/>
      </c>
      <c r="F582" s="27" t="n"/>
      <c r="G582" s="28" t="n"/>
      <c r="H582" s="28" t="n"/>
      <c r="I582" s="27" t="n"/>
      <c r="J582" s="27">
        <f>IFERROR(VLOOKUP(I581,TVA!$A:$C,3,FALSE),"")</f>
        <v/>
      </c>
      <c r="K582" s="28">
        <f>IF(I581="","",ROUND((G581-H581)*VALUE(SUBSTITUTE(J581,"%",""))/100,2))</f>
        <v/>
      </c>
      <c r="L582" s="27">
        <f>IF(C581="","",IF(ABS(SUMIFS($G:$G,$C:$C,C581)-SUMIFS($H:$H,$C:$C,C581))&lt;=PARAMETRES!$C$2,"OK","À équilibrer"))</f>
        <v/>
      </c>
    </row>
    <row r="583">
      <c r="A583" s="22" t="n"/>
      <c r="B583" s="22" t="n"/>
      <c r="C583" s="22" t="n"/>
      <c r="D583" s="22" t="n"/>
      <c r="E583" s="20">
        <f>IFERROR(VLOOKUP(D582,PLAN_PCG!$A:$B,2,FALSE),"")</f>
        <v/>
      </c>
      <c r="F583" s="22" t="n"/>
      <c r="G583" s="23" t="n"/>
      <c r="H583" s="23" t="n"/>
      <c r="I583" s="22" t="n"/>
      <c r="J583" s="20">
        <f>IFERROR(VLOOKUP(I582,TVA!$A:$C,3,FALSE),"")</f>
        <v/>
      </c>
      <c r="K583" s="26">
        <f>IF(I582="","",ROUND((G582-H582)*VALUE(SUBSTITUTE(J582,"%",""))/100,2))</f>
        <v/>
      </c>
      <c r="L583" s="20">
        <f>IF(C582="","",IF(ABS(SUMIFS($G:$G,$C:$C,C582)-SUMIFS($H:$H,$C:$C,C582))&lt;=PARAMETRES!$C$2,"OK","À équilibrer"))</f>
        <v/>
      </c>
    </row>
    <row r="584">
      <c r="A584" s="27" t="n"/>
      <c r="B584" s="27" t="n"/>
      <c r="C584" s="27" t="n"/>
      <c r="D584" s="27" t="n"/>
      <c r="E584" s="27">
        <f>IFERROR(VLOOKUP(D583,PLAN_PCG!$A:$B,2,FALSE),"")</f>
        <v/>
      </c>
      <c r="F584" s="27" t="n"/>
      <c r="G584" s="28" t="n"/>
      <c r="H584" s="28" t="n"/>
      <c r="I584" s="27" t="n"/>
      <c r="J584" s="27">
        <f>IFERROR(VLOOKUP(I583,TVA!$A:$C,3,FALSE),"")</f>
        <v/>
      </c>
      <c r="K584" s="28">
        <f>IF(I583="","",ROUND((G583-H583)*VALUE(SUBSTITUTE(J583,"%",""))/100,2))</f>
        <v/>
      </c>
      <c r="L584" s="27">
        <f>IF(C583="","",IF(ABS(SUMIFS($G:$G,$C:$C,C583)-SUMIFS($H:$H,$C:$C,C583))&lt;=PARAMETRES!$C$2,"OK","À équilibrer"))</f>
        <v/>
      </c>
    </row>
    <row r="585">
      <c r="A585" s="22" t="n"/>
      <c r="B585" s="22" t="n"/>
      <c r="C585" s="22" t="n"/>
      <c r="D585" s="22" t="n"/>
      <c r="E585" s="20">
        <f>IFERROR(VLOOKUP(D584,PLAN_PCG!$A:$B,2,FALSE),"")</f>
        <v/>
      </c>
      <c r="F585" s="22" t="n"/>
      <c r="G585" s="23" t="n"/>
      <c r="H585" s="23" t="n"/>
      <c r="I585" s="22" t="n"/>
      <c r="J585" s="20">
        <f>IFERROR(VLOOKUP(I584,TVA!$A:$C,3,FALSE),"")</f>
        <v/>
      </c>
      <c r="K585" s="26">
        <f>IF(I584="","",ROUND((G584-H584)*VALUE(SUBSTITUTE(J584,"%",""))/100,2))</f>
        <v/>
      </c>
      <c r="L585" s="20">
        <f>IF(C584="","",IF(ABS(SUMIFS($G:$G,$C:$C,C584)-SUMIFS($H:$H,$C:$C,C584))&lt;=PARAMETRES!$C$2,"OK","À équilibrer"))</f>
        <v/>
      </c>
    </row>
    <row r="586">
      <c r="A586" s="27" t="n"/>
      <c r="B586" s="27" t="n"/>
      <c r="C586" s="27" t="n"/>
      <c r="D586" s="27" t="n"/>
      <c r="E586" s="27">
        <f>IFERROR(VLOOKUP(D585,PLAN_PCG!$A:$B,2,FALSE),"")</f>
        <v/>
      </c>
      <c r="F586" s="27" t="n"/>
      <c r="G586" s="28" t="n"/>
      <c r="H586" s="28" t="n"/>
      <c r="I586" s="27" t="n"/>
      <c r="J586" s="27">
        <f>IFERROR(VLOOKUP(I585,TVA!$A:$C,3,FALSE),"")</f>
        <v/>
      </c>
      <c r="K586" s="28">
        <f>IF(I585="","",ROUND((G585-H585)*VALUE(SUBSTITUTE(J585,"%",""))/100,2))</f>
        <v/>
      </c>
      <c r="L586" s="27">
        <f>IF(C585="","",IF(ABS(SUMIFS($G:$G,$C:$C,C585)-SUMIFS($H:$H,$C:$C,C585))&lt;=PARAMETRES!$C$2,"OK","À équilibrer"))</f>
        <v/>
      </c>
    </row>
    <row r="587">
      <c r="A587" s="22" t="n"/>
      <c r="B587" s="22" t="n"/>
      <c r="C587" s="22" t="n"/>
      <c r="D587" s="22" t="n"/>
      <c r="E587" s="20">
        <f>IFERROR(VLOOKUP(D586,PLAN_PCG!$A:$B,2,FALSE),"")</f>
        <v/>
      </c>
      <c r="F587" s="22" t="n"/>
      <c r="G587" s="23" t="n"/>
      <c r="H587" s="23" t="n"/>
      <c r="I587" s="22" t="n"/>
      <c r="J587" s="20">
        <f>IFERROR(VLOOKUP(I586,TVA!$A:$C,3,FALSE),"")</f>
        <v/>
      </c>
      <c r="K587" s="26">
        <f>IF(I586="","",ROUND((G586-H586)*VALUE(SUBSTITUTE(J586,"%",""))/100,2))</f>
        <v/>
      </c>
      <c r="L587" s="20">
        <f>IF(C586="","",IF(ABS(SUMIFS($G:$G,$C:$C,C586)-SUMIFS($H:$H,$C:$C,C586))&lt;=PARAMETRES!$C$2,"OK","À équilibrer"))</f>
        <v/>
      </c>
    </row>
    <row r="588">
      <c r="A588" s="27" t="n"/>
      <c r="B588" s="27" t="n"/>
      <c r="C588" s="27" t="n"/>
      <c r="D588" s="27" t="n"/>
      <c r="E588" s="27">
        <f>IFERROR(VLOOKUP(D587,PLAN_PCG!$A:$B,2,FALSE),"")</f>
        <v/>
      </c>
      <c r="F588" s="27" t="n"/>
      <c r="G588" s="28" t="n"/>
      <c r="H588" s="28" t="n"/>
      <c r="I588" s="27" t="n"/>
      <c r="J588" s="27">
        <f>IFERROR(VLOOKUP(I587,TVA!$A:$C,3,FALSE),"")</f>
        <v/>
      </c>
      <c r="K588" s="28">
        <f>IF(I587="","",ROUND((G587-H587)*VALUE(SUBSTITUTE(J587,"%",""))/100,2))</f>
        <v/>
      </c>
      <c r="L588" s="27">
        <f>IF(C587="","",IF(ABS(SUMIFS($G:$G,$C:$C,C587)-SUMIFS($H:$H,$C:$C,C587))&lt;=PARAMETRES!$C$2,"OK","À équilibrer"))</f>
        <v/>
      </c>
    </row>
    <row r="589">
      <c r="A589" s="22" t="n"/>
      <c r="B589" s="22" t="n"/>
      <c r="C589" s="22" t="n"/>
      <c r="D589" s="22" t="n"/>
      <c r="E589" s="20">
        <f>IFERROR(VLOOKUP(D588,PLAN_PCG!$A:$B,2,FALSE),"")</f>
        <v/>
      </c>
      <c r="F589" s="22" t="n"/>
      <c r="G589" s="23" t="n"/>
      <c r="H589" s="23" t="n"/>
      <c r="I589" s="22" t="n"/>
      <c r="J589" s="20">
        <f>IFERROR(VLOOKUP(I588,TVA!$A:$C,3,FALSE),"")</f>
        <v/>
      </c>
      <c r="K589" s="26">
        <f>IF(I588="","",ROUND((G588-H588)*VALUE(SUBSTITUTE(J588,"%",""))/100,2))</f>
        <v/>
      </c>
      <c r="L589" s="20">
        <f>IF(C588="","",IF(ABS(SUMIFS($G:$G,$C:$C,C588)-SUMIFS($H:$H,$C:$C,C588))&lt;=PARAMETRES!$C$2,"OK","À équilibrer"))</f>
        <v/>
      </c>
    </row>
    <row r="590">
      <c r="A590" s="27" t="n"/>
      <c r="B590" s="27" t="n"/>
      <c r="C590" s="27" t="n"/>
      <c r="D590" s="27" t="n"/>
      <c r="E590" s="27">
        <f>IFERROR(VLOOKUP(D589,PLAN_PCG!$A:$B,2,FALSE),"")</f>
        <v/>
      </c>
      <c r="F590" s="27" t="n"/>
      <c r="G590" s="28" t="n"/>
      <c r="H590" s="28" t="n"/>
      <c r="I590" s="27" t="n"/>
      <c r="J590" s="27">
        <f>IFERROR(VLOOKUP(I589,TVA!$A:$C,3,FALSE),"")</f>
        <v/>
      </c>
      <c r="K590" s="28">
        <f>IF(I589="","",ROUND((G589-H589)*VALUE(SUBSTITUTE(J589,"%",""))/100,2))</f>
        <v/>
      </c>
      <c r="L590" s="27">
        <f>IF(C589="","",IF(ABS(SUMIFS($G:$G,$C:$C,C589)-SUMIFS($H:$H,$C:$C,C589))&lt;=PARAMETRES!$C$2,"OK","À équilibrer"))</f>
        <v/>
      </c>
    </row>
    <row r="591">
      <c r="A591" s="22" t="n"/>
      <c r="B591" s="22" t="n"/>
      <c r="C591" s="22" t="n"/>
      <c r="D591" s="22" t="n"/>
      <c r="E591" s="20">
        <f>IFERROR(VLOOKUP(D590,PLAN_PCG!$A:$B,2,FALSE),"")</f>
        <v/>
      </c>
      <c r="F591" s="22" t="n"/>
      <c r="G591" s="23" t="n"/>
      <c r="H591" s="23" t="n"/>
      <c r="I591" s="22" t="n"/>
      <c r="J591" s="20">
        <f>IFERROR(VLOOKUP(I590,TVA!$A:$C,3,FALSE),"")</f>
        <v/>
      </c>
      <c r="K591" s="26">
        <f>IF(I590="","",ROUND((G590-H590)*VALUE(SUBSTITUTE(J590,"%",""))/100,2))</f>
        <v/>
      </c>
      <c r="L591" s="20">
        <f>IF(C590="","",IF(ABS(SUMIFS($G:$G,$C:$C,C590)-SUMIFS($H:$H,$C:$C,C590))&lt;=PARAMETRES!$C$2,"OK","À équilibrer"))</f>
        <v/>
      </c>
    </row>
    <row r="592">
      <c r="A592" s="27" t="n"/>
      <c r="B592" s="27" t="n"/>
      <c r="C592" s="27" t="n"/>
      <c r="D592" s="27" t="n"/>
      <c r="E592" s="27">
        <f>IFERROR(VLOOKUP(D591,PLAN_PCG!$A:$B,2,FALSE),"")</f>
        <v/>
      </c>
      <c r="F592" s="27" t="n"/>
      <c r="G592" s="28" t="n"/>
      <c r="H592" s="28" t="n"/>
      <c r="I592" s="27" t="n"/>
      <c r="J592" s="27">
        <f>IFERROR(VLOOKUP(I591,TVA!$A:$C,3,FALSE),"")</f>
        <v/>
      </c>
      <c r="K592" s="28">
        <f>IF(I591="","",ROUND((G591-H591)*VALUE(SUBSTITUTE(J591,"%",""))/100,2))</f>
        <v/>
      </c>
      <c r="L592" s="27">
        <f>IF(C591="","",IF(ABS(SUMIFS($G:$G,$C:$C,C591)-SUMIFS($H:$H,$C:$C,C591))&lt;=PARAMETRES!$C$2,"OK","À équilibrer"))</f>
        <v/>
      </c>
    </row>
    <row r="593">
      <c r="A593" s="22" t="n"/>
      <c r="B593" s="22" t="n"/>
      <c r="C593" s="22" t="n"/>
      <c r="D593" s="22" t="n"/>
      <c r="E593" s="20">
        <f>IFERROR(VLOOKUP(D592,PLAN_PCG!$A:$B,2,FALSE),"")</f>
        <v/>
      </c>
      <c r="F593" s="22" t="n"/>
      <c r="G593" s="23" t="n"/>
      <c r="H593" s="23" t="n"/>
      <c r="I593" s="22" t="n"/>
      <c r="J593" s="20">
        <f>IFERROR(VLOOKUP(I592,TVA!$A:$C,3,FALSE),"")</f>
        <v/>
      </c>
      <c r="K593" s="26">
        <f>IF(I592="","",ROUND((G592-H592)*VALUE(SUBSTITUTE(J592,"%",""))/100,2))</f>
        <v/>
      </c>
      <c r="L593" s="20">
        <f>IF(C592="","",IF(ABS(SUMIFS($G:$G,$C:$C,C592)-SUMIFS($H:$H,$C:$C,C592))&lt;=PARAMETRES!$C$2,"OK","À équilibrer"))</f>
        <v/>
      </c>
    </row>
    <row r="594">
      <c r="A594" s="27" t="n"/>
      <c r="B594" s="27" t="n"/>
      <c r="C594" s="27" t="n"/>
      <c r="D594" s="27" t="n"/>
      <c r="E594" s="27">
        <f>IFERROR(VLOOKUP(D593,PLAN_PCG!$A:$B,2,FALSE),"")</f>
        <v/>
      </c>
      <c r="F594" s="27" t="n"/>
      <c r="G594" s="28" t="n"/>
      <c r="H594" s="28" t="n"/>
      <c r="I594" s="27" t="n"/>
      <c r="J594" s="27">
        <f>IFERROR(VLOOKUP(I593,TVA!$A:$C,3,FALSE),"")</f>
        <v/>
      </c>
      <c r="K594" s="28">
        <f>IF(I593="","",ROUND((G593-H593)*VALUE(SUBSTITUTE(J593,"%",""))/100,2))</f>
        <v/>
      </c>
      <c r="L594" s="27">
        <f>IF(C593="","",IF(ABS(SUMIFS($G:$G,$C:$C,C593)-SUMIFS($H:$H,$C:$C,C593))&lt;=PARAMETRES!$C$2,"OK","À équilibrer"))</f>
        <v/>
      </c>
    </row>
    <row r="595">
      <c r="A595" s="22" t="n"/>
      <c r="B595" s="22" t="n"/>
      <c r="C595" s="22" t="n"/>
      <c r="D595" s="22" t="n"/>
      <c r="E595" s="20">
        <f>IFERROR(VLOOKUP(D594,PLAN_PCG!$A:$B,2,FALSE),"")</f>
        <v/>
      </c>
      <c r="F595" s="22" t="n"/>
      <c r="G595" s="23" t="n"/>
      <c r="H595" s="23" t="n"/>
      <c r="I595" s="22" t="n"/>
      <c r="J595" s="20">
        <f>IFERROR(VLOOKUP(I594,TVA!$A:$C,3,FALSE),"")</f>
        <v/>
      </c>
      <c r="K595" s="26">
        <f>IF(I594="","",ROUND((G594-H594)*VALUE(SUBSTITUTE(J594,"%",""))/100,2))</f>
        <v/>
      </c>
      <c r="L595" s="20">
        <f>IF(C594="","",IF(ABS(SUMIFS($G:$G,$C:$C,C594)-SUMIFS($H:$H,$C:$C,C594))&lt;=PARAMETRES!$C$2,"OK","À équilibrer"))</f>
        <v/>
      </c>
    </row>
    <row r="596">
      <c r="A596" s="27" t="n"/>
      <c r="B596" s="27" t="n"/>
      <c r="C596" s="27" t="n"/>
      <c r="D596" s="27" t="n"/>
      <c r="E596" s="27">
        <f>IFERROR(VLOOKUP(D595,PLAN_PCG!$A:$B,2,FALSE),"")</f>
        <v/>
      </c>
      <c r="F596" s="27" t="n"/>
      <c r="G596" s="28" t="n"/>
      <c r="H596" s="28" t="n"/>
      <c r="I596" s="27" t="n"/>
      <c r="J596" s="27">
        <f>IFERROR(VLOOKUP(I595,TVA!$A:$C,3,FALSE),"")</f>
        <v/>
      </c>
      <c r="K596" s="28">
        <f>IF(I595="","",ROUND((G595-H595)*VALUE(SUBSTITUTE(J595,"%",""))/100,2))</f>
        <v/>
      </c>
      <c r="L596" s="27">
        <f>IF(C595="","",IF(ABS(SUMIFS($G:$G,$C:$C,C595)-SUMIFS($H:$H,$C:$C,C595))&lt;=PARAMETRES!$C$2,"OK","À équilibrer"))</f>
        <v/>
      </c>
    </row>
    <row r="597">
      <c r="A597" s="22" t="n"/>
      <c r="B597" s="22" t="n"/>
      <c r="C597" s="22" t="n"/>
      <c r="D597" s="22" t="n"/>
      <c r="E597" s="20">
        <f>IFERROR(VLOOKUP(D596,PLAN_PCG!$A:$B,2,FALSE),"")</f>
        <v/>
      </c>
      <c r="F597" s="22" t="n"/>
      <c r="G597" s="23" t="n"/>
      <c r="H597" s="23" t="n"/>
      <c r="I597" s="22" t="n"/>
      <c r="J597" s="20">
        <f>IFERROR(VLOOKUP(I596,TVA!$A:$C,3,FALSE),"")</f>
        <v/>
      </c>
      <c r="K597" s="26">
        <f>IF(I596="","",ROUND((G596-H596)*VALUE(SUBSTITUTE(J596,"%",""))/100,2))</f>
        <v/>
      </c>
      <c r="L597" s="20">
        <f>IF(C596="","",IF(ABS(SUMIFS($G:$G,$C:$C,C596)-SUMIFS($H:$H,$C:$C,C596))&lt;=PARAMETRES!$C$2,"OK","À équilibrer"))</f>
        <v/>
      </c>
    </row>
    <row r="598">
      <c r="A598" s="27" t="n"/>
      <c r="B598" s="27" t="n"/>
      <c r="C598" s="27" t="n"/>
      <c r="D598" s="27" t="n"/>
      <c r="E598" s="27">
        <f>IFERROR(VLOOKUP(D597,PLAN_PCG!$A:$B,2,FALSE),"")</f>
        <v/>
      </c>
      <c r="F598" s="27" t="n"/>
      <c r="G598" s="28" t="n"/>
      <c r="H598" s="28" t="n"/>
      <c r="I598" s="27" t="n"/>
      <c r="J598" s="27">
        <f>IFERROR(VLOOKUP(I597,TVA!$A:$C,3,FALSE),"")</f>
        <v/>
      </c>
      <c r="K598" s="28">
        <f>IF(I597="","",ROUND((G597-H597)*VALUE(SUBSTITUTE(J597,"%",""))/100,2))</f>
        <v/>
      </c>
      <c r="L598" s="27">
        <f>IF(C597="","",IF(ABS(SUMIFS($G:$G,$C:$C,C597)-SUMIFS($H:$H,$C:$C,C597))&lt;=PARAMETRES!$C$2,"OK","À équilibrer"))</f>
        <v/>
      </c>
    </row>
    <row r="599">
      <c r="A599" s="22" t="n"/>
      <c r="B599" s="22" t="n"/>
      <c r="C599" s="22" t="n"/>
      <c r="D599" s="22" t="n"/>
      <c r="E599" s="20">
        <f>IFERROR(VLOOKUP(D598,PLAN_PCG!$A:$B,2,FALSE),"")</f>
        <v/>
      </c>
      <c r="F599" s="22" t="n"/>
      <c r="G599" s="23" t="n"/>
      <c r="H599" s="23" t="n"/>
      <c r="I599" s="22" t="n"/>
      <c r="J599" s="20">
        <f>IFERROR(VLOOKUP(I598,TVA!$A:$C,3,FALSE),"")</f>
        <v/>
      </c>
      <c r="K599" s="26">
        <f>IF(I598="","",ROUND((G598-H598)*VALUE(SUBSTITUTE(J598,"%",""))/100,2))</f>
        <v/>
      </c>
      <c r="L599" s="20">
        <f>IF(C598="","",IF(ABS(SUMIFS($G:$G,$C:$C,C598)-SUMIFS($H:$H,$C:$C,C598))&lt;=PARAMETRES!$C$2,"OK","À équilibrer"))</f>
        <v/>
      </c>
    </row>
    <row r="600">
      <c r="A600" s="27" t="n"/>
      <c r="B600" s="27" t="n"/>
      <c r="C600" s="27" t="n"/>
      <c r="D600" s="27" t="n"/>
      <c r="E600" s="27">
        <f>IFERROR(VLOOKUP(D599,PLAN_PCG!$A:$B,2,FALSE),"")</f>
        <v/>
      </c>
      <c r="F600" s="27" t="n"/>
      <c r="G600" s="28" t="n"/>
      <c r="H600" s="28" t="n"/>
      <c r="I600" s="27" t="n"/>
      <c r="J600" s="27">
        <f>IFERROR(VLOOKUP(I599,TVA!$A:$C,3,FALSE),"")</f>
        <v/>
      </c>
      <c r="K600" s="28">
        <f>IF(I599="","",ROUND((G599-H599)*VALUE(SUBSTITUTE(J599,"%",""))/100,2))</f>
        <v/>
      </c>
      <c r="L600" s="27">
        <f>IF(C599="","",IF(ABS(SUMIFS($G:$G,$C:$C,C599)-SUMIFS($H:$H,$C:$C,C599))&lt;=PARAMETRES!$C$2,"OK","À équilibrer"))</f>
        <v/>
      </c>
    </row>
    <row r="601">
      <c r="A601" s="22" t="n"/>
      <c r="B601" s="22" t="n"/>
      <c r="C601" s="22" t="n"/>
      <c r="D601" s="22" t="n"/>
      <c r="E601" s="20">
        <f>IFERROR(VLOOKUP(D600,PLAN_PCG!$A:$B,2,FALSE),"")</f>
        <v/>
      </c>
      <c r="F601" s="22" t="n"/>
      <c r="G601" s="23" t="n"/>
      <c r="H601" s="23" t="n"/>
      <c r="I601" s="22" t="n"/>
      <c r="J601" s="20">
        <f>IFERROR(VLOOKUP(I600,TVA!$A:$C,3,FALSE),"")</f>
        <v/>
      </c>
      <c r="K601" s="26">
        <f>IF(I600="","",ROUND((G600-H600)*VALUE(SUBSTITUTE(J600,"%",""))/100,2))</f>
        <v/>
      </c>
      <c r="L601" s="20">
        <f>IF(C600="","",IF(ABS(SUMIFS($G:$G,$C:$C,C600)-SUMIFS($H:$H,$C:$C,C600))&lt;=PARAMETRES!$C$2,"OK","À équilibrer"))</f>
        <v/>
      </c>
    </row>
    <row r="602">
      <c r="A602" s="27" t="n"/>
      <c r="B602" s="27" t="n"/>
      <c r="C602" s="27" t="n"/>
      <c r="D602" s="27" t="n"/>
      <c r="E602" s="27">
        <f>IFERROR(VLOOKUP(D601,PLAN_PCG!$A:$B,2,FALSE),"")</f>
        <v/>
      </c>
      <c r="F602" s="27" t="n"/>
      <c r="G602" s="28" t="n"/>
      <c r="H602" s="28" t="n"/>
      <c r="I602" s="27" t="n"/>
      <c r="J602" s="27">
        <f>IFERROR(VLOOKUP(I601,TVA!$A:$C,3,FALSE),"")</f>
        <v/>
      </c>
      <c r="K602" s="28">
        <f>IF(I601="","",ROUND((G601-H601)*VALUE(SUBSTITUTE(J601,"%",""))/100,2))</f>
        <v/>
      </c>
      <c r="L602" s="27">
        <f>IF(C601="","",IF(ABS(SUMIFS($G:$G,$C:$C,C601)-SUMIFS($H:$H,$C:$C,C601))&lt;=PARAMETRES!$C$2,"OK","À équilibrer"))</f>
        <v/>
      </c>
    </row>
    <row r="603">
      <c r="A603" s="22" t="n"/>
      <c r="B603" s="22" t="n"/>
      <c r="C603" s="22" t="n"/>
      <c r="D603" s="22" t="n"/>
      <c r="E603" s="20">
        <f>IFERROR(VLOOKUP(D602,PLAN_PCG!$A:$B,2,FALSE),"")</f>
        <v/>
      </c>
      <c r="F603" s="22" t="n"/>
      <c r="G603" s="23" t="n"/>
      <c r="H603" s="23" t="n"/>
      <c r="I603" s="22" t="n"/>
      <c r="J603" s="20">
        <f>IFERROR(VLOOKUP(I602,TVA!$A:$C,3,FALSE),"")</f>
        <v/>
      </c>
      <c r="K603" s="26">
        <f>IF(I602="","",ROUND((G602-H602)*VALUE(SUBSTITUTE(J602,"%",""))/100,2))</f>
        <v/>
      </c>
      <c r="L603" s="20">
        <f>IF(C602="","",IF(ABS(SUMIFS($G:$G,$C:$C,C602)-SUMIFS($H:$H,$C:$C,C602))&lt;=PARAMETRES!$C$2,"OK","À équilibrer"))</f>
        <v/>
      </c>
    </row>
    <row r="604">
      <c r="A604" s="27" t="n"/>
      <c r="B604" s="27" t="n"/>
      <c r="C604" s="27" t="n"/>
      <c r="D604" s="27" t="n"/>
      <c r="E604" s="27">
        <f>IFERROR(VLOOKUP(D603,PLAN_PCG!$A:$B,2,FALSE),"")</f>
        <v/>
      </c>
      <c r="F604" s="27" t="n"/>
      <c r="G604" s="28" t="n"/>
      <c r="H604" s="28" t="n"/>
      <c r="I604" s="27" t="n"/>
      <c r="J604" s="27">
        <f>IFERROR(VLOOKUP(I603,TVA!$A:$C,3,FALSE),"")</f>
        <v/>
      </c>
      <c r="K604" s="28">
        <f>IF(I603="","",ROUND((G603-H603)*VALUE(SUBSTITUTE(J603,"%",""))/100,2))</f>
        <v/>
      </c>
      <c r="L604" s="27">
        <f>IF(C603="","",IF(ABS(SUMIFS($G:$G,$C:$C,C603)-SUMIFS($H:$H,$C:$C,C603))&lt;=PARAMETRES!$C$2,"OK","À équilibrer"))</f>
        <v/>
      </c>
    </row>
    <row r="605">
      <c r="A605" s="22" t="n"/>
      <c r="B605" s="22" t="n"/>
      <c r="C605" s="22" t="n"/>
      <c r="D605" s="22" t="n"/>
      <c r="E605" s="20">
        <f>IFERROR(VLOOKUP(D604,PLAN_PCG!$A:$B,2,FALSE),"")</f>
        <v/>
      </c>
      <c r="F605" s="22" t="n"/>
      <c r="G605" s="23" t="n"/>
      <c r="H605" s="23" t="n"/>
      <c r="I605" s="22" t="n"/>
      <c r="J605" s="20">
        <f>IFERROR(VLOOKUP(I604,TVA!$A:$C,3,FALSE),"")</f>
        <v/>
      </c>
      <c r="K605" s="26">
        <f>IF(I604="","",ROUND((G604-H604)*VALUE(SUBSTITUTE(J604,"%",""))/100,2))</f>
        <v/>
      </c>
      <c r="L605" s="20">
        <f>IF(C604="","",IF(ABS(SUMIFS($G:$G,$C:$C,C604)-SUMIFS($H:$H,$C:$C,C604))&lt;=PARAMETRES!$C$2,"OK","À équilibrer"))</f>
        <v/>
      </c>
    </row>
    <row r="606">
      <c r="A606" s="27" t="n"/>
      <c r="B606" s="27" t="n"/>
      <c r="C606" s="27" t="n"/>
      <c r="D606" s="27" t="n"/>
      <c r="E606" s="27">
        <f>IFERROR(VLOOKUP(D605,PLAN_PCG!$A:$B,2,FALSE),"")</f>
        <v/>
      </c>
      <c r="F606" s="27" t="n"/>
      <c r="G606" s="28" t="n"/>
      <c r="H606" s="28" t="n"/>
      <c r="I606" s="27" t="n"/>
      <c r="J606" s="27">
        <f>IFERROR(VLOOKUP(I605,TVA!$A:$C,3,FALSE),"")</f>
        <v/>
      </c>
      <c r="K606" s="28">
        <f>IF(I605="","",ROUND((G605-H605)*VALUE(SUBSTITUTE(J605,"%",""))/100,2))</f>
        <v/>
      </c>
      <c r="L606" s="27">
        <f>IF(C605="","",IF(ABS(SUMIFS($G:$G,$C:$C,C605)-SUMIFS($H:$H,$C:$C,C605))&lt;=PARAMETRES!$C$2,"OK","À équilibrer"))</f>
        <v/>
      </c>
    </row>
    <row r="607">
      <c r="A607" s="22" t="n"/>
      <c r="B607" s="22" t="n"/>
      <c r="C607" s="22" t="n"/>
      <c r="D607" s="22" t="n"/>
      <c r="E607" s="20">
        <f>IFERROR(VLOOKUP(D606,PLAN_PCG!$A:$B,2,FALSE),"")</f>
        <v/>
      </c>
      <c r="F607" s="22" t="n"/>
      <c r="G607" s="23" t="n"/>
      <c r="H607" s="23" t="n"/>
      <c r="I607" s="22" t="n"/>
      <c r="J607" s="20">
        <f>IFERROR(VLOOKUP(I606,TVA!$A:$C,3,FALSE),"")</f>
        <v/>
      </c>
      <c r="K607" s="26">
        <f>IF(I606="","",ROUND((G606-H606)*VALUE(SUBSTITUTE(J606,"%",""))/100,2))</f>
        <v/>
      </c>
      <c r="L607" s="20">
        <f>IF(C606="","",IF(ABS(SUMIFS($G:$G,$C:$C,C606)-SUMIFS($H:$H,$C:$C,C606))&lt;=PARAMETRES!$C$2,"OK","À équilibrer"))</f>
        <v/>
      </c>
    </row>
    <row r="608">
      <c r="A608" s="27" t="n"/>
      <c r="B608" s="27" t="n"/>
      <c r="C608" s="27" t="n"/>
      <c r="D608" s="27" t="n"/>
      <c r="E608" s="27">
        <f>IFERROR(VLOOKUP(D607,PLAN_PCG!$A:$B,2,FALSE),"")</f>
        <v/>
      </c>
      <c r="F608" s="27" t="n"/>
      <c r="G608" s="28" t="n"/>
      <c r="H608" s="28" t="n"/>
      <c r="I608" s="27" t="n"/>
      <c r="J608" s="27">
        <f>IFERROR(VLOOKUP(I607,TVA!$A:$C,3,FALSE),"")</f>
        <v/>
      </c>
      <c r="K608" s="28">
        <f>IF(I607="","",ROUND((G607-H607)*VALUE(SUBSTITUTE(J607,"%",""))/100,2))</f>
        <v/>
      </c>
      <c r="L608" s="27">
        <f>IF(C607="","",IF(ABS(SUMIFS($G:$G,$C:$C,C607)-SUMIFS($H:$H,$C:$C,C607))&lt;=PARAMETRES!$C$2,"OK","À équilibrer"))</f>
        <v/>
      </c>
    </row>
    <row r="609">
      <c r="A609" s="22" t="n"/>
      <c r="B609" s="22" t="n"/>
      <c r="C609" s="22" t="n"/>
      <c r="D609" s="22" t="n"/>
      <c r="E609" s="20">
        <f>IFERROR(VLOOKUP(D608,PLAN_PCG!$A:$B,2,FALSE),"")</f>
        <v/>
      </c>
      <c r="F609" s="22" t="n"/>
      <c r="G609" s="23" t="n"/>
      <c r="H609" s="23" t="n"/>
      <c r="I609" s="22" t="n"/>
      <c r="J609" s="20">
        <f>IFERROR(VLOOKUP(I608,TVA!$A:$C,3,FALSE),"")</f>
        <v/>
      </c>
      <c r="K609" s="26">
        <f>IF(I608="","",ROUND((G608-H608)*VALUE(SUBSTITUTE(J608,"%",""))/100,2))</f>
        <v/>
      </c>
      <c r="L609" s="20">
        <f>IF(C608="","",IF(ABS(SUMIFS($G:$G,$C:$C,C608)-SUMIFS($H:$H,$C:$C,C608))&lt;=PARAMETRES!$C$2,"OK","À équilibrer"))</f>
        <v/>
      </c>
    </row>
    <row r="610">
      <c r="A610" s="27" t="n"/>
      <c r="B610" s="27" t="n"/>
      <c r="C610" s="27" t="n"/>
      <c r="D610" s="27" t="n"/>
      <c r="E610" s="27">
        <f>IFERROR(VLOOKUP(D609,PLAN_PCG!$A:$B,2,FALSE),"")</f>
        <v/>
      </c>
      <c r="F610" s="27" t="n"/>
      <c r="G610" s="28" t="n"/>
      <c r="H610" s="28" t="n"/>
      <c r="I610" s="27" t="n"/>
      <c r="J610" s="27">
        <f>IFERROR(VLOOKUP(I609,TVA!$A:$C,3,FALSE),"")</f>
        <v/>
      </c>
      <c r="K610" s="28">
        <f>IF(I609="","",ROUND((G609-H609)*VALUE(SUBSTITUTE(J609,"%",""))/100,2))</f>
        <v/>
      </c>
      <c r="L610" s="27">
        <f>IF(C609="","",IF(ABS(SUMIFS($G:$G,$C:$C,C609)-SUMIFS($H:$H,$C:$C,C609))&lt;=PARAMETRES!$C$2,"OK","À équilibrer"))</f>
        <v/>
      </c>
    </row>
    <row r="611">
      <c r="A611" s="22" t="n"/>
      <c r="B611" s="22" t="n"/>
      <c r="C611" s="22" t="n"/>
      <c r="D611" s="22" t="n"/>
      <c r="E611" s="20">
        <f>IFERROR(VLOOKUP(D610,PLAN_PCG!$A:$B,2,FALSE),"")</f>
        <v/>
      </c>
      <c r="F611" s="22" t="n"/>
      <c r="G611" s="23" t="n"/>
      <c r="H611" s="23" t="n"/>
      <c r="I611" s="22" t="n"/>
      <c r="J611" s="20">
        <f>IFERROR(VLOOKUP(I610,TVA!$A:$C,3,FALSE),"")</f>
        <v/>
      </c>
      <c r="K611" s="26">
        <f>IF(I610="","",ROUND((G610-H610)*VALUE(SUBSTITUTE(J610,"%",""))/100,2))</f>
        <v/>
      </c>
      <c r="L611" s="20">
        <f>IF(C610="","",IF(ABS(SUMIFS($G:$G,$C:$C,C610)-SUMIFS($H:$H,$C:$C,C610))&lt;=PARAMETRES!$C$2,"OK","À équilibrer"))</f>
        <v/>
      </c>
    </row>
    <row r="612">
      <c r="A612" s="27" t="n"/>
      <c r="B612" s="27" t="n"/>
      <c r="C612" s="27" t="n"/>
      <c r="D612" s="27" t="n"/>
      <c r="E612" s="27">
        <f>IFERROR(VLOOKUP(D611,PLAN_PCG!$A:$B,2,FALSE),"")</f>
        <v/>
      </c>
      <c r="F612" s="27" t="n"/>
      <c r="G612" s="28" t="n"/>
      <c r="H612" s="28" t="n"/>
      <c r="I612" s="27" t="n"/>
      <c r="J612" s="27">
        <f>IFERROR(VLOOKUP(I611,TVA!$A:$C,3,FALSE),"")</f>
        <v/>
      </c>
      <c r="K612" s="28">
        <f>IF(I611="","",ROUND((G611-H611)*VALUE(SUBSTITUTE(J611,"%",""))/100,2))</f>
        <v/>
      </c>
      <c r="L612" s="27">
        <f>IF(C611="","",IF(ABS(SUMIFS($G:$G,$C:$C,C611)-SUMIFS($H:$H,$C:$C,C611))&lt;=PARAMETRES!$C$2,"OK","À équilibrer"))</f>
        <v/>
      </c>
    </row>
    <row r="613">
      <c r="A613" s="22" t="n"/>
      <c r="B613" s="22" t="n"/>
      <c r="C613" s="22" t="n"/>
      <c r="D613" s="22" t="n"/>
      <c r="E613" s="20">
        <f>IFERROR(VLOOKUP(D612,PLAN_PCG!$A:$B,2,FALSE),"")</f>
        <v/>
      </c>
      <c r="F613" s="22" t="n"/>
      <c r="G613" s="23" t="n"/>
      <c r="H613" s="23" t="n"/>
      <c r="I613" s="22" t="n"/>
      <c r="J613" s="20">
        <f>IFERROR(VLOOKUP(I612,TVA!$A:$C,3,FALSE),"")</f>
        <v/>
      </c>
      <c r="K613" s="26">
        <f>IF(I612="","",ROUND((G612-H612)*VALUE(SUBSTITUTE(J612,"%",""))/100,2))</f>
        <v/>
      </c>
      <c r="L613" s="20">
        <f>IF(C612="","",IF(ABS(SUMIFS($G:$G,$C:$C,C612)-SUMIFS($H:$H,$C:$C,C612))&lt;=PARAMETRES!$C$2,"OK","À équilibrer"))</f>
        <v/>
      </c>
    </row>
    <row r="614">
      <c r="A614" s="27" t="n"/>
      <c r="B614" s="27" t="n"/>
      <c r="C614" s="27" t="n"/>
      <c r="D614" s="27" t="n"/>
      <c r="E614" s="27">
        <f>IFERROR(VLOOKUP(D613,PLAN_PCG!$A:$B,2,FALSE),"")</f>
        <v/>
      </c>
      <c r="F614" s="27" t="n"/>
      <c r="G614" s="28" t="n"/>
      <c r="H614" s="28" t="n"/>
      <c r="I614" s="27" t="n"/>
      <c r="J614" s="27">
        <f>IFERROR(VLOOKUP(I613,TVA!$A:$C,3,FALSE),"")</f>
        <v/>
      </c>
      <c r="K614" s="28">
        <f>IF(I613="","",ROUND((G613-H613)*VALUE(SUBSTITUTE(J613,"%",""))/100,2))</f>
        <v/>
      </c>
      <c r="L614" s="27">
        <f>IF(C613="","",IF(ABS(SUMIFS($G:$G,$C:$C,C613)-SUMIFS($H:$H,$C:$C,C613))&lt;=PARAMETRES!$C$2,"OK","À équilibrer"))</f>
        <v/>
      </c>
    </row>
    <row r="615">
      <c r="A615" s="22" t="n"/>
      <c r="B615" s="22" t="n"/>
      <c r="C615" s="22" t="n"/>
      <c r="D615" s="22" t="n"/>
      <c r="E615" s="20">
        <f>IFERROR(VLOOKUP(D614,PLAN_PCG!$A:$B,2,FALSE),"")</f>
        <v/>
      </c>
      <c r="F615" s="22" t="n"/>
      <c r="G615" s="23" t="n"/>
      <c r="H615" s="23" t="n"/>
      <c r="I615" s="22" t="n"/>
      <c r="J615" s="20">
        <f>IFERROR(VLOOKUP(I614,TVA!$A:$C,3,FALSE),"")</f>
        <v/>
      </c>
      <c r="K615" s="26">
        <f>IF(I614="","",ROUND((G614-H614)*VALUE(SUBSTITUTE(J614,"%",""))/100,2))</f>
        <v/>
      </c>
      <c r="L615" s="20">
        <f>IF(C614="","",IF(ABS(SUMIFS($G:$G,$C:$C,C614)-SUMIFS($H:$H,$C:$C,C614))&lt;=PARAMETRES!$C$2,"OK","À équilibrer"))</f>
        <v/>
      </c>
    </row>
    <row r="616">
      <c r="A616" s="27" t="n"/>
      <c r="B616" s="27" t="n"/>
      <c r="C616" s="27" t="n"/>
      <c r="D616" s="27" t="n"/>
      <c r="E616" s="27">
        <f>IFERROR(VLOOKUP(D615,PLAN_PCG!$A:$B,2,FALSE),"")</f>
        <v/>
      </c>
      <c r="F616" s="27" t="n"/>
      <c r="G616" s="28" t="n"/>
      <c r="H616" s="28" t="n"/>
      <c r="I616" s="27" t="n"/>
      <c r="J616" s="27">
        <f>IFERROR(VLOOKUP(I615,TVA!$A:$C,3,FALSE),"")</f>
        <v/>
      </c>
      <c r="K616" s="28">
        <f>IF(I615="","",ROUND((G615-H615)*VALUE(SUBSTITUTE(J615,"%",""))/100,2))</f>
        <v/>
      </c>
      <c r="L616" s="27">
        <f>IF(C615="","",IF(ABS(SUMIFS($G:$G,$C:$C,C615)-SUMIFS($H:$H,$C:$C,C615))&lt;=PARAMETRES!$C$2,"OK","À équilibrer"))</f>
        <v/>
      </c>
    </row>
    <row r="617">
      <c r="A617" s="22" t="n"/>
      <c r="B617" s="22" t="n"/>
      <c r="C617" s="22" t="n"/>
      <c r="D617" s="22" t="n"/>
      <c r="E617" s="20">
        <f>IFERROR(VLOOKUP(D616,PLAN_PCG!$A:$B,2,FALSE),"")</f>
        <v/>
      </c>
      <c r="F617" s="22" t="n"/>
      <c r="G617" s="23" t="n"/>
      <c r="H617" s="23" t="n"/>
      <c r="I617" s="22" t="n"/>
      <c r="J617" s="20">
        <f>IFERROR(VLOOKUP(I616,TVA!$A:$C,3,FALSE),"")</f>
        <v/>
      </c>
      <c r="K617" s="26">
        <f>IF(I616="","",ROUND((G616-H616)*VALUE(SUBSTITUTE(J616,"%",""))/100,2))</f>
        <v/>
      </c>
      <c r="L617" s="20">
        <f>IF(C616="","",IF(ABS(SUMIFS($G:$G,$C:$C,C616)-SUMIFS($H:$H,$C:$C,C616))&lt;=PARAMETRES!$C$2,"OK","À équilibrer"))</f>
        <v/>
      </c>
    </row>
    <row r="618">
      <c r="A618" s="27" t="n"/>
      <c r="B618" s="27" t="n"/>
      <c r="C618" s="27" t="n"/>
      <c r="D618" s="27" t="n"/>
      <c r="E618" s="27">
        <f>IFERROR(VLOOKUP(D617,PLAN_PCG!$A:$B,2,FALSE),"")</f>
        <v/>
      </c>
      <c r="F618" s="27" t="n"/>
      <c r="G618" s="28" t="n"/>
      <c r="H618" s="28" t="n"/>
      <c r="I618" s="27" t="n"/>
      <c r="J618" s="27">
        <f>IFERROR(VLOOKUP(I617,TVA!$A:$C,3,FALSE),"")</f>
        <v/>
      </c>
      <c r="K618" s="28">
        <f>IF(I617="","",ROUND((G617-H617)*VALUE(SUBSTITUTE(J617,"%",""))/100,2))</f>
        <v/>
      </c>
      <c r="L618" s="27">
        <f>IF(C617="","",IF(ABS(SUMIFS($G:$G,$C:$C,C617)-SUMIFS($H:$H,$C:$C,C617))&lt;=PARAMETRES!$C$2,"OK","À équilibrer"))</f>
        <v/>
      </c>
    </row>
    <row r="619">
      <c r="A619" s="22" t="n"/>
      <c r="B619" s="22" t="n"/>
      <c r="C619" s="22" t="n"/>
      <c r="D619" s="22" t="n"/>
      <c r="E619" s="20">
        <f>IFERROR(VLOOKUP(D618,PLAN_PCG!$A:$B,2,FALSE),"")</f>
        <v/>
      </c>
      <c r="F619" s="22" t="n"/>
      <c r="G619" s="23" t="n"/>
      <c r="H619" s="23" t="n"/>
      <c r="I619" s="22" t="n"/>
      <c r="J619" s="20">
        <f>IFERROR(VLOOKUP(I618,TVA!$A:$C,3,FALSE),"")</f>
        <v/>
      </c>
      <c r="K619" s="26">
        <f>IF(I618="","",ROUND((G618-H618)*VALUE(SUBSTITUTE(J618,"%",""))/100,2))</f>
        <v/>
      </c>
      <c r="L619" s="20">
        <f>IF(C618="","",IF(ABS(SUMIFS($G:$G,$C:$C,C618)-SUMIFS($H:$H,$C:$C,C618))&lt;=PARAMETRES!$C$2,"OK","À équilibrer"))</f>
        <v/>
      </c>
    </row>
    <row r="620">
      <c r="A620" s="27" t="n"/>
      <c r="B620" s="27" t="n"/>
      <c r="C620" s="27" t="n"/>
      <c r="D620" s="27" t="n"/>
      <c r="E620" s="27">
        <f>IFERROR(VLOOKUP(D619,PLAN_PCG!$A:$B,2,FALSE),"")</f>
        <v/>
      </c>
      <c r="F620" s="27" t="n"/>
      <c r="G620" s="28" t="n"/>
      <c r="H620" s="28" t="n"/>
      <c r="I620" s="27" t="n"/>
      <c r="J620" s="27">
        <f>IFERROR(VLOOKUP(I619,TVA!$A:$C,3,FALSE),"")</f>
        <v/>
      </c>
      <c r="K620" s="28">
        <f>IF(I619="","",ROUND((G619-H619)*VALUE(SUBSTITUTE(J619,"%",""))/100,2))</f>
        <v/>
      </c>
      <c r="L620" s="27">
        <f>IF(C619="","",IF(ABS(SUMIFS($G:$G,$C:$C,C619)-SUMIFS($H:$H,$C:$C,C619))&lt;=PARAMETRES!$C$2,"OK","À équilibrer"))</f>
        <v/>
      </c>
    </row>
    <row r="621">
      <c r="A621" s="22" t="n"/>
      <c r="B621" s="22" t="n"/>
      <c r="C621" s="22" t="n"/>
      <c r="D621" s="22" t="n"/>
      <c r="E621" s="20">
        <f>IFERROR(VLOOKUP(D620,PLAN_PCG!$A:$B,2,FALSE),"")</f>
        <v/>
      </c>
      <c r="F621" s="22" t="n"/>
      <c r="G621" s="23" t="n"/>
      <c r="H621" s="23" t="n"/>
      <c r="I621" s="22" t="n"/>
      <c r="J621" s="20">
        <f>IFERROR(VLOOKUP(I620,TVA!$A:$C,3,FALSE),"")</f>
        <v/>
      </c>
      <c r="K621" s="26">
        <f>IF(I620="","",ROUND((G620-H620)*VALUE(SUBSTITUTE(J620,"%",""))/100,2))</f>
        <v/>
      </c>
      <c r="L621" s="20">
        <f>IF(C620="","",IF(ABS(SUMIFS($G:$G,$C:$C,C620)-SUMIFS($H:$H,$C:$C,C620))&lt;=PARAMETRES!$C$2,"OK","À équilibrer"))</f>
        <v/>
      </c>
    </row>
    <row r="622">
      <c r="A622" s="27" t="n"/>
      <c r="B622" s="27" t="n"/>
      <c r="C622" s="27" t="n"/>
      <c r="D622" s="27" t="n"/>
      <c r="E622" s="27">
        <f>IFERROR(VLOOKUP(D621,PLAN_PCG!$A:$B,2,FALSE),"")</f>
        <v/>
      </c>
      <c r="F622" s="27" t="n"/>
      <c r="G622" s="28" t="n"/>
      <c r="H622" s="28" t="n"/>
      <c r="I622" s="27" t="n"/>
      <c r="J622" s="27">
        <f>IFERROR(VLOOKUP(I621,TVA!$A:$C,3,FALSE),"")</f>
        <v/>
      </c>
      <c r="K622" s="28">
        <f>IF(I621="","",ROUND((G621-H621)*VALUE(SUBSTITUTE(J621,"%",""))/100,2))</f>
        <v/>
      </c>
      <c r="L622" s="27">
        <f>IF(C621="","",IF(ABS(SUMIFS($G:$G,$C:$C,C621)-SUMIFS($H:$H,$C:$C,C621))&lt;=PARAMETRES!$C$2,"OK","À équilibrer"))</f>
        <v/>
      </c>
    </row>
    <row r="623">
      <c r="A623" s="22" t="n"/>
      <c r="B623" s="22" t="n"/>
      <c r="C623" s="22" t="n"/>
      <c r="D623" s="22" t="n"/>
      <c r="E623" s="20">
        <f>IFERROR(VLOOKUP(D622,PLAN_PCG!$A:$B,2,FALSE),"")</f>
        <v/>
      </c>
      <c r="F623" s="22" t="n"/>
      <c r="G623" s="23" t="n"/>
      <c r="H623" s="23" t="n"/>
      <c r="I623" s="22" t="n"/>
      <c r="J623" s="20">
        <f>IFERROR(VLOOKUP(I622,TVA!$A:$C,3,FALSE),"")</f>
        <v/>
      </c>
      <c r="K623" s="26">
        <f>IF(I622="","",ROUND((G622-H622)*VALUE(SUBSTITUTE(J622,"%",""))/100,2))</f>
        <v/>
      </c>
      <c r="L623" s="20">
        <f>IF(C622="","",IF(ABS(SUMIFS($G:$G,$C:$C,C622)-SUMIFS($H:$H,$C:$C,C622))&lt;=PARAMETRES!$C$2,"OK","À équilibrer"))</f>
        <v/>
      </c>
    </row>
    <row r="624">
      <c r="A624" s="27" t="n"/>
      <c r="B624" s="27" t="n"/>
      <c r="C624" s="27" t="n"/>
      <c r="D624" s="27" t="n"/>
      <c r="E624" s="27">
        <f>IFERROR(VLOOKUP(D623,PLAN_PCG!$A:$B,2,FALSE),"")</f>
        <v/>
      </c>
      <c r="F624" s="27" t="n"/>
      <c r="G624" s="28" t="n"/>
      <c r="H624" s="28" t="n"/>
      <c r="I624" s="27" t="n"/>
      <c r="J624" s="27">
        <f>IFERROR(VLOOKUP(I623,TVA!$A:$C,3,FALSE),"")</f>
        <v/>
      </c>
      <c r="K624" s="28">
        <f>IF(I623="","",ROUND((G623-H623)*VALUE(SUBSTITUTE(J623,"%",""))/100,2))</f>
        <v/>
      </c>
      <c r="L624" s="27">
        <f>IF(C623="","",IF(ABS(SUMIFS($G:$G,$C:$C,C623)-SUMIFS($H:$H,$C:$C,C623))&lt;=PARAMETRES!$C$2,"OK","À équilibrer"))</f>
        <v/>
      </c>
    </row>
    <row r="625">
      <c r="A625" s="22" t="n"/>
      <c r="B625" s="22" t="n"/>
      <c r="C625" s="22" t="n"/>
      <c r="D625" s="22" t="n"/>
      <c r="E625" s="20">
        <f>IFERROR(VLOOKUP(D624,PLAN_PCG!$A:$B,2,FALSE),"")</f>
        <v/>
      </c>
      <c r="F625" s="22" t="n"/>
      <c r="G625" s="23" t="n"/>
      <c r="H625" s="23" t="n"/>
      <c r="I625" s="22" t="n"/>
      <c r="J625" s="20">
        <f>IFERROR(VLOOKUP(I624,TVA!$A:$C,3,FALSE),"")</f>
        <v/>
      </c>
      <c r="K625" s="26">
        <f>IF(I624="","",ROUND((G624-H624)*VALUE(SUBSTITUTE(J624,"%",""))/100,2))</f>
        <v/>
      </c>
      <c r="L625" s="20">
        <f>IF(C624="","",IF(ABS(SUMIFS($G:$G,$C:$C,C624)-SUMIFS($H:$H,$C:$C,C624))&lt;=PARAMETRES!$C$2,"OK","À équilibrer"))</f>
        <v/>
      </c>
    </row>
    <row r="626">
      <c r="A626" s="27" t="n"/>
      <c r="B626" s="27" t="n"/>
      <c r="C626" s="27" t="n"/>
      <c r="D626" s="27" t="n"/>
      <c r="E626" s="27">
        <f>IFERROR(VLOOKUP(D625,PLAN_PCG!$A:$B,2,FALSE),"")</f>
        <v/>
      </c>
      <c r="F626" s="27" t="n"/>
      <c r="G626" s="28" t="n"/>
      <c r="H626" s="28" t="n"/>
      <c r="I626" s="27" t="n"/>
      <c r="J626" s="27">
        <f>IFERROR(VLOOKUP(I625,TVA!$A:$C,3,FALSE),"")</f>
        <v/>
      </c>
      <c r="K626" s="28">
        <f>IF(I625="","",ROUND((G625-H625)*VALUE(SUBSTITUTE(J625,"%",""))/100,2))</f>
        <v/>
      </c>
      <c r="L626" s="27">
        <f>IF(C625="","",IF(ABS(SUMIFS($G:$G,$C:$C,C625)-SUMIFS($H:$H,$C:$C,C625))&lt;=PARAMETRES!$C$2,"OK","À équilibrer"))</f>
        <v/>
      </c>
    </row>
    <row r="627">
      <c r="A627" s="22" t="n"/>
      <c r="B627" s="22" t="n"/>
      <c r="C627" s="22" t="n"/>
      <c r="D627" s="22" t="n"/>
      <c r="E627" s="20">
        <f>IFERROR(VLOOKUP(D626,PLAN_PCG!$A:$B,2,FALSE),"")</f>
        <v/>
      </c>
      <c r="F627" s="22" t="n"/>
      <c r="G627" s="23" t="n"/>
      <c r="H627" s="23" t="n"/>
      <c r="I627" s="22" t="n"/>
      <c r="J627" s="20">
        <f>IFERROR(VLOOKUP(I626,TVA!$A:$C,3,FALSE),"")</f>
        <v/>
      </c>
      <c r="K627" s="26">
        <f>IF(I626="","",ROUND((G626-H626)*VALUE(SUBSTITUTE(J626,"%",""))/100,2))</f>
        <v/>
      </c>
      <c r="L627" s="20">
        <f>IF(C626="","",IF(ABS(SUMIFS($G:$G,$C:$C,C626)-SUMIFS($H:$H,$C:$C,C626))&lt;=PARAMETRES!$C$2,"OK","À équilibrer"))</f>
        <v/>
      </c>
    </row>
    <row r="628">
      <c r="A628" s="27" t="n"/>
      <c r="B628" s="27" t="n"/>
      <c r="C628" s="27" t="n"/>
      <c r="D628" s="27" t="n"/>
      <c r="E628" s="27">
        <f>IFERROR(VLOOKUP(D627,PLAN_PCG!$A:$B,2,FALSE),"")</f>
        <v/>
      </c>
      <c r="F628" s="27" t="n"/>
      <c r="G628" s="28" t="n"/>
      <c r="H628" s="28" t="n"/>
      <c r="I628" s="27" t="n"/>
      <c r="J628" s="27">
        <f>IFERROR(VLOOKUP(I627,TVA!$A:$C,3,FALSE),"")</f>
        <v/>
      </c>
      <c r="K628" s="28">
        <f>IF(I627="","",ROUND((G627-H627)*VALUE(SUBSTITUTE(J627,"%",""))/100,2))</f>
        <v/>
      </c>
      <c r="L628" s="27">
        <f>IF(C627="","",IF(ABS(SUMIFS($G:$G,$C:$C,C627)-SUMIFS($H:$H,$C:$C,C627))&lt;=PARAMETRES!$C$2,"OK","À équilibrer"))</f>
        <v/>
      </c>
    </row>
    <row r="629">
      <c r="A629" s="22" t="n"/>
      <c r="B629" s="22" t="n"/>
      <c r="C629" s="22" t="n"/>
      <c r="D629" s="22" t="n"/>
      <c r="E629" s="20">
        <f>IFERROR(VLOOKUP(D628,PLAN_PCG!$A:$B,2,FALSE),"")</f>
        <v/>
      </c>
      <c r="F629" s="22" t="n"/>
      <c r="G629" s="23" t="n"/>
      <c r="H629" s="23" t="n"/>
      <c r="I629" s="22" t="n"/>
      <c r="J629" s="20">
        <f>IFERROR(VLOOKUP(I628,TVA!$A:$C,3,FALSE),"")</f>
        <v/>
      </c>
      <c r="K629" s="26">
        <f>IF(I628="","",ROUND((G628-H628)*VALUE(SUBSTITUTE(J628,"%",""))/100,2))</f>
        <v/>
      </c>
      <c r="L629" s="20">
        <f>IF(C628="","",IF(ABS(SUMIFS($G:$G,$C:$C,C628)-SUMIFS($H:$H,$C:$C,C628))&lt;=PARAMETRES!$C$2,"OK","À équilibrer"))</f>
        <v/>
      </c>
    </row>
    <row r="630">
      <c r="A630" s="27" t="n"/>
      <c r="B630" s="27" t="n"/>
      <c r="C630" s="27" t="n"/>
      <c r="D630" s="27" t="n"/>
      <c r="E630" s="27">
        <f>IFERROR(VLOOKUP(D629,PLAN_PCG!$A:$B,2,FALSE),"")</f>
        <v/>
      </c>
      <c r="F630" s="27" t="n"/>
      <c r="G630" s="28" t="n"/>
      <c r="H630" s="28" t="n"/>
      <c r="I630" s="27" t="n"/>
      <c r="J630" s="27">
        <f>IFERROR(VLOOKUP(I629,TVA!$A:$C,3,FALSE),"")</f>
        <v/>
      </c>
      <c r="K630" s="28">
        <f>IF(I629="","",ROUND((G629-H629)*VALUE(SUBSTITUTE(J629,"%",""))/100,2))</f>
        <v/>
      </c>
      <c r="L630" s="27">
        <f>IF(C629="","",IF(ABS(SUMIFS($G:$G,$C:$C,C629)-SUMIFS($H:$H,$C:$C,C629))&lt;=PARAMETRES!$C$2,"OK","À équilibrer"))</f>
        <v/>
      </c>
    </row>
    <row r="631">
      <c r="A631" s="22" t="n"/>
      <c r="B631" s="22" t="n"/>
      <c r="C631" s="22" t="n"/>
      <c r="D631" s="22" t="n"/>
      <c r="E631" s="20">
        <f>IFERROR(VLOOKUP(D630,PLAN_PCG!$A:$B,2,FALSE),"")</f>
        <v/>
      </c>
      <c r="F631" s="22" t="n"/>
      <c r="G631" s="23" t="n"/>
      <c r="H631" s="23" t="n"/>
      <c r="I631" s="22" t="n"/>
      <c r="J631" s="20">
        <f>IFERROR(VLOOKUP(I630,TVA!$A:$C,3,FALSE),"")</f>
        <v/>
      </c>
      <c r="K631" s="26">
        <f>IF(I630="","",ROUND((G630-H630)*VALUE(SUBSTITUTE(J630,"%",""))/100,2))</f>
        <v/>
      </c>
      <c r="L631" s="20">
        <f>IF(C630="","",IF(ABS(SUMIFS($G:$G,$C:$C,C630)-SUMIFS($H:$H,$C:$C,C630))&lt;=PARAMETRES!$C$2,"OK","À équilibrer"))</f>
        <v/>
      </c>
    </row>
    <row r="632">
      <c r="A632" s="27" t="n"/>
      <c r="B632" s="27" t="n"/>
      <c r="C632" s="27" t="n"/>
      <c r="D632" s="27" t="n"/>
      <c r="E632" s="27">
        <f>IFERROR(VLOOKUP(D631,PLAN_PCG!$A:$B,2,FALSE),"")</f>
        <v/>
      </c>
      <c r="F632" s="27" t="n"/>
      <c r="G632" s="28" t="n"/>
      <c r="H632" s="28" t="n"/>
      <c r="I632" s="27" t="n"/>
      <c r="J632" s="27">
        <f>IFERROR(VLOOKUP(I631,TVA!$A:$C,3,FALSE),"")</f>
        <v/>
      </c>
      <c r="K632" s="28">
        <f>IF(I631="","",ROUND((G631-H631)*VALUE(SUBSTITUTE(J631,"%",""))/100,2))</f>
        <v/>
      </c>
      <c r="L632" s="27">
        <f>IF(C631="","",IF(ABS(SUMIFS($G:$G,$C:$C,C631)-SUMIFS($H:$H,$C:$C,C631))&lt;=PARAMETRES!$C$2,"OK","À équilibrer"))</f>
        <v/>
      </c>
    </row>
    <row r="633">
      <c r="A633" s="22" t="n"/>
      <c r="B633" s="22" t="n"/>
      <c r="C633" s="22" t="n"/>
      <c r="D633" s="22" t="n"/>
      <c r="E633" s="20">
        <f>IFERROR(VLOOKUP(D632,PLAN_PCG!$A:$B,2,FALSE),"")</f>
        <v/>
      </c>
      <c r="F633" s="22" t="n"/>
      <c r="G633" s="23" t="n"/>
      <c r="H633" s="23" t="n"/>
      <c r="I633" s="22" t="n"/>
      <c r="J633" s="20">
        <f>IFERROR(VLOOKUP(I632,TVA!$A:$C,3,FALSE),"")</f>
        <v/>
      </c>
      <c r="K633" s="26">
        <f>IF(I632="","",ROUND((G632-H632)*VALUE(SUBSTITUTE(J632,"%",""))/100,2))</f>
        <v/>
      </c>
      <c r="L633" s="20">
        <f>IF(C632="","",IF(ABS(SUMIFS($G:$G,$C:$C,C632)-SUMIFS($H:$H,$C:$C,C632))&lt;=PARAMETRES!$C$2,"OK","À équilibrer"))</f>
        <v/>
      </c>
    </row>
    <row r="634">
      <c r="A634" s="27" t="n"/>
      <c r="B634" s="27" t="n"/>
      <c r="C634" s="27" t="n"/>
      <c r="D634" s="27" t="n"/>
      <c r="E634" s="27">
        <f>IFERROR(VLOOKUP(D633,PLAN_PCG!$A:$B,2,FALSE),"")</f>
        <v/>
      </c>
      <c r="F634" s="27" t="n"/>
      <c r="G634" s="28" t="n"/>
      <c r="H634" s="28" t="n"/>
      <c r="I634" s="27" t="n"/>
      <c r="J634" s="27">
        <f>IFERROR(VLOOKUP(I633,TVA!$A:$C,3,FALSE),"")</f>
        <v/>
      </c>
      <c r="K634" s="28">
        <f>IF(I633="","",ROUND((G633-H633)*VALUE(SUBSTITUTE(J633,"%",""))/100,2))</f>
        <v/>
      </c>
      <c r="L634" s="27">
        <f>IF(C633="","",IF(ABS(SUMIFS($G:$G,$C:$C,C633)-SUMIFS($H:$H,$C:$C,C633))&lt;=PARAMETRES!$C$2,"OK","À équilibrer"))</f>
        <v/>
      </c>
    </row>
    <row r="635">
      <c r="A635" s="22" t="n"/>
      <c r="B635" s="22" t="n"/>
      <c r="C635" s="22" t="n"/>
      <c r="D635" s="22" t="n"/>
      <c r="E635" s="20">
        <f>IFERROR(VLOOKUP(D634,PLAN_PCG!$A:$B,2,FALSE),"")</f>
        <v/>
      </c>
      <c r="F635" s="22" t="n"/>
      <c r="G635" s="23" t="n"/>
      <c r="H635" s="23" t="n"/>
      <c r="I635" s="22" t="n"/>
      <c r="J635" s="20">
        <f>IFERROR(VLOOKUP(I634,TVA!$A:$C,3,FALSE),"")</f>
        <v/>
      </c>
      <c r="K635" s="26">
        <f>IF(I634="","",ROUND((G634-H634)*VALUE(SUBSTITUTE(J634,"%",""))/100,2))</f>
        <v/>
      </c>
      <c r="L635" s="20">
        <f>IF(C634="","",IF(ABS(SUMIFS($G:$G,$C:$C,C634)-SUMIFS($H:$H,$C:$C,C634))&lt;=PARAMETRES!$C$2,"OK","À équilibrer"))</f>
        <v/>
      </c>
    </row>
    <row r="636">
      <c r="A636" s="27" t="n"/>
      <c r="B636" s="27" t="n"/>
      <c r="C636" s="27" t="n"/>
      <c r="D636" s="27" t="n"/>
      <c r="E636" s="27">
        <f>IFERROR(VLOOKUP(D635,PLAN_PCG!$A:$B,2,FALSE),"")</f>
        <v/>
      </c>
      <c r="F636" s="27" t="n"/>
      <c r="G636" s="28" t="n"/>
      <c r="H636" s="28" t="n"/>
      <c r="I636" s="27" t="n"/>
      <c r="J636" s="27">
        <f>IFERROR(VLOOKUP(I635,TVA!$A:$C,3,FALSE),"")</f>
        <v/>
      </c>
      <c r="K636" s="28">
        <f>IF(I635="","",ROUND((G635-H635)*VALUE(SUBSTITUTE(J635,"%",""))/100,2))</f>
        <v/>
      </c>
      <c r="L636" s="27">
        <f>IF(C635="","",IF(ABS(SUMIFS($G:$G,$C:$C,C635)-SUMIFS($H:$H,$C:$C,C635))&lt;=PARAMETRES!$C$2,"OK","À équilibrer"))</f>
        <v/>
      </c>
    </row>
    <row r="637">
      <c r="A637" s="22" t="n"/>
      <c r="B637" s="22" t="n"/>
      <c r="C637" s="22" t="n"/>
      <c r="D637" s="22" t="n"/>
      <c r="E637" s="20">
        <f>IFERROR(VLOOKUP(D636,PLAN_PCG!$A:$B,2,FALSE),"")</f>
        <v/>
      </c>
      <c r="F637" s="22" t="n"/>
      <c r="G637" s="23" t="n"/>
      <c r="H637" s="23" t="n"/>
      <c r="I637" s="22" t="n"/>
      <c r="J637" s="20">
        <f>IFERROR(VLOOKUP(I636,TVA!$A:$C,3,FALSE),"")</f>
        <v/>
      </c>
      <c r="K637" s="26">
        <f>IF(I636="","",ROUND((G636-H636)*VALUE(SUBSTITUTE(J636,"%",""))/100,2))</f>
        <v/>
      </c>
      <c r="L637" s="20">
        <f>IF(C636="","",IF(ABS(SUMIFS($G:$G,$C:$C,C636)-SUMIFS($H:$H,$C:$C,C636))&lt;=PARAMETRES!$C$2,"OK","À équilibrer"))</f>
        <v/>
      </c>
    </row>
    <row r="638">
      <c r="A638" s="27" t="n"/>
      <c r="B638" s="27" t="n"/>
      <c r="C638" s="27" t="n"/>
      <c r="D638" s="27" t="n"/>
      <c r="E638" s="27">
        <f>IFERROR(VLOOKUP(D637,PLAN_PCG!$A:$B,2,FALSE),"")</f>
        <v/>
      </c>
      <c r="F638" s="27" t="n"/>
      <c r="G638" s="28" t="n"/>
      <c r="H638" s="28" t="n"/>
      <c r="I638" s="27" t="n"/>
      <c r="J638" s="27">
        <f>IFERROR(VLOOKUP(I637,TVA!$A:$C,3,FALSE),"")</f>
        <v/>
      </c>
      <c r="K638" s="28">
        <f>IF(I637="","",ROUND((G637-H637)*VALUE(SUBSTITUTE(J637,"%",""))/100,2))</f>
        <v/>
      </c>
      <c r="L638" s="27">
        <f>IF(C637="","",IF(ABS(SUMIFS($G:$G,$C:$C,C637)-SUMIFS($H:$H,$C:$C,C637))&lt;=PARAMETRES!$C$2,"OK","À équilibrer"))</f>
        <v/>
      </c>
    </row>
    <row r="639">
      <c r="A639" s="22" t="n"/>
      <c r="B639" s="22" t="n"/>
      <c r="C639" s="22" t="n"/>
      <c r="D639" s="22" t="n"/>
      <c r="E639" s="20">
        <f>IFERROR(VLOOKUP(D638,PLAN_PCG!$A:$B,2,FALSE),"")</f>
        <v/>
      </c>
      <c r="F639" s="22" t="n"/>
      <c r="G639" s="23" t="n"/>
      <c r="H639" s="23" t="n"/>
      <c r="I639" s="22" t="n"/>
      <c r="J639" s="20">
        <f>IFERROR(VLOOKUP(I638,TVA!$A:$C,3,FALSE),"")</f>
        <v/>
      </c>
      <c r="K639" s="26">
        <f>IF(I638="","",ROUND((G638-H638)*VALUE(SUBSTITUTE(J638,"%",""))/100,2))</f>
        <v/>
      </c>
      <c r="L639" s="20">
        <f>IF(C638="","",IF(ABS(SUMIFS($G:$G,$C:$C,C638)-SUMIFS($H:$H,$C:$C,C638))&lt;=PARAMETRES!$C$2,"OK","À équilibrer"))</f>
        <v/>
      </c>
    </row>
    <row r="640">
      <c r="A640" s="27" t="n"/>
      <c r="B640" s="27" t="n"/>
      <c r="C640" s="27" t="n"/>
      <c r="D640" s="27" t="n"/>
      <c r="E640" s="27">
        <f>IFERROR(VLOOKUP(D639,PLAN_PCG!$A:$B,2,FALSE),"")</f>
        <v/>
      </c>
      <c r="F640" s="27" t="n"/>
      <c r="G640" s="28" t="n"/>
      <c r="H640" s="28" t="n"/>
      <c r="I640" s="27" t="n"/>
      <c r="J640" s="27">
        <f>IFERROR(VLOOKUP(I639,TVA!$A:$C,3,FALSE),"")</f>
        <v/>
      </c>
      <c r="K640" s="28">
        <f>IF(I639="","",ROUND((G639-H639)*VALUE(SUBSTITUTE(J639,"%",""))/100,2))</f>
        <v/>
      </c>
      <c r="L640" s="27">
        <f>IF(C639="","",IF(ABS(SUMIFS($G:$G,$C:$C,C639)-SUMIFS($H:$H,$C:$C,C639))&lt;=PARAMETRES!$C$2,"OK","À équilibrer"))</f>
        <v/>
      </c>
    </row>
    <row r="641">
      <c r="A641" s="22" t="n"/>
      <c r="B641" s="22" t="n"/>
      <c r="C641" s="22" t="n"/>
      <c r="D641" s="22" t="n"/>
      <c r="E641" s="20">
        <f>IFERROR(VLOOKUP(D640,PLAN_PCG!$A:$B,2,FALSE),"")</f>
        <v/>
      </c>
      <c r="F641" s="22" t="n"/>
      <c r="G641" s="23" t="n"/>
      <c r="H641" s="23" t="n"/>
      <c r="I641" s="22" t="n"/>
      <c r="J641" s="20">
        <f>IFERROR(VLOOKUP(I640,TVA!$A:$C,3,FALSE),"")</f>
        <v/>
      </c>
      <c r="K641" s="26">
        <f>IF(I640="","",ROUND((G640-H640)*VALUE(SUBSTITUTE(J640,"%",""))/100,2))</f>
        <v/>
      </c>
      <c r="L641" s="20">
        <f>IF(C640="","",IF(ABS(SUMIFS($G:$G,$C:$C,C640)-SUMIFS($H:$H,$C:$C,C640))&lt;=PARAMETRES!$C$2,"OK","À équilibrer"))</f>
        <v/>
      </c>
    </row>
    <row r="642">
      <c r="A642" s="27" t="n"/>
      <c r="B642" s="27" t="n"/>
      <c r="C642" s="27" t="n"/>
      <c r="D642" s="27" t="n"/>
      <c r="E642" s="27">
        <f>IFERROR(VLOOKUP(D641,PLAN_PCG!$A:$B,2,FALSE),"")</f>
        <v/>
      </c>
      <c r="F642" s="27" t="n"/>
      <c r="G642" s="28" t="n"/>
      <c r="H642" s="28" t="n"/>
      <c r="I642" s="27" t="n"/>
      <c r="J642" s="27">
        <f>IFERROR(VLOOKUP(I641,TVA!$A:$C,3,FALSE),"")</f>
        <v/>
      </c>
      <c r="K642" s="28">
        <f>IF(I641="","",ROUND((G641-H641)*VALUE(SUBSTITUTE(J641,"%",""))/100,2))</f>
        <v/>
      </c>
      <c r="L642" s="27">
        <f>IF(C641="","",IF(ABS(SUMIFS($G:$G,$C:$C,C641)-SUMIFS($H:$H,$C:$C,C641))&lt;=PARAMETRES!$C$2,"OK","À équilibrer"))</f>
        <v/>
      </c>
    </row>
    <row r="643">
      <c r="A643" s="22" t="n"/>
      <c r="B643" s="22" t="n"/>
      <c r="C643" s="22" t="n"/>
      <c r="D643" s="22" t="n"/>
      <c r="E643" s="20">
        <f>IFERROR(VLOOKUP(D642,PLAN_PCG!$A:$B,2,FALSE),"")</f>
        <v/>
      </c>
      <c r="F643" s="22" t="n"/>
      <c r="G643" s="23" t="n"/>
      <c r="H643" s="23" t="n"/>
      <c r="I643" s="22" t="n"/>
      <c r="J643" s="20">
        <f>IFERROR(VLOOKUP(I642,TVA!$A:$C,3,FALSE),"")</f>
        <v/>
      </c>
      <c r="K643" s="26">
        <f>IF(I642="","",ROUND((G642-H642)*VALUE(SUBSTITUTE(J642,"%",""))/100,2))</f>
        <v/>
      </c>
      <c r="L643" s="20">
        <f>IF(C642="","",IF(ABS(SUMIFS($G:$G,$C:$C,C642)-SUMIFS($H:$H,$C:$C,C642))&lt;=PARAMETRES!$C$2,"OK","À équilibrer"))</f>
        <v/>
      </c>
    </row>
    <row r="644">
      <c r="A644" s="27" t="n"/>
      <c r="B644" s="27" t="n"/>
      <c r="C644" s="27" t="n"/>
      <c r="D644" s="27" t="n"/>
      <c r="E644" s="27">
        <f>IFERROR(VLOOKUP(D643,PLAN_PCG!$A:$B,2,FALSE),"")</f>
        <v/>
      </c>
      <c r="F644" s="27" t="n"/>
      <c r="G644" s="28" t="n"/>
      <c r="H644" s="28" t="n"/>
      <c r="I644" s="27" t="n"/>
      <c r="J644" s="27">
        <f>IFERROR(VLOOKUP(I643,TVA!$A:$C,3,FALSE),"")</f>
        <v/>
      </c>
      <c r="K644" s="28">
        <f>IF(I643="","",ROUND((G643-H643)*VALUE(SUBSTITUTE(J643,"%",""))/100,2))</f>
        <v/>
      </c>
      <c r="L644" s="27">
        <f>IF(C643="","",IF(ABS(SUMIFS($G:$G,$C:$C,C643)-SUMIFS($H:$H,$C:$C,C643))&lt;=PARAMETRES!$C$2,"OK","À équilibrer"))</f>
        <v/>
      </c>
    </row>
    <row r="645">
      <c r="A645" s="22" t="n"/>
      <c r="B645" s="22" t="n"/>
      <c r="C645" s="22" t="n"/>
      <c r="D645" s="22" t="n"/>
      <c r="E645" s="20">
        <f>IFERROR(VLOOKUP(D644,PLAN_PCG!$A:$B,2,FALSE),"")</f>
        <v/>
      </c>
      <c r="F645" s="22" t="n"/>
      <c r="G645" s="23" t="n"/>
      <c r="H645" s="23" t="n"/>
      <c r="I645" s="22" t="n"/>
      <c r="J645" s="20">
        <f>IFERROR(VLOOKUP(I644,TVA!$A:$C,3,FALSE),"")</f>
        <v/>
      </c>
      <c r="K645" s="26">
        <f>IF(I644="","",ROUND((G644-H644)*VALUE(SUBSTITUTE(J644,"%",""))/100,2))</f>
        <v/>
      </c>
      <c r="L645" s="20">
        <f>IF(C644="","",IF(ABS(SUMIFS($G:$G,$C:$C,C644)-SUMIFS($H:$H,$C:$C,C644))&lt;=PARAMETRES!$C$2,"OK","À équilibrer"))</f>
        <v/>
      </c>
    </row>
    <row r="646">
      <c r="A646" s="27" t="n"/>
      <c r="B646" s="27" t="n"/>
      <c r="C646" s="27" t="n"/>
      <c r="D646" s="27" t="n"/>
      <c r="E646" s="27">
        <f>IFERROR(VLOOKUP(D645,PLAN_PCG!$A:$B,2,FALSE),"")</f>
        <v/>
      </c>
      <c r="F646" s="27" t="n"/>
      <c r="G646" s="28" t="n"/>
      <c r="H646" s="28" t="n"/>
      <c r="I646" s="27" t="n"/>
      <c r="J646" s="27">
        <f>IFERROR(VLOOKUP(I645,TVA!$A:$C,3,FALSE),"")</f>
        <v/>
      </c>
      <c r="K646" s="28">
        <f>IF(I645="","",ROUND((G645-H645)*VALUE(SUBSTITUTE(J645,"%",""))/100,2))</f>
        <v/>
      </c>
      <c r="L646" s="27">
        <f>IF(C645="","",IF(ABS(SUMIFS($G:$G,$C:$C,C645)-SUMIFS($H:$H,$C:$C,C645))&lt;=PARAMETRES!$C$2,"OK","À équilibrer"))</f>
        <v/>
      </c>
    </row>
    <row r="647">
      <c r="A647" s="22" t="n"/>
      <c r="B647" s="22" t="n"/>
      <c r="C647" s="22" t="n"/>
      <c r="D647" s="22" t="n"/>
      <c r="E647" s="20">
        <f>IFERROR(VLOOKUP(D646,PLAN_PCG!$A:$B,2,FALSE),"")</f>
        <v/>
      </c>
      <c r="F647" s="22" t="n"/>
      <c r="G647" s="23" t="n"/>
      <c r="H647" s="23" t="n"/>
      <c r="I647" s="22" t="n"/>
      <c r="J647" s="20">
        <f>IFERROR(VLOOKUP(I646,TVA!$A:$C,3,FALSE),"")</f>
        <v/>
      </c>
      <c r="K647" s="26">
        <f>IF(I646="","",ROUND((G646-H646)*VALUE(SUBSTITUTE(J646,"%",""))/100,2))</f>
        <v/>
      </c>
      <c r="L647" s="20">
        <f>IF(C646="","",IF(ABS(SUMIFS($G:$G,$C:$C,C646)-SUMIFS($H:$H,$C:$C,C646))&lt;=PARAMETRES!$C$2,"OK","À équilibrer"))</f>
        <v/>
      </c>
    </row>
    <row r="648">
      <c r="A648" s="27" t="n"/>
      <c r="B648" s="27" t="n"/>
      <c r="C648" s="27" t="n"/>
      <c r="D648" s="27" t="n"/>
      <c r="E648" s="27">
        <f>IFERROR(VLOOKUP(D647,PLAN_PCG!$A:$B,2,FALSE),"")</f>
        <v/>
      </c>
      <c r="F648" s="27" t="n"/>
      <c r="G648" s="28" t="n"/>
      <c r="H648" s="28" t="n"/>
      <c r="I648" s="27" t="n"/>
      <c r="J648" s="27">
        <f>IFERROR(VLOOKUP(I647,TVA!$A:$C,3,FALSE),"")</f>
        <v/>
      </c>
      <c r="K648" s="28">
        <f>IF(I647="","",ROUND((G647-H647)*VALUE(SUBSTITUTE(J647,"%",""))/100,2))</f>
        <v/>
      </c>
      <c r="L648" s="27">
        <f>IF(C647="","",IF(ABS(SUMIFS($G:$G,$C:$C,C647)-SUMIFS($H:$H,$C:$C,C647))&lt;=PARAMETRES!$C$2,"OK","À équilibrer"))</f>
        <v/>
      </c>
    </row>
    <row r="649">
      <c r="A649" s="22" t="n"/>
      <c r="B649" s="22" t="n"/>
      <c r="C649" s="22" t="n"/>
      <c r="D649" s="22" t="n"/>
      <c r="E649" s="20">
        <f>IFERROR(VLOOKUP(D648,PLAN_PCG!$A:$B,2,FALSE),"")</f>
        <v/>
      </c>
      <c r="F649" s="22" t="n"/>
      <c r="G649" s="23" t="n"/>
      <c r="H649" s="23" t="n"/>
      <c r="I649" s="22" t="n"/>
      <c r="J649" s="20">
        <f>IFERROR(VLOOKUP(I648,TVA!$A:$C,3,FALSE),"")</f>
        <v/>
      </c>
      <c r="K649" s="26">
        <f>IF(I648="","",ROUND((G648-H648)*VALUE(SUBSTITUTE(J648,"%",""))/100,2))</f>
        <v/>
      </c>
      <c r="L649" s="20">
        <f>IF(C648="","",IF(ABS(SUMIFS($G:$G,$C:$C,C648)-SUMIFS($H:$H,$C:$C,C648))&lt;=PARAMETRES!$C$2,"OK","À équilibrer"))</f>
        <v/>
      </c>
    </row>
    <row r="650">
      <c r="A650" s="27" t="n"/>
      <c r="B650" s="27" t="n"/>
      <c r="C650" s="27" t="n"/>
      <c r="D650" s="27" t="n"/>
      <c r="E650" s="27">
        <f>IFERROR(VLOOKUP(D649,PLAN_PCG!$A:$B,2,FALSE),"")</f>
        <v/>
      </c>
      <c r="F650" s="27" t="n"/>
      <c r="G650" s="28" t="n"/>
      <c r="H650" s="28" t="n"/>
      <c r="I650" s="27" t="n"/>
      <c r="J650" s="27">
        <f>IFERROR(VLOOKUP(I649,TVA!$A:$C,3,FALSE),"")</f>
        <v/>
      </c>
      <c r="K650" s="28">
        <f>IF(I649="","",ROUND((G649-H649)*VALUE(SUBSTITUTE(J649,"%",""))/100,2))</f>
        <v/>
      </c>
      <c r="L650" s="27">
        <f>IF(C649="","",IF(ABS(SUMIFS($G:$G,$C:$C,C649)-SUMIFS($H:$H,$C:$C,C649))&lt;=PARAMETRES!$C$2,"OK","À équilibrer"))</f>
        <v/>
      </c>
    </row>
    <row r="651">
      <c r="A651" s="22" t="n"/>
      <c r="B651" s="22" t="n"/>
      <c r="C651" s="22" t="n"/>
      <c r="D651" s="22" t="n"/>
      <c r="E651" s="20">
        <f>IFERROR(VLOOKUP(D650,PLAN_PCG!$A:$B,2,FALSE),"")</f>
        <v/>
      </c>
      <c r="F651" s="22" t="n"/>
      <c r="G651" s="23" t="n"/>
      <c r="H651" s="23" t="n"/>
      <c r="I651" s="22" t="n"/>
      <c r="J651" s="20">
        <f>IFERROR(VLOOKUP(I650,TVA!$A:$C,3,FALSE),"")</f>
        <v/>
      </c>
      <c r="K651" s="26">
        <f>IF(I650="","",ROUND((G650-H650)*VALUE(SUBSTITUTE(J650,"%",""))/100,2))</f>
        <v/>
      </c>
      <c r="L651" s="20">
        <f>IF(C650="","",IF(ABS(SUMIFS($G:$G,$C:$C,C650)-SUMIFS($H:$H,$C:$C,C650))&lt;=PARAMETRES!$C$2,"OK","À équilibrer"))</f>
        <v/>
      </c>
    </row>
    <row r="652">
      <c r="A652" s="27" t="n"/>
      <c r="B652" s="27" t="n"/>
      <c r="C652" s="27" t="n"/>
      <c r="D652" s="27" t="n"/>
      <c r="E652" s="27">
        <f>IFERROR(VLOOKUP(D651,PLAN_PCG!$A:$B,2,FALSE),"")</f>
        <v/>
      </c>
      <c r="F652" s="27" t="n"/>
      <c r="G652" s="28" t="n"/>
      <c r="H652" s="28" t="n"/>
      <c r="I652" s="27" t="n"/>
      <c r="J652" s="27">
        <f>IFERROR(VLOOKUP(I651,TVA!$A:$C,3,FALSE),"")</f>
        <v/>
      </c>
      <c r="K652" s="28">
        <f>IF(I651="","",ROUND((G651-H651)*VALUE(SUBSTITUTE(J651,"%",""))/100,2))</f>
        <v/>
      </c>
      <c r="L652" s="27">
        <f>IF(C651="","",IF(ABS(SUMIFS($G:$G,$C:$C,C651)-SUMIFS($H:$H,$C:$C,C651))&lt;=PARAMETRES!$C$2,"OK","À équilibrer"))</f>
        <v/>
      </c>
    </row>
    <row r="653">
      <c r="A653" s="22" t="n"/>
      <c r="B653" s="22" t="n"/>
      <c r="C653" s="22" t="n"/>
      <c r="D653" s="22" t="n"/>
      <c r="E653" s="20">
        <f>IFERROR(VLOOKUP(D652,PLAN_PCG!$A:$B,2,FALSE),"")</f>
        <v/>
      </c>
      <c r="F653" s="22" t="n"/>
      <c r="G653" s="23" t="n"/>
      <c r="H653" s="23" t="n"/>
      <c r="I653" s="22" t="n"/>
      <c r="J653" s="20">
        <f>IFERROR(VLOOKUP(I652,TVA!$A:$C,3,FALSE),"")</f>
        <v/>
      </c>
      <c r="K653" s="26">
        <f>IF(I652="","",ROUND((G652-H652)*VALUE(SUBSTITUTE(J652,"%",""))/100,2))</f>
        <v/>
      </c>
      <c r="L653" s="20">
        <f>IF(C652="","",IF(ABS(SUMIFS($G:$G,$C:$C,C652)-SUMIFS($H:$H,$C:$C,C652))&lt;=PARAMETRES!$C$2,"OK","À équilibrer"))</f>
        <v/>
      </c>
    </row>
    <row r="654">
      <c r="A654" s="27" t="n"/>
      <c r="B654" s="27" t="n"/>
      <c r="C654" s="27" t="n"/>
      <c r="D654" s="27" t="n"/>
      <c r="E654" s="27">
        <f>IFERROR(VLOOKUP(D653,PLAN_PCG!$A:$B,2,FALSE),"")</f>
        <v/>
      </c>
      <c r="F654" s="27" t="n"/>
      <c r="G654" s="28" t="n"/>
      <c r="H654" s="28" t="n"/>
      <c r="I654" s="27" t="n"/>
      <c r="J654" s="27">
        <f>IFERROR(VLOOKUP(I653,TVA!$A:$C,3,FALSE),"")</f>
        <v/>
      </c>
      <c r="K654" s="28">
        <f>IF(I653="","",ROUND((G653-H653)*VALUE(SUBSTITUTE(J653,"%",""))/100,2))</f>
        <v/>
      </c>
      <c r="L654" s="27">
        <f>IF(C653="","",IF(ABS(SUMIFS($G:$G,$C:$C,C653)-SUMIFS($H:$H,$C:$C,C653))&lt;=PARAMETRES!$C$2,"OK","À équilibrer"))</f>
        <v/>
      </c>
    </row>
    <row r="655">
      <c r="A655" s="22" t="n"/>
      <c r="B655" s="22" t="n"/>
      <c r="C655" s="22" t="n"/>
      <c r="D655" s="22" t="n"/>
      <c r="E655" s="20">
        <f>IFERROR(VLOOKUP(D654,PLAN_PCG!$A:$B,2,FALSE),"")</f>
        <v/>
      </c>
      <c r="F655" s="22" t="n"/>
      <c r="G655" s="23" t="n"/>
      <c r="H655" s="23" t="n"/>
      <c r="I655" s="22" t="n"/>
      <c r="J655" s="20">
        <f>IFERROR(VLOOKUP(I654,TVA!$A:$C,3,FALSE),"")</f>
        <v/>
      </c>
      <c r="K655" s="26">
        <f>IF(I654="","",ROUND((G654-H654)*VALUE(SUBSTITUTE(J654,"%",""))/100,2))</f>
        <v/>
      </c>
      <c r="L655" s="20">
        <f>IF(C654="","",IF(ABS(SUMIFS($G:$G,$C:$C,C654)-SUMIFS($H:$H,$C:$C,C654))&lt;=PARAMETRES!$C$2,"OK","À équilibrer"))</f>
        <v/>
      </c>
    </row>
    <row r="656">
      <c r="A656" s="27" t="n"/>
      <c r="B656" s="27" t="n"/>
      <c r="C656" s="27" t="n"/>
      <c r="D656" s="27" t="n"/>
      <c r="E656" s="27">
        <f>IFERROR(VLOOKUP(D655,PLAN_PCG!$A:$B,2,FALSE),"")</f>
        <v/>
      </c>
      <c r="F656" s="27" t="n"/>
      <c r="G656" s="28" t="n"/>
      <c r="H656" s="28" t="n"/>
      <c r="I656" s="27" t="n"/>
      <c r="J656" s="27">
        <f>IFERROR(VLOOKUP(I655,TVA!$A:$C,3,FALSE),"")</f>
        <v/>
      </c>
      <c r="K656" s="28">
        <f>IF(I655="","",ROUND((G655-H655)*VALUE(SUBSTITUTE(J655,"%",""))/100,2))</f>
        <v/>
      </c>
      <c r="L656" s="27">
        <f>IF(C655="","",IF(ABS(SUMIFS($G:$G,$C:$C,C655)-SUMIFS($H:$H,$C:$C,C655))&lt;=PARAMETRES!$C$2,"OK","À équilibrer"))</f>
        <v/>
      </c>
    </row>
    <row r="657">
      <c r="A657" s="22" t="n"/>
      <c r="B657" s="22" t="n"/>
      <c r="C657" s="22" t="n"/>
      <c r="D657" s="22" t="n"/>
      <c r="E657" s="20">
        <f>IFERROR(VLOOKUP(D656,PLAN_PCG!$A:$B,2,FALSE),"")</f>
        <v/>
      </c>
      <c r="F657" s="22" t="n"/>
      <c r="G657" s="23" t="n"/>
      <c r="H657" s="23" t="n"/>
      <c r="I657" s="22" t="n"/>
      <c r="J657" s="20">
        <f>IFERROR(VLOOKUP(I656,TVA!$A:$C,3,FALSE),"")</f>
        <v/>
      </c>
      <c r="K657" s="26">
        <f>IF(I656="","",ROUND((G656-H656)*VALUE(SUBSTITUTE(J656,"%",""))/100,2))</f>
        <v/>
      </c>
      <c r="L657" s="20">
        <f>IF(C656="","",IF(ABS(SUMIFS($G:$G,$C:$C,C656)-SUMIFS($H:$H,$C:$C,C656))&lt;=PARAMETRES!$C$2,"OK","À équilibrer"))</f>
        <v/>
      </c>
    </row>
    <row r="658">
      <c r="A658" s="27" t="n"/>
      <c r="B658" s="27" t="n"/>
      <c r="C658" s="27" t="n"/>
      <c r="D658" s="27" t="n"/>
      <c r="E658" s="27">
        <f>IFERROR(VLOOKUP(D657,PLAN_PCG!$A:$B,2,FALSE),"")</f>
        <v/>
      </c>
      <c r="F658" s="27" t="n"/>
      <c r="G658" s="28" t="n"/>
      <c r="H658" s="28" t="n"/>
      <c r="I658" s="27" t="n"/>
      <c r="J658" s="27">
        <f>IFERROR(VLOOKUP(I657,TVA!$A:$C,3,FALSE),"")</f>
        <v/>
      </c>
      <c r="K658" s="28">
        <f>IF(I657="","",ROUND((G657-H657)*VALUE(SUBSTITUTE(J657,"%",""))/100,2))</f>
        <v/>
      </c>
      <c r="L658" s="27">
        <f>IF(C657="","",IF(ABS(SUMIFS($G:$G,$C:$C,C657)-SUMIFS($H:$H,$C:$C,C657))&lt;=PARAMETRES!$C$2,"OK","À équilibrer"))</f>
        <v/>
      </c>
    </row>
    <row r="659">
      <c r="A659" s="22" t="n"/>
      <c r="B659" s="22" t="n"/>
      <c r="C659" s="22" t="n"/>
      <c r="D659" s="22" t="n"/>
      <c r="E659" s="20">
        <f>IFERROR(VLOOKUP(D658,PLAN_PCG!$A:$B,2,FALSE),"")</f>
        <v/>
      </c>
      <c r="F659" s="22" t="n"/>
      <c r="G659" s="23" t="n"/>
      <c r="H659" s="23" t="n"/>
      <c r="I659" s="22" t="n"/>
      <c r="J659" s="20">
        <f>IFERROR(VLOOKUP(I658,TVA!$A:$C,3,FALSE),"")</f>
        <v/>
      </c>
      <c r="K659" s="26">
        <f>IF(I658="","",ROUND((G658-H658)*VALUE(SUBSTITUTE(J658,"%",""))/100,2))</f>
        <v/>
      </c>
      <c r="L659" s="20">
        <f>IF(C658="","",IF(ABS(SUMIFS($G:$G,$C:$C,C658)-SUMIFS($H:$H,$C:$C,C658))&lt;=PARAMETRES!$C$2,"OK","À équilibrer"))</f>
        <v/>
      </c>
    </row>
    <row r="660">
      <c r="A660" s="27" t="n"/>
      <c r="B660" s="27" t="n"/>
      <c r="C660" s="27" t="n"/>
      <c r="D660" s="27" t="n"/>
      <c r="E660" s="27">
        <f>IFERROR(VLOOKUP(D659,PLAN_PCG!$A:$B,2,FALSE),"")</f>
        <v/>
      </c>
      <c r="F660" s="27" t="n"/>
      <c r="G660" s="28" t="n"/>
      <c r="H660" s="28" t="n"/>
      <c r="I660" s="27" t="n"/>
      <c r="J660" s="27">
        <f>IFERROR(VLOOKUP(I659,TVA!$A:$C,3,FALSE),"")</f>
        <v/>
      </c>
      <c r="K660" s="28">
        <f>IF(I659="","",ROUND((G659-H659)*VALUE(SUBSTITUTE(J659,"%",""))/100,2))</f>
        <v/>
      </c>
      <c r="L660" s="27">
        <f>IF(C659="","",IF(ABS(SUMIFS($G:$G,$C:$C,C659)-SUMIFS($H:$H,$C:$C,C659))&lt;=PARAMETRES!$C$2,"OK","À équilibrer"))</f>
        <v/>
      </c>
    </row>
    <row r="661">
      <c r="A661" s="22" t="n"/>
      <c r="B661" s="22" t="n"/>
      <c r="C661" s="22" t="n"/>
      <c r="D661" s="22" t="n"/>
      <c r="E661" s="20">
        <f>IFERROR(VLOOKUP(D660,PLAN_PCG!$A:$B,2,FALSE),"")</f>
        <v/>
      </c>
      <c r="F661" s="22" t="n"/>
      <c r="G661" s="23" t="n"/>
      <c r="H661" s="23" t="n"/>
      <c r="I661" s="22" t="n"/>
      <c r="J661" s="20">
        <f>IFERROR(VLOOKUP(I660,TVA!$A:$C,3,FALSE),"")</f>
        <v/>
      </c>
      <c r="K661" s="26">
        <f>IF(I660="","",ROUND((G660-H660)*VALUE(SUBSTITUTE(J660,"%",""))/100,2))</f>
        <v/>
      </c>
      <c r="L661" s="20">
        <f>IF(C660="","",IF(ABS(SUMIFS($G:$G,$C:$C,C660)-SUMIFS($H:$H,$C:$C,C660))&lt;=PARAMETRES!$C$2,"OK","À équilibrer"))</f>
        <v/>
      </c>
    </row>
    <row r="662">
      <c r="A662" s="27" t="n"/>
      <c r="B662" s="27" t="n"/>
      <c r="C662" s="27" t="n"/>
      <c r="D662" s="27" t="n"/>
      <c r="E662" s="27">
        <f>IFERROR(VLOOKUP(D661,PLAN_PCG!$A:$B,2,FALSE),"")</f>
        <v/>
      </c>
      <c r="F662" s="27" t="n"/>
      <c r="G662" s="28" t="n"/>
      <c r="H662" s="28" t="n"/>
      <c r="I662" s="27" t="n"/>
      <c r="J662" s="27">
        <f>IFERROR(VLOOKUP(I661,TVA!$A:$C,3,FALSE),"")</f>
        <v/>
      </c>
      <c r="K662" s="28">
        <f>IF(I661="","",ROUND((G661-H661)*VALUE(SUBSTITUTE(J661,"%",""))/100,2))</f>
        <v/>
      </c>
      <c r="L662" s="27">
        <f>IF(C661="","",IF(ABS(SUMIFS($G:$G,$C:$C,C661)-SUMIFS($H:$H,$C:$C,C661))&lt;=PARAMETRES!$C$2,"OK","À équilibrer"))</f>
        <v/>
      </c>
    </row>
    <row r="663">
      <c r="A663" s="22" t="n"/>
      <c r="B663" s="22" t="n"/>
      <c r="C663" s="22" t="n"/>
      <c r="D663" s="22" t="n"/>
      <c r="E663" s="20">
        <f>IFERROR(VLOOKUP(D662,PLAN_PCG!$A:$B,2,FALSE),"")</f>
        <v/>
      </c>
      <c r="F663" s="22" t="n"/>
      <c r="G663" s="23" t="n"/>
      <c r="H663" s="23" t="n"/>
      <c r="I663" s="22" t="n"/>
      <c r="J663" s="20">
        <f>IFERROR(VLOOKUP(I662,TVA!$A:$C,3,FALSE),"")</f>
        <v/>
      </c>
      <c r="K663" s="26">
        <f>IF(I662="","",ROUND((G662-H662)*VALUE(SUBSTITUTE(J662,"%",""))/100,2))</f>
        <v/>
      </c>
      <c r="L663" s="20">
        <f>IF(C662="","",IF(ABS(SUMIFS($G:$G,$C:$C,C662)-SUMIFS($H:$H,$C:$C,C662))&lt;=PARAMETRES!$C$2,"OK","À équilibrer"))</f>
        <v/>
      </c>
    </row>
    <row r="664">
      <c r="A664" s="27" t="n"/>
      <c r="B664" s="27" t="n"/>
      <c r="C664" s="27" t="n"/>
      <c r="D664" s="27" t="n"/>
      <c r="E664" s="27">
        <f>IFERROR(VLOOKUP(D663,PLAN_PCG!$A:$B,2,FALSE),"")</f>
        <v/>
      </c>
      <c r="F664" s="27" t="n"/>
      <c r="G664" s="28" t="n"/>
      <c r="H664" s="28" t="n"/>
      <c r="I664" s="27" t="n"/>
      <c r="J664" s="27">
        <f>IFERROR(VLOOKUP(I663,TVA!$A:$C,3,FALSE),"")</f>
        <v/>
      </c>
      <c r="K664" s="28">
        <f>IF(I663="","",ROUND((G663-H663)*VALUE(SUBSTITUTE(J663,"%",""))/100,2))</f>
        <v/>
      </c>
      <c r="L664" s="27">
        <f>IF(C663="","",IF(ABS(SUMIFS($G:$G,$C:$C,C663)-SUMIFS($H:$H,$C:$C,C663))&lt;=PARAMETRES!$C$2,"OK","À équilibrer"))</f>
        <v/>
      </c>
    </row>
    <row r="665">
      <c r="A665" s="22" t="n"/>
      <c r="B665" s="22" t="n"/>
      <c r="C665" s="22" t="n"/>
      <c r="D665" s="22" t="n"/>
      <c r="E665" s="20">
        <f>IFERROR(VLOOKUP(D664,PLAN_PCG!$A:$B,2,FALSE),"")</f>
        <v/>
      </c>
      <c r="F665" s="22" t="n"/>
      <c r="G665" s="23" t="n"/>
      <c r="H665" s="23" t="n"/>
      <c r="I665" s="22" t="n"/>
      <c r="J665" s="20">
        <f>IFERROR(VLOOKUP(I664,TVA!$A:$C,3,FALSE),"")</f>
        <v/>
      </c>
      <c r="K665" s="26">
        <f>IF(I664="","",ROUND((G664-H664)*VALUE(SUBSTITUTE(J664,"%",""))/100,2))</f>
        <v/>
      </c>
      <c r="L665" s="20">
        <f>IF(C664="","",IF(ABS(SUMIFS($G:$G,$C:$C,C664)-SUMIFS($H:$H,$C:$C,C664))&lt;=PARAMETRES!$C$2,"OK","À équilibrer"))</f>
        <v/>
      </c>
    </row>
    <row r="666">
      <c r="A666" s="27" t="n"/>
      <c r="B666" s="27" t="n"/>
      <c r="C666" s="27" t="n"/>
      <c r="D666" s="27" t="n"/>
      <c r="E666" s="27">
        <f>IFERROR(VLOOKUP(D665,PLAN_PCG!$A:$B,2,FALSE),"")</f>
        <v/>
      </c>
      <c r="F666" s="27" t="n"/>
      <c r="G666" s="28" t="n"/>
      <c r="H666" s="28" t="n"/>
      <c r="I666" s="27" t="n"/>
      <c r="J666" s="27">
        <f>IFERROR(VLOOKUP(I665,TVA!$A:$C,3,FALSE),"")</f>
        <v/>
      </c>
      <c r="K666" s="28">
        <f>IF(I665="","",ROUND((G665-H665)*VALUE(SUBSTITUTE(J665,"%",""))/100,2))</f>
        <v/>
      </c>
      <c r="L666" s="27">
        <f>IF(C665="","",IF(ABS(SUMIFS($G:$G,$C:$C,C665)-SUMIFS($H:$H,$C:$C,C665))&lt;=PARAMETRES!$C$2,"OK","À équilibrer"))</f>
        <v/>
      </c>
    </row>
    <row r="667">
      <c r="A667" s="22" t="n"/>
      <c r="B667" s="22" t="n"/>
      <c r="C667" s="22" t="n"/>
      <c r="D667" s="22" t="n"/>
      <c r="E667" s="20">
        <f>IFERROR(VLOOKUP(D666,PLAN_PCG!$A:$B,2,FALSE),"")</f>
        <v/>
      </c>
      <c r="F667" s="22" t="n"/>
      <c r="G667" s="23" t="n"/>
      <c r="H667" s="23" t="n"/>
      <c r="I667" s="22" t="n"/>
      <c r="J667" s="20">
        <f>IFERROR(VLOOKUP(I666,TVA!$A:$C,3,FALSE),"")</f>
        <v/>
      </c>
      <c r="K667" s="26">
        <f>IF(I666="","",ROUND((G666-H666)*VALUE(SUBSTITUTE(J666,"%",""))/100,2))</f>
        <v/>
      </c>
      <c r="L667" s="20">
        <f>IF(C666="","",IF(ABS(SUMIFS($G:$G,$C:$C,C666)-SUMIFS($H:$H,$C:$C,C666))&lt;=PARAMETRES!$C$2,"OK","À équilibrer"))</f>
        <v/>
      </c>
    </row>
    <row r="668">
      <c r="A668" s="27" t="n"/>
      <c r="B668" s="27" t="n"/>
      <c r="C668" s="27" t="n"/>
      <c r="D668" s="27" t="n"/>
      <c r="E668" s="27">
        <f>IFERROR(VLOOKUP(D667,PLAN_PCG!$A:$B,2,FALSE),"")</f>
        <v/>
      </c>
      <c r="F668" s="27" t="n"/>
      <c r="G668" s="28" t="n"/>
      <c r="H668" s="28" t="n"/>
      <c r="I668" s="27" t="n"/>
      <c r="J668" s="27">
        <f>IFERROR(VLOOKUP(I667,TVA!$A:$C,3,FALSE),"")</f>
        <v/>
      </c>
      <c r="K668" s="28">
        <f>IF(I667="","",ROUND((G667-H667)*VALUE(SUBSTITUTE(J667,"%",""))/100,2))</f>
        <v/>
      </c>
      <c r="L668" s="27">
        <f>IF(C667="","",IF(ABS(SUMIFS($G:$G,$C:$C,C667)-SUMIFS($H:$H,$C:$C,C667))&lt;=PARAMETRES!$C$2,"OK","À équilibrer"))</f>
        <v/>
      </c>
    </row>
    <row r="669">
      <c r="A669" s="22" t="n"/>
      <c r="B669" s="22" t="n"/>
      <c r="C669" s="22" t="n"/>
      <c r="D669" s="22" t="n"/>
      <c r="E669" s="20">
        <f>IFERROR(VLOOKUP(D668,PLAN_PCG!$A:$B,2,FALSE),"")</f>
        <v/>
      </c>
      <c r="F669" s="22" t="n"/>
      <c r="G669" s="23" t="n"/>
      <c r="H669" s="23" t="n"/>
      <c r="I669" s="22" t="n"/>
      <c r="J669" s="20">
        <f>IFERROR(VLOOKUP(I668,TVA!$A:$C,3,FALSE),"")</f>
        <v/>
      </c>
      <c r="K669" s="26">
        <f>IF(I668="","",ROUND((G668-H668)*VALUE(SUBSTITUTE(J668,"%",""))/100,2))</f>
        <v/>
      </c>
      <c r="L669" s="20">
        <f>IF(C668="","",IF(ABS(SUMIFS($G:$G,$C:$C,C668)-SUMIFS($H:$H,$C:$C,C668))&lt;=PARAMETRES!$C$2,"OK","À équilibrer"))</f>
        <v/>
      </c>
    </row>
    <row r="670">
      <c r="A670" s="27" t="n"/>
      <c r="B670" s="27" t="n"/>
      <c r="C670" s="27" t="n"/>
      <c r="D670" s="27" t="n"/>
      <c r="E670" s="27">
        <f>IFERROR(VLOOKUP(D669,PLAN_PCG!$A:$B,2,FALSE),"")</f>
        <v/>
      </c>
      <c r="F670" s="27" t="n"/>
      <c r="G670" s="28" t="n"/>
      <c r="H670" s="28" t="n"/>
      <c r="I670" s="27" t="n"/>
      <c r="J670" s="27">
        <f>IFERROR(VLOOKUP(I669,TVA!$A:$C,3,FALSE),"")</f>
        <v/>
      </c>
      <c r="K670" s="28">
        <f>IF(I669="","",ROUND((G669-H669)*VALUE(SUBSTITUTE(J669,"%",""))/100,2))</f>
        <v/>
      </c>
      <c r="L670" s="27">
        <f>IF(C669="","",IF(ABS(SUMIFS($G:$G,$C:$C,C669)-SUMIFS($H:$H,$C:$C,C669))&lt;=PARAMETRES!$C$2,"OK","À équilibrer"))</f>
        <v/>
      </c>
    </row>
    <row r="671">
      <c r="A671" s="22" t="n"/>
      <c r="B671" s="22" t="n"/>
      <c r="C671" s="22" t="n"/>
      <c r="D671" s="22" t="n"/>
      <c r="E671" s="20">
        <f>IFERROR(VLOOKUP(D670,PLAN_PCG!$A:$B,2,FALSE),"")</f>
        <v/>
      </c>
      <c r="F671" s="22" t="n"/>
      <c r="G671" s="23" t="n"/>
      <c r="H671" s="23" t="n"/>
      <c r="I671" s="22" t="n"/>
      <c r="J671" s="20">
        <f>IFERROR(VLOOKUP(I670,TVA!$A:$C,3,FALSE),"")</f>
        <v/>
      </c>
      <c r="K671" s="26">
        <f>IF(I670="","",ROUND((G670-H670)*VALUE(SUBSTITUTE(J670,"%",""))/100,2))</f>
        <v/>
      </c>
      <c r="L671" s="20">
        <f>IF(C670="","",IF(ABS(SUMIFS($G:$G,$C:$C,C670)-SUMIFS($H:$H,$C:$C,C670))&lt;=PARAMETRES!$C$2,"OK","À équilibrer"))</f>
        <v/>
      </c>
    </row>
    <row r="672">
      <c r="A672" s="27" t="n"/>
      <c r="B672" s="27" t="n"/>
      <c r="C672" s="27" t="n"/>
      <c r="D672" s="27" t="n"/>
      <c r="E672" s="27">
        <f>IFERROR(VLOOKUP(D671,PLAN_PCG!$A:$B,2,FALSE),"")</f>
        <v/>
      </c>
      <c r="F672" s="27" t="n"/>
      <c r="G672" s="28" t="n"/>
      <c r="H672" s="28" t="n"/>
      <c r="I672" s="27" t="n"/>
      <c r="J672" s="27">
        <f>IFERROR(VLOOKUP(I671,TVA!$A:$C,3,FALSE),"")</f>
        <v/>
      </c>
      <c r="K672" s="28">
        <f>IF(I671="","",ROUND((G671-H671)*VALUE(SUBSTITUTE(J671,"%",""))/100,2))</f>
        <v/>
      </c>
      <c r="L672" s="27">
        <f>IF(C671="","",IF(ABS(SUMIFS($G:$G,$C:$C,C671)-SUMIFS($H:$H,$C:$C,C671))&lt;=PARAMETRES!$C$2,"OK","À équilibrer"))</f>
        <v/>
      </c>
    </row>
    <row r="673">
      <c r="A673" s="22" t="n"/>
      <c r="B673" s="22" t="n"/>
      <c r="C673" s="22" t="n"/>
      <c r="D673" s="22" t="n"/>
      <c r="E673" s="20">
        <f>IFERROR(VLOOKUP(D672,PLAN_PCG!$A:$B,2,FALSE),"")</f>
        <v/>
      </c>
      <c r="F673" s="22" t="n"/>
      <c r="G673" s="23" t="n"/>
      <c r="H673" s="23" t="n"/>
      <c r="I673" s="22" t="n"/>
      <c r="J673" s="20">
        <f>IFERROR(VLOOKUP(I672,TVA!$A:$C,3,FALSE),"")</f>
        <v/>
      </c>
      <c r="K673" s="26">
        <f>IF(I672="","",ROUND((G672-H672)*VALUE(SUBSTITUTE(J672,"%",""))/100,2))</f>
        <v/>
      </c>
      <c r="L673" s="20">
        <f>IF(C672="","",IF(ABS(SUMIFS($G:$G,$C:$C,C672)-SUMIFS($H:$H,$C:$C,C672))&lt;=PARAMETRES!$C$2,"OK","À équilibrer"))</f>
        <v/>
      </c>
    </row>
    <row r="674">
      <c r="A674" s="27" t="n"/>
      <c r="B674" s="27" t="n"/>
      <c r="C674" s="27" t="n"/>
      <c r="D674" s="27" t="n"/>
      <c r="E674" s="27">
        <f>IFERROR(VLOOKUP(D673,PLAN_PCG!$A:$B,2,FALSE),"")</f>
        <v/>
      </c>
      <c r="F674" s="27" t="n"/>
      <c r="G674" s="28" t="n"/>
      <c r="H674" s="28" t="n"/>
      <c r="I674" s="27" t="n"/>
      <c r="J674" s="27">
        <f>IFERROR(VLOOKUP(I673,TVA!$A:$C,3,FALSE),"")</f>
        <v/>
      </c>
      <c r="K674" s="28">
        <f>IF(I673="","",ROUND((G673-H673)*VALUE(SUBSTITUTE(J673,"%",""))/100,2))</f>
        <v/>
      </c>
      <c r="L674" s="27">
        <f>IF(C673="","",IF(ABS(SUMIFS($G:$G,$C:$C,C673)-SUMIFS($H:$H,$C:$C,C673))&lt;=PARAMETRES!$C$2,"OK","À équilibrer"))</f>
        <v/>
      </c>
    </row>
    <row r="675">
      <c r="A675" s="22" t="n"/>
      <c r="B675" s="22" t="n"/>
      <c r="C675" s="22" t="n"/>
      <c r="D675" s="22" t="n"/>
      <c r="E675" s="20">
        <f>IFERROR(VLOOKUP(D674,PLAN_PCG!$A:$B,2,FALSE),"")</f>
        <v/>
      </c>
      <c r="F675" s="22" t="n"/>
      <c r="G675" s="23" t="n"/>
      <c r="H675" s="23" t="n"/>
      <c r="I675" s="22" t="n"/>
      <c r="J675" s="20">
        <f>IFERROR(VLOOKUP(I674,TVA!$A:$C,3,FALSE),"")</f>
        <v/>
      </c>
      <c r="K675" s="26">
        <f>IF(I674="","",ROUND((G674-H674)*VALUE(SUBSTITUTE(J674,"%",""))/100,2))</f>
        <v/>
      </c>
      <c r="L675" s="20">
        <f>IF(C674="","",IF(ABS(SUMIFS($G:$G,$C:$C,C674)-SUMIFS($H:$H,$C:$C,C674))&lt;=PARAMETRES!$C$2,"OK","À équilibrer"))</f>
        <v/>
      </c>
    </row>
    <row r="676">
      <c r="A676" s="27" t="n"/>
      <c r="B676" s="27" t="n"/>
      <c r="C676" s="27" t="n"/>
      <c r="D676" s="27" t="n"/>
      <c r="E676" s="27">
        <f>IFERROR(VLOOKUP(D675,PLAN_PCG!$A:$B,2,FALSE),"")</f>
        <v/>
      </c>
      <c r="F676" s="27" t="n"/>
      <c r="G676" s="28" t="n"/>
      <c r="H676" s="28" t="n"/>
      <c r="I676" s="27" t="n"/>
      <c r="J676" s="27">
        <f>IFERROR(VLOOKUP(I675,TVA!$A:$C,3,FALSE),"")</f>
        <v/>
      </c>
      <c r="K676" s="28">
        <f>IF(I675="","",ROUND((G675-H675)*VALUE(SUBSTITUTE(J675,"%",""))/100,2))</f>
        <v/>
      </c>
      <c r="L676" s="27">
        <f>IF(C675="","",IF(ABS(SUMIFS($G:$G,$C:$C,C675)-SUMIFS($H:$H,$C:$C,C675))&lt;=PARAMETRES!$C$2,"OK","À équilibrer"))</f>
        <v/>
      </c>
    </row>
    <row r="677">
      <c r="A677" s="22" t="n"/>
      <c r="B677" s="22" t="n"/>
      <c r="C677" s="22" t="n"/>
      <c r="D677" s="22" t="n"/>
      <c r="E677" s="20">
        <f>IFERROR(VLOOKUP(D676,PLAN_PCG!$A:$B,2,FALSE),"")</f>
        <v/>
      </c>
      <c r="F677" s="22" t="n"/>
      <c r="G677" s="23" t="n"/>
      <c r="H677" s="23" t="n"/>
      <c r="I677" s="22" t="n"/>
      <c r="J677" s="20">
        <f>IFERROR(VLOOKUP(I676,TVA!$A:$C,3,FALSE),"")</f>
        <v/>
      </c>
      <c r="K677" s="26">
        <f>IF(I676="","",ROUND((G676-H676)*VALUE(SUBSTITUTE(J676,"%",""))/100,2))</f>
        <v/>
      </c>
      <c r="L677" s="20">
        <f>IF(C676="","",IF(ABS(SUMIFS($G:$G,$C:$C,C676)-SUMIFS($H:$H,$C:$C,C676))&lt;=PARAMETRES!$C$2,"OK","À équilibrer"))</f>
        <v/>
      </c>
    </row>
    <row r="678">
      <c r="A678" s="27" t="n"/>
      <c r="B678" s="27" t="n"/>
      <c r="C678" s="27" t="n"/>
      <c r="D678" s="27" t="n"/>
      <c r="E678" s="27">
        <f>IFERROR(VLOOKUP(D677,PLAN_PCG!$A:$B,2,FALSE),"")</f>
        <v/>
      </c>
      <c r="F678" s="27" t="n"/>
      <c r="G678" s="28" t="n"/>
      <c r="H678" s="28" t="n"/>
      <c r="I678" s="27" t="n"/>
      <c r="J678" s="27">
        <f>IFERROR(VLOOKUP(I677,TVA!$A:$C,3,FALSE),"")</f>
        <v/>
      </c>
      <c r="K678" s="28">
        <f>IF(I677="","",ROUND((G677-H677)*VALUE(SUBSTITUTE(J677,"%",""))/100,2))</f>
        <v/>
      </c>
      <c r="L678" s="27">
        <f>IF(C677="","",IF(ABS(SUMIFS($G:$G,$C:$C,C677)-SUMIFS($H:$H,$C:$C,C677))&lt;=PARAMETRES!$C$2,"OK","À équilibrer"))</f>
        <v/>
      </c>
    </row>
    <row r="679">
      <c r="A679" s="22" t="n"/>
      <c r="B679" s="22" t="n"/>
      <c r="C679" s="22" t="n"/>
      <c r="D679" s="22" t="n"/>
      <c r="E679" s="20">
        <f>IFERROR(VLOOKUP(D678,PLAN_PCG!$A:$B,2,FALSE),"")</f>
        <v/>
      </c>
      <c r="F679" s="22" t="n"/>
      <c r="G679" s="23" t="n"/>
      <c r="H679" s="23" t="n"/>
      <c r="I679" s="22" t="n"/>
      <c r="J679" s="20">
        <f>IFERROR(VLOOKUP(I678,TVA!$A:$C,3,FALSE),"")</f>
        <v/>
      </c>
      <c r="K679" s="26">
        <f>IF(I678="","",ROUND((G678-H678)*VALUE(SUBSTITUTE(J678,"%",""))/100,2))</f>
        <v/>
      </c>
      <c r="L679" s="20">
        <f>IF(C678="","",IF(ABS(SUMIFS($G:$G,$C:$C,C678)-SUMIFS($H:$H,$C:$C,C678))&lt;=PARAMETRES!$C$2,"OK","À équilibrer"))</f>
        <v/>
      </c>
    </row>
    <row r="680">
      <c r="A680" s="27" t="n"/>
      <c r="B680" s="27" t="n"/>
      <c r="C680" s="27" t="n"/>
      <c r="D680" s="27" t="n"/>
      <c r="E680" s="27">
        <f>IFERROR(VLOOKUP(D679,PLAN_PCG!$A:$B,2,FALSE),"")</f>
        <v/>
      </c>
      <c r="F680" s="27" t="n"/>
      <c r="G680" s="28" t="n"/>
      <c r="H680" s="28" t="n"/>
      <c r="I680" s="27" t="n"/>
      <c r="J680" s="27">
        <f>IFERROR(VLOOKUP(I679,TVA!$A:$C,3,FALSE),"")</f>
        <v/>
      </c>
      <c r="K680" s="28">
        <f>IF(I679="","",ROUND((G679-H679)*VALUE(SUBSTITUTE(J679,"%",""))/100,2))</f>
        <v/>
      </c>
      <c r="L680" s="27">
        <f>IF(C679="","",IF(ABS(SUMIFS($G:$G,$C:$C,C679)-SUMIFS($H:$H,$C:$C,C679))&lt;=PARAMETRES!$C$2,"OK","À équilibrer"))</f>
        <v/>
      </c>
    </row>
    <row r="681">
      <c r="A681" s="22" t="n"/>
      <c r="B681" s="22" t="n"/>
      <c r="C681" s="22" t="n"/>
      <c r="D681" s="22" t="n"/>
      <c r="E681" s="20">
        <f>IFERROR(VLOOKUP(D680,PLAN_PCG!$A:$B,2,FALSE),"")</f>
        <v/>
      </c>
      <c r="F681" s="22" t="n"/>
      <c r="G681" s="23" t="n"/>
      <c r="H681" s="23" t="n"/>
      <c r="I681" s="22" t="n"/>
      <c r="J681" s="20">
        <f>IFERROR(VLOOKUP(I680,TVA!$A:$C,3,FALSE),"")</f>
        <v/>
      </c>
      <c r="K681" s="26">
        <f>IF(I680="","",ROUND((G680-H680)*VALUE(SUBSTITUTE(J680,"%",""))/100,2))</f>
        <v/>
      </c>
      <c r="L681" s="20">
        <f>IF(C680="","",IF(ABS(SUMIFS($G:$G,$C:$C,C680)-SUMIFS($H:$H,$C:$C,C680))&lt;=PARAMETRES!$C$2,"OK","À équilibrer"))</f>
        <v/>
      </c>
    </row>
    <row r="682">
      <c r="A682" s="27" t="n"/>
      <c r="B682" s="27" t="n"/>
      <c r="C682" s="27" t="n"/>
      <c r="D682" s="27" t="n"/>
      <c r="E682" s="27">
        <f>IFERROR(VLOOKUP(D681,PLAN_PCG!$A:$B,2,FALSE),"")</f>
        <v/>
      </c>
      <c r="F682" s="27" t="n"/>
      <c r="G682" s="28" t="n"/>
      <c r="H682" s="28" t="n"/>
      <c r="I682" s="27" t="n"/>
      <c r="J682" s="27">
        <f>IFERROR(VLOOKUP(I681,TVA!$A:$C,3,FALSE),"")</f>
        <v/>
      </c>
      <c r="K682" s="28">
        <f>IF(I681="","",ROUND((G681-H681)*VALUE(SUBSTITUTE(J681,"%",""))/100,2))</f>
        <v/>
      </c>
      <c r="L682" s="27">
        <f>IF(C681="","",IF(ABS(SUMIFS($G:$G,$C:$C,C681)-SUMIFS($H:$H,$C:$C,C681))&lt;=PARAMETRES!$C$2,"OK","À équilibrer"))</f>
        <v/>
      </c>
    </row>
    <row r="683">
      <c r="A683" s="22" t="n"/>
      <c r="B683" s="22" t="n"/>
      <c r="C683" s="22" t="n"/>
      <c r="D683" s="22" t="n"/>
      <c r="E683" s="20">
        <f>IFERROR(VLOOKUP(D682,PLAN_PCG!$A:$B,2,FALSE),"")</f>
        <v/>
      </c>
      <c r="F683" s="22" t="n"/>
      <c r="G683" s="23" t="n"/>
      <c r="H683" s="23" t="n"/>
      <c r="I683" s="22" t="n"/>
      <c r="J683" s="20">
        <f>IFERROR(VLOOKUP(I682,TVA!$A:$C,3,FALSE),"")</f>
        <v/>
      </c>
      <c r="K683" s="26">
        <f>IF(I682="","",ROUND((G682-H682)*VALUE(SUBSTITUTE(J682,"%",""))/100,2))</f>
        <v/>
      </c>
      <c r="L683" s="20">
        <f>IF(C682="","",IF(ABS(SUMIFS($G:$G,$C:$C,C682)-SUMIFS($H:$H,$C:$C,C682))&lt;=PARAMETRES!$C$2,"OK","À équilibrer"))</f>
        <v/>
      </c>
    </row>
    <row r="684">
      <c r="A684" s="27" t="n"/>
      <c r="B684" s="27" t="n"/>
      <c r="C684" s="27" t="n"/>
      <c r="D684" s="27" t="n"/>
      <c r="E684" s="27">
        <f>IFERROR(VLOOKUP(D683,PLAN_PCG!$A:$B,2,FALSE),"")</f>
        <v/>
      </c>
      <c r="F684" s="27" t="n"/>
      <c r="G684" s="28" t="n"/>
      <c r="H684" s="28" t="n"/>
      <c r="I684" s="27" t="n"/>
      <c r="J684" s="27">
        <f>IFERROR(VLOOKUP(I683,TVA!$A:$C,3,FALSE),"")</f>
        <v/>
      </c>
      <c r="K684" s="28">
        <f>IF(I683="","",ROUND((G683-H683)*VALUE(SUBSTITUTE(J683,"%",""))/100,2))</f>
        <v/>
      </c>
      <c r="L684" s="27">
        <f>IF(C683="","",IF(ABS(SUMIFS($G:$G,$C:$C,C683)-SUMIFS($H:$H,$C:$C,C683))&lt;=PARAMETRES!$C$2,"OK","À équilibrer"))</f>
        <v/>
      </c>
    </row>
    <row r="685">
      <c r="A685" s="22" t="n"/>
      <c r="B685" s="22" t="n"/>
      <c r="C685" s="22" t="n"/>
      <c r="D685" s="22" t="n"/>
      <c r="E685" s="20">
        <f>IFERROR(VLOOKUP(D684,PLAN_PCG!$A:$B,2,FALSE),"")</f>
        <v/>
      </c>
      <c r="F685" s="22" t="n"/>
      <c r="G685" s="23" t="n"/>
      <c r="H685" s="23" t="n"/>
      <c r="I685" s="22" t="n"/>
      <c r="J685" s="20">
        <f>IFERROR(VLOOKUP(I684,TVA!$A:$C,3,FALSE),"")</f>
        <v/>
      </c>
      <c r="K685" s="26">
        <f>IF(I684="","",ROUND((G684-H684)*VALUE(SUBSTITUTE(J684,"%",""))/100,2))</f>
        <v/>
      </c>
      <c r="L685" s="20">
        <f>IF(C684="","",IF(ABS(SUMIFS($G:$G,$C:$C,C684)-SUMIFS($H:$H,$C:$C,C684))&lt;=PARAMETRES!$C$2,"OK","À équilibrer"))</f>
        <v/>
      </c>
    </row>
    <row r="686">
      <c r="A686" s="27" t="n"/>
      <c r="B686" s="27" t="n"/>
      <c r="C686" s="27" t="n"/>
      <c r="D686" s="27" t="n"/>
      <c r="E686" s="27">
        <f>IFERROR(VLOOKUP(D685,PLAN_PCG!$A:$B,2,FALSE),"")</f>
        <v/>
      </c>
      <c r="F686" s="27" t="n"/>
      <c r="G686" s="28" t="n"/>
      <c r="H686" s="28" t="n"/>
      <c r="I686" s="27" t="n"/>
      <c r="J686" s="27">
        <f>IFERROR(VLOOKUP(I685,TVA!$A:$C,3,FALSE),"")</f>
        <v/>
      </c>
      <c r="K686" s="28">
        <f>IF(I685="","",ROUND((G685-H685)*VALUE(SUBSTITUTE(J685,"%",""))/100,2))</f>
        <v/>
      </c>
      <c r="L686" s="27">
        <f>IF(C685="","",IF(ABS(SUMIFS($G:$G,$C:$C,C685)-SUMIFS($H:$H,$C:$C,C685))&lt;=PARAMETRES!$C$2,"OK","À équilibrer"))</f>
        <v/>
      </c>
    </row>
    <row r="687">
      <c r="A687" s="22" t="n"/>
      <c r="B687" s="22" t="n"/>
      <c r="C687" s="22" t="n"/>
      <c r="D687" s="22" t="n"/>
      <c r="E687" s="20">
        <f>IFERROR(VLOOKUP(D686,PLAN_PCG!$A:$B,2,FALSE),"")</f>
        <v/>
      </c>
      <c r="F687" s="22" t="n"/>
      <c r="G687" s="23" t="n"/>
      <c r="H687" s="23" t="n"/>
      <c r="I687" s="22" t="n"/>
      <c r="J687" s="20">
        <f>IFERROR(VLOOKUP(I686,TVA!$A:$C,3,FALSE),"")</f>
        <v/>
      </c>
      <c r="K687" s="26">
        <f>IF(I686="","",ROUND((G686-H686)*VALUE(SUBSTITUTE(J686,"%",""))/100,2))</f>
        <v/>
      </c>
      <c r="L687" s="20">
        <f>IF(C686="","",IF(ABS(SUMIFS($G:$G,$C:$C,C686)-SUMIFS($H:$H,$C:$C,C686))&lt;=PARAMETRES!$C$2,"OK","À équilibrer"))</f>
        <v/>
      </c>
    </row>
    <row r="688">
      <c r="A688" s="27" t="n"/>
      <c r="B688" s="27" t="n"/>
      <c r="C688" s="27" t="n"/>
      <c r="D688" s="27" t="n"/>
      <c r="E688" s="27">
        <f>IFERROR(VLOOKUP(D687,PLAN_PCG!$A:$B,2,FALSE),"")</f>
        <v/>
      </c>
      <c r="F688" s="27" t="n"/>
      <c r="G688" s="28" t="n"/>
      <c r="H688" s="28" t="n"/>
      <c r="I688" s="27" t="n"/>
      <c r="J688" s="27">
        <f>IFERROR(VLOOKUP(I687,TVA!$A:$C,3,FALSE),"")</f>
        <v/>
      </c>
      <c r="K688" s="28">
        <f>IF(I687="","",ROUND((G687-H687)*VALUE(SUBSTITUTE(J687,"%",""))/100,2))</f>
        <v/>
      </c>
      <c r="L688" s="27">
        <f>IF(C687="","",IF(ABS(SUMIFS($G:$G,$C:$C,C687)-SUMIFS($H:$H,$C:$C,C687))&lt;=PARAMETRES!$C$2,"OK","À équilibrer"))</f>
        <v/>
      </c>
    </row>
    <row r="689">
      <c r="A689" s="22" t="n"/>
      <c r="B689" s="22" t="n"/>
      <c r="C689" s="22" t="n"/>
      <c r="D689" s="22" t="n"/>
      <c r="E689" s="20">
        <f>IFERROR(VLOOKUP(D688,PLAN_PCG!$A:$B,2,FALSE),"")</f>
        <v/>
      </c>
      <c r="F689" s="22" t="n"/>
      <c r="G689" s="23" t="n"/>
      <c r="H689" s="23" t="n"/>
      <c r="I689" s="22" t="n"/>
      <c r="J689" s="20">
        <f>IFERROR(VLOOKUP(I688,TVA!$A:$C,3,FALSE),"")</f>
        <v/>
      </c>
      <c r="K689" s="26">
        <f>IF(I688="","",ROUND((G688-H688)*VALUE(SUBSTITUTE(J688,"%",""))/100,2))</f>
        <v/>
      </c>
      <c r="L689" s="20">
        <f>IF(C688="","",IF(ABS(SUMIFS($G:$G,$C:$C,C688)-SUMIFS($H:$H,$C:$C,C688))&lt;=PARAMETRES!$C$2,"OK","À équilibrer"))</f>
        <v/>
      </c>
    </row>
    <row r="690">
      <c r="A690" s="27" t="n"/>
      <c r="B690" s="27" t="n"/>
      <c r="C690" s="27" t="n"/>
      <c r="D690" s="27" t="n"/>
      <c r="E690" s="27">
        <f>IFERROR(VLOOKUP(D689,PLAN_PCG!$A:$B,2,FALSE),"")</f>
        <v/>
      </c>
      <c r="F690" s="27" t="n"/>
      <c r="G690" s="28" t="n"/>
      <c r="H690" s="28" t="n"/>
      <c r="I690" s="27" t="n"/>
      <c r="J690" s="27">
        <f>IFERROR(VLOOKUP(I689,TVA!$A:$C,3,FALSE),"")</f>
        <v/>
      </c>
      <c r="K690" s="28">
        <f>IF(I689="","",ROUND((G689-H689)*VALUE(SUBSTITUTE(J689,"%",""))/100,2))</f>
        <v/>
      </c>
      <c r="L690" s="27">
        <f>IF(C689="","",IF(ABS(SUMIFS($G:$G,$C:$C,C689)-SUMIFS($H:$H,$C:$C,C689))&lt;=PARAMETRES!$C$2,"OK","À équilibrer"))</f>
        <v/>
      </c>
    </row>
    <row r="691">
      <c r="A691" s="22" t="n"/>
      <c r="B691" s="22" t="n"/>
      <c r="C691" s="22" t="n"/>
      <c r="D691" s="22" t="n"/>
      <c r="E691" s="20">
        <f>IFERROR(VLOOKUP(D690,PLAN_PCG!$A:$B,2,FALSE),"")</f>
        <v/>
      </c>
      <c r="F691" s="22" t="n"/>
      <c r="G691" s="23" t="n"/>
      <c r="H691" s="23" t="n"/>
      <c r="I691" s="22" t="n"/>
      <c r="J691" s="20">
        <f>IFERROR(VLOOKUP(I690,TVA!$A:$C,3,FALSE),"")</f>
        <v/>
      </c>
      <c r="K691" s="26">
        <f>IF(I690="","",ROUND((G690-H690)*VALUE(SUBSTITUTE(J690,"%",""))/100,2))</f>
        <v/>
      </c>
      <c r="L691" s="20">
        <f>IF(C690="","",IF(ABS(SUMIFS($G:$G,$C:$C,C690)-SUMIFS($H:$H,$C:$C,C690))&lt;=PARAMETRES!$C$2,"OK","À équilibrer"))</f>
        <v/>
      </c>
    </row>
    <row r="692">
      <c r="A692" s="27" t="n"/>
      <c r="B692" s="27" t="n"/>
      <c r="C692" s="27" t="n"/>
      <c r="D692" s="27" t="n"/>
      <c r="E692" s="27">
        <f>IFERROR(VLOOKUP(D691,PLAN_PCG!$A:$B,2,FALSE),"")</f>
        <v/>
      </c>
      <c r="F692" s="27" t="n"/>
      <c r="G692" s="28" t="n"/>
      <c r="H692" s="28" t="n"/>
      <c r="I692" s="27" t="n"/>
      <c r="J692" s="27">
        <f>IFERROR(VLOOKUP(I691,TVA!$A:$C,3,FALSE),"")</f>
        <v/>
      </c>
      <c r="K692" s="28">
        <f>IF(I691="","",ROUND((G691-H691)*VALUE(SUBSTITUTE(J691,"%",""))/100,2))</f>
        <v/>
      </c>
      <c r="L692" s="27">
        <f>IF(C691="","",IF(ABS(SUMIFS($G:$G,$C:$C,C691)-SUMIFS($H:$H,$C:$C,C691))&lt;=PARAMETRES!$C$2,"OK","À équilibrer"))</f>
        <v/>
      </c>
    </row>
    <row r="693">
      <c r="A693" s="22" t="n"/>
      <c r="B693" s="22" t="n"/>
      <c r="C693" s="22" t="n"/>
      <c r="D693" s="22" t="n"/>
      <c r="E693" s="20">
        <f>IFERROR(VLOOKUP(D692,PLAN_PCG!$A:$B,2,FALSE),"")</f>
        <v/>
      </c>
      <c r="F693" s="22" t="n"/>
      <c r="G693" s="23" t="n"/>
      <c r="H693" s="23" t="n"/>
      <c r="I693" s="22" t="n"/>
      <c r="J693" s="20">
        <f>IFERROR(VLOOKUP(I692,TVA!$A:$C,3,FALSE),"")</f>
        <v/>
      </c>
      <c r="K693" s="26">
        <f>IF(I692="","",ROUND((G692-H692)*VALUE(SUBSTITUTE(J692,"%",""))/100,2))</f>
        <v/>
      </c>
      <c r="L693" s="20">
        <f>IF(C692="","",IF(ABS(SUMIFS($G:$G,$C:$C,C692)-SUMIFS($H:$H,$C:$C,C692))&lt;=PARAMETRES!$C$2,"OK","À équilibrer"))</f>
        <v/>
      </c>
    </row>
    <row r="694">
      <c r="A694" s="27" t="n"/>
      <c r="B694" s="27" t="n"/>
      <c r="C694" s="27" t="n"/>
      <c r="D694" s="27" t="n"/>
      <c r="E694" s="27">
        <f>IFERROR(VLOOKUP(D693,PLAN_PCG!$A:$B,2,FALSE),"")</f>
        <v/>
      </c>
      <c r="F694" s="27" t="n"/>
      <c r="G694" s="28" t="n"/>
      <c r="H694" s="28" t="n"/>
      <c r="I694" s="27" t="n"/>
      <c r="J694" s="27">
        <f>IFERROR(VLOOKUP(I693,TVA!$A:$C,3,FALSE),"")</f>
        <v/>
      </c>
      <c r="K694" s="28">
        <f>IF(I693="","",ROUND((G693-H693)*VALUE(SUBSTITUTE(J693,"%",""))/100,2))</f>
        <v/>
      </c>
      <c r="L694" s="27">
        <f>IF(C693="","",IF(ABS(SUMIFS($G:$G,$C:$C,C693)-SUMIFS($H:$H,$C:$C,C693))&lt;=PARAMETRES!$C$2,"OK","À équilibrer"))</f>
        <v/>
      </c>
    </row>
    <row r="695">
      <c r="A695" s="22" t="n"/>
      <c r="B695" s="22" t="n"/>
      <c r="C695" s="22" t="n"/>
      <c r="D695" s="22" t="n"/>
      <c r="E695" s="20">
        <f>IFERROR(VLOOKUP(D694,PLAN_PCG!$A:$B,2,FALSE),"")</f>
        <v/>
      </c>
      <c r="F695" s="22" t="n"/>
      <c r="G695" s="23" t="n"/>
      <c r="H695" s="23" t="n"/>
      <c r="I695" s="22" t="n"/>
      <c r="J695" s="20">
        <f>IFERROR(VLOOKUP(I694,TVA!$A:$C,3,FALSE),"")</f>
        <v/>
      </c>
      <c r="K695" s="26">
        <f>IF(I694="","",ROUND((G694-H694)*VALUE(SUBSTITUTE(J694,"%",""))/100,2))</f>
        <v/>
      </c>
      <c r="L695" s="20">
        <f>IF(C694="","",IF(ABS(SUMIFS($G:$G,$C:$C,C694)-SUMIFS($H:$H,$C:$C,C694))&lt;=PARAMETRES!$C$2,"OK","À équilibrer"))</f>
        <v/>
      </c>
    </row>
    <row r="696">
      <c r="A696" s="27" t="n"/>
      <c r="B696" s="27" t="n"/>
      <c r="C696" s="27" t="n"/>
      <c r="D696" s="27" t="n"/>
      <c r="E696" s="27">
        <f>IFERROR(VLOOKUP(D695,PLAN_PCG!$A:$B,2,FALSE),"")</f>
        <v/>
      </c>
      <c r="F696" s="27" t="n"/>
      <c r="G696" s="28" t="n"/>
      <c r="H696" s="28" t="n"/>
      <c r="I696" s="27" t="n"/>
      <c r="J696" s="27">
        <f>IFERROR(VLOOKUP(I695,TVA!$A:$C,3,FALSE),"")</f>
        <v/>
      </c>
      <c r="K696" s="28">
        <f>IF(I695="","",ROUND((G695-H695)*VALUE(SUBSTITUTE(J695,"%",""))/100,2))</f>
        <v/>
      </c>
      <c r="L696" s="27">
        <f>IF(C695="","",IF(ABS(SUMIFS($G:$G,$C:$C,C695)-SUMIFS($H:$H,$C:$C,C695))&lt;=PARAMETRES!$C$2,"OK","À équilibrer"))</f>
        <v/>
      </c>
    </row>
    <row r="697">
      <c r="A697" s="22" t="n"/>
      <c r="B697" s="22" t="n"/>
      <c r="C697" s="22" t="n"/>
      <c r="D697" s="22" t="n"/>
      <c r="E697" s="20">
        <f>IFERROR(VLOOKUP(D696,PLAN_PCG!$A:$B,2,FALSE),"")</f>
        <v/>
      </c>
      <c r="F697" s="22" t="n"/>
      <c r="G697" s="23" t="n"/>
      <c r="H697" s="23" t="n"/>
      <c r="I697" s="22" t="n"/>
      <c r="J697" s="20">
        <f>IFERROR(VLOOKUP(I696,TVA!$A:$C,3,FALSE),"")</f>
        <v/>
      </c>
      <c r="K697" s="26">
        <f>IF(I696="","",ROUND((G696-H696)*VALUE(SUBSTITUTE(J696,"%",""))/100,2))</f>
        <v/>
      </c>
      <c r="L697" s="20">
        <f>IF(C696="","",IF(ABS(SUMIFS($G:$G,$C:$C,C696)-SUMIFS($H:$H,$C:$C,C696))&lt;=PARAMETRES!$C$2,"OK","À équilibrer"))</f>
        <v/>
      </c>
    </row>
    <row r="698">
      <c r="A698" s="27" t="n"/>
      <c r="B698" s="27" t="n"/>
      <c r="C698" s="27" t="n"/>
      <c r="D698" s="27" t="n"/>
      <c r="E698" s="27">
        <f>IFERROR(VLOOKUP(D697,PLAN_PCG!$A:$B,2,FALSE),"")</f>
        <v/>
      </c>
      <c r="F698" s="27" t="n"/>
      <c r="G698" s="28" t="n"/>
      <c r="H698" s="28" t="n"/>
      <c r="I698" s="27" t="n"/>
      <c r="J698" s="27">
        <f>IFERROR(VLOOKUP(I697,TVA!$A:$C,3,FALSE),"")</f>
        <v/>
      </c>
      <c r="K698" s="28">
        <f>IF(I697="","",ROUND((G697-H697)*VALUE(SUBSTITUTE(J697,"%",""))/100,2))</f>
        <v/>
      </c>
      <c r="L698" s="27">
        <f>IF(C697="","",IF(ABS(SUMIFS($G:$G,$C:$C,C697)-SUMIFS($H:$H,$C:$C,C697))&lt;=PARAMETRES!$C$2,"OK","À équilibrer"))</f>
        <v/>
      </c>
    </row>
    <row r="699">
      <c r="A699" s="22" t="n"/>
      <c r="B699" s="22" t="n"/>
      <c r="C699" s="22" t="n"/>
      <c r="D699" s="22" t="n"/>
      <c r="E699" s="20">
        <f>IFERROR(VLOOKUP(D698,PLAN_PCG!$A:$B,2,FALSE),"")</f>
        <v/>
      </c>
      <c r="F699" s="22" t="n"/>
      <c r="G699" s="23" t="n"/>
      <c r="H699" s="23" t="n"/>
      <c r="I699" s="22" t="n"/>
      <c r="J699" s="20">
        <f>IFERROR(VLOOKUP(I698,TVA!$A:$C,3,FALSE),"")</f>
        <v/>
      </c>
      <c r="K699" s="26">
        <f>IF(I698="","",ROUND((G698-H698)*VALUE(SUBSTITUTE(J698,"%",""))/100,2))</f>
        <v/>
      </c>
      <c r="L699" s="20">
        <f>IF(C698="","",IF(ABS(SUMIFS($G:$G,$C:$C,C698)-SUMIFS($H:$H,$C:$C,C698))&lt;=PARAMETRES!$C$2,"OK","À équilibrer"))</f>
        <v/>
      </c>
    </row>
    <row r="700">
      <c r="A700" s="27" t="n"/>
      <c r="B700" s="27" t="n"/>
      <c r="C700" s="27" t="n"/>
      <c r="D700" s="27" t="n"/>
      <c r="E700" s="27">
        <f>IFERROR(VLOOKUP(D699,PLAN_PCG!$A:$B,2,FALSE),"")</f>
        <v/>
      </c>
      <c r="F700" s="27" t="n"/>
      <c r="G700" s="28" t="n"/>
      <c r="H700" s="28" t="n"/>
      <c r="I700" s="27" t="n"/>
      <c r="J700" s="27">
        <f>IFERROR(VLOOKUP(I699,TVA!$A:$C,3,FALSE),"")</f>
        <v/>
      </c>
      <c r="K700" s="28">
        <f>IF(I699="","",ROUND((G699-H699)*VALUE(SUBSTITUTE(J699,"%",""))/100,2))</f>
        <v/>
      </c>
      <c r="L700" s="27">
        <f>IF(C699="","",IF(ABS(SUMIFS($G:$G,$C:$C,C699)-SUMIFS($H:$H,$C:$C,C699))&lt;=PARAMETRES!$C$2,"OK","À équilibrer"))</f>
        <v/>
      </c>
    </row>
    <row r="701">
      <c r="A701" s="22" t="n"/>
      <c r="B701" s="22" t="n"/>
      <c r="C701" s="22" t="n"/>
      <c r="D701" s="22" t="n"/>
      <c r="E701" s="20">
        <f>IFERROR(VLOOKUP(D700,PLAN_PCG!$A:$B,2,FALSE),"")</f>
        <v/>
      </c>
      <c r="F701" s="22" t="n"/>
      <c r="G701" s="23" t="n"/>
      <c r="H701" s="23" t="n"/>
      <c r="I701" s="22" t="n"/>
      <c r="J701" s="20">
        <f>IFERROR(VLOOKUP(I700,TVA!$A:$C,3,FALSE),"")</f>
        <v/>
      </c>
      <c r="K701" s="26">
        <f>IF(I700="","",ROUND((G700-H700)*VALUE(SUBSTITUTE(J700,"%",""))/100,2))</f>
        <v/>
      </c>
      <c r="L701" s="20">
        <f>IF(C700="","",IF(ABS(SUMIFS($G:$G,$C:$C,C700)-SUMIFS($H:$H,$C:$C,C700))&lt;=PARAMETRES!$C$2,"OK","À équilibrer"))</f>
        <v/>
      </c>
    </row>
    <row r="702">
      <c r="A702" s="27" t="n"/>
      <c r="B702" s="27" t="n"/>
      <c r="C702" s="27" t="n"/>
      <c r="D702" s="27" t="n"/>
      <c r="E702" s="27">
        <f>IFERROR(VLOOKUP(D701,PLAN_PCG!$A:$B,2,FALSE),"")</f>
        <v/>
      </c>
      <c r="F702" s="27" t="n"/>
      <c r="G702" s="28" t="n"/>
      <c r="H702" s="28" t="n"/>
      <c r="I702" s="27" t="n"/>
      <c r="J702" s="27">
        <f>IFERROR(VLOOKUP(I701,TVA!$A:$C,3,FALSE),"")</f>
        <v/>
      </c>
      <c r="K702" s="28">
        <f>IF(I701="","",ROUND((G701-H701)*VALUE(SUBSTITUTE(J701,"%",""))/100,2))</f>
        <v/>
      </c>
      <c r="L702" s="27">
        <f>IF(C701="","",IF(ABS(SUMIFS($G:$G,$C:$C,C701)-SUMIFS($H:$H,$C:$C,C701))&lt;=PARAMETRES!$C$2,"OK","À équilibrer"))</f>
        <v/>
      </c>
    </row>
    <row r="703">
      <c r="A703" s="22" t="n"/>
      <c r="B703" s="22" t="n"/>
      <c r="C703" s="22" t="n"/>
      <c r="D703" s="22" t="n"/>
      <c r="E703" s="20">
        <f>IFERROR(VLOOKUP(D702,PLAN_PCG!$A:$B,2,FALSE),"")</f>
        <v/>
      </c>
      <c r="F703" s="22" t="n"/>
      <c r="G703" s="23" t="n"/>
      <c r="H703" s="23" t="n"/>
      <c r="I703" s="22" t="n"/>
      <c r="J703" s="20">
        <f>IFERROR(VLOOKUP(I702,TVA!$A:$C,3,FALSE),"")</f>
        <v/>
      </c>
      <c r="K703" s="26">
        <f>IF(I702="","",ROUND((G702-H702)*VALUE(SUBSTITUTE(J702,"%",""))/100,2))</f>
        <v/>
      </c>
      <c r="L703" s="20">
        <f>IF(C702="","",IF(ABS(SUMIFS($G:$G,$C:$C,C702)-SUMIFS($H:$H,$C:$C,C702))&lt;=PARAMETRES!$C$2,"OK","À équilibrer"))</f>
        <v/>
      </c>
    </row>
    <row r="704">
      <c r="A704" s="27" t="n"/>
      <c r="B704" s="27" t="n"/>
      <c r="C704" s="27" t="n"/>
      <c r="D704" s="27" t="n"/>
      <c r="E704" s="27">
        <f>IFERROR(VLOOKUP(D703,PLAN_PCG!$A:$B,2,FALSE),"")</f>
        <v/>
      </c>
      <c r="F704" s="27" t="n"/>
      <c r="G704" s="28" t="n"/>
      <c r="H704" s="28" t="n"/>
      <c r="I704" s="27" t="n"/>
      <c r="J704" s="27">
        <f>IFERROR(VLOOKUP(I703,TVA!$A:$C,3,FALSE),"")</f>
        <v/>
      </c>
      <c r="K704" s="28">
        <f>IF(I703="","",ROUND((G703-H703)*VALUE(SUBSTITUTE(J703,"%",""))/100,2))</f>
        <v/>
      </c>
      <c r="L704" s="27">
        <f>IF(C703="","",IF(ABS(SUMIFS($G:$G,$C:$C,C703)-SUMIFS($H:$H,$C:$C,C703))&lt;=PARAMETRES!$C$2,"OK","À équilibrer"))</f>
        <v/>
      </c>
    </row>
    <row r="705">
      <c r="A705" s="22" t="n"/>
      <c r="B705" s="22" t="n"/>
      <c r="C705" s="22" t="n"/>
      <c r="D705" s="22" t="n"/>
      <c r="E705" s="20">
        <f>IFERROR(VLOOKUP(D704,PLAN_PCG!$A:$B,2,FALSE),"")</f>
        <v/>
      </c>
      <c r="F705" s="22" t="n"/>
      <c r="G705" s="23" t="n"/>
      <c r="H705" s="23" t="n"/>
      <c r="I705" s="22" t="n"/>
      <c r="J705" s="20">
        <f>IFERROR(VLOOKUP(I704,TVA!$A:$C,3,FALSE),"")</f>
        <v/>
      </c>
      <c r="K705" s="26">
        <f>IF(I704="","",ROUND((G704-H704)*VALUE(SUBSTITUTE(J704,"%",""))/100,2))</f>
        <v/>
      </c>
      <c r="L705" s="20">
        <f>IF(C704="","",IF(ABS(SUMIFS($G:$G,$C:$C,C704)-SUMIFS($H:$H,$C:$C,C704))&lt;=PARAMETRES!$C$2,"OK","À équilibrer"))</f>
        <v/>
      </c>
    </row>
    <row r="706">
      <c r="A706" s="27" t="n"/>
      <c r="B706" s="27" t="n"/>
      <c r="C706" s="27" t="n"/>
      <c r="D706" s="27" t="n"/>
      <c r="E706" s="27">
        <f>IFERROR(VLOOKUP(D705,PLAN_PCG!$A:$B,2,FALSE),"")</f>
        <v/>
      </c>
      <c r="F706" s="27" t="n"/>
      <c r="G706" s="28" t="n"/>
      <c r="H706" s="28" t="n"/>
      <c r="I706" s="27" t="n"/>
      <c r="J706" s="27">
        <f>IFERROR(VLOOKUP(I705,TVA!$A:$C,3,FALSE),"")</f>
        <v/>
      </c>
      <c r="K706" s="28">
        <f>IF(I705="","",ROUND((G705-H705)*VALUE(SUBSTITUTE(J705,"%",""))/100,2))</f>
        <v/>
      </c>
      <c r="L706" s="27">
        <f>IF(C705="","",IF(ABS(SUMIFS($G:$G,$C:$C,C705)-SUMIFS($H:$H,$C:$C,C705))&lt;=PARAMETRES!$C$2,"OK","À équilibrer"))</f>
        <v/>
      </c>
    </row>
    <row r="707">
      <c r="A707" s="22" t="n"/>
      <c r="B707" s="22" t="n"/>
      <c r="C707" s="22" t="n"/>
      <c r="D707" s="22" t="n"/>
      <c r="E707" s="20">
        <f>IFERROR(VLOOKUP(D706,PLAN_PCG!$A:$B,2,FALSE),"")</f>
        <v/>
      </c>
      <c r="F707" s="22" t="n"/>
      <c r="G707" s="23" t="n"/>
      <c r="H707" s="23" t="n"/>
      <c r="I707" s="22" t="n"/>
      <c r="J707" s="20">
        <f>IFERROR(VLOOKUP(I706,TVA!$A:$C,3,FALSE),"")</f>
        <v/>
      </c>
      <c r="K707" s="26">
        <f>IF(I706="","",ROUND((G706-H706)*VALUE(SUBSTITUTE(J706,"%",""))/100,2))</f>
        <v/>
      </c>
      <c r="L707" s="20">
        <f>IF(C706="","",IF(ABS(SUMIFS($G:$G,$C:$C,C706)-SUMIFS($H:$H,$C:$C,C706))&lt;=PARAMETRES!$C$2,"OK","À équilibrer"))</f>
        <v/>
      </c>
    </row>
    <row r="708">
      <c r="A708" s="27" t="n"/>
      <c r="B708" s="27" t="n"/>
      <c r="C708" s="27" t="n"/>
      <c r="D708" s="27" t="n"/>
      <c r="E708" s="27">
        <f>IFERROR(VLOOKUP(D707,PLAN_PCG!$A:$B,2,FALSE),"")</f>
        <v/>
      </c>
      <c r="F708" s="27" t="n"/>
      <c r="G708" s="28" t="n"/>
      <c r="H708" s="28" t="n"/>
      <c r="I708" s="27" t="n"/>
      <c r="J708" s="27">
        <f>IFERROR(VLOOKUP(I707,TVA!$A:$C,3,FALSE),"")</f>
        <v/>
      </c>
      <c r="K708" s="28">
        <f>IF(I707="","",ROUND((G707-H707)*VALUE(SUBSTITUTE(J707,"%",""))/100,2))</f>
        <v/>
      </c>
      <c r="L708" s="27">
        <f>IF(C707="","",IF(ABS(SUMIFS($G:$G,$C:$C,C707)-SUMIFS($H:$H,$C:$C,C707))&lt;=PARAMETRES!$C$2,"OK","À équilibrer"))</f>
        <v/>
      </c>
    </row>
    <row r="709">
      <c r="A709" s="22" t="n"/>
      <c r="B709" s="22" t="n"/>
      <c r="C709" s="22" t="n"/>
      <c r="D709" s="22" t="n"/>
      <c r="E709" s="20">
        <f>IFERROR(VLOOKUP(D708,PLAN_PCG!$A:$B,2,FALSE),"")</f>
        <v/>
      </c>
      <c r="F709" s="22" t="n"/>
      <c r="G709" s="23" t="n"/>
      <c r="H709" s="23" t="n"/>
      <c r="I709" s="22" t="n"/>
      <c r="J709" s="20">
        <f>IFERROR(VLOOKUP(I708,TVA!$A:$C,3,FALSE),"")</f>
        <v/>
      </c>
      <c r="K709" s="26">
        <f>IF(I708="","",ROUND((G708-H708)*VALUE(SUBSTITUTE(J708,"%",""))/100,2))</f>
        <v/>
      </c>
      <c r="L709" s="20">
        <f>IF(C708="","",IF(ABS(SUMIFS($G:$G,$C:$C,C708)-SUMIFS($H:$H,$C:$C,C708))&lt;=PARAMETRES!$C$2,"OK","À équilibrer"))</f>
        <v/>
      </c>
    </row>
    <row r="710">
      <c r="A710" s="27" t="n"/>
      <c r="B710" s="27" t="n"/>
      <c r="C710" s="27" t="n"/>
      <c r="D710" s="27" t="n"/>
      <c r="E710" s="27">
        <f>IFERROR(VLOOKUP(D709,PLAN_PCG!$A:$B,2,FALSE),"")</f>
        <v/>
      </c>
      <c r="F710" s="27" t="n"/>
      <c r="G710" s="28" t="n"/>
      <c r="H710" s="28" t="n"/>
      <c r="I710" s="27" t="n"/>
      <c r="J710" s="27">
        <f>IFERROR(VLOOKUP(I709,TVA!$A:$C,3,FALSE),"")</f>
        <v/>
      </c>
      <c r="K710" s="28">
        <f>IF(I709="","",ROUND((G709-H709)*VALUE(SUBSTITUTE(J709,"%",""))/100,2))</f>
        <v/>
      </c>
      <c r="L710" s="27">
        <f>IF(C709="","",IF(ABS(SUMIFS($G:$G,$C:$C,C709)-SUMIFS($H:$H,$C:$C,C709))&lt;=PARAMETRES!$C$2,"OK","À équilibrer"))</f>
        <v/>
      </c>
    </row>
    <row r="711">
      <c r="A711" s="22" t="n"/>
      <c r="B711" s="22" t="n"/>
      <c r="C711" s="22" t="n"/>
      <c r="D711" s="22" t="n"/>
      <c r="E711" s="20">
        <f>IFERROR(VLOOKUP(D710,PLAN_PCG!$A:$B,2,FALSE),"")</f>
        <v/>
      </c>
      <c r="F711" s="22" t="n"/>
      <c r="G711" s="23" t="n"/>
      <c r="H711" s="23" t="n"/>
      <c r="I711" s="22" t="n"/>
      <c r="J711" s="20">
        <f>IFERROR(VLOOKUP(I710,TVA!$A:$C,3,FALSE),"")</f>
        <v/>
      </c>
      <c r="K711" s="26">
        <f>IF(I710="","",ROUND((G710-H710)*VALUE(SUBSTITUTE(J710,"%",""))/100,2))</f>
        <v/>
      </c>
      <c r="L711" s="20">
        <f>IF(C710="","",IF(ABS(SUMIFS($G:$G,$C:$C,C710)-SUMIFS($H:$H,$C:$C,C710))&lt;=PARAMETRES!$C$2,"OK","À équilibrer"))</f>
        <v/>
      </c>
    </row>
    <row r="712">
      <c r="A712" s="27" t="n"/>
      <c r="B712" s="27" t="n"/>
      <c r="C712" s="27" t="n"/>
      <c r="D712" s="27" t="n"/>
      <c r="E712" s="27">
        <f>IFERROR(VLOOKUP(D711,PLAN_PCG!$A:$B,2,FALSE),"")</f>
        <v/>
      </c>
      <c r="F712" s="27" t="n"/>
      <c r="G712" s="28" t="n"/>
      <c r="H712" s="28" t="n"/>
      <c r="I712" s="27" t="n"/>
      <c r="J712" s="27">
        <f>IFERROR(VLOOKUP(I711,TVA!$A:$C,3,FALSE),"")</f>
        <v/>
      </c>
      <c r="K712" s="28">
        <f>IF(I711="","",ROUND((G711-H711)*VALUE(SUBSTITUTE(J711,"%",""))/100,2))</f>
        <v/>
      </c>
      <c r="L712" s="27">
        <f>IF(C711="","",IF(ABS(SUMIFS($G:$G,$C:$C,C711)-SUMIFS($H:$H,$C:$C,C711))&lt;=PARAMETRES!$C$2,"OK","À équilibrer"))</f>
        <v/>
      </c>
    </row>
    <row r="713">
      <c r="A713" s="22" t="n"/>
      <c r="B713" s="22" t="n"/>
      <c r="C713" s="22" t="n"/>
      <c r="D713" s="22" t="n"/>
      <c r="E713" s="20">
        <f>IFERROR(VLOOKUP(D712,PLAN_PCG!$A:$B,2,FALSE),"")</f>
        <v/>
      </c>
      <c r="F713" s="22" t="n"/>
      <c r="G713" s="23" t="n"/>
      <c r="H713" s="23" t="n"/>
      <c r="I713" s="22" t="n"/>
      <c r="J713" s="20">
        <f>IFERROR(VLOOKUP(I712,TVA!$A:$C,3,FALSE),"")</f>
        <v/>
      </c>
      <c r="K713" s="26">
        <f>IF(I712="","",ROUND((G712-H712)*VALUE(SUBSTITUTE(J712,"%",""))/100,2))</f>
        <v/>
      </c>
      <c r="L713" s="20">
        <f>IF(C712="","",IF(ABS(SUMIFS($G:$G,$C:$C,C712)-SUMIFS($H:$H,$C:$C,C712))&lt;=PARAMETRES!$C$2,"OK","À équilibrer"))</f>
        <v/>
      </c>
    </row>
    <row r="714">
      <c r="A714" s="27" t="n"/>
      <c r="B714" s="27" t="n"/>
      <c r="C714" s="27" t="n"/>
      <c r="D714" s="27" t="n"/>
      <c r="E714" s="27">
        <f>IFERROR(VLOOKUP(D713,PLAN_PCG!$A:$B,2,FALSE),"")</f>
        <v/>
      </c>
      <c r="F714" s="27" t="n"/>
      <c r="G714" s="28" t="n"/>
      <c r="H714" s="28" t="n"/>
      <c r="I714" s="27" t="n"/>
      <c r="J714" s="27">
        <f>IFERROR(VLOOKUP(I713,TVA!$A:$C,3,FALSE),"")</f>
        <v/>
      </c>
      <c r="K714" s="28">
        <f>IF(I713="","",ROUND((G713-H713)*VALUE(SUBSTITUTE(J713,"%",""))/100,2))</f>
        <v/>
      </c>
      <c r="L714" s="27">
        <f>IF(C713="","",IF(ABS(SUMIFS($G:$G,$C:$C,C713)-SUMIFS($H:$H,$C:$C,C713))&lt;=PARAMETRES!$C$2,"OK","À équilibrer"))</f>
        <v/>
      </c>
    </row>
    <row r="715">
      <c r="A715" s="22" t="n"/>
      <c r="B715" s="22" t="n"/>
      <c r="C715" s="22" t="n"/>
      <c r="D715" s="22" t="n"/>
      <c r="E715" s="20">
        <f>IFERROR(VLOOKUP(D714,PLAN_PCG!$A:$B,2,FALSE),"")</f>
        <v/>
      </c>
      <c r="F715" s="22" t="n"/>
      <c r="G715" s="23" t="n"/>
      <c r="H715" s="23" t="n"/>
      <c r="I715" s="22" t="n"/>
      <c r="J715" s="20">
        <f>IFERROR(VLOOKUP(I714,TVA!$A:$C,3,FALSE),"")</f>
        <v/>
      </c>
      <c r="K715" s="26">
        <f>IF(I714="","",ROUND((G714-H714)*VALUE(SUBSTITUTE(J714,"%",""))/100,2))</f>
        <v/>
      </c>
      <c r="L715" s="20">
        <f>IF(C714="","",IF(ABS(SUMIFS($G:$G,$C:$C,C714)-SUMIFS($H:$H,$C:$C,C714))&lt;=PARAMETRES!$C$2,"OK","À équilibrer"))</f>
        <v/>
      </c>
    </row>
    <row r="716">
      <c r="A716" s="27" t="n"/>
      <c r="B716" s="27" t="n"/>
      <c r="C716" s="27" t="n"/>
      <c r="D716" s="27" t="n"/>
      <c r="E716" s="27">
        <f>IFERROR(VLOOKUP(D715,PLAN_PCG!$A:$B,2,FALSE),"")</f>
        <v/>
      </c>
      <c r="F716" s="27" t="n"/>
      <c r="G716" s="28" t="n"/>
      <c r="H716" s="28" t="n"/>
      <c r="I716" s="27" t="n"/>
      <c r="J716" s="27">
        <f>IFERROR(VLOOKUP(I715,TVA!$A:$C,3,FALSE),"")</f>
        <v/>
      </c>
      <c r="K716" s="28">
        <f>IF(I715="","",ROUND((G715-H715)*VALUE(SUBSTITUTE(J715,"%",""))/100,2))</f>
        <v/>
      </c>
      <c r="L716" s="27">
        <f>IF(C715="","",IF(ABS(SUMIFS($G:$G,$C:$C,C715)-SUMIFS($H:$H,$C:$C,C715))&lt;=PARAMETRES!$C$2,"OK","À équilibrer"))</f>
        <v/>
      </c>
    </row>
    <row r="717">
      <c r="A717" s="22" t="n"/>
      <c r="B717" s="22" t="n"/>
      <c r="C717" s="22" t="n"/>
      <c r="D717" s="22" t="n"/>
      <c r="E717" s="20">
        <f>IFERROR(VLOOKUP(D716,PLAN_PCG!$A:$B,2,FALSE),"")</f>
        <v/>
      </c>
      <c r="F717" s="22" t="n"/>
      <c r="G717" s="23" t="n"/>
      <c r="H717" s="23" t="n"/>
      <c r="I717" s="22" t="n"/>
      <c r="J717" s="20">
        <f>IFERROR(VLOOKUP(I716,TVA!$A:$C,3,FALSE),"")</f>
        <v/>
      </c>
      <c r="K717" s="26">
        <f>IF(I716="","",ROUND((G716-H716)*VALUE(SUBSTITUTE(J716,"%",""))/100,2))</f>
        <v/>
      </c>
      <c r="L717" s="20">
        <f>IF(C716="","",IF(ABS(SUMIFS($G:$G,$C:$C,C716)-SUMIFS($H:$H,$C:$C,C716))&lt;=PARAMETRES!$C$2,"OK","À équilibrer"))</f>
        <v/>
      </c>
    </row>
    <row r="718">
      <c r="A718" s="27" t="n"/>
      <c r="B718" s="27" t="n"/>
      <c r="C718" s="27" t="n"/>
      <c r="D718" s="27" t="n"/>
      <c r="E718" s="27">
        <f>IFERROR(VLOOKUP(D717,PLAN_PCG!$A:$B,2,FALSE),"")</f>
        <v/>
      </c>
      <c r="F718" s="27" t="n"/>
      <c r="G718" s="28" t="n"/>
      <c r="H718" s="28" t="n"/>
      <c r="I718" s="27" t="n"/>
      <c r="J718" s="27">
        <f>IFERROR(VLOOKUP(I717,TVA!$A:$C,3,FALSE),"")</f>
        <v/>
      </c>
      <c r="K718" s="28">
        <f>IF(I717="","",ROUND((G717-H717)*VALUE(SUBSTITUTE(J717,"%",""))/100,2))</f>
        <v/>
      </c>
      <c r="L718" s="27">
        <f>IF(C717="","",IF(ABS(SUMIFS($G:$G,$C:$C,C717)-SUMIFS($H:$H,$C:$C,C717))&lt;=PARAMETRES!$C$2,"OK","À équilibrer"))</f>
        <v/>
      </c>
    </row>
    <row r="719">
      <c r="A719" s="22" t="n"/>
      <c r="B719" s="22" t="n"/>
      <c r="C719" s="22" t="n"/>
      <c r="D719" s="22" t="n"/>
      <c r="E719" s="20">
        <f>IFERROR(VLOOKUP(D718,PLAN_PCG!$A:$B,2,FALSE),"")</f>
        <v/>
      </c>
      <c r="F719" s="22" t="n"/>
      <c r="G719" s="23" t="n"/>
      <c r="H719" s="23" t="n"/>
      <c r="I719" s="22" t="n"/>
      <c r="J719" s="20">
        <f>IFERROR(VLOOKUP(I718,TVA!$A:$C,3,FALSE),"")</f>
        <v/>
      </c>
      <c r="K719" s="26">
        <f>IF(I718="","",ROUND((G718-H718)*VALUE(SUBSTITUTE(J718,"%",""))/100,2))</f>
        <v/>
      </c>
      <c r="L719" s="20">
        <f>IF(C718="","",IF(ABS(SUMIFS($G:$G,$C:$C,C718)-SUMIFS($H:$H,$C:$C,C718))&lt;=PARAMETRES!$C$2,"OK","À équilibrer"))</f>
        <v/>
      </c>
    </row>
    <row r="720">
      <c r="A720" s="27" t="n"/>
      <c r="B720" s="27" t="n"/>
      <c r="C720" s="27" t="n"/>
      <c r="D720" s="27" t="n"/>
      <c r="E720" s="27">
        <f>IFERROR(VLOOKUP(D719,PLAN_PCG!$A:$B,2,FALSE),"")</f>
        <v/>
      </c>
      <c r="F720" s="27" t="n"/>
      <c r="G720" s="28" t="n"/>
      <c r="H720" s="28" t="n"/>
      <c r="I720" s="27" t="n"/>
      <c r="J720" s="27">
        <f>IFERROR(VLOOKUP(I719,TVA!$A:$C,3,FALSE),"")</f>
        <v/>
      </c>
      <c r="K720" s="28">
        <f>IF(I719="","",ROUND((G719-H719)*VALUE(SUBSTITUTE(J719,"%",""))/100,2))</f>
        <v/>
      </c>
      <c r="L720" s="27">
        <f>IF(C719="","",IF(ABS(SUMIFS($G:$G,$C:$C,C719)-SUMIFS($H:$H,$C:$C,C719))&lt;=PARAMETRES!$C$2,"OK","À équilibrer"))</f>
        <v/>
      </c>
    </row>
    <row r="721">
      <c r="A721" s="22" t="n"/>
      <c r="B721" s="22" t="n"/>
      <c r="C721" s="22" t="n"/>
      <c r="D721" s="22" t="n"/>
      <c r="E721" s="20">
        <f>IFERROR(VLOOKUP(D720,PLAN_PCG!$A:$B,2,FALSE),"")</f>
        <v/>
      </c>
      <c r="F721" s="22" t="n"/>
      <c r="G721" s="23" t="n"/>
      <c r="H721" s="23" t="n"/>
      <c r="I721" s="22" t="n"/>
      <c r="J721" s="20">
        <f>IFERROR(VLOOKUP(I720,TVA!$A:$C,3,FALSE),"")</f>
        <v/>
      </c>
      <c r="K721" s="26">
        <f>IF(I720="","",ROUND((G720-H720)*VALUE(SUBSTITUTE(J720,"%",""))/100,2))</f>
        <v/>
      </c>
      <c r="L721" s="20">
        <f>IF(C720="","",IF(ABS(SUMIFS($G:$G,$C:$C,C720)-SUMIFS($H:$H,$C:$C,C720))&lt;=PARAMETRES!$C$2,"OK","À équilibrer"))</f>
        <v/>
      </c>
    </row>
    <row r="722">
      <c r="A722" s="27" t="n"/>
      <c r="B722" s="27" t="n"/>
      <c r="C722" s="27" t="n"/>
      <c r="D722" s="27" t="n"/>
      <c r="E722" s="27">
        <f>IFERROR(VLOOKUP(D721,PLAN_PCG!$A:$B,2,FALSE),"")</f>
        <v/>
      </c>
      <c r="F722" s="27" t="n"/>
      <c r="G722" s="28" t="n"/>
      <c r="H722" s="28" t="n"/>
      <c r="I722" s="27" t="n"/>
      <c r="J722" s="27">
        <f>IFERROR(VLOOKUP(I721,TVA!$A:$C,3,FALSE),"")</f>
        <v/>
      </c>
      <c r="K722" s="28">
        <f>IF(I721="","",ROUND((G721-H721)*VALUE(SUBSTITUTE(J721,"%",""))/100,2))</f>
        <v/>
      </c>
      <c r="L722" s="27">
        <f>IF(C721="","",IF(ABS(SUMIFS($G:$G,$C:$C,C721)-SUMIFS($H:$H,$C:$C,C721))&lt;=PARAMETRES!$C$2,"OK","À équilibrer"))</f>
        <v/>
      </c>
    </row>
    <row r="723">
      <c r="A723" s="22" t="n"/>
      <c r="B723" s="22" t="n"/>
      <c r="C723" s="22" t="n"/>
      <c r="D723" s="22" t="n"/>
      <c r="E723" s="20">
        <f>IFERROR(VLOOKUP(D722,PLAN_PCG!$A:$B,2,FALSE),"")</f>
        <v/>
      </c>
      <c r="F723" s="22" t="n"/>
      <c r="G723" s="23" t="n"/>
      <c r="H723" s="23" t="n"/>
      <c r="I723" s="22" t="n"/>
      <c r="J723" s="20">
        <f>IFERROR(VLOOKUP(I722,TVA!$A:$C,3,FALSE),"")</f>
        <v/>
      </c>
      <c r="K723" s="26">
        <f>IF(I722="","",ROUND((G722-H722)*VALUE(SUBSTITUTE(J722,"%",""))/100,2))</f>
        <v/>
      </c>
      <c r="L723" s="20">
        <f>IF(C722="","",IF(ABS(SUMIFS($G:$G,$C:$C,C722)-SUMIFS($H:$H,$C:$C,C722))&lt;=PARAMETRES!$C$2,"OK","À équilibrer"))</f>
        <v/>
      </c>
    </row>
    <row r="724">
      <c r="A724" s="27" t="n"/>
      <c r="B724" s="27" t="n"/>
      <c r="C724" s="27" t="n"/>
      <c r="D724" s="27" t="n"/>
      <c r="E724" s="27">
        <f>IFERROR(VLOOKUP(D723,PLAN_PCG!$A:$B,2,FALSE),"")</f>
        <v/>
      </c>
      <c r="F724" s="27" t="n"/>
      <c r="G724" s="28" t="n"/>
      <c r="H724" s="28" t="n"/>
      <c r="I724" s="27" t="n"/>
      <c r="J724" s="27">
        <f>IFERROR(VLOOKUP(I723,TVA!$A:$C,3,FALSE),"")</f>
        <v/>
      </c>
      <c r="K724" s="28">
        <f>IF(I723="","",ROUND((G723-H723)*VALUE(SUBSTITUTE(J723,"%",""))/100,2))</f>
        <v/>
      </c>
      <c r="L724" s="27">
        <f>IF(C723="","",IF(ABS(SUMIFS($G:$G,$C:$C,C723)-SUMIFS($H:$H,$C:$C,C723))&lt;=PARAMETRES!$C$2,"OK","À équilibrer"))</f>
        <v/>
      </c>
    </row>
    <row r="725">
      <c r="A725" s="22" t="n"/>
      <c r="B725" s="22" t="n"/>
      <c r="C725" s="22" t="n"/>
      <c r="D725" s="22" t="n"/>
      <c r="E725" s="20">
        <f>IFERROR(VLOOKUP(D724,PLAN_PCG!$A:$B,2,FALSE),"")</f>
        <v/>
      </c>
      <c r="F725" s="22" t="n"/>
      <c r="G725" s="23" t="n"/>
      <c r="H725" s="23" t="n"/>
      <c r="I725" s="22" t="n"/>
      <c r="J725" s="20">
        <f>IFERROR(VLOOKUP(I724,TVA!$A:$C,3,FALSE),"")</f>
        <v/>
      </c>
      <c r="K725" s="26">
        <f>IF(I724="","",ROUND((G724-H724)*VALUE(SUBSTITUTE(J724,"%",""))/100,2))</f>
        <v/>
      </c>
      <c r="L725" s="20">
        <f>IF(C724="","",IF(ABS(SUMIFS($G:$G,$C:$C,C724)-SUMIFS($H:$H,$C:$C,C724))&lt;=PARAMETRES!$C$2,"OK","À équilibrer"))</f>
        <v/>
      </c>
    </row>
    <row r="726">
      <c r="A726" s="27" t="n"/>
      <c r="B726" s="27" t="n"/>
      <c r="C726" s="27" t="n"/>
      <c r="D726" s="27" t="n"/>
      <c r="E726" s="27">
        <f>IFERROR(VLOOKUP(D725,PLAN_PCG!$A:$B,2,FALSE),"")</f>
        <v/>
      </c>
      <c r="F726" s="27" t="n"/>
      <c r="G726" s="28" t="n"/>
      <c r="H726" s="28" t="n"/>
      <c r="I726" s="27" t="n"/>
      <c r="J726" s="27">
        <f>IFERROR(VLOOKUP(I725,TVA!$A:$C,3,FALSE),"")</f>
        <v/>
      </c>
      <c r="K726" s="28">
        <f>IF(I725="","",ROUND((G725-H725)*VALUE(SUBSTITUTE(J725,"%",""))/100,2))</f>
        <v/>
      </c>
      <c r="L726" s="27">
        <f>IF(C725="","",IF(ABS(SUMIFS($G:$G,$C:$C,C725)-SUMIFS($H:$H,$C:$C,C725))&lt;=PARAMETRES!$C$2,"OK","À équilibrer"))</f>
        <v/>
      </c>
    </row>
    <row r="727">
      <c r="A727" s="22" t="n"/>
      <c r="B727" s="22" t="n"/>
      <c r="C727" s="22" t="n"/>
      <c r="D727" s="22" t="n"/>
      <c r="E727" s="20">
        <f>IFERROR(VLOOKUP(D726,PLAN_PCG!$A:$B,2,FALSE),"")</f>
        <v/>
      </c>
      <c r="F727" s="22" t="n"/>
      <c r="G727" s="23" t="n"/>
      <c r="H727" s="23" t="n"/>
      <c r="I727" s="22" t="n"/>
      <c r="J727" s="20">
        <f>IFERROR(VLOOKUP(I726,TVA!$A:$C,3,FALSE),"")</f>
        <v/>
      </c>
      <c r="K727" s="26">
        <f>IF(I726="","",ROUND((G726-H726)*VALUE(SUBSTITUTE(J726,"%",""))/100,2))</f>
        <v/>
      </c>
      <c r="L727" s="20">
        <f>IF(C726="","",IF(ABS(SUMIFS($G:$G,$C:$C,C726)-SUMIFS($H:$H,$C:$C,C726))&lt;=PARAMETRES!$C$2,"OK","À équilibrer"))</f>
        <v/>
      </c>
    </row>
    <row r="728">
      <c r="A728" s="27" t="n"/>
      <c r="B728" s="27" t="n"/>
      <c r="C728" s="27" t="n"/>
      <c r="D728" s="27" t="n"/>
      <c r="E728" s="27">
        <f>IFERROR(VLOOKUP(D727,PLAN_PCG!$A:$B,2,FALSE),"")</f>
        <v/>
      </c>
      <c r="F728" s="27" t="n"/>
      <c r="G728" s="28" t="n"/>
      <c r="H728" s="28" t="n"/>
      <c r="I728" s="27" t="n"/>
      <c r="J728" s="27">
        <f>IFERROR(VLOOKUP(I727,TVA!$A:$C,3,FALSE),"")</f>
        <v/>
      </c>
      <c r="K728" s="28">
        <f>IF(I727="","",ROUND((G727-H727)*VALUE(SUBSTITUTE(J727,"%",""))/100,2))</f>
        <v/>
      </c>
      <c r="L728" s="27">
        <f>IF(C727="","",IF(ABS(SUMIFS($G:$G,$C:$C,C727)-SUMIFS($H:$H,$C:$C,C727))&lt;=PARAMETRES!$C$2,"OK","À équilibrer"))</f>
        <v/>
      </c>
    </row>
    <row r="729">
      <c r="A729" s="22" t="n"/>
      <c r="B729" s="22" t="n"/>
      <c r="C729" s="22" t="n"/>
      <c r="D729" s="22" t="n"/>
      <c r="E729" s="20">
        <f>IFERROR(VLOOKUP(D728,PLAN_PCG!$A:$B,2,FALSE),"")</f>
        <v/>
      </c>
      <c r="F729" s="22" t="n"/>
      <c r="G729" s="23" t="n"/>
      <c r="H729" s="23" t="n"/>
      <c r="I729" s="22" t="n"/>
      <c r="J729" s="20">
        <f>IFERROR(VLOOKUP(I728,TVA!$A:$C,3,FALSE),"")</f>
        <v/>
      </c>
      <c r="K729" s="26">
        <f>IF(I728="","",ROUND((G728-H728)*VALUE(SUBSTITUTE(J728,"%",""))/100,2))</f>
        <v/>
      </c>
      <c r="L729" s="20">
        <f>IF(C728="","",IF(ABS(SUMIFS($G:$G,$C:$C,C728)-SUMIFS($H:$H,$C:$C,C728))&lt;=PARAMETRES!$C$2,"OK","À équilibrer"))</f>
        <v/>
      </c>
    </row>
    <row r="730">
      <c r="A730" s="27" t="n"/>
      <c r="B730" s="27" t="n"/>
      <c r="C730" s="27" t="n"/>
      <c r="D730" s="27" t="n"/>
      <c r="E730" s="27">
        <f>IFERROR(VLOOKUP(D729,PLAN_PCG!$A:$B,2,FALSE),"")</f>
        <v/>
      </c>
      <c r="F730" s="27" t="n"/>
      <c r="G730" s="28" t="n"/>
      <c r="H730" s="28" t="n"/>
      <c r="I730" s="27" t="n"/>
      <c r="J730" s="27">
        <f>IFERROR(VLOOKUP(I729,TVA!$A:$C,3,FALSE),"")</f>
        <v/>
      </c>
      <c r="K730" s="28">
        <f>IF(I729="","",ROUND((G729-H729)*VALUE(SUBSTITUTE(J729,"%",""))/100,2))</f>
        <v/>
      </c>
      <c r="L730" s="27">
        <f>IF(C729="","",IF(ABS(SUMIFS($G:$G,$C:$C,C729)-SUMIFS($H:$H,$C:$C,C729))&lt;=PARAMETRES!$C$2,"OK","À équilibrer"))</f>
        <v/>
      </c>
    </row>
    <row r="731">
      <c r="A731" s="22" t="n"/>
      <c r="B731" s="22" t="n"/>
      <c r="C731" s="22" t="n"/>
      <c r="D731" s="22" t="n"/>
      <c r="E731" s="20">
        <f>IFERROR(VLOOKUP(D730,PLAN_PCG!$A:$B,2,FALSE),"")</f>
        <v/>
      </c>
      <c r="F731" s="22" t="n"/>
      <c r="G731" s="23" t="n"/>
      <c r="H731" s="23" t="n"/>
      <c r="I731" s="22" t="n"/>
      <c r="J731" s="20">
        <f>IFERROR(VLOOKUP(I730,TVA!$A:$C,3,FALSE),"")</f>
        <v/>
      </c>
      <c r="K731" s="26">
        <f>IF(I730="","",ROUND((G730-H730)*VALUE(SUBSTITUTE(J730,"%",""))/100,2))</f>
        <v/>
      </c>
      <c r="L731" s="20">
        <f>IF(C730="","",IF(ABS(SUMIFS($G:$G,$C:$C,C730)-SUMIFS($H:$H,$C:$C,C730))&lt;=PARAMETRES!$C$2,"OK","À équilibrer"))</f>
        <v/>
      </c>
    </row>
    <row r="732">
      <c r="A732" s="27" t="n"/>
      <c r="B732" s="27" t="n"/>
      <c r="C732" s="27" t="n"/>
      <c r="D732" s="27" t="n"/>
      <c r="E732" s="27">
        <f>IFERROR(VLOOKUP(D731,PLAN_PCG!$A:$B,2,FALSE),"")</f>
        <v/>
      </c>
      <c r="F732" s="27" t="n"/>
      <c r="G732" s="28" t="n"/>
      <c r="H732" s="28" t="n"/>
      <c r="I732" s="27" t="n"/>
      <c r="J732" s="27">
        <f>IFERROR(VLOOKUP(I731,TVA!$A:$C,3,FALSE),"")</f>
        <v/>
      </c>
      <c r="K732" s="28">
        <f>IF(I731="","",ROUND((G731-H731)*VALUE(SUBSTITUTE(J731,"%",""))/100,2))</f>
        <v/>
      </c>
      <c r="L732" s="27">
        <f>IF(C731="","",IF(ABS(SUMIFS($G:$G,$C:$C,C731)-SUMIFS($H:$H,$C:$C,C731))&lt;=PARAMETRES!$C$2,"OK","À équilibrer"))</f>
        <v/>
      </c>
    </row>
    <row r="733">
      <c r="A733" s="22" t="n"/>
      <c r="B733" s="22" t="n"/>
      <c r="C733" s="22" t="n"/>
      <c r="D733" s="22" t="n"/>
      <c r="E733" s="20">
        <f>IFERROR(VLOOKUP(D732,PLAN_PCG!$A:$B,2,FALSE),"")</f>
        <v/>
      </c>
      <c r="F733" s="22" t="n"/>
      <c r="G733" s="23" t="n"/>
      <c r="H733" s="23" t="n"/>
      <c r="I733" s="22" t="n"/>
      <c r="J733" s="20">
        <f>IFERROR(VLOOKUP(I732,TVA!$A:$C,3,FALSE),"")</f>
        <v/>
      </c>
      <c r="K733" s="26">
        <f>IF(I732="","",ROUND((G732-H732)*VALUE(SUBSTITUTE(J732,"%",""))/100,2))</f>
        <v/>
      </c>
      <c r="L733" s="20">
        <f>IF(C732="","",IF(ABS(SUMIFS($G:$G,$C:$C,C732)-SUMIFS($H:$H,$C:$C,C732))&lt;=PARAMETRES!$C$2,"OK","À équilibrer"))</f>
        <v/>
      </c>
    </row>
    <row r="734">
      <c r="A734" s="27" t="n"/>
      <c r="B734" s="27" t="n"/>
      <c r="C734" s="27" t="n"/>
      <c r="D734" s="27" t="n"/>
      <c r="E734" s="27">
        <f>IFERROR(VLOOKUP(D733,PLAN_PCG!$A:$B,2,FALSE),"")</f>
        <v/>
      </c>
      <c r="F734" s="27" t="n"/>
      <c r="G734" s="28" t="n"/>
      <c r="H734" s="28" t="n"/>
      <c r="I734" s="27" t="n"/>
      <c r="J734" s="27">
        <f>IFERROR(VLOOKUP(I733,TVA!$A:$C,3,FALSE),"")</f>
        <v/>
      </c>
      <c r="K734" s="28">
        <f>IF(I733="","",ROUND((G733-H733)*VALUE(SUBSTITUTE(J733,"%",""))/100,2))</f>
        <v/>
      </c>
      <c r="L734" s="27">
        <f>IF(C733="","",IF(ABS(SUMIFS($G:$G,$C:$C,C733)-SUMIFS($H:$H,$C:$C,C733))&lt;=PARAMETRES!$C$2,"OK","À équilibrer"))</f>
        <v/>
      </c>
    </row>
    <row r="735">
      <c r="A735" s="22" t="n"/>
      <c r="B735" s="22" t="n"/>
      <c r="C735" s="22" t="n"/>
      <c r="D735" s="22" t="n"/>
      <c r="E735" s="20">
        <f>IFERROR(VLOOKUP(D734,PLAN_PCG!$A:$B,2,FALSE),"")</f>
        <v/>
      </c>
      <c r="F735" s="22" t="n"/>
      <c r="G735" s="23" t="n"/>
      <c r="H735" s="23" t="n"/>
      <c r="I735" s="22" t="n"/>
      <c r="J735" s="20">
        <f>IFERROR(VLOOKUP(I734,TVA!$A:$C,3,FALSE),"")</f>
        <v/>
      </c>
      <c r="K735" s="26">
        <f>IF(I734="","",ROUND((G734-H734)*VALUE(SUBSTITUTE(J734,"%",""))/100,2))</f>
        <v/>
      </c>
      <c r="L735" s="20">
        <f>IF(C734="","",IF(ABS(SUMIFS($G:$G,$C:$C,C734)-SUMIFS($H:$H,$C:$C,C734))&lt;=PARAMETRES!$C$2,"OK","À équilibrer"))</f>
        <v/>
      </c>
    </row>
    <row r="736">
      <c r="A736" s="27" t="n"/>
      <c r="B736" s="27" t="n"/>
      <c r="C736" s="27" t="n"/>
      <c r="D736" s="27" t="n"/>
      <c r="E736" s="27">
        <f>IFERROR(VLOOKUP(D735,PLAN_PCG!$A:$B,2,FALSE),"")</f>
        <v/>
      </c>
      <c r="F736" s="27" t="n"/>
      <c r="G736" s="28" t="n"/>
      <c r="H736" s="28" t="n"/>
      <c r="I736" s="27" t="n"/>
      <c r="J736" s="27">
        <f>IFERROR(VLOOKUP(I735,TVA!$A:$C,3,FALSE),"")</f>
        <v/>
      </c>
      <c r="K736" s="28">
        <f>IF(I735="","",ROUND((G735-H735)*VALUE(SUBSTITUTE(J735,"%",""))/100,2))</f>
        <v/>
      </c>
      <c r="L736" s="27">
        <f>IF(C735="","",IF(ABS(SUMIFS($G:$G,$C:$C,C735)-SUMIFS($H:$H,$C:$C,C735))&lt;=PARAMETRES!$C$2,"OK","À équilibrer"))</f>
        <v/>
      </c>
    </row>
    <row r="737">
      <c r="A737" s="22" t="n"/>
      <c r="B737" s="22" t="n"/>
      <c r="C737" s="22" t="n"/>
      <c r="D737" s="22" t="n"/>
      <c r="E737" s="20">
        <f>IFERROR(VLOOKUP(D736,PLAN_PCG!$A:$B,2,FALSE),"")</f>
        <v/>
      </c>
      <c r="F737" s="22" t="n"/>
      <c r="G737" s="23" t="n"/>
      <c r="H737" s="23" t="n"/>
      <c r="I737" s="22" t="n"/>
      <c r="J737" s="20">
        <f>IFERROR(VLOOKUP(I736,TVA!$A:$C,3,FALSE),"")</f>
        <v/>
      </c>
      <c r="K737" s="26">
        <f>IF(I736="","",ROUND((G736-H736)*VALUE(SUBSTITUTE(J736,"%",""))/100,2))</f>
        <v/>
      </c>
      <c r="L737" s="20">
        <f>IF(C736="","",IF(ABS(SUMIFS($G:$G,$C:$C,C736)-SUMIFS($H:$H,$C:$C,C736))&lt;=PARAMETRES!$C$2,"OK","À équilibrer"))</f>
        <v/>
      </c>
    </row>
    <row r="738">
      <c r="A738" s="27" t="n"/>
      <c r="B738" s="27" t="n"/>
      <c r="C738" s="27" t="n"/>
      <c r="D738" s="27" t="n"/>
      <c r="E738" s="27">
        <f>IFERROR(VLOOKUP(D737,PLAN_PCG!$A:$B,2,FALSE),"")</f>
        <v/>
      </c>
      <c r="F738" s="27" t="n"/>
      <c r="G738" s="28" t="n"/>
      <c r="H738" s="28" t="n"/>
      <c r="I738" s="27" t="n"/>
      <c r="J738" s="27">
        <f>IFERROR(VLOOKUP(I737,TVA!$A:$C,3,FALSE),"")</f>
        <v/>
      </c>
      <c r="K738" s="28">
        <f>IF(I737="","",ROUND((G737-H737)*VALUE(SUBSTITUTE(J737,"%",""))/100,2))</f>
        <v/>
      </c>
      <c r="L738" s="27">
        <f>IF(C737="","",IF(ABS(SUMIFS($G:$G,$C:$C,C737)-SUMIFS($H:$H,$C:$C,C737))&lt;=PARAMETRES!$C$2,"OK","À équilibrer"))</f>
        <v/>
      </c>
    </row>
    <row r="739">
      <c r="A739" s="22" t="n"/>
      <c r="B739" s="22" t="n"/>
      <c r="C739" s="22" t="n"/>
      <c r="D739" s="22" t="n"/>
      <c r="E739" s="20">
        <f>IFERROR(VLOOKUP(D738,PLAN_PCG!$A:$B,2,FALSE),"")</f>
        <v/>
      </c>
      <c r="F739" s="22" t="n"/>
      <c r="G739" s="23" t="n"/>
      <c r="H739" s="23" t="n"/>
      <c r="I739" s="22" t="n"/>
      <c r="J739" s="20">
        <f>IFERROR(VLOOKUP(I738,TVA!$A:$C,3,FALSE),"")</f>
        <v/>
      </c>
      <c r="K739" s="26">
        <f>IF(I738="","",ROUND((G738-H738)*VALUE(SUBSTITUTE(J738,"%",""))/100,2))</f>
        <v/>
      </c>
      <c r="L739" s="20">
        <f>IF(C738="","",IF(ABS(SUMIFS($G:$G,$C:$C,C738)-SUMIFS($H:$H,$C:$C,C738))&lt;=PARAMETRES!$C$2,"OK","À équilibrer"))</f>
        <v/>
      </c>
    </row>
    <row r="740">
      <c r="A740" s="27" t="n"/>
      <c r="B740" s="27" t="n"/>
      <c r="C740" s="27" t="n"/>
      <c r="D740" s="27" t="n"/>
      <c r="E740" s="27">
        <f>IFERROR(VLOOKUP(D739,PLAN_PCG!$A:$B,2,FALSE),"")</f>
        <v/>
      </c>
      <c r="F740" s="27" t="n"/>
      <c r="G740" s="28" t="n"/>
      <c r="H740" s="28" t="n"/>
      <c r="I740" s="27" t="n"/>
      <c r="J740" s="27">
        <f>IFERROR(VLOOKUP(I739,TVA!$A:$C,3,FALSE),"")</f>
        <v/>
      </c>
      <c r="K740" s="28">
        <f>IF(I739="","",ROUND((G739-H739)*VALUE(SUBSTITUTE(J739,"%",""))/100,2))</f>
        <v/>
      </c>
      <c r="L740" s="27">
        <f>IF(C739="","",IF(ABS(SUMIFS($G:$G,$C:$C,C739)-SUMIFS($H:$H,$C:$C,C739))&lt;=PARAMETRES!$C$2,"OK","À équilibrer"))</f>
        <v/>
      </c>
    </row>
    <row r="741">
      <c r="A741" s="22" t="n"/>
      <c r="B741" s="22" t="n"/>
      <c r="C741" s="22" t="n"/>
      <c r="D741" s="22" t="n"/>
      <c r="E741" s="20">
        <f>IFERROR(VLOOKUP(D740,PLAN_PCG!$A:$B,2,FALSE),"")</f>
        <v/>
      </c>
      <c r="F741" s="22" t="n"/>
      <c r="G741" s="23" t="n"/>
      <c r="H741" s="23" t="n"/>
      <c r="I741" s="22" t="n"/>
      <c r="J741" s="20">
        <f>IFERROR(VLOOKUP(I740,TVA!$A:$C,3,FALSE),"")</f>
        <v/>
      </c>
      <c r="K741" s="26">
        <f>IF(I740="","",ROUND((G740-H740)*VALUE(SUBSTITUTE(J740,"%",""))/100,2))</f>
        <v/>
      </c>
      <c r="L741" s="20">
        <f>IF(C740="","",IF(ABS(SUMIFS($G:$G,$C:$C,C740)-SUMIFS($H:$H,$C:$C,C740))&lt;=PARAMETRES!$C$2,"OK","À équilibrer"))</f>
        <v/>
      </c>
    </row>
    <row r="742">
      <c r="A742" s="27" t="n"/>
      <c r="B742" s="27" t="n"/>
      <c r="C742" s="27" t="n"/>
      <c r="D742" s="27" t="n"/>
      <c r="E742" s="27">
        <f>IFERROR(VLOOKUP(D741,PLAN_PCG!$A:$B,2,FALSE),"")</f>
        <v/>
      </c>
      <c r="F742" s="27" t="n"/>
      <c r="G742" s="28" t="n"/>
      <c r="H742" s="28" t="n"/>
      <c r="I742" s="27" t="n"/>
      <c r="J742" s="27">
        <f>IFERROR(VLOOKUP(I741,TVA!$A:$C,3,FALSE),"")</f>
        <v/>
      </c>
      <c r="K742" s="28">
        <f>IF(I741="","",ROUND((G741-H741)*VALUE(SUBSTITUTE(J741,"%",""))/100,2))</f>
        <v/>
      </c>
      <c r="L742" s="27">
        <f>IF(C741="","",IF(ABS(SUMIFS($G:$G,$C:$C,C741)-SUMIFS($H:$H,$C:$C,C741))&lt;=PARAMETRES!$C$2,"OK","À équilibrer"))</f>
        <v/>
      </c>
    </row>
    <row r="743">
      <c r="A743" s="22" t="n"/>
      <c r="B743" s="22" t="n"/>
      <c r="C743" s="22" t="n"/>
      <c r="D743" s="22" t="n"/>
      <c r="E743" s="20">
        <f>IFERROR(VLOOKUP(D742,PLAN_PCG!$A:$B,2,FALSE),"")</f>
        <v/>
      </c>
      <c r="F743" s="22" t="n"/>
      <c r="G743" s="23" t="n"/>
      <c r="H743" s="23" t="n"/>
      <c r="I743" s="22" t="n"/>
      <c r="J743" s="20">
        <f>IFERROR(VLOOKUP(I742,TVA!$A:$C,3,FALSE),"")</f>
        <v/>
      </c>
      <c r="K743" s="26">
        <f>IF(I742="","",ROUND((G742-H742)*VALUE(SUBSTITUTE(J742,"%",""))/100,2))</f>
        <v/>
      </c>
      <c r="L743" s="20">
        <f>IF(C742="","",IF(ABS(SUMIFS($G:$G,$C:$C,C742)-SUMIFS($H:$H,$C:$C,C742))&lt;=PARAMETRES!$C$2,"OK","À équilibrer"))</f>
        <v/>
      </c>
    </row>
    <row r="744">
      <c r="A744" s="27" t="n"/>
      <c r="B744" s="27" t="n"/>
      <c r="C744" s="27" t="n"/>
      <c r="D744" s="27" t="n"/>
      <c r="E744" s="27">
        <f>IFERROR(VLOOKUP(D743,PLAN_PCG!$A:$B,2,FALSE),"")</f>
        <v/>
      </c>
      <c r="F744" s="27" t="n"/>
      <c r="G744" s="28" t="n"/>
      <c r="H744" s="28" t="n"/>
      <c r="I744" s="27" t="n"/>
      <c r="J744" s="27">
        <f>IFERROR(VLOOKUP(I743,TVA!$A:$C,3,FALSE),"")</f>
        <v/>
      </c>
      <c r="K744" s="28">
        <f>IF(I743="","",ROUND((G743-H743)*VALUE(SUBSTITUTE(J743,"%",""))/100,2))</f>
        <v/>
      </c>
      <c r="L744" s="27">
        <f>IF(C743="","",IF(ABS(SUMIFS($G:$G,$C:$C,C743)-SUMIFS($H:$H,$C:$C,C743))&lt;=PARAMETRES!$C$2,"OK","À équilibrer"))</f>
        <v/>
      </c>
    </row>
    <row r="745">
      <c r="A745" s="22" t="n"/>
      <c r="B745" s="22" t="n"/>
      <c r="C745" s="22" t="n"/>
      <c r="D745" s="22" t="n"/>
      <c r="E745" s="20">
        <f>IFERROR(VLOOKUP(D744,PLAN_PCG!$A:$B,2,FALSE),"")</f>
        <v/>
      </c>
      <c r="F745" s="22" t="n"/>
      <c r="G745" s="23" t="n"/>
      <c r="H745" s="23" t="n"/>
      <c r="I745" s="22" t="n"/>
      <c r="J745" s="20">
        <f>IFERROR(VLOOKUP(I744,TVA!$A:$C,3,FALSE),"")</f>
        <v/>
      </c>
      <c r="K745" s="26">
        <f>IF(I744="","",ROUND((G744-H744)*VALUE(SUBSTITUTE(J744,"%",""))/100,2))</f>
        <v/>
      </c>
      <c r="L745" s="20">
        <f>IF(C744="","",IF(ABS(SUMIFS($G:$G,$C:$C,C744)-SUMIFS($H:$H,$C:$C,C744))&lt;=PARAMETRES!$C$2,"OK","À équilibrer"))</f>
        <v/>
      </c>
    </row>
    <row r="746">
      <c r="A746" s="27" t="n"/>
      <c r="B746" s="27" t="n"/>
      <c r="C746" s="27" t="n"/>
      <c r="D746" s="27" t="n"/>
      <c r="E746" s="27">
        <f>IFERROR(VLOOKUP(D745,PLAN_PCG!$A:$B,2,FALSE),"")</f>
        <v/>
      </c>
      <c r="F746" s="27" t="n"/>
      <c r="G746" s="28" t="n"/>
      <c r="H746" s="28" t="n"/>
      <c r="I746" s="27" t="n"/>
      <c r="J746" s="27">
        <f>IFERROR(VLOOKUP(I745,TVA!$A:$C,3,FALSE),"")</f>
        <v/>
      </c>
      <c r="K746" s="28">
        <f>IF(I745="","",ROUND((G745-H745)*VALUE(SUBSTITUTE(J745,"%",""))/100,2))</f>
        <v/>
      </c>
      <c r="L746" s="27">
        <f>IF(C745="","",IF(ABS(SUMIFS($G:$G,$C:$C,C745)-SUMIFS($H:$H,$C:$C,C745))&lt;=PARAMETRES!$C$2,"OK","À équilibrer"))</f>
        <v/>
      </c>
    </row>
    <row r="747">
      <c r="A747" s="22" t="n"/>
      <c r="B747" s="22" t="n"/>
      <c r="C747" s="22" t="n"/>
      <c r="D747" s="22" t="n"/>
      <c r="E747" s="20">
        <f>IFERROR(VLOOKUP(D746,PLAN_PCG!$A:$B,2,FALSE),"")</f>
        <v/>
      </c>
      <c r="F747" s="22" t="n"/>
      <c r="G747" s="23" t="n"/>
      <c r="H747" s="23" t="n"/>
      <c r="I747" s="22" t="n"/>
      <c r="J747" s="20">
        <f>IFERROR(VLOOKUP(I746,TVA!$A:$C,3,FALSE),"")</f>
        <v/>
      </c>
      <c r="K747" s="26">
        <f>IF(I746="","",ROUND((G746-H746)*VALUE(SUBSTITUTE(J746,"%",""))/100,2))</f>
        <v/>
      </c>
      <c r="L747" s="20">
        <f>IF(C746="","",IF(ABS(SUMIFS($G:$G,$C:$C,C746)-SUMIFS($H:$H,$C:$C,C746))&lt;=PARAMETRES!$C$2,"OK","À équilibrer"))</f>
        <v/>
      </c>
    </row>
    <row r="748">
      <c r="A748" s="27" t="n"/>
      <c r="B748" s="27" t="n"/>
      <c r="C748" s="27" t="n"/>
      <c r="D748" s="27" t="n"/>
      <c r="E748" s="27">
        <f>IFERROR(VLOOKUP(D747,PLAN_PCG!$A:$B,2,FALSE),"")</f>
        <v/>
      </c>
      <c r="F748" s="27" t="n"/>
      <c r="G748" s="28" t="n"/>
      <c r="H748" s="28" t="n"/>
      <c r="I748" s="27" t="n"/>
      <c r="J748" s="27">
        <f>IFERROR(VLOOKUP(I747,TVA!$A:$C,3,FALSE),"")</f>
        <v/>
      </c>
      <c r="K748" s="28">
        <f>IF(I747="","",ROUND((G747-H747)*VALUE(SUBSTITUTE(J747,"%",""))/100,2))</f>
        <v/>
      </c>
      <c r="L748" s="27">
        <f>IF(C747="","",IF(ABS(SUMIFS($G:$G,$C:$C,C747)-SUMIFS($H:$H,$C:$C,C747))&lt;=PARAMETRES!$C$2,"OK","À équilibrer"))</f>
        <v/>
      </c>
    </row>
    <row r="749">
      <c r="A749" s="22" t="n"/>
      <c r="B749" s="22" t="n"/>
      <c r="C749" s="22" t="n"/>
      <c r="D749" s="22" t="n"/>
      <c r="E749" s="20">
        <f>IFERROR(VLOOKUP(D748,PLAN_PCG!$A:$B,2,FALSE),"")</f>
        <v/>
      </c>
      <c r="F749" s="22" t="n"/>
      <c r="G749" s="23" t="n"/>
      <c r="H749" s="23" t="n"/>
      <c r="I749" s="22" t="n"/>
      <c r="J749" s="20">
        <f>IFERROR(VLOOKUP(I748,TVA!$A:$C,3,FALSE),"")</f>
        <v/>
      </c>
      <c r="K749" s="26">
        <f>IF(I748="","",ROUND((G748-H748)*VALUE(SUBSTITUTE(J748,"%",""))/100,2))</f>
        <v/>
      </c>
      <c r="L749" s="20">
        <f>IF(C748="","",IF(ABS(SUMIFS($G:$G,$C:$C,C748)-SUMIFS($H:$H,$C:$C,C748))&lt;=PARAMETRES!$C$2,"OK","À équilibrer"))</f>
        <v/>
      </c>
    </row>
    <row r="750">
      <c r="A750" s="27" t="n"/>
      <c r="B750" s="27" t="n"/>
      <c r="C750" s="27" t="n"/>
      <c r="D750" s="27" t="n"/>
      <c r="E750" s="27">
        <f>IFERROR(VLOOKUP(D749,PLAN_PCG!$A:$B,2,FALSE),"")</f>
        <v/>
      </c>
      <c r="F750" s="27" t="n"/>
      <c r="G750" s="28" t="n"/>
      <c r="H750" s="28" t="n"/>
      <c r="I750" s="27" t="n"/>
      <c r="J750" s="27">
        <f>IFERROR(VLOOKUP(I749,TVA!$A:$C,3,FALSE),"")</f>
        <v/>
      </c>
      <c r="K750" s="28">
        <f>IF(I749="","",ROUND((G749-H749)*VALUE(SUBSTITUTE(J749,"%",""))/100,2))</f>
        <v/>
      </c>
      <c r="L750" s="27">
        <f>IF(C749="","",IF(ABS(SUMIFS($G:$G,$C:$C,C749)-SUMIFS($H:$H,$C:$C,C749))&lt;=PARAMETRES!$C$2,"OK","À équilibrer"))</f>
        <v/>
      </c>
    </row>
    <row r="751">
      <c r="A751" s="22" t="n"/>
      <c r="B751" s="22" t="n"/>
      <c r="C751" s="22" t="n"/>
      <c r="D751" s="22" t="n"/>
      <c r="E751" s="20">
        <f>IFERROR(VLOOKUP(D750,PLAN_PCG!$A:$B,2,FALSE),"")</f>
        <v/>
      </c>
      <c r="F751" s="22" t="n"/>
      <c r="G751" s="23" t="n"/>
      <c r="H751" s="23" t="n"/>
      <c r="I751" s="22" t="n"/>
      <c r="J751" s="20">
        <f>IFERROR(VLOOKUP(I750,TVA!$A:$C,3,FALSE),"")</f>
        <v/>
      </c>
      <c r="K751" s="26">
        <f>IF(I750="","",ROUND((G750-H750)*VALUE(SUBSTITUTE(J750,"%",""))/100,2))</f>
        <v/>
      </c>
      <c r="L751" s="20">
        <f>IF(C750="","",IF(ABS(SUMIFS($G:$G,$C:$C,C750)-SUMIFS($H:$H,$C:$C,C750))&lt;=PARAMETRES!$C$2,"OK","À équilibrer"))</f>
        <v/>
      </c>
    </row>
    <row r="752">
      <c r="A752" s="27" t="n"/>
      <c r="B752" s="27" t="n"/>
      <c r="C752" s="27" t="n"/>
      <c r="D752" s="27" t="n"/>
      <c r="E752" s="27">
        <f>IFERROR(VLOOKUP(D751,PLAN_PCG!$A:$B,2,FALSE),"")</f>
        <v/>
      </c>
      <c r="F752" s="27" t="n"/>
      <c r="G752" s="28" t="n"/>
      <c r="H752" s="28" t="n"/>
      <c r="I752" s="27" t="n"/>
      <c r="J752" s="27">
        <f>IFERROR(VLOOKUP(I751,TVA!$A:$C,3,FALSE),"")</f>
        <v/>
      </c>
      <c r="K752" s="28">
        <f>IF(I751="","",ROUND((G751-H751)*VALUE(SUBSTITUTE(J751,"%",""))/100,2))</f>
        <v/>
      </c>
      <c r="L752" s="27">
        <f>IF(C751="","",IF(ABS(SUMIFS($G:$G,$C:$C,C751)-SUMIFS($H:$H,$C:$C,C751))&lt;=PARAMETRES!$C$2,"OK","À équilibrer"))</f>
        <v/>
      </c>
    </row>
    <row r="753">
      <c r="A753" s="22" t="n"/>
      <c r="B753" s="22" t="n"/>
      <c r="C753" s="22" t="n"/>
      <c r="D753" s="22" t="n"/>
      <c r="E753" s="20">
        <f>IFERROR(VLOOKUP(D752,PLAN_PCG!$A:$B,2,FALSE),"")</f>
        <v/>
      </c>
      <c r="F753" s="22" t="n"/>
      <c r="G753" s="23" t="n"/>
      <c r="H753" s="23" t="n"/>
      <c r="I753" s="22" t="n"/>
      <c r="J753" s="20">
        <f>IFERROR(VLOOKUP(I752,TVA!$A:$C,3,FALSE),"")</f>
        <v/>
      </c>
      <c r="K753" s="26">
        <f>IF(I752="","",ROUND((G752-H752)*VALUE(SUBSTITUTE(J752,"%",""))/100,2))</f>
        <v/>
      </c>
      <c r="L753" s="20">
        <f>IF(C752="","",IF(ABS(SUMIFS($G:$G,$C:$C,C752)-SUMIFS($H:$H,$C:$C,C752))&lt;=PARAMETRES!$C$2,"OK","À équilibrer"))</f>
        <v/>
      </c>
    </row>
    <row r="754">
      <c r="A754" s="27" t="n"/>
      <c r="B754" s="27" t="n"/>
      <c r="C754" s="27" t="n"/>
      <c r="D754" s="27" t="n"/>
      <c r="E754" s="27">
        <f>IFERROR(VLOOKUP(D753,PLAN_PCG!$A:$B,2,FALSE),"")</f>
        <v/>
      </c>
      <c r="F754" s="27" t="n"/>
      <c r="G754" s="28" t="n"/>
      <c r="H754" s="28" t="n"/>
      <c r="I754" s="27" t="n"/>
      <c r="J754" s="27">
        <f>IFERROR(VLOOKUP(I753,TVA!$A:$C,3,FALSE),"")</f>
        <v/>
      </c>
      <c r="K754" s="28">
        <f>IF(I753="","",ROUND((G753-H753)*VALUE(SUBSTITUTE(J753,"%",""))/100,2))</f>
        <v/>
      </c>
      <c r="L754" s="27">
        <f>IF(C753="","",IF(ABS(SUMIFS($G:$G,$C:$C,C753)-SUMIFS($H:$H,$C:$C,C753))&lt;=PARAMETRES!$C$2,"OK","À équilibrer"))</f>
        <v/>
      </c>
    </row>
    <row r="755">
      <c r="A755" s="22" t="n"/>
      <c r="B755" s="22" t="n"/>
      <c r="C755" s="22" t="n"/>
      <c r="D755" s="22" t="n"/>
      <c r="E755" s="20">
        <f>IFERROR(VLOOKUP(D754,PLAN_PCG!$A:$B,2,FALSE),"")</f>
        <v/>
      </c>
      <c r="F755" s="22" t="n"/>
      <c r="G755" s="23" t="n"/>
      <c r="H755" s="23" t="n"/>
      <c r="I755" s="22" t="n"/>
      <c r="J755" s="20">
        <f>IFERROR(VLOOKUP(I754,TVA!$A:$C,3,FALSE),"")</f>
        <v/>
      </c>
      <c r="K755" s="26">
        <f>IF(I754="","",ROUND((G754-H754)*VALUE(SUBSTITUTE(J754,"%",""))/100,2))</f>
        <v/>
      </c>
      <c r="L755" s="20">
        <f>IF(C754="","",IF(ABS(SUMIFS($G:$G,$C:$C,C754)-SUMIFS($H:$H,$C:$C,C754))&lt;=PARAMETRES!$C$2,"OK","À équilibrer"))</f>
        <v/>
      </c>
    </row>
    <row r="756">
      <c r="A756" s="27" t="n"/>
      <c r="B756" s="27" t="n"/>
      <c r="C756" s="27" t="n"/>
      <c r="D756" s="27" t="n"/>
      <c r="E756" s="27">
        <f>IFERROR(VLOOKUP(D755,PLAN_PCG!$A:$B,2,FALSE),"")</f>
        <v/>
      </c>
      <c r="F756" s="27" t="n"/>
      <c r="G756" s="28" t="n"/>
      <c r="H756" s="28" t="n"/>
      <c r="I756" s="27" t="n"/>
      <c r="J756" s="27">
        <f>IFERROR(VLOOKUP(I755,TVA!$A:$C,3,FALSE),"")</f>
        <v/>
      </c>
      <c r="K756" s="28">
        <f>IF(I755="","",ROUND((G755-H755)*VALUE(SUBSTITUTE(J755,"%",""))/100,2))</f>
        <v/>
      </c>
      <c r="L756" s="27">
        <f>IF(C755="","",IF(ABS(SUMIFS($G:$G,$C:$C,C755)-SUMIFS($H:$H,$C:$C,C755))&lt;=PARAMETRES!$C$2,"OK","À équilibrer"))</f>
        <v/>
      </c>
    </row>
    <row r="757">
      <c r="A757" s="22" t="n"/>
      <c r="B757" s="22" t="n"/>
      <c r="C757" s="22" t="n"/>
      <c r="D757" s="22" t="n"/>
      <c r="E757" s="20">
        <f>IFERROR(VLOOKUP(D756,PLAN_PCG!$A:$B,2,FALSE),"")</f>
        <v/>
      </c>
      <c r="F757" s="22" t="n"/>
      <c r="G757" s="23" t="n"/>
      <c r="H757" s="23" t="n"/>
      <c r="I757" s="22" t="n"/>
      <c r="J757" s="20">
        <f>IFERROR(VLOOKUP(I756,TVA!$A:$C,3,FALSE),"")</f>
        <v/>
      </c>
      <c r="K757" s="26">
        <f>IF(I756="","",ROUND((G756-H756)*VALUE(SUBSTITUTE(J756,"%",""))/100,2))</f>
        <v/>
      </c>
      <c r="L757" s="20">
        <f>IF(C756="","",IF(ABS(SUMIFS($G:$G,$C:$C,C756)-SUMIFS($H:$H,$C:$C,C756))&lt;=PARAMETRES!$C$2,"OK","À équilibrer"))</f>
        <v/>
      </c>
    </row>
    <row r="758">
      <c r="A758" s="27" t="n"/>
      <c r="B758" s="27" t="n"/>
      <c r="C758" s="27" t="n"/>
      <c r="D758" s="27" t="n"/>
      <c r="E758" s="27">
        <f>IFERROR(VLOOKUP(D757,PLAN_PCG!$A:$B,2,FALSE),"")</f>
        <v/>
      </c>
      <c r="F758" s="27" t="n"/>
      <c r="G758" s="28" t="n"/>
      <c r="H758" s="28" t="n"/>
      <c r="I758" s="27" t="n"/>
      <c r="J758" s="27">
        <f>IFERROR(VLOOKUP(I757,TVA!$A:$C,3,FALSE),"")</f>
        <v/>
      </c>
      <c r="K758" s="28">
        <f>IF(I757="","",ROUND((G757-H757)*VALUE(SUBSTITUTE(J757,"%",""))/100,2))</f>
        <v/>
      </c>
      <c r="L758" s="27">
        <f>IF(C757="","",IF(ABS(SUMIFS($G:$G,$C:$C,C757)-SUMIFS($H:$H,$C:$C,C757))&lt;=PARAMETRES!$C$2,"OK","À équilibrer"))</f>
        <v/>
      </c>
    </row>
    <row r="759">
      <c r="A759" s="22" t="n"/>
      <c r="B759" s="22" t="n"/>
      <c r="C759" s="22" t="n"/>
      <c r="D759" s="22" t="n"/>
      <c r="E759" s="20">
        <f>IFERROR(VLOOKUP(D758,PLAN_PCG!$A:$B,2,FALSE),"")</f>
        <v/>
      </c>
      <c r="F759" s="22" t="n"/>
      <c r="G759" s="23" t="n"/>
      <c r="H759" s="23" t="n"/>
      <c r="I759" s="22" t="n"/>
      <c r="J759" s="20">
        <f>IFERROR(VLOOKUP(I758,TVA!$A:$C,3,FALSE),"")</f>
        <v/>
      </c>
      <c r="K759" s="26">
        <f>IF(I758="","",ROUND((G758-H758)*VALUE(SUBSTITUTE(J758,"%",""))/100,2))</f>
        <v/>
      </c>
      <c r="L759" s="20">
        <f>IF(C758="","",IF(ABS(SUMIFS($G:$G,$C:$C,C758)-SUMIFS($H:$H,$C:$C,C758))&lt;=PARAMETRES!$C$2,"OK","À équilibrer"))</f>
        <v/>
      </c>
    </row>
    <row r="760">
      <c r="A760" s="27" t="n"/>
      <c r="B760" s="27" t="n"/>
      <c r="C760" s="27" t="n"/>
      <c r="D760" s="27" t="n"/>
      <c r="E760" s="27">
        <f>IFERROR(VLOOKUP(D759,PLAN_PCG!$A:$B,2,FALSE),"")</f>
        <v/>
      </c>
      <c r="F760" s="27" t="n"/>
      <c r="G760" s="28" t="n"/>
      <c r="H760" s="28" t="n"/>
      <c r="I760" s="27" t="n"/>
      <c r="J760" s="27">
        <f>IFERROR(VLOOKUP(I759,TVA!$A:$C,3,FALSE),"")</f>
        <v/>
      </c>
      <c r="K760" s="28">
        <f>IF(I759="","",ROUND((G759-H759)*VALUE(SUBSTITUTE(J759,"%",""))/100,2))</f>
        <v/>
      </c>
      <c r="L760" s="27">
        <f>IF(C759="","",IF(ABS(SUMIFS($G:$G,$C:$C,C759)-SUMIFS($H:$H,$C:$C,C759))&lt;=PARAMETRES!$C$2,"OK","À équilibrer"))</f>
        <v/>
      </c>
    </row>
    <row r="761">
      <c r="A761" s="22" t="n"/>
      <c r="B761" s="22" t="n"/>
      <c r="C761" s="22" t="n"/>
      <c r="D761" s="22" t="n"/>
      <c r="E761" s="20">
        <f>IFERROR(VLOOKUP(D760,PLAN_PCG!$A:$B,2,FALSE),"")</f>
        <v/>
      </c>
      <c r="F761" s="22" t="n"/>
      <c r="G761" s="23" t="n"/>
      <c r="H761" s="23" t="n"/>
      <c r="I761" s="22" t="n"/>
      <c r="J761" s="20">
        <f>IFERROR(VLOOKUP(I760,TVA!$A:$C,3,FALSE),"")</f>
        <v/>
      </c>
      <c r="K761" s="26">
        <f>IF(I760="","",ROUND((G760-H760)*VALUE(SUBSTITUTE(J760,"%",""))/100,2))</f>
        <v/>
      </c>
      <c r="L761" s="20">
        <f>IF(C760="","",IF(ABS(SUMIFS($G:$G,$C:$C,C760)-SUMIFS($H:$H,$C:$C,C760))&lt;=PARAMETRES!$C$2,"OK","À équilibrer"))</f>
        <v/>
      </c>
    </row>
    <row r="762">
      <c r="A762" s="27" t="n"/>
      <c r="B762" s="27" t="n"/>
      <c r="C762" s="27" t="n"/>
      <c r="D762" s="27" t="n"/>
      <c r="E762" s="27">
        <f>IFERROR(VLOOKUP(D761,PLAN_PCG!$A:$B,2,FALSE),"")</f>
        <v/>
      </c>
      <c r="F762" s="27" t="n"/>
      <c r="G762" s="28" t="n"/>
      <c r="H762" s="28" t="n"/>
      <c r="I762" s="27" t="n"/>
      <c r="J762" s="27">
        <f>IFERROR(VLOOKUP(I761,TVA!$A:$C,3,FALSE),"")</f>
        <v/>
      </c>
      <c r="K762" s="28">
        <f>IF(I761="","",ROUND((G761-H761)*VALUE(SUBSTITUTE(J761,"%",""))/100,2))</f>
        <v/>
      </c>
      <c r="L762" s="27">
        <f>IF(C761="","",IF(ABS(SUMIFS($G:$G,$C:$C,C761)-SUMIFS($H:$H,$C:$C,C761))&lt;=PARAMETRES!$C$2,"OK","À équilibrer"))</f>
        <v/>
      </c>
    </row>
    <row r="763">
      <c r="A763" s="22" t="n"/>
      <c r="B763" s="22" t="n"/>
      <c r="C763" s="22" t="n"/>
      <c r="D763" s="22" t="n"/>
      <c r="E763" s="20">
        <f>IFERROR(VLOOKUP(D762,PLAN_PCG!$A:$B,2,FALSE),"")</f>
        <v/>
      </c>
      <c r="F763" s="22" t="n"/>
      <c r="G763" s="23" t="n"/>
      <c r="H763" s="23" t="n"/>
      <c r="I763" s="22" t="n"/>
      <c r="J763" s="20">
        <f>IFERROR(VLOOKUP(I762,TVA!$A:$C,3,FALSE),"")</f>
        <v/>
      </c>
      <c r="K763" s="26">
        <f>IF(I762="","",ROUND((G762-H762)*VALUE(SUBSTITUTE(J762,"%",""))/100,2))</f>
        <v/>
      </c>
      <c r="L763" s="20">
        <f>IF(C762="","",IF(ABS(SUMIFS($G:$G,$C:$C,C762)-SUMIFS($H:$H,$C:$C,C762))&lt;=PARAMETRES!$C$2,"OK","À équilibrer"))</f>
        <v/>
      </c>
    </row>
    <row r="764">
      <c r="A764" s="27" t="n"/>
      <c r="B764" s="27" t="n"/>
      <c r="C764" s="27" t="n"/>
      <c r="D764" s="27" t="n"/>
      <c r="E764" s="27">
        <f>IFERROR(VLOOKUP(D763,PLAN_PCG!$A:$B,2,FALSE),"")</f>
        <v/>
      </c>
      <c r="F764" s="27" t="n"/>
      <c r="G764" s="28" t="n"/>
      <c r="H764" s="28" t="n"/>
      <c r="I764" s="27" t="n"/>
      <c r="J764" s="27">
        <f>IFERROR(VLOOKUP(I763,TVA!$A:$C,3,FALSE),"")</f>
        <v/>
      </c>
      <c r="K764" s="28">
        <f>IF(I763="","",ROUND((G763-H763)*VALUE(SUBSTITUTE(J763,"%",""))/100,2))</f>
        <v/>
      </c>
      <c r="L764" s="27">
        <f>IF(C763="","",IF(ABS(SUMIFS($G:$G,$C:$C,C763)-SUMIFS($H:$H,$C:$C,C763))&lt;=PARAMETRES!$C$2,"OK","À équilibrer"))</f>
        <v/>
      </c>
    </row>
    <row r="765">
      <c r="A765" s="22" t="n"/>
      <c r="B765" s="22" t="n"/>
      <c r="C765" s="22" t="n"/>
      <c r="D765" s="22" t="n"/>
      <c r="E765" s="20">
        <f>IFERROR(VLOOKUP(D764,PLAN_PCG!$A:$B,2,FALSE),"")</f>
        <v/>
      </c>
      <c r="F765" s="22" t="n"/>
      <c r="G765" s="23" t="n"/>
      <c r="H765" s="23" t="n"/>
      <c r="I765" s="22" t="n"/>
      <c r="J765" s="20">
        <f>IFERROR(VLOOKUP(I764,TVA!$A:$C,3,FALSE),"")</f>
        <v/>
      </c>
      <c r="K765" s="26">
        <f>IF(I764="","",ROUND((G764-H764)*VALUE(SUBSTITUTE(J764,"%",""))/100,2))</f>
        <v/>
      </c>
      <c r="L765" s="20">
        <f>IF(C764="","",IF(ABS(SUMIFS($G:$G,$C:$C,C764)-SUMIFS($H:$H,$C:$C,C764))&lt;=PARAMETRES!$C$2,"OK","À équilibrer"))</f>
        <v/>
      </c>
    </row>
    <row r="766">
      <c r="A766" s="27" t="n"/>
      <c r="B766" s="27" t="n"/>
      <c r="C766" s="27" t="n"/>
      <c r="D766" s="27" t="n"/>
      <c r="E766" s="27">
        <f>IFERROR(VLOOKUP(D765,PLAN_PCG!$A:$B,2,FALSE),"")</f>
        <v/>
      </c>
      <c r="F766" s="27" t="n"/>
      <c r="G766" s="28" t="n"/>
      <c r="H766" s="28" t="n"/>
      <c r="I766" s="27" t="n"/>
      <c r="J766" s="27">
        <f>IFERROR(VLOOKUP(I765,TVA!$A:$C,3,FALSE),"")</f>
        <v/>
      </c>
      <c r="K766" s="28">
        <f>IF(I765="","",ROUND((G765-H765)*VALUE(SUBSTITUTE(J765,"%",""))/100,2))</f>
        <v/>
      </c>
      <c r="L766" s="27">
        <f>IF(C765="","",IF(ABS(SUMIFS($G:$G,$C:$C,C765)-SUMIFS($H:$H,$C:$C,C765))&lt;=PARAMETRES!$C$2,"OK","À équilibrer"))</f>
        <v/>
      </c>
    </row>
    <row r="767">
      <c r="A767" s="22" t="n"/>
      <c r="B767" s="22" t="n"/>
      <c r="C767" s="22" t="n"/>
      <c r="D767" s="22" t="n"/>
      <c r="E767" s="20">
        <f>IFERROR(VLOOKUP(D766,PLAN_PCG!$A:$B,2,FALSE),"")</f>
        <v/>
      </c>
      <c r="F767" s="22" t="n"/>
      <c r="G767" s="23" t="n"/>
      <c r="H767" s="23" t="n"/>
      <c r="I767" s="22" t="n"/>
      <c r="J767" s="20">
        <f>IFERROR(VLOOKUP(I766,TVA!$A:$C,3,FALSE),"")</f>
        <v/>
      </c>
      <c r="K767" s="26">
        <f>IF(I766="","",ROUND((G766-H766)*VALUE(SUBSTITUTE(J766,"%",""))/100,2))</f>
        <v/>
      </c>
      <c r="L767" s="20">
        <f>IF(C766="","",IF(ABS(SUMIFS($G:$G,$C:$C,C766)-SUMIFS($H:$H,$C:$C,C766))&lt;=PARAMETRES!$C$2,"OK","À équilibrer"))</f>
        <v/>
      </c>
    </row>
    <row r="768">
      <c r="A768" s="27" t="n"/>
      <c r="B768" s="27" t="n"/>
      <c r="C768" s="27" t="n"/>
      <c r="D768" s="27" t="n"/>
      <c r="E768" s="27">
        <f>IFERROR(VLOOKUP(D767,PLAN_PCG!$A:$B,2,FALSE),"")</f>
        <v/>
      </c>
      <c r="F768" s="27" t="n"/>
      <c r="G768" s="28" t="n"/>
      <c r="H768" s="28" t="n"/>
      <c r="I768" s="27" t="n"/>
      <c r="J768" s="27">
        <f>IFERROR(VLOOKUP(I767,TVA!$A:$C,3,FALSE),"")</f>
        <v/>
      </c>
      <c r="K768" s="28">
        <f>IF(I767="","",ROUND((G767-H767)*VALUE(SUBSTITUTE(J767,"%",""))/100,2))</f>
        <v/>
      </c>
      <c r="L768" s="27">
        <f>IF(C767="","",IF(ABS(SUMIFS($G:$G,$C:$C,C767)-SUMIFS($H:$H,$C:$C,C767))&lt;=PARAMETRES!$C$2,"OK","À équilibrer"))</f>
        <v/>
      </c>
    </row>
    <row r="769">
      <c r="A769" s="22" t="n"/>
      <c r="B769" s="22" t="n"/>
      <c r="C769" s="22" t="n"/>
      <c r="D769" s="22" t="n"/>
      <c r="E769" s="20">
        <f>IFERROR(VLOOKUP(D768,PLAN_PCG!$A:$B,2,FALSE),"")</f>
        <v/>
      </c>
      <c r="F769" s="22" t="n"/>
      <c r="G769" s="23" t="n"/>
      <c r="H769" s="23" t="n"/>
      <c r="I769" s="22" t="n"/>
      <c r="J769" s="20">
        <f>IFERROR(VLOOKUP(I768,TVA!$A:$C,3,FALSE),"")</f>
        <v/>
      </c>
      <c r="K769" s="26">
        <f>IF(I768="","",ROUND((G768-H768)*VALUE(SUBSTITUTE(J768,"%",""))/100,2))</f>
        <v/>
      </c>
      <c r="L769" s="20">
        <f>IF(C768="","",IF(ABS(SUMIFS($G:$G,$C:$C,C768)-SUMIFS($H:$H,$C:$C,C768))&lt;=PARAMETRES!$C$2,"OK","À équilibrer"))</f>
        <v/>
      </c>
    </row>
    <row r="770">
      <c r="A770" s="27" t="n"/>
      <c r="B770" s="27" t="n"/>
      <c r="C770" s="27" t="n"/>
      <c r="D770" s="27" t="n"/>
      <c r="E770" s="27">
        <f>IFERROR(VLOOKUP(D769,PLAN_PCG!$A:$B,2,FALSE),"")</f>
        <v/>
      </c>
      <c r="F770" s="27" t="n"/>
      <c r="G770" s="28" t="n"/>
      <c r="H770" s="28" t="n"/>
      <c r="I770" s="27" t="n"/>
      <c r="J770" s="27">
        <f>IFERROR(VLOOKUP(I769,TVA!$A:$C,3,FALSE),"")</f>
        <v/>
      </c>
      <c r="K770" s="28">
        <f>IF(I769="","",ROUND((G769-H769)*VALUE(SUBSTITUTE(J769,"%",""))/100,2))</f>
        <v/>
      </c>
      <c r="L770" s="27">
        <f>IF(C769="","",IF(ABS(SUMIFS($G:$G,$C:$C,C769)-SUMIFS($H:$H,$C:$C,C769))&lt;=PARAMETRES!$C$2,"OK","À équilibrer"))</f>
        <v/>
      </c>
    </row>
    <row r="771">
      <c r="A771" s="22" t="n"/>
      <c r="B771" s="22" t="n"/>
      <c r="C771" s="22" t="n"/>
      <c r="D771" s="22" t="n"/>
      <c r="E771" s="20">
        <f>IFERROR(VLOOKUP(D770,PLAN_PCG!$A:$B,2,FALSE),"")</f>
        <v/>
      </c>
      <c r="F771" s="22" t="n"/>
      <c r="G771" s="23" t="n"/>
      <c r="H771" s="23" t="n"/>
      <c r="I771" s="22" t="n"/>
      <c r="J771" s="20">
        <f>IFERROR(VLOOKUP(I770,TVA!$A:$C,3,FALSE),"")</f>
        <v/>
      </c>
      <c r="K771" s="26">
        <f>IF(I770="","",ROUND((G770-H770)*VALUE(SUBSTITUTE(J770,"%",""))/100,2))</f>
        <v/>
      </c>
      <c r="L771" s="20">
        <f>IF(C770="","",IF(ABS(SUMIFS($G:$G,$C:$C,C770)-SUMIFS($H:$H,$C:$C,C770))&lt;=PARAMETRES!$C$2,"OK","À équilibrer"))</f>
        <v/>
      </c>
    </row>
    <row r="772">
      <c r="A772" s="27" t="n"/>
      <c r="B772" s="27" t="n"/>
      <c r="C772" s="27" t="n"/>
      <c r="D772" s="27" t="n"/>
      <c r="E772" s="27">
        <f>IFERROR(VLOOKUP(D771,PLAN_PCG!$A:$B,2,FALSE),"")</f>
        <v/>
      </c>
      <c r="F772" s="27" t="n"/>
      <c r="G772" s="28" t="n"/>
      <c r="H772" s="28" t="n"/>
      <c r="I772" s="27" t="n"/>
      <c r="J772" s="27">
        <f>IFERROR(VLOOKUP(I771,TVA!$A:$C,3,FALSE),"")</f>
        <v/>
      </c>
      <c r="K772" s="28">
        <f>IF(I771="","",ROUND((G771-H771)*VALUE(SUBSTITUTE(J771,"%",""))/100,2))</f>
        <v/>
      </c>
      <c r="L772" s="27">
        <f>IF(C771="","",IF(ABS(SUMIFS($G:$G,$C:$C,C771)-SUMIFS($H:$H,$C:$C,C771))&lt;=PARAMETRES!$C$2,"OK","À équilibrer"))</f>
        <v/>
      </c>
    </row>
    <row r="773">
      <c r="A773" s="22" t="n"/>
      <c r="B773" s="22" t="n"/>
      <c r="C773" s="22" t="n"/>
      <c r="D773" s="22" t="n"/>
      <c r="E773" s="20">
        <f>IFERROR(VLOOKUP(D772,PLAN_PCG!$A:$B,2,FALSE),"")</f>
        <v/>
      </c>
      <c r="F773" s="22" t="n"/>
      <c r="G773" s="23" t="n"/>
      <c r="H773" s="23" t="n"/>
      <c r="I773" s="22" t="n"/>
      <c r="J773" s="20">
        <f>IFERROR(VLOOKUP(I772,TVA!$A:$C,3,FALSE),"")</f>
        <v/>
      </c>
      <c r="K773" s="26">
        <f>IF(I772="","",ROUND((G772-H772)*VALUE(SUBSTITUTE(J772,"%",""))/100,2))</f>
        <v/>
      </c>
      <c r="L773" s="20">
        <f>IF(C772="","",IF(ABS(SUMIFS($G:$G,$C:$C,C772)-SUMIFS($H:$H,$C:$C,C772))&lt;=PARAMETRES!$C$2,"OK","À équilibrer"))</f>
        <v/>
      </c>
    </row>
    <row r="774">
      <c r="A774" s="27" t="n"/>
      <c r="B774" s="27" t="n"/>
      <c r="C774" s="27" t="n"/>
      <c r="D774" s="27" t="n"/>
      <c r="E774" s="27">
        <f>IFERROR(VLOOKUP(D773,PLAN_PCG!$A:$B,2,FALSE),"")</f>
        <v/>
      </c>
      <c r="F774" s="27" t="n"/>
      <c r="G774" s="28" t="n"/>
      <c r="H774" s="28" t="n"/>
      <c r="I774" s="27" t="n"/>
      <c r="J774" s="27">
        <f>IFERROR(VLOOKUP(I773,TVA!$A:$C,3,FALSE),"")</f>
        <v/>
      </c>
      <c r="K774" s="28">
        <f>IF(I773="","",ROUND((G773-H773)*VALUE(SUBSTITUTE(J773,"%",""))/100,2))</f>
        <v/>
      </c>
      <c r="L774" s="27">
        <f>IF(C773="","",IF(ABS(SUMIFS($G:$G,$C:$C,C773)-SUMIFS($H:$H,$C:$C,C773))&lt;=PARAMETRES!$C$2,"OK","À équilibrer"))</f>
        <v/>
      </c>
    </row>
    <row r="775">
      <c r="A775" s="22" t="n"/>
      <c r="B775" s="22" t="n"/>
      <c r="C775" s="22" t="n"/>
      <c r="D775" s="22" t="n"/>
      <c r="E775" s="20">
        <f>IFERROR(VLOOKUP(D774,PLAN_PCG!$A:$B,2,FALSE),"")</f>
        <v/>
      </c>
      <c r="F775" s="22" t="n"/>
      <c r="G775" s="23" t="n"/>
      <c r="H775" s="23" t="n"/>
      <c r="I775" s="22" t="n"/>
      <c r="J775" s="20">
        <f>IFERROR(VLOOKUP(I774,TVA!$A:$C,3,FALSE),"")</f>
        <v/>
      </c>
      <c r="K775" s="26">
        <f>IF(I774="","",ROUND((G774-H774)*VALUE(SUBSTITUTE(J774,"%",""))/100,2))</f>
        <v/>
      </c>
      <c r="L775" s="20">
        <f>IF(C774="","",IF(ABS(SUMIFS($G:$G,$C:$C,C774)-SUMIFS($H:$H,$C:$C,C774))&lt;=PARAMETRES!$C$2,"OK","À équilibrer"))</f>
        <v/>
      </c>
    </row>
    <row r="776">
      <c r="A776" s="27" t="n"/>
      <c r="B776" s="27" t="n"/>
      <c r="C776" s="27" t="n"/>
      <c r="D776" s="27" t="n"/>
      <c r="E776" s="27">
        <f>IFERROR(VLOOKUP(D775,PLAN_PCG!$A:$B,2,FALSE),"")</f>
        <v/>
      </c>
      <c r="F776" s="27" t="n"/>
      <c r="G776" s="28" t="n"/>
      <c r="H776" s="28" t="n"/>
      <c r="I776" s="27" t="n"/>
      <c r="J776" s="27">
        <f>IFERROR(VLOOKUP(I775,TVA!$A:$C,3,FALSE),"")</f>
        <v/>
      </c>
      <c r="K776" s="28">
        <f>IF(I775="","",ROUND((G775-H775)*VALUE(SUBSTITUTE(J775,"%",""))/100,2))</f>
        <v/>
      </c>
      <c r="L776" s="27">
        <f>IF(C775="","",IF(ABS(SUMIFS($G:$G,$C:$C,C775)-SUMIFS($H:$H,$C:$C,C775))&lt;=PARAMETRES!$C$2,"OK","À équilibrer"))</f>
        <v/>
      </c>
    </row>
    <row r="777">
      <c r="A777" s="22" t="n"/>
      <c r="B777" s="22" t="n"/>
      <c r="C777" s="22" t="n"/>
      <c r="D777" s="22" t="n"/>
      <c r="E777" s="20">
        <f>IFERROR(VLOOKUP(D776,PLAN_PCG!$A:$B,2,FALSE),"")</f>
        <v/>
      </c>
      <c r="F777" s="22" t="n"/>
      <c r="G777" s="23" t="n"/>
      <c r="H777" s="23" t="n"/>
      <c r="I777" s="22" t="n"/>
      <c r="J777" s="20">
        <f>IFERROR(VLOOKUP(I776,TVA!$A:$C,3,FALSE),"")</f>
        <v/>
      </c>
      <c r="K777" s="26">
        <f>IF(I776="","",ROUND((G776-H776)*VALUE(SUBSTITUTE(J776,"%",""))/100,2))</f>
        <v/>
      </c>
      <c r="L777" s="20">
        <f>IF(C776="","",IF(ABS(SUMIFS($G:$G,$C:$C,C776)-SUMIFS($H:$H,$C:$C,C776))&lt;=PARAMETRES!$C$2,"OK","À équilibrer"))</f>
        <v/>
      </c>
    </row>
    <row r="778">
      <c r="A778" s="27" t="n"/>
      <c r="B778" s="27" t="n"/>
      <c r="C778" s="27" t="n"/>
      <c r="D778" s="27" t="n"/>
      <c r="E778" s="27">
        <f>IFERROR(VLOOKUP(D777,PLAN_PCG!$A:$B,2,FALSE),"")</f>
        <v/>
      </c>
      <c r="F778" s="27" t="n"/>
      <c r="G778" s="28" t="n"/>
      <c r="H778" s="28" t="n"/>
      <c r="I778" s="27" t="n"/>
      <c r="J778" s="27">
        <f>IFERROR(VLOOKUP(I777,TVA!$A:$C,3,FALSE),"")</f>
        <v/>
      </c>
      <c r="K778" s="28">
        <f>IF(I777="","",ROUND((G777-H777)*VALUE(SUBSTITUTE(J777,"%",""))/100,2))</f>
        <v/>
      </c>
      <c r="L778" s="27">
        <f>IF(C777="","",IF(ABS(SUMIFS($G:$G,$C:$C,C777)-SUMIFS($H:$H,$C:$C,C777))&lt;=PARAMETRES!$C$2,"OK","À équilibrer"))</f>
        <v/>
      </c>
    </row>
    <row r="779">
      <c r="A779" s="22" t="n"/>
      <c r="B779" s="22" t="n"/>
      <c r="C779" s="22" t="n"/>
      <c r="D779" s="22" t="n"/>
      <c r="E779" s="20">
        <f>IFERROR(VLOOKUP(D778,PLAN_PCG!$A:$B,2,FALSE),"")</f>
        <v/>
      </c>
      <c r="F779" s="22" t="n"/>
      <c r="G779" s="23" t="n"/>
      <c r="H779" s="23" t="n"/>
      <c r="I779" s="22" t="n"/>
      <c r="J779" s="20">
        <f>IFERROR(VLOOKUP(I778,TVA!$A:$C,3,FALSE),"")</f>
        <v/>
      </c>
      <c r="K779" s="26">
        <f>IF(I778="","",ROUND((G778-H778)*VALUE(SUBSTITUTE(J778,"%",""))/100,2))</f>
        <v/>
      </c>
      <c r="L779" s="20">
        <f>IF(C778="","",IF(ABS(SUMIFS($G:$G,$C:$C,C778)-SUMIFS($H:$H,$C:$C,C778))&lt;=PARAMETRES!$C$2,"OK","À équilibrer"))</f>
        <v/>
      </c>
    </row>
    <row r="780">
      <c r="A780" s="27" t="n"/>
      <c r="B780" s="27" t="n"/>
      <c r="C780" s="27" t="n"/>
      <c r="D780" s="27" t="n"/>
      <c r="E780" s="27">
        <f>IFERROR(VLOOKUP(D779,PLAN_PCG!$A:$B,2,FALSE),"")</f>
        <v/>
      </c>
      <c r="F780" s="27" t="n"/>
      <c r="G780" s="28" t="n"/>
      <c r="H780" s="28" t="n"/>
      <c r="I780" s="27" t="n"/>
      <c r="J780" s="27">
        <f>IFERROR(VLOOKUP(I779,TVA!$A:$C,3,FALSE),"")</f>
        <v/>
      </c>
      <c r="K780" s="28">
        <f>IF(I779="","",ROUND((G779-H779)*VALUE(SUBSTITUTE(J779,"%",""))/100,2))</f>
        <v/>
      </c>
      <c r="L780" s="27">
        <f>IF(C779="","",IF(ABS(SUMIFS($G:$G,$C:$C,C779)-SUMIFS($H:$H,$C:$C,C779))&lt;=PARAMETRES!$C$2,"OK","À équilibrer"))</f>
        <v/>
      </c>
    </row>
    <row r="781">
      <c r="A781" s="22" t="n"/>
      <c r="B781" s="22" t="n"/>
      <c r="C781" s="22" t="n"/>
      <c r="D781" s="22" t="n"/>
      <c r="E781" s="20">
        <f>IFERROR(VLOOKUP(D780,PLAN_PCG!$A:$B,2,FALSE),"")</f>
        <v/>
      </c>
      <c r="F781" s="22" t="n"/>
      <c r="G781" s="23" t="n"/>
      <c r="H781" s="23" t="n"/>
      <c r="I781" s="22" t="n"/>
      <c r="J781" s="20">
        <f>IFERROR(VLOOKUP(I780,TVA!$A:$C,3,FALSE),"")</f>
        <v/>
      </c>
      <c r="K781" s="26">
        <f>IF(I780="","",ROUND((G780-H780)*VALUE(SUBSTITUTE(J780,"%",""))/100,2))</f>
        <v/>
      </c>
      <c r="L781" s="20">
        <f>IF(C780="","",IF(ABS(SUMIFS($G:$G,$C:$C,C780)-SUMIFS($H:$H,$C:$C,C780))&lt;=PARAMETRES!$C$2,"OK","À équilibrer"))</f>
        <v/>
      </c>
    </row>
    <row r="782">
      <c r="A782" s="27" t="n"/>
      <c r="B782" s="27" t="n"/>
      <c r="C782" s="27" t="n"/>
      <c r="D782" s="27" t="n"/>
      <c r="E782" s="27">
        <f>IFERROR(VLOOKUP(D781,PLAN_PCG!$A:$B,2,FALSE),"")</f>
        <v/>
      </c>
      <c r="F782" s="27" t="n"/>
      <c r="G782" s="28" t="n"/>
      <c r="H782" s="28" t="n"/>
      <c r="I782" s="27" t="n"/>
      <c r="J782" s="27">
        <f>IFERROR(VLOOKUP(I781,TVA!$A:$C,3,FALSE),"")</f>
        <v/>
      </c>
      <c r="K782" s="28">
        <f>IF(I781="","",ROUND((G781-H781)*VALUE(SUBSTITUTE(J781,"%",""))/100,2))</f>
        <v/>
      </c>
      <c r="L782" s="27">
        <f>IF(C781="","",IF(ABS(SUMIFS($G:$G,$C:$C,C781)-SUMIFS($H:$H,$C:$C,C781))&lt;=PARAMETRES!$C$2,"OK","À équilibrer"))</f>
        <v/>
      </c>
    </row>
    <row r="783">
      <c r="A783" s="22" t="n"/>
      <c r="B783" s="22" t="n"/>
      <c r="C783" s="22" t="n"/>
      <c r="D783" s="22" t="n"/>
      <c r="E783" s="20">
        <f>IFERROR(VLOOKUP(D782,PLAN_PCG!$A:$B,2,FALSE),"")</f>
        <v/>
      </c>
      <c r="F783" s="22" t="n"/>
      <c r="G783" s="23" t="n"/>
      <c r="H783" s="23" t="n"/>
      <c r="I783" s="22" t="n"/>
      <c r="J783" s="20">
        <f>IFERROR(VLOOKUP(I782,TVA!$A:$C,3,FALSE),"")</f>
        <v/>
      </c>
      <c r="K783" s="26">
        <f>IF(I782="","",ROUND((G782-H782)*VALUE(SUBSTITUTE(J782,"%",""))/100,2))</f>
        <v/>
      </c>
      <c r="L783" s="20">
        <f>IF(C782="","",IF(ABS(SUMIFS($G:$G,$C:$C,C782)-SUMIFS($H:$H,$C:$C,C782))&lt;=PARAMETRES!$C$2,"OK","À équilibrer"))</f>
        <v/>
      </c>
    </row>
    <row r="784">
      <c r="A784" s="27" t="n"/>
      <c r="B784" s="27" t="n"/>
      <c r="C784" s="27" t="n"/>
      <c r="D784" s="27" t="n"/>
      <c r="E784" s="27">
        <f>IFERROR(VLOOKUP(D783,PLAN_PCG!$A:$B,2,FALSE),"")</f>
        <v/>
      </c>
      <c r="F784" s="27" t="n"/>
      <c r="G784" s="28" t="n"/>
      <c r="H784" s="28" t="n"/>
      <c r="I784" s="27" t="n"/>
      <c r="J784" s="27">
        <f>IFERROR(VLOOKUP(I783,TVA!$A:$C,3,FALSE),"")</f>
        <v/>
      </c>
      <c r="K784" s="28">
        <f>IF(I783="","",ROUND((G783-H783)*VALUE(SUBSTITUTE(J783,"%",""))/100,2))</f>
        <v/>
      </c>
      <c r="L784" s="27">
        <f>IF(C783="","",IF(ABS(SUMIFS($G:$G,$C:$C,C783)-SUMIFS($H:$H,$C:$C,C783))&lt;=PARAMETRES!$C$2,"OK","À équilibrer"))</f>
        <v/>
      </c>
    </row>
    <row r="785">
      <c r="A785" s="22" t="n"/>
      <c r="B785" s="22" t="n"/>
      <c r="C785" s="22" t="n"/>
      <c r="D785" s="22" t="n"/>
      <c r="E785" s="20">
        <f>IFERROR(VLOOKUP(D784,PLAN_PCG!$A:$B,2,FALSE),"")</f>
        <v/>
      </c>
      <c r="F785" s="22" t="n"/>
      <c r="G785" s="23" t="n"/>
      <c r="H785" s="23" t="n"/>
      <c r="I785" s="22" t="n"/>
      <c r="J785" s="20">
        <f>IFERROR(VLOOKUP(I784,TVA!$A:$C,3,FALSE),"")</f>
        <v/>
      </c>
      <c r="K785" s="26">
        <f>IF(I784="","",ROUND((G784-H784)*VALUE(SUBSTITUTE(J784,"%",""))/100,2))</f>
        <v/>
      </c>
      <c r="L785" s="20">
        <f>IF(C784="","",IF(ABS(SUMIFS($G:$G,$C:$C,C784)-SUMIFS($H:$H,$C:$C,C784))&lt;=PARAMETRES!$C$2,"OK","À équilibrer"))</f>
        <v/>
      </c>
    </row>
    <row r="786">
      <c r="A786" s="27" t="n"/>
      <c r="B786" s="27" t="n"/>
      <c r="C786" s="27" t="n"/>
      <c r="D786" s="27" t="n"/>
      <c r="E786" s="27">
        <f>IFERROR(VLOOKUP(D785,PLAN_PCG!$A:$B,2,FALSE),"")</f>
        <v/>
      </c>
      <c r="F786" s="27" t="n"/>
      <c r="G786" s="28" t="n"/>
      <c r="H786" s="28" t="n"/>
      <c r="I786" s="27" t="n"/>
      <c r="J786" s="27">
        <f>IFERROR(VLOOKUP(I785,TVA!$A:$C,3,FALSE),"")</f>
        <v/>
      </c>
      <c r="K786" s="28">
        <f>IF(I785="","",ROUND((G785-H785)*VALUE(SUBSTITUTE(J785,"%",""))/100,2))</f>
        <v/>
      </c>
      <c r="L786" s="27">
        <f>IF(C785="","",IF(ABS(SUMIFS($G:$G,$C:$C,C785)-SUMIFS($H:$H,$C:$C,C785))&lt;=PARAMETRES!$C$2,"OK","À équilibrer"))</f>
        <v/>
      </c>
    </row>
    <row r="787">
      <c r="A787" s="22" t="n"/>
      <c r="B787" s="22" t="n"/>
      <c r="C787" s="22" t="n"/>
      <c r="D787" s="22" t="n"/>
      <c r="E787" s="20">
        <f>IFERROR(VLOOKUP(D786,PLAN_PCG!$A:$B,2,FALSE),"")</f>
        <v/>
      </c>
      <c r="F787" s="22" t="n"/>
      <c r="G787" s="23" t="n"/>
      <c r="H787" s="23" t="n"/>
      <c r="I787" s="22" t="n"/>
      <c r="J787" s="20">
        <f>IFERROR(VLOOKUP(I786,TVA!$A:$C,3,FALSE),"")</f>
        <v/>
      </c>
      <c r="K787" s="26">
        <f>IF(I786="","",ROUND((G786-H786)*VALUE(SUBSTITUTE(J786,"%",""))/100,2))</f>
        <v/>
      </c>
      <c r="L787" s="20">
        <f>IF(C786="","",IF(ABS(SUMIFS($G:$G,$C:$C,C786)-SUMIFS($H:$H,$C:$C,C786))&lt;=PARAMETRES!$C$2,"OK","À équilibrer"))</f>
        <v/>
      </c>
    </row>
    <row r="788">
      <c r="A788" s="27" t="n"/>
      <c r="B788" s="27" t="n"/>
      <c r="C788" s="27" t="n"/>
      <c r="D788" s="27" t="n"/>
      <c r="E788" s="27">
        <f>IFERROR(VLOOKUP(D787,PLAN_PCG!$A:$B,2,FALSE),"")</f>
        <v/>
      </c>
      <c r="F788" s="27" t="n"/>
      <c r="G788" s="28" t="n"/>
      <c r="H788" s="28" t="n"/>
      <c r="I788" s="27" t="n"/>
      <c r="J788" s="27">
        <f>IFERROR(VLOOKUP(I787,TVA!$A:$C,3,FALSE),"")</f>
        <v/>
      </c>
      <c r="K788" s="28">
        <f>IF(I787="","",ROUND((G787-H787)*VALUE(SUBSTITUTE(J787,"%",""))/100,2))</f>
        <v/>
      </c>
      <c r="L788" s="27">
        <f>IF(C787="","",IF(ABS(SUMIFS($G:$G,$C:$C,C787)-SUMIFS($H:$H,$C:$C,C787))&lt;=PARAMETRES!$C$2,"OK","À équilibrer"))</f>
        <v/>
      </c>
    </row>
    <row r="789">
      <c r="A789" s="22" t="n"/>
      <c r="B789" s="22" t="n"/>
      <c r="C789" s="22" t="n"/>
      <c r="D789" s="22" t="n"/>
      <c r="E789" s="20">
        <f>IFERROR(VLOOKUP(D788,PLAN_PCG!$A:$B,2,FALSE),"")</f>
        <v/>
      </c>
      <c r="F789" s="22" t="n"/>
      <c r="G789" s="23" t="n"/>
      <c r="H789" s="23" t="n"/>
      <c r="I789" s="22" t="n"/>
      <c r="J789" s="20">
        <f>IFERROR(VLOOKUP(I788,TVA!$A:$C,3,FALSE),"")</f>
        <v/>
      </c>
      <c r="K789" s="26">
        <f>IF(I788="","",ROUND((G788-H788)*VALUE(SUBSTITUTE(J788,"%",""))/100,2))</f>
        <v/>
      </c>
      <c r="L789" s="20">
        <f>IF(C788="","",IF(ABS(SUMIFS($G:$G,$C:$C,C788)-SUMIFS($H:$H,$C:$C,C788))&lt;=PARAMETRES!$C$2,"OK","À équilibrer"))</f>
        <v/>
      </c>
    </row>
    <row r="790">
      <c r="A790" s="27" t="n"/>
      <c r="B790" s="27" t="n"/>
      <c r="C790" s="27" t="n"/>
      <c r="D790" s="27" t="n"/>
      <c r="E790" s="27">
        <f>IFERROR(VLOOKUP(D789,PLAN_PCG!$A:$B,2,FALSE),"")</f>
        <v/>
      </c>
      <c r="F790" s="27" t="n"/>
      <c r="G790" s="28" t="n"/>
      <c r="H790" s="28" t="n"/>
      <c r="I790" s="27" t="n"/>
      <c r="J790" s="27">
        <f>IFERROR(VLOOKUP(I789,TVA!$A:$C,3,FALSE),"")</f>
        <v/>
      </c>
      <c r="K790" s="28">
        <f>IF(I789="","",ROUND((G789-H789)*VALUE(SUBSTITUTE(J789,"%",""))/100,2))</f>
        <v/>
      </c>
      <c r="L790" s="27">
        <f>IF(C789="","",IF(ABS(SUMIFS($G:$G,$C:$C,C789)-SUMIFS($H:$H,$C:$C,C789))&lt;=PARAMETRES!$C$2,"OK","À équilibrer"))</f>
        <v/>
      </c>
    </row>
    <row r="791">
      <c r="A791" s="22" t="n"/>
      <c r="B791" s="22" t="n"/>
      <c r="C791" s="22" t="n"/>
      <c r="D791" s="22" t="n"/>
      <c r="E791" s="20">
        <f>IFERROR(VLOOKUP(D790,PLAN_PCG!$A:$B,2,FALSE),"")</f>
        <v/>
      </c>
      <c r="F791" s="22" t="n"/>
      <c r="G791" s="23" t="n"/>
      <c r="H791" s="23" t="n"/>
      <c r="I791" s="22" t="n"/>
      <c r="J791" s="20">
        <f>IFERROR(VLOOKUP(I790,TVA!$A:$C,3,FALSE),"")</f>
        <v/>
      </c>
      <c r="K791" s="26">
        <f>IF(I790="","",ROUND((G790-H790)*VALUE(SUBSTITUTE(J790,"%",""))/100,2))</f>
        <v/>
      </c>
      <c r="L791" s="20">
        <f>IF(C790="","",IF(ABS(SUMIFS($G:$G,$C:$C,C790)-SUMIFS($H:$H,$C:$C,C790))&lt;=PARAMETRES!$C$2,"OK","À équilibrer"))</f>
        <v/>
      </c>
    </row>
    <row r="792">
      <c r="A792" s="27" t="n"/>
      <c r="B792" s="27" t="n"/>
      <c r="C792" s="27" t="n"/>
      <c r="D792" s="27" t="n"/>
      <c r="E792" s="27">
        <f>IFERROR(VLOOKUP(D791,PLAN_PCG!$A:$B,2,FALSE),"")</f>
        <v/>
      </c>
      <c r="F792" s="27" t="n"/>
      <c r="G792" s="28" t="n"/>
      <c r="H792" s="28" t="n"/>
      <c r="I792" s="27" t="n"/>
      <c r="J792" s="27">
        <f>IFERROR(VLOOKUP(I791,TVA!$A:$C,3,FALSE),"")</f>
        <v/>
      </c>
      <c r="K792" s="28">
        <f>IF(I791="","",ROUND((G791-H791)*VALUE(SUBSTITUTE(J791,"%",""))/100,2))</f>
        <v/>
      </c>
      <c r="L792" s="27">
        <f>IF(C791="","",IF(ABS(SUMIFS($G:$G,$C:$C,C791)-SUMIFS($H:$H,$C:$C,C791))&lt;=PARAMETRES!$C$2,"OK","À équilibrer"))</f>
        <v/>
      </c>
    </row>
    <row r="793">
      <c r="A793" s="22" t="n"/>
      <c r="B793" s="22" t="n"/>
      <c r="C793" s="22" t="n"/>
      <c r="D793" s="22" t="n"/>
      <c r="E793" s="20">
        <f>IFERROR(VLOOKUP(D792,PLAN_PCG!$A:$B,2,FALSE),"")</f>
        <v/>
      </c>
      <c r="F793" s="22" t="n"/>
      <c r="G793" s="23" t="n"/>
      <c r="H793" s="23" t="n"/>
      <c r="I793" s="22" t="n"/>
      <c r="J793" s="20">
        <f>IFERROR(VLOOKUP(I792,TVA!$A:$C,3,FALSE),"")</f>
        <v/>
      </c>
      <c r="K793" s="26">
        <f>IF(I792="","",ROUND((G792-H792)*VALUE(SUBSTITUTE(J792,"%",""))/100,2))</f>
        <v/>
      </c>
      <c r="L793" s="20">
        <f>IF(C792="","",IF(ABS(SUMIFS($G:$G,$C:$C,C792)-SUMIFS($H:$H,$C:$C,C792))&lt;=PARAMETRES!$C$2,"OK","À équilibrer"))</f>
        <v/>
      </c>
    </row>
    <row r="794">
      <c r="A794" s="27" t="n"/>
      <c r="B794" s="27" t="n"/>
      <c r="C794" s="27" t="n"/>
      <c r="D794" s="27" t="n"/>
      <c r="E794" s="27">
        <f>IFERROR(VLOOKUP(D793,PLAN_PCG!$A:$B,2,FALSE),"")</f>
        <v/>
      </c>
      <c r="F794" s="27" t="n"/>
      <c r="G794" s="28" t="n"/>
      <c r="H794" s="28" t="n"/>
      <c r="I794" s="27" t="n"/>
      <c r="J794" s="27">
        <f>IFERROR(VLOOKUP(I793,TVA!$A:$C,3,FALSE),"")</f>
        <v/>
      </c>
      <c r="K794" s="28">
        <f>IF(I793="","",ROUND((G793-H793)*VALUE(SUBSTITUTE(J793,"%",""))/100,2))</f>
        <v/>
      </c>
      <c r="L794" s="27">
        <f>IF(C793="","",IF(ABS(SUMIFS($G:$G,$C:$C,C793)-SUMIFS($H:$H,$C:$C,C793))&lt;=PARAMETRES!$C$2,"OK","À équilibrer"))</f>
        <v/>
      </c>
    </row>
    <row r="795">
      <c r="A795" s="22" t="n"/>
      <c r="B795" s="22" t="n"/>
      <c r="C795" s="22" t="n"/>
      <c r="D795" s="22" t="n"/>
      <c r="E795" s="20">
        <f>IFERROR(VLOOKUP(D794,PLAN_PCG!$A:$B,2,FALSE),"")</f>
        <v/>
      </c>
      <c r="F795" s="22" t="n"/>
      <c r="G795" s="23" t="n"/>
      <c r="H795" s="23" t="n"/>
      <c r="I795" s="22" t="n"/>
      <c r="J795" s="20">
        <f>IFERROR(VLOOKUP(I794,TVA!$A:$C,3,FALSE),"")</f>
        <v/>
      </c>
      <c r="K795" s="26">
        <f>IF(I794="","",ROUND((G794-H794)*VALUE(SUBSTITUTE(J794,"%",""))/100,2))</f>
        <v/>
      </c>
      <c r="L795" s="20">
        <f>IF(C794="","",IF(ABS(SUMIFS($G:$G,$C:$C,C794)-SUMIFS($H:$H,$C:$C,C794))&lt;=PARAMETRES!$C$2,"OK","À équilibrer"))</f>
        <v/>
      </c>
    </row>
    <row r="796">
      <c r="A796" s="27" t="n"/>
      <c r="B796" s="27" t="n"/>
      <c r="C796" s="27" t="n"/>
      <c r="D796" s="27" t="n"/>
      <c r="E796" s="27">
        <f>IFERROR(VLOOKUP(D795,PLAN_PCG!$A:$B,2,FALSE),"")</f>
        <v/>
      </c>
      <c r="F796" s="27" t="n"/>
      <c r="G796" s="28" t="n"/>
      <c r="H796" s="28" t="n"/>
      <c r="I796" s="27" t="n"/>
      <c r="J796" s="27">
        <f>IFERROR(VLOOKUP(I795,TVA!$A:$C,3,FALSE),"")</f>
        <v/>
      </c>
      <c r="K796" s="28">
        <f>IF(I795="","",ROUND((G795-H795)*VALUE(SUBSTITUTE(J795,"%",""))/100,2))</f>
        <v/>
      </c>
      <c r="L796" s="27">
        <f>IF(C795="","",IF(ABS(SUMIFS($G:$G,$C:$C,C795)-SUMIFS($H:$H,$C:$C,C795))&lt;=PARAMETRES!$C$2,"OK","À équilibrer"))</f>
        <v/>
      </c>
    </row>
    <row r="797">
      <c r="A797" s="22" t="n"/>
      <c r="B797" s="22" t="n"/>
      <c r="C797" s="22" t="n"/>
      <c r="D797" s="22" t="n"/>
      <c r="E797" s="20">
        <f>IFERROR(VLOOKUP(D796,PLAN_PCG!$A:$B,2,FALSE),"")</f>
        <v/>
      </c>
      <c r="F797" s="22" t="n"/>
      <c r="G797" s="23" t="n"/>
      <c r="H797" s="23" t="n"/>
      <c r="I797" s="22" t="n"/>
      <c r="J797" s="20">
        <f>IFERROR(VLOOKUP(I796,TVA!$A:$C,3,FALSE),"")</f>
        <v/>
      </c>
      <c r="K797" s="26">
        <f>IF(I796="","",ROUND((G796-H796)*VALUE(SUBSTITUTE(J796,"%",""))/100,2))</f>
        <v/>
      </c>
      <c r="L797" s="20">
        <f>IF(C796="","",IF(ABS(SUMIFS($G:$G,$C:$C,C796)-SUMIFS($H:$H,$C:$C,C796))&lt;=PARAMETRES!$C$2,"OK","À équilibrer"))</f>
        <v/>
      </c>
    </row>
    <row r="798">
      <c r="A798" s="27" t="n"/>
      <c r="B798" s="27" t="n"/>
      <c r="C798" s="27" t="n"/>
      <c r="D798" s="27" t="n"/>
      <c r="E798" s="27">
        <f>IFERROR(VLOOKUP(D797,PLAN_PCG!$A:$B,2,FALSE),"")</f>
        <v/>
      </c>
      <c r="F798" s="27" t="n"/>
      <c r="G798" s="28" t="n"/>
      <c r="H798" s="28" t="n"/>
      <c r="I798" s="27" t="n"/>
      <c r="J798" s="27">
        <f>IFERROR(VLOOKUP(I797,TVA!$A:$C,3,FALSE),"")</f>
        <v/>
      </c>
      <c r="K798" s="28">
        <f>IF(I797="","",ROUND((G797-H797)*VALUE(SUBSTITUTE(J797,"%",""))/100,2))</f>
        <v/>
      </c>
      <c r="L798" s="27">
        <f>IF(C797="","",IF(ABS(SUMIFS($G:$G,$C:$C,C797)-SUMIFS($H:$H,$C:$C,C797))&lt;=PARAMETRES!$C$2,"OK","À équilibrer"))</f>
        <v/>
      </c>
    </row>
    <row r="799">
      <c r="A799" s="22" t="n"/>
      <c r="B799" s="22" t="n"/>
      <c r="C799" s="22" t="n"/>
      <c r="D799" s="22" t="n"/>
      <c r="E799" s="20">
        <f>IFERROR(VLOOKUP(D798,PLAN_PCG!$A:$B,2,FALSE),"")</f>
        <v/>
      </c>
      <c r="F799" s="22" t="n"/>
      <c r="G799" s="23" t="n"/>
      <c r="H799" s="23" t="n"/>
      <c r="I799" s="22" t="n"/>
      <c r="J799" s="20">
        <f>IFERROR(VLOOKUP(I798,TVA!$A:$C,3,FALSE),"")</f>
        <v/>
      </c>
      <c r="K799" s="26">
        <f>IF(I798="","",ROUND((G798-H798)*VALUE(SUBSTITUTE(J798,"%",""))/100,2))</f>
        <v/>
      </c>
      <c r="L799" s="20">
        <f>IF(C798="","",IF(ABS(SUMIFS($G:$G,$C:$C,C798)-SUMIFS($H:$H,$C:$C,C798))&lt;=PARAMETRES!$C$2,"OK","À équilibrer"))</f>
        <v/>
      </c>
    </row>
    <row r="800">
      <c r="A800" s="27" t="n"/>
      <c r="B800" s="27" t="n"/>
      <c r="C800" s="27" t="n"/>
      <c r="D800" s="27" t="n"/>
      <c r="E800" s="27">
        <f>IFERROR(VLOOKUP(D799,PLAN_PCG!$A:$B,2,FALSE),"")</f>
        <v/>
      </c>
      <c r="F800" s="27" t="n"/>
      <c r="G800" s="28" t="n"/>
      <c r="H800" s="28" t="n"/>
      <c r="I800" s="27" t="n"/>
      <c r="J800" s="27">
        <f>IFERROR(VLOOKUP(I799,TVA!$A:$C,3,FALSE),"")</f>
        <v/>
      </c>
      <c r="K800" s="28">
        <f>IF(I799="","",ROUND((G799-H799)*VALUE(SUBSTITUTE(J799,"%",""))/100,2))</f>
        <v/>
      </c>
      <c r="L800" s="27">
        <f>IF(C799="","",IF(ABS(SUMIFS($G:$G,$C:$C,C799)-SUMIFS($H:$H,$C:$C,C799))&lt;=PARAMETRES!$C$2,"OK","À équilibrer"))</f>
        <v/>
      </c>
    </row>
    <row r="801">
      <c r="A801" s="22" t="n"/>
      <c r="B801" s="22" t="n"/>
      <c r="C801" s="22" t="n"/>
      <c r="D801" s="22" t="n"/>
      <c r="E801" s="20">
        <f>IFERROR(VLOOKUP(D800,PLAN_PCG!$A:$B,2,FALSE),"")</f>
        <v/>
      </c>
      <c r="F801" s="22" t="n"/>
      <c r="G801" s="23" t="n"/>
      <c r="H801" s="23" t="n"/>
      <c r="I801" s="22" t="n"/>
      <c r="J801" s="20">
        <f>IFERROR(VLOOKUP(I800,TVA!$A:$C,3,FALSE),"")</f>
        <v/>
      </c>
      <c r="K801" s="26">
        <f>IF(I800="","",ROUND((G800-H800)*VALUE(SUBSTITUTE(J800,"%",""))/100,2))</f>
        <v/>
      </c>
      <c r="L801" s="20">
        <f>IF(C800="","",IF(ABS(SUMIFS($G:$G,$C:$C,C800)-SUMIFS($H:$H,$C:$C,C800))&lt;=PARAMETRES!$C$2,"OK","À équilibrer"))</f>
        <v/>
      </c>
    </row>
    <row r="802">
      <c r="A802" s="27" t="n"/>
      <c r="B802" s="27" t="n"/>
      <c r="C802" s="27" t="n"/>
      <c r="D802" s="27" t="n"/>
      <c r="E802" s="27">
        <f>IFERROR(VLOOKUP(D801,PLAN_PCG!$A:$B,2,FALSE),"")</f>
        <v/>
      </c>
      <c r="F802" s="27" t="n"/>
      <c r="G802" s="28" t="n"/>
      <c r="H802" s="28" t="n"/>
      <c r="I802" s="27" t="n"/>
      <c r="J802" s="27">
        <f>IFERROR(VLOOKUP(I801,TVA!$A:$C,3,FALSE),"")</f>
        <v/>
      </c>
      <c r="K802" s="28">
        <f>IF(I801="","",ROUND((G801-H801)*VALUE(SUBSTITUTE(J801,"%",""))/100,2))</f>
        <v/>
      </c>
      <c r="L802" s="27">
        <f>IF(C801="","",IF(ABS(SUMIFS($G:$G,$C:$C,C801)-SUMIFS($H:$H,$C:$C,C801))&lt;=PARAMETRES!$C$2,"OK","À équilibrer"))</f>
        <v/>
      </c>
    </row>
    <row r="803">
      <c r="A803" s="22" t="n"/>
      <c r="B803" s="22" t="n"/>
      <c r="C803" s="22" t="n"/>
      <c r="D803" s="22" t="n"/>
      <c r="E803" s="20">
        <f>IFERROR(VLOOKUP(D802,PLAN_PCG!$A:$B,2,FALSE),"")</f>
        <v/>
      </c>
      <c r="F803" s="22" t="n"/>
      <c r="G803" s="23" t="n"/>
      <c r="H803" s="23" t="n"/>
      <c r="I803" s="22" t="n"/>
      <c r="J803" s="20">
        <f>IFERROR(VLOOKUP(I802,TVA!$A:$C,3,FALSE),"")</f>
        <v/>
      </c>
      <c r="K803" s="26">
        <f>IF(I802="","",ROUND((G802-H802)*VALUE(SUBSTITUTE(J802,"%",""))/100,2))</f>
        <v/>
      </c>
      <c r="L803" s="20">
        <f>IF(C802="","",IF(ABS(SUMIFS($G:$G,$C:$C,C802)-SUMIFS($H:$H,$C:$C,C802))&lt;=PARAMETRES!$C$2,"OK","À équilibrer"))</f>
        <v/>
      </c>
    </row>
    <row r="804">
      <c r="A804" s="27" t="n"/>
      <c r="B804" s="27" t="n"/>
      <c r="C804" s="27" t="n"/>
      <c r="D804" s="27" t="n"/>
      <c r="E804" s="27">
        <f>IFERROR(VLOOKUP(D803,PLAN_PCG!$A:$B,2,FALSE),"")</f>
        <v/>
      </c>
      <c r="F804" s="27" t="n"/>
      <c r="G804" s="28" t="n"/>
      <c r="H804" s="28" t="n"/>
      <c r="I804" s="27" t="n"/>
      <c r="J804" s="27">
        <f>IFERROR(VLOOKUP(I803,TVA!$A:$C,3,FALSE),"")</f>
        <v/>
      </c>
      <c r="K804" s="28">
        <f>IF(I803="","",ROUND((G803-H803)*VALUE(SUBSTITUTE(J803,"%",""))/100,2))</f>
        <v/>
      </c>
      <c r="L804" s="27">
        <f>IF(C803="","",IF(ABS(SUMIFS($G:$G,$C:$C,C803)-SUMIFS($H:$H,$C:$C,C803))&lt;=PARAMETRES!$C$2,"OK","À équilibrer"))</f>
        <v/>
      </c>
    </row>
    <row r="805">
      <c r="A805" s="22" t="n"/>
      <c r="B805" s="22" t="n"/>
      <c r="C805" s="22" t="n"/>
      <c r="D805" s="22" t="n"/>
      <c r="E805" s="20">
        <f>IFERROR(VLOOKUP(D804,PLAN_PCG!$A:$B,2,FALSE),"")</f>
        <v/>
      </c>
      <c r="F805" s="22" t="n"/>
      <c r="G805" s="23" t="n"/>
      <c r="H805" s="23" t="n"/>
      <c r="I805" s="22" t="n"/>
      <c r="J805" s="20">
        <f>IFERROR(VLOOKUP(I804,TVA!$A:$C,3,FALSE),"")</f>
        <v/>
      </c>
      <c r="K805" s="26">
        <f>IF(I804="","",ROUND((G804-H804)*VALUE(SUBSTITUTE(J804,"%",""))/100,2))</f>
        <v/>
      </c>
      <c r="L805" s="20">
        <f>IF(C804="","",IF(ABS(SUMIFS($G:$G,$C:$C,C804)-SUMIFS($H:$H,$C:$C,C804))&lt;=PARAMETRES!$C$2,"OK","À équilibrer"))</f>
        <v/>
      </c>
    </row>
    <row r="806">
      <c r="A806" s="27" t="n"/>
      <c r="B806" s="27" t="n"/>
      <c r="C806" s="27" t="n"/>
      <c r="D806" s="27" t="n"/>
      <c r="E806" s="27">
        <f>IFERROR(VLOOKUP(D805,PLAN_PCG!$A:$B,2,FALSE),"")</f>
        <v/>
      </c>
      <c r="F806" s="27" t="n"/>
      <c r="G806" s="28" t="n"/>
      <c r="H806" s="28" t="n"/>
      <c r="I806" s="27" t="n"/>
      <c r="J806" s="27">
        <f>IFERROR(VLOOKUP(I805,TVA!$A:$C,3,FALSE),"")</f>
        <v/>
      </c>
      <c r="K806" s="28">
        <f>IF(I805="","",ROUND((G805-H805)*VALUE(SUBSTITUTE(J805,"%",""))/100,2))</f>
        <v/>
      </c>
      <c r="L806" s="27">
        <f>IF(C805="","",IF(ABS(SUMIFS($G:$G,$C:$C,C805)-SUMIFS($H:$H,$C:$C,C805))&lt;=PARAMETRES!$C$2,"OK","À équilibrer"))</f>
        <v/>
      </c>
    </row>
    <row r="807">
      <c r="A807" s="22" t="n"/>
      <c r="B807" s="22" t="n"/>
      <c r="C807" s="22" t="n"/>
      <c r="D807" s="22" t="n"/>
      <c r="E807" s="20">
        <f>IFERROR(VLOOKUP(D806,PLAN_PCG!$A:$B,2,FALSE),"")</f>
        <v/>
      </c>
      <c r="F807" s="22" t="n"/>
      <c r="G807" s="23" t="n"/>
      <c r="H807" s="23" t="n"/>
      <c r="I807" s="22" t="n"/>
      <c r="J807" s="20">
        <f>IFERROR(VLOOKUP(I806,TVA!$A:$C,3,FALSE),"")</f>
        <v/>
      </c>
      <c r="K807" s="26">
        <f>IF(I806="","",ROUND((G806-H806)*VALUE(SUBSTITUTE(J806,"%",""))/100,2))</f>
        <v/>
      </c>
      <c r="L807" s="20">
        <f>IF(C806="","",IF(ABS(SUMIFS($G:$G,$C:$C,C806)-SUMIFS($H:$H,$C:$C,C806))&lt;=PARAMETRES!$C$2,"OK","À équilibrer"))</f>
        <v/>
      </c>
    </row>
    <row r="808">
      <c r="A808" s="27" t="n"/>
      <c r="B808" s="27" t="n"/>
      <c r="C808" s="27" t="n"/>
      <c r="D808" s="27" t="n"/>
      <c r="E808" s="27">
        <f>IFERROR(VLOOKUP(D807,PLAN_PCG!$A:$B,2,FALSE),"")</f>
        <v/>
      </c>
      <c r="F808" s="27" t="n"/>
      <c r="G808" s="28" t="n"/>
      <c r="H808" s="28" t="n"/>
      <c r="I808" s="27" t="n"/>
      <c r="J808" s="27">
        <f>IFERROR(VLOOKUP(I807,TVA!$A:$C,3,FALSE),"")</f>
        <v/>
      </c>
      <c r="K808" s="28">
        <f>IF(I807="","",ROUND((G807-H807)*VALUE(SUBSTITUTE(J807,"%",""))/100,2))</f>
        <v/>
      </c>
      <c r="L808" s="27">
        <f>IF(C807="","",IF(ABS(SUMIFS($G:$G,$C:$C,C807)-SUMIFS($H:$H,$C:$C,C807))&lt;=PARAMETRES!$C$2,"OK","À équilibrer"))</f>
        <v/>
      </c>
    </row>
    <row r="809">
      <c r="A809" s="22" t="n"/>
      <c r="B809" s="22" t="n"/>
      <c r="C809" s="22" t="n"/>
      <c r="D809" s="22" t="n"/>
      <c r="E809" s="20">
        <f>IFERROR(VLOOKUP(D808,PLAN_PCG!$A:$B,2,FALSE),"")</f>
        <v/>
      </c>
      <c r="F809" s="22" t="n"/>
      <c r="G809" s="23" t="n"/>
      <c r="H809" s="23" t="n"/>
      <c r="I809" s="22" t="n"/>
      <c r="J809" s="20">
        <f>IFERROR(VLOOKUP(I808,TVA!$A:$C,3,FALSE),"")</f>
        <v/>
      </c>
      <c r="K809" s="26">
        <f>IF(I808="","",ROUND((G808-H808)*VALUE(SUBSTITUTE(J808,"%",""))/100,2))</f>
        <v/>
      </c>
      <c r="L809" s="20">
        <f>IF(C808="","",IF(ABS(SUMIFS($G:$G,$C:$C,C808)-SUMIFS($H:$H,$C:$C,C808))&lt;=PARAMETRES!$C$2,"OK","À équilibrer"))</f>
        <v/>
      </c>
    </row>
    <row r="810">
      <c r="A810" s="27" t="n"/>
      <c r="B810" s="27" t="n"/>
      <c r="C810" s="27" t="n"/>
      <c r="D810" s="27" t="n"/>
      <c r="E810" s="27">
        <f>IFERROR(VLOOKUP(D809,PLAN_PCG!$A:$B,2,FALSE),"")</f>
        <v/>
      </c>
      <c r="F810" s="27" t="n"/>
      <c r="G810" s="28" t="n"/>
      <c r="H810" s="28" t="n"/>
      <c r="I810" s="27" t="n"/>
      <c r="J810" s="27">
        <f>IFERROR(VLOOKUP(I809,TVA!$A:$C,3,FALSE),"")</f>
        <v/>
      </c>
      <c r="K810" s="28">
        <f>IF(I809="","",ROUND((G809-H809)*VALUE(SUBSTITUTE(J809,"%",""))/100,2))</f>
        <v/>
      </c>
      <c r="L810" s="27">
        <f>IF(C809="","",IF(ABS(SUMIFS($G:$G,$C:$C,C809)-SUMIFS($H:$H,$C:$C,C809))&lt;=PARAMETRES!$C$2,"OK","À équilibrer"))</f>
        <v/>
      </c>
    </row>
    <row r="811">
      <c r="A811" s="22" t="n"/>
      <c r="B811" s="22" t="n"/>
      <c r="C811" s="22" t="n"/>
      <c r="D811" s="22" t="n"/>
      <c r="E811" s="20">
        <f>IFERROR(VLOOKUP(D810,PLAN_PCG!$A:$B,2,FALSE),"")</f>
        <v/>
      </c>
      <c r="F811" s="22" t="n"/>
      <c r="G811" s="23" t="n"/>
      <c r="H811" s="23" t="n"/>
      <c r="I811" s="22" t="n"/>
      <c r="J811" s="20">
        <f>IFERROR(VLOOKUP(I810,TVA!$A:$C,3,FALSE),"")</f>
        <v/>
      </c>
      <c r="K811" s="26">
        <f>IF(I810="","",ROUND((G810-H810)*VALUE(SUBSTITUTE(J810,"%",""))/100,2))</f>
        <v/>
      </c>
      <c r="L811" s="20">
        <f>IF(C810="","",IF(ABS(SUMIFS($G:$G,$C:$C,C810)-SUMIFS($H:$H,$C:$C,C810))&lt;=PARAMETRES!$C$2,"OK","À équilibrer"))</f>
        <v/>
      </c>
    </row>
    <row r="812">
      <c r="A812" s="27" t="n"/>
      <c r="B812" s="27" t="n"/>
      <c r="C812" s="27" t="n"/>
      <c r="D812" s="27" t="n"/>
      <c r="E812" s="27">
        <f>IFERROR(VLOOKUP(D811,PLAN_PCG!$A:$B,2,FALSE),"")</f>
        <v/>
      </c>
      <c r="F812" s="27" t="n"/>
      <c r="G812" s="28" t="n"/>
      <c r="H812" s="28" t="n"/>
      <c r="I812" s="27" t="n"/>
      <c r="J812" s="27">
        <f>IFERROR(VLOOKUP(I811,TVA!$A:$C,3,FALSE),"")</f>
        <v/>
      </c>
      <c r="K812" s="28">
        <f>IF(I811="","",ROUND((G811-H811)*VALUE(SUBSTITUTE(J811,"%",""))/100,2))</f>
        <v/>
      </c>
      <c r="L812" s="27">
        <f>IF(C811="","",IF(ABS(SUMIFS($G:$G,$C:$C,C811)-SUMIFS($H:$H,$C:$C,C811))&lt;=PARAMETRES!$C$2,"OK","À équilibrer"))</f>
        <v/>
      </c>
    </row>
    <row r="813">
      <c r="A813" s="22" t="n"/>
      <c r="B813" s="22" t="n"/>
      <c r="C813" s="22" t="n"/>
      <c r="D813" s="22" t="n"/>
      <c r="E813" s="20">
        <f>IFERROR(VLOOKUP(D812,PLAN_PCG!$A:$B,2,FALSE),"")</f>
        <v/>
      </c>
      <c r="F813" s="22" t="n"/>
      <c r="G813" s="23" t="n"/>
      <c r="H813" s="23" t="n"/>
      <c r="I813" s="22" t="n"/>
      <c r="J813" s="20">
        <f>IFERROR(VLOOKUP(I812,TVA!$A:$C,3,FALSE),"")</f>
        <v/>
      </c>
      <c r="K813" s="26">
        <f>IF(I812="","",ROUND((G812-H812)*VALUE(SUBSTITUTE(J812,"%",""))/100,2))</f>
        <v/>
      </c>
      <c r="L813" s="20">
        <f>IF(C812="","",IF(ABS(SUMIFS($G:$G,$C:$C,C812)-SUMIFS($H:$H,$C:$C,C812))&lt;=PARAMETRES!$C$2,"OK","À équilibrer"))</f>
        <v/>
      </c>
    </row>
    <row r="814">
      <c r="A814" s="27" t="n"/>
      <c r="B814" s="27" t="n"/>
      <c r="C814" s="27" t="n"/>
      <c r="D814" s="27" t="n"/>
      <c r="E814" s="27">
        <f>IFERROR(VLOOKUP(D813,PLAN_PCG!$A:$B,2,FALSE),"")</f>
        <v/>
      </c>
      <c r="F814" s="27" t="n"/>
      <c r="G814" s="28" t="n"/>
      <c r="H814" s="28" t="n"/>
      <c r="I814" s="27" t="n"/>
      <c r="J814" s="27">
        <f>IFERROR(VLOOKUP(I813,TVA!$A:$C,3,FALSE),"")</f>
        <v/>
      </c>
      <c r="K814" s="28">
        <f>IF(I813="","",ROUND((G813-H813)*VALUE(SUBSTITUTE(J813,"%",""))/100,2))</f>
        <v/>
      </c>
      <c r="L814" s="27">
        <f>IF(C813="","",IF(ABS(SUMIFS($G:$G,$C:$C,C813)-SUMIFS($H:$H,$C:$C,C813))&lt;=PARAMETRES!$C$2,"OK","À équilibrer"))</f>
        <v/>
      </c>
    </row>
    <row r="815">
      <c r="A815" s="22" t="n"/>
      <c r="B815" s="22" t="n"/>
      <c r="C815" s="22" t="n"/>
      <c r="D815" s="22" t="n"/>
      <c r="E815" s="20">
        <f>IFERROR(VLOOKUP(D814,PLAN_PCG!$A:$B,2,FALSE),"")</f>
        <v/>
      </c>
      <c r="F815" s="22" t="n"/>
      <c r="G815" s="23" t="n"/>
      <c r="H815" s="23" t="n"/>
      <c r="I815" s="22" t="n"/>
      <c r="J815" s="20">
        <f>IFERROR(VLOOKUP(I814,TVA!$A:$C,3,FALSE),"")</f>
        <v/>
      </c>
      <c r="K815" s="26">
        <f>IF(I814="","",ROUND((G814-H814)*VALUE(SUBSTITUTE(J814,"%",""))/100,2))</f>
        <v/>
      </c>
      <c r="L815" s="20">
        <f>IF(C814="","",IF(ABS(SUMIFS($G:$G,$C:$C,C814)-SUMIFS($H:$H,$C:$C,C814))&lt;=PARAMETRES!$C$2,"OK","À équilibrer"))</f>
        <v/>
      </c>
    </row>
    <row r="816">
      <c r="A816" s="27" t="n"/>
      <c r="B816" s="27" t="n"/>
      <c r="C816" s="27" t="n"/>
      <c r="D816" s="27" t="n"/>
      <c r="E816" s="27">
        <f>IFERROR(VLOOKUP(D815,PLAN_PCG!$A:$B,2,FALSE),"")</f>
        <v/>
      </c>
      <c r="F816" s="27" t="n"/>
      <c r="G816" s="28" t="n"/>
      <c r="H816" s="28" t="n"/>
      <c r="I816" s="27" t="n"/>
      <c r="J816" s="27">
        <f>IFERROR(VLOOKUP(I815,TVA!$A:$C,3,FALSE),"")</f>
        <v/>
      </c>
      <c r="K816" s="28">
        <f>IF(I815="","",ROUND((G815-H815)*VALUE(SUBSTITUTE(J815,"%",""))/100,2))</f>
        <v/>
      </c>
      <c r="L816" s="27">
        <f>IF(C815="","",IF(ABS(SUMIFS($G:$G,$C:$C,C815)-SUMIFS($H:$H,$C:$C,C815))&lt;=PARAMETRES!$C$2,"OK","À équilibrer"))</f>
        <v/>
      </c>
    </row>
    <row r="817">
      <c r="A817" s="22" t="n"/>
      <c r="B817" s="22" t="n"/>
      <c r="C817" s="22" t="n"/>
      <c r="D817" s="22" t="n"/>
      <c r="E817" s="20">
        <f>IFERROR(VLOOKUP(D816,PLAN_PCG!$A:$B,2,FALSE),"")</f>
        <v/>
      </c>
      <c r="F817" s="22" t="n"/>
      <c r="G817" s="23" t="n"/>
      <c r="H817" s="23" t="n"/>
      <c r="I817" s="22" t="n"/>
      <c r="J817" s="20">
        <f>IFERROR(VLOOKUP(I816,TVA!$A:$C,3,FALSE),"")</f>
        <v/>
      </c>
      <c r="K817" s="26">
        <f>IF(I816="","",ROUND((G816-H816)*VALUE(SUBSTITUTE(J816,"%",""))/100,2))</f>
        <v/>
      </c>
      <c r="L817" s="20">
        <f>IF(C816="","",IF(ABS(SUMIFS($G:$G,$C:$C,C816)-SUMIFS($H:$H,$C:$C,C816))&lt;=PARAMETRES!$C$2,"OK","À équilibrer"))</f>
        <v/>
      </c>
    </row>
    <row r="818">
      <c r="A818" s="27" t="n"/>
      <c r="B818" s="27" t="n"/>
      <c r="C818" s="27" t="n"/>
      <c r="D818" s="27" t="n"/>
      <c r="E818" s="27">
        <f>IFERROR(VLOOKUP(D817,PLAN_PCG!$A:$B,2,FALSE),"")</f>
        <v/>
      </c>
      <c r="F818" s="27" t="n"/>
      <c r="G818" s="28" t="n"/>
      <c r="H818" s="28" t="n"/>
      <c r="I818" s="27" t="n"/>
      <c r="J818" s="27">
        <f>IFERROR(VLOOKUP(I817,TVA!$A:$C,3,FALSE),"")</f>
        <v/>
      </c>
      <c r="K818" s="28">
        <f>IF(I817="","",ROUND((G817-H817)*VALUE(SUBSTITUTE(J817,"%",""))/100,2))</f>
        <v/>
      </c>
      <c r="L818" s="27">
        <f>IF(C817="","",IF(ABS(SUMIFS($G:$G,$C:$C,C817)-SUMIFS($H:$H,$C:$C,C817))&lt;=PARAMETRES!$C$2,"OK","À équilibrer"))</f>
        <v/>
      </c>
    </row>
    <row r="819">
      <c r="A819" s="22" t="n"/>
      <c r="B819" s="22" t="n"/>
      <c r="C819" s="22" t="n"/>
      <c r="D819" s="22" t="n"/>
      <c r="E819" s="20">
        <f>IFERROR(VLOOKUP(D818,PLAN_PCG!$A:$B,2,FALSE),"")</f>
        <v/>
      </c>
      <c r="F819" s="22" t="n"/>
      <c r="G819" s="23" t="n"/>
      <c r="H819" s="23" t="n"/>
      <c r="I819" s="22" t="n"/>
      <c r="J819" s="20">
        <f>IFERROR(VLOOKUP(I818,TVA!$A:$C,3,FALSE),"")</f>
        <v/>
      </c>
      <c r="K819" s="26">
        <f>IF(I818="","",ROUND((G818-H818)*VALUE(SUBSTITUTE(J818,"%",""))/100,2))</f>
        <v/>
      </c>
      <c r="L819" s="20">
        <f>IF(C818="","",IF(ABS(SUMIFS($G:$G,$C:$C,C818)-SUMIFS($H:$H,$C:$C,C818))&lt;=PARAMETRES!$C$2,"OK","À équilibrer"))</f>
        <v/>
      </c>
    </row>
    <row r="820">
      <c r="A820" s="27" t="n"/>
      <c r="B820" s="27" t="n"/>
      <c r="C820" s="27" t="n"/>
      <c r="D820" s="27" t="n"/>
      <c r="E820" s="27">
        <f>IFERROR(VLOOKUP(D819,PLAN_PCG!$A:$B,2,FALSE),"")</f>
        <v/>
      </c>
      <c r="F820" s="27" t="n"/>
      <c r="G820" s="28" t="n"/>
      <c r="H820" s="28" t="n"/>
      <c r="I820" s="27" t="n"/>
      <c r="J820" s="27">
        <f>IFERROR(VLOOKUP(I819,TVA!$A:$C,3,FALSE),"")</f>
        <v/>
      </c>
      <c r="K820" s="28">
        <f>IF(I819="","",ROUND((G819-H819)*VALUE(SUBSTITUTE(J819,"%",""))/100,2))</f>
        <v/>
      </c>
      <c r="L820" s="27">
        <f>IF(C819="","",IF(ABS(SUMIFS($G:$G,$C:$C,C819)-SUMIFS($H:$H,$C:$C,C819))&lt;=PARAMETRES!$C$2,"OK","À équilibrer"))</f>
        <v/>
      </c>
    </row>
    <row r="821">
      <c r="A821" s="22" t="n"/>
      <c r="B821" s="22" t="n"/>
      <c r="C821" s="22" t="n"/>
      <c r="D821" s="22" t="n"/>
      <c r="E821" s="20">
        <f>IFERROR(VLOOKUP(D820,PLAN_PCG!$A:$B,2,FALSE),"")</f>
        <v/>
      </c>
      <c r="F821" s="22" t="n"/>
      <c r="G821" s="23" t="n"/>
      <c r="H821" s="23" t="n"/>
      <c r="I821" s="22" t="n"/>
      <c r="J821" s="20">
        <f>IFERROR(VLOOKUP(I820,TVA!$A:$C,3,FALSE),"")</f>
        <v/>
      </c>
      <c r="K821" s="26">
        <f>IF(I820="","",ROUND((G820-H820)*VALUE(SUBSTITUTE(J820,"%",""))/100,2))</f>
        <v/>
      </c>
      <c r="L821" s="20">
        <f>IF(C820="","",IF(ABS(SUMIFS($G:$G,$C:$C,C820)-SUMIFS($H:$H,$C:$C,C820))&lt;=PARAMETRES!$C$2,"OK","À équilibrer"))</f>
        <v/>
      </c>
    </row>
    <row r="822">
      <c r="A822" s="27" t="n"/>
      <c r="B822" s="27" t="n"/>
      <c r="C822" s="27" t="n"/>
      <c r="D822" s="27" t="n"/>
      <c r="E822" s="27">
        <f>IFERROR(VLOOKUP(D821,PLAN_PCG!$A:$B,2,FALSE),"")</f>
        <v/>
      </c>
      <c r="F822" s="27" t="n"/>
      <c r="G822" s="28" t="n"/>
      <c r="H822" s="28" t="n"/>
      <c r="I822" s="27" t="n"/>
      <c r="J822" s="27">
        <f>IFERROR(VLOOKUP(I821,TVA!$A:$C,3,FALSE),"")</f>
        <v/>
      </c>
      <c r="K822" s="28">
        <f>IF(I821="","",ROUND((G821-H821)*VALUE(SUBSTITUTE(J821,"%",""))/100,2))</f>
        <v/>
      </c>
      <c r="L822" s="27">
        <f>IF(C821="","",IF(ABS(SUMIFS($G:$G,$C:$C,C821)-SUMIFS($H:$H,$C:$C,C821))&lt;=PARAMETRES!$C$2,"OK","À équilibrer"))</f>
        <v/>
      </c>
    </row>
    <row r="823">
      <c r="A823" s="22" t="n"/>
      <c r="B823" s="22" t="n"/>
      <c r="C823" s="22" t="n"/>
      <c r="D823" s="22" t="n"/>
      <c r="E823" s="20">
        <f>IFERROR(VLOOKUP(D822,PLAN_PCG!$A:$B,2,FALSE),"")</f>
        <v/>
      </c>
      <c r="F823" s="22" t="n"/>
      <c r="G823" s="23" t="n"/>
      <c r="H823" s="23" t="n"/>
      <c r="I823" s="22" t="n"/>
      <c r="J823" s="20">
        <f>IFERROR(VLOOKUP(I822,TVA!$A:$C,3,FALSE),"")</f>
        <v/>
      </c>
      <c r="K823" s="26">
        <f>IF(I822="","",ROUND((G822-H822)*VALUE(SUBSTITUTE(J822,"%",""))/100,2))</f>
        <v/>
      </c>
      <c r="L823" s="20">
        <f>IF(C822="","",IF(ABS(SUMIFS($G:$G,$C:$C,C822)-SUMIFS($H:$H,$C:$C,C822))&lt;=PARAMETRES!$C$2,"OK","À équilibrer"))</f>
        <v/>
      </c>
    </row>
    <row r="824">
      <c r="A824" s="27" t="n"/>
      <c r="B824" s="27" t="n"/>
      <c r="C824" s="27" t="n"/>
      <c r="D824" s="27" t="n"/>
      <c r="E824" s="27">
        <f>IFERROR(VLOOKUP(D823,PLAN_PCG!$A:$B,2,FALSE),"")</f>
        <v/>
      </c>
      <c r="F824" s="27" t="n"/>
      <c r="G824" s="28" t="n"/>
      <c r="H824" s="28" t="n"/>
      <c r="I824" s="27" t="n"/>
      <c r="J824" s="27">
        <f>IFERROR(VLOOKUP(I823,TVA!$A:$C,3,FALSE),"")</f>
        <v/>
      </c>
      <c r="K824" s="28">
        <f>IF(I823="","",ROUND((G823-H823)*VALUE(SUBSTITUTE(J823,"%",""))/100,2))</f>
        <v/>
      </c>
      <c r="L824" s="27">
        <f>IF(C823="","",IF(ABS(SUMIFS($G:$G,$C:$C,C823)-SUMIFS($H:$H,$C:$C,C823))&lt;=PARAMETRES!$C$2,"OK","À équilibrer"))</f>
        <v/>
      </c>
    </row>
    <row r="825">
      <c r="A825" s="22" t="n"/>
      <c r="B825" s="22" t="n"/>
      <c r="C825" s="22" t="n"/>
      <c r="D825" s="22" t="n"/>
      <c r="E825" s="20">
        <f>IFERROR(VLOOKUP(D824,PLAN_PCG!$A:$B,2,FALSE),"")</f>
        <v/>
      </c>
      <c r="F825" s="22" t="n"/>
      <c r="G825" s="23" t="n"/>
      <c r="H825" s="23" t="n"/>
      <c r="I825" s="22" t="n"/>
      <c r="J825" s="20">
        <f>IFERROR(VLOOKUP(I824,TVA!$A:$C,3,FALSE),"")</f>
        <v/>
      </c>
      <c r="K825" s="26">
        <f>IF(I824="","",ROUND((G824-H824)*VALUE(SUBSTITUTE(J824,"%",""))/100,2))</f>
        <v/>
      </c>
      <c r="L825" s="20">
        <f>IF(C824="","",IF(ABS(SUMIFS($G:$G,$C:$C,C824)-SUMIFS($H:$H,$C:$C,C824))&lt;=PARAMETRES!$C$2,"OK","À équilibrer"))</f>
        <v/>
      </c>
    </row>
    <row r="826">
      <c r="A826" s="27" t="n"/>
      <c r="B826" s="27" t="n"/>
      <c r="C826" s="27" t="n"/>
      <c r="D826" s="27" t="n"/>
      <c r="E826" s="27">
        <f>IFERROR(VLOOKUP(D825,PLAN_PCG!$A:$B,2,FALSE),"")</f>
        <v/>
      </c>
      <c r="F826" s="27" t="n"/>
      <c r="G826" s="28" t="n"/>
      <c r="H826" s="28" t="n"/>
      <c r="I826" s="27" t="n"/>
      <c r="J826" s="27">
        <f>IFERROR(VLOOKUP(I825,TVA!$A:$C,3,FALSE),"")</f>
        <v/>
      </c>
      <c r="K826" s="28">
        <f>IF(I825="","",ROUND((G825-H825)*VALUE(SUBSTITUTE(J825,"%",""))/100,2))</f>
        <v/>
      </c>
      <c r="L826" s="27">
        <f>IF(C825="","",IF(ABS(SUMIFS($G:$G,$C:$C,C825)-SUMIFS($H:$H,$C:$C,C825))&lt;=PARAMETRES!$C$2,"OK","À équilibrer"))</f>
        <v/>
      </c>
    </row>
    <row r="827">
      <c r="A827" s="22" t="n"/>
      <c r="B827" s="22" t="n"/>
      <c r="C827" s="22" t="n"/>
      <c r="D827" s="22" t="n"/>
      <c r="E827" s="20">
        <f>IFERROR(VLOOKUP(D826,PLAN_PCG!$A:$B,2,FALSE),"")</f>
        <v/>
      </c>
      <c r="F827" s="22" t="n"/>
      <c r="G827" s="23" t="n"/>
      <c r="H827" s="23" t="n"/>
      <c r="I827" s="22" t="n"/>
      <c r="J827" s="20">
        <f>IFERROR(VLOOKUP(I826,TVA!$A:$C,3,FALSE),"")</f>
        <v/>
      </c>
      <c r="K827" s="26">
        <f>IF(I826="","",ROUND((G826-H826)*VALUE(SUBSTITUTE(J826,"%",""))/100,2))</f>
        <v/>
      </c>
      <c r="L827" s="20">
        <f>IF(C826="","",IF(ABS(SUMIFS($G:$G,$C:$C,C826)-SUMIFS($H:$H,$C:$C,C826))&lt;=PARAMETRES!$C$2,"OK","À équilibrer"))</f>
        <v/>
      </c>
    </row>
    <row r="828">
      <c r="A828" s="27" t="n"/>
      <c r="B828" s="27" t="n"/>
      <c r="C828" s="27" t="n"/>
      <c r="D828" s="27" t="n"/>
      <c r="E828" s="27">
        <f>IFERROR(VLOOKUP(D827,PLAN_PCG!$A:$B,2,FALSE),"")</f>
        <v/>
      </c>
      <c r="F828" s="27" t="n"/>
      <c r="G828" s="28" t="n"/>
      <c r="H828" s="28" t="n"/>
      <c r="I828" s="27" t="n"/>
      <c r="J828" s="27">
        <f>IFERROR(VLOOKUP(I827,TVA!$A:$C,3,FALSE),"")</f>
        <v/>
      </c>
      <c r="K828" s="28">
        <f>IF(I827="","",ROUND((G827-H827)*VALUE(SUBSTITUTE(J827,"%",""))/100,2))</f>
        <v/>
      </c>
      <c r="L828" s="27">
        <f>IF(C827="","",IF(ABS(SUMIFS($G:$G,$C:$C,C827)-SUMIFS($H:$H,$C:$C,C827))&lt;=PARAMETRES!$C$2,"OK","À équilibrer"))</f>
        <v/>
      </c>
    </row>
    <row r="829">
      <c r="A829" s="22" t="n"/>
      <c r="B829" s="22" t="n"/>
      <c r="C829" s="22" t="n"/>
      <c r="D829" s="22" t="n"/>
      <c r="E829" s="20">
        <f>IFERROR(VLOOKUP(D828,PLAN_PCG!$A:$B,2,FALSE),"")</f>
        <v/>
      </c>
      <c r="F829" s="22" t="n"/>
      <c r="G829" s="23" t="n"/>
      <c r="H829" s="23" t="n"/>
      <c r="I829" s="22" t="n"/>
      <c r="J829" s="20">
        <f>IFERROR(VLOOKUP(I828,TVA!$A:$C,3,FALSE),"")</f>
        <v/>
      </c>
      <c r="K829" s="26">
        <f>IF(I828="","",ROUND((G828-H828)*VALUE(SUBSTITUTE(J828,"%",""))/100,2))</f>
        <v/>
      </c>
      <c r="L829" s="20">
        <f>IF(C828="","",IF(ABS(SUMIFS($G:$G,$C:$C,C828)-SUMIFS($H:$H,$C:$C,C828))&lt;=PARAMETRES!$C$2,"OK","À équilibrer"))</f>
        <v/>
      </c>
    </row>
    <row r="830">
      <c r="A830" s="27" t="n"/>
      <c r="B830" s="27" t="n"/>
      <c r="C830" s="27" t="n"/>
      <c r="D830" s="27" t="n"/>
      <c r="E830" s="27">
        <f>IFERROR(VLOOKUP(D829,PLAN_PCG!$A:$B,2,FALSE),"")</f>
        <v/>
      </c>
      <c r="F830" s="27" t="n"/>
      <c r="G830" s="28" t="n"/>
      <c r="H830" s="28" t="n"/>
      <c r="I830" s="27" t="n"/>
      <c r="J830" s="27">
        <f>IFERROR(VLOOKUP(I829,TVA!$A:$C,3,FALSE),"")</f>
        <v/>
      </c>
      <c r="K830" s="28">
        <f>IF(I829="","",ROUND((G829-H829)*VALUE(SUBSTITUTE(J829,"%",""))/100,2))</f>
        <v/>
      </c>
      <c r="L830" s="27">
        <f>IF(C829="","",IF(ABS(SUMIFS($G:$G,$C:$C,C829)-SUMIFS($H:$H,$C:$C,C829))&lt;=PARAMETRES!$C$2,"OK","À équilibrer"))</f>
        <v/>
      </c>
    </row>
    <row r="831">
      <c r="A831" s="22" t="n"/>
      <c r="B831" s="22" t="n"/>
      <c r="C831" s="22" t="n"/>
      <c r="D831" s="22" t="n"/>
      <c r="E831" s="20">
        <f>IFERROR(VLOOKUP(D830,PLAN_PCG!$A:$B,2,FALSE),"")</f>
        <v/>
      </c>
      <c r="F831" s="22" t="n"/>
      <c r="G831" s="23" t="n"/>
      <c r="H831" s="23" t="n"/>
      <c r="I831" s="22" t="n"/>
      <c r="J831" s="20">
        <f>IFERROR(VLOOKUP(I830,TVA!$A:$C,3,FALSE),"")</f>
        <v/>
      </c>
      <c r="K831" s="26">
        <f>IF(I830="","",ROUND((G830-H830)*VALUE(SUBSTITUTE(J830,"%",""))/100,2))</f>
        <v/>
      </c>
      <c r="L831" s="20">
        <f>IF(C830="","",IF(ABS(SUMIFS($G:$G,$C:$C,C830)-SUMIFS($H:$H,$C:$C,C830))&lt;=PARAMETRES!$C$2,"OK","À équilibrer"))</f>
        <v/>
      </c>
    </row>
    <row r="832">
      <c r="A832" s="27" t="n"/>
      <c r="B832" s="27" t="n"/>
      <c r="C832" s="27" t="n"/>
      <c r="D832" s="27" t="n"/>
      <c r="E832" s="27">
        <f>IFERROR(VLOOKUP(D831,PLAN_PCG!$A:$B,2,FALSE),"")</f>
        <v/>
      </c>
      <c r="F832" s="27" t="n"/>
      <c r="G832" s="28" t="n"/>
      <c r="H832" s="28" t="n"/>
      <c r="I832" s="27" t="n"/>
      <c r="J832" s="27">
        <f>IFERROR(VLOOKUP(I831,TVA!$A:$C,3,FALSE),"")</f>
        <v/>
      </c>
      <c r="K832" s="28">
        <f>IF(I831="","",ROUND((G831-H831)*VALUE(SUBSTITUTE(J831,"%",""))/100,2))</f>
        <v/>
      </c>
      <c r="L832" s="27">
        <f>IF(C831="","",IF(ABS(SUMIFS($G:$G,$C:$C,C831)-SUMIFS($H:$H,$C:$C,C831))&lt;=PARAMETRES!$C$2,"OK","À équilibrer"))</f>
        <v/>
      </c>
    </row>
    <row r="833">
      <c r="A833" s="22" t="n"/>
      <c r="B833" s="22" t="n"/>
      <c r="C833" s="22" t="n"/>
      <c r="D833" s="22" t="n"/>
      <c r="E833" s="20">
        <f>IFERROR(VLOOKUP(D832,PLAN_PCG!$A:$B,2,FALSE),"")</f>
        <v/>
      </c>
      <c r="F833" s="22" t="n"/>
      <c r="G833" s="23" t="n"/>
      <c r="H833" s="23" t="n"/>
      <c r="I833" s="22" t="n"/>
      <c r="J833" s="20">
        <f>IFERROR(VLOOKUP(I832,TVA!$A:$C,3,FALSE),"")</f>
        <v/>
      </c>
      <c r="K833" s="26">
        <f>IF(I832="","",ROUND((G832-H832)*VALUE(SUBSTITUTE(J832,"%",""))/100,2))</f>
        <v/>
      </c>
      <c r="L833" s="20">
        <f>IF(C832="","",IF(ABS(SUMIFS($G:$G,$C:$C,C832)-SUMIFS($H:$H,$C:$C,C832))&lt;=PARAMETRES!$C$2,"OK","À équilibrer"))</f>
        <v/>
      </c>
    </row>
    <row r="834">
      <c r="A834" s="27" t="n"/>
      <c r="B834" s="27" t="n"/>
      <c r="C834" s="27" t="n"/>
      <c r="D834" s="27" t="n"/>
      <c r="E834" s="27">
        <f>IFERROR(VLOOKUP(D833,PLAN_PCG!$A:$B,2,FALSE),"")</f>
        <v/>
      </c>
      <c r="F834" s="27" t="n"/>
      <c r="G834" s="28" t="n"/>
      <c r="H834" s="28" t="n"/>
      <c r="I834" s="27" t="n"/>
      <c r="J834" s="27">
        <f>IFERROR(VLOOKUP(I833,TVA!$A:$C,3,FALSE),"")</f>
        <v/>
      </c>
      <c r="K834" s="28">
        <f>IF(I833="","",ROUND((G833-H833)*VALUE(SUBSTITUTE(J833,"%",""))/100,2))</f>
        <v/>
      </c>
      <c r="L834" s="27">
        <f>IF(C833="","",IF(ABS(SUMIFS($G:$G,$C:$C,C833)-SUMIFS($H:$H,$C:$C,C833))&lt;=PARAMETRES!$C$2,"OK","À équilibrer"))</f>
        <v/>
      </c>
    </row>
    <row r="835">
      <c r="A835" s="22" t="n"/>
      <c r="B835" s="22" t="n"/>
      <c r="C835" s="22" t="n"/>
      <c r="D835" s="22" t="n"/>
      <c r="E835" s="20">
        <f>IFERROR(VLOOKUP(D834,PLAN_PCG!$A:$B,2,FALSE),"")</f>
        <v/>
      </c>
      <c r="F835" s="22" t="n"/>
      <c r="G835" s="23" t="n"/>
      <c r="H835" s="23" t="n"/>
      <c r="I835" s="22" t="n"/>
      <c r="J835" s="20">
        <f>IFERROR(VLOOKUP(I834,TVA!$A:$C,3,FALSE),"")</f>
        <v/>
      </c>
      <c r="K835" s="26">
        <f>IF(I834="","",ROUND((G834-H834)*VALUE(SUBSTITUTE(J834,"%",""))/100,2))</f>
        <v/>
      </c>
      <c r="L835" s="20">
        <f>IF(C834="","",IF(ABS(SUMIFS($G:$G,$C:$C,C834)-SUMIFS($H:$H,$C:$C,C834))&lt;=PARAMETRES!$C$2,"OK","À équilibrer"))</f>
        <v/>
      </c>
    </row>
    <row r="836">
      <c r="A836" s="27" t="n"/>
      <c r="B836" s="27" t="n"/>
      <c r="C836" s="27" t="n"/>
      <c r="D836" s="27" t="n"/>
      <c r="E836" s="27">
        <f>IFERROR(VLOOKUP(D835,PLAN_PCG!$A:$B,2,FALSE),"")</f>
        <v/>
      </c>
      <c r="F836" s="27" t="n"/>
      <c r="G836" s="28" t="n"/>
      <c r="H836" s="28" t="n"/>
      <c r="I836" s="27" t="n"/>
      <c r="J836" s="27">
        <f>IFERROR(VLOOKUP(I835,TVA!$A:$C,3,FALSE),"")</f>
        <v/>
      </c>
      <c r="K836" s="28">
        <f>IF(I835="","",ROUND((G835-H835)*VALUE(SUBSTITUTE(J835,"%",""))/100,2))</f>
        <v/>
      </c>
      <c r="L836" s="27">
        <f>IF(C835="","",IF(ABS(SUMIFS($G:$G,$C:$C,C835)-SUMIFS($H:$H,$C:$C,C835))&lt;=PARAMETRES!$C$2,"OK","À équilibrer"))</f>
        <v/>
      </c>
    </row>
    <row r="837">
      <c r="A837" s="22" t="n"/>
      <c r="B837" s="22" t="n"/>
      <c r="C837" s="22" t="n"/>
      <c r="D837" s="22" t="n"/>
      <c r="E837" s="20">
        <f>IFERROR(VLOOKUP(D836,PLAN_PCG!$A:$B,2,FALSE),"")</f>
        <v/>
      </c>
      <c r="F837" s="22" t="n"/>
      <c r="G837" s="23" t="n"/>
      <c r="H837" s="23" t="n"/>
      <c r="I837" s="22" t="n"/>
      <c r="J837" s="20">
        <f>IFERROR(VLOOKUP(I836,TVA!$A:$C,3,FALSE),"")</f>
        <v/>
      </c>
      <c r="K837" s="26">
        <f>IF(I836="","",ROUND((G836-H836)*VALUE(SUBSTITUTE(J836,"%",""))/100,2))</f>
        <v/>
      </c>
      <c r="L837" s="20">
        <f>IF(C836="","",IF(ABS(SUMIFS($G:$G,$C:$C,C836)-SUMIFS($H:$H,$C:$C,C836))&lt;=PARAMETRES!$C$2,"OK","À équilibrer"))</f>
        <v/>
      </c>
    </row>
    <row r="838">
      <c r="A838" s="27" t="n"/>
      <c r="B838" s="27" t="n"/>
      <c r="C838" s="27" t="n"/>
      <c r="D838" s="27" t="n"/>
      <c r="E838" s="27">
        <f>IFERROR(VLOOKUP(D837,PLAN_PCG!$A:$B,2,FALSE),"")</f>
        <v/>
      </c>
      <c r="F838" s="27" t="n"/>
      <c r="G838" s="28" t="n"/>
      <c r="H838" s="28" t="n"/>
      <c r="I838" s="27" t="n"/>
      <c r="J838" s="27">
        <f>IFERROR(VLOOKUP(I837,TVA!$A:$C,3,FALSE),"")</f>
        <v/>
      </c>
      <c r="K838" s="28">
        <f>IF(I837="","",ROUND((G837-H837)*VALUE(SUBSTITUTE(J837,"%",""))/100,2))</f>
        <v/>
      </c>
      <c r="L838" s="27">
        <f>IF(C837="","",IF(ABS(SUMIFS($G:$G,$C:$C,C837)-SUMIFS($H:$H,$C:$C,C837))&lt;=PARAMETRES!$C$2,"OK","À équilibrer"))</f>
        <v/>
      </c>
    </row>
    <row r="839">
      <c r="A839" s="22" t="n"/>
      <c r="B839" s="22" t="n"/>
      <c r="C839" s="22" t="n"/>
      <c r="D839" s="22" t="n"/>
      <c r="E839" s="20">
        <f>IFERROR(VLOOKUP(D838,PLAN_PCG!$A:$B,2,FALSE),"")</f>
        <v/>
      </c>
      <c r="F839" s="22" t="n"/>
      <c r="G839" s="23" t="n"/>
      <c r="H839" s="23" t="n"/>
      <c r="I839" s="22" t="n"/>
      <c r="J839" s="20">
        <f>IFERROR(VLOOKUP(I838,TVA!$A:$C,3,FALSE),"")</f>
        <v/>
      </c>
      <c r="K839" s="26">
        <f>IF(I838="","",ROUND((G838-H838)*VALUE(SUBSTITUTE(J838,"%",""))/100,2))</f>
        <v/>
      </c>
      <c r="L839" s="20">
        <f>IF(C838="","",IF(ABS(SUMIFS($G:$G,$C:$C,C838)-SUMIFS($H:$H,$C:$C,C838))&lt;=PARAMETRES!$C$2,"OK","À équilibrer"))</f>
        <v/>
      </c>
    </row>
    <row r="840">
      <c r="A840" s="27" t="n"/>
      <c r="B840" s="27" t="n"/>
      <c r="C840" s="27" t="n"/>
      <c r="D840" s="27" t="n"/>
      <c r="E840" s="27">
        <f>IFERROR(VLOOKUP(D839,PLAN_PCG!$A:$B,2,FALSE),"")</f>
        <v/>
      </c>
      <c r="F840" s="27" t="n"/>
      <c r="G840" s="28" t="n"/>
      <c r="H840" s="28" t="n"/>
      <c r="I840" s="27" t="n"/>
      <c r="J840" s="27">
        <f>IFERROR(VLOOKUP(I839,TVA!$A:$C,3,FALSE),"")</f>
        <v/>
      </c>
      <c r="K840" s="28">
        <f>IF(I839="","",ROUND((G839-H839)*VALUE(SUBSTITUTE(J839,"%",""))/100,2))</f>
        <v/>
      </c>
      <c r="L840" s="27">
        <f>IF(C839="","",IF(ABS(SUMIFS($G:$G,$C:$C,C839)-SUMIFS($H:$H,$C:$C,C839))&lt;=PARAMETRES!$C$2,"OK","À équilibrer"))</f>
        <v/>
      </c>
    </row>
    <row r="841">
      <c r="A841" s="22" t="n"/>
      <c r="B841" s="22" t="n"/>
      <c r="C841" s="22" t="n"/>
      <c r="D841" s="22" t="n"/>
      <c r="E841" s="20">
        <f>IFERROR(VLOOKUP(D840,PLAN_PCG!$A:$B,2,FALSE),"")</f>
        <v/>
      </c>
      <c r="F841" s="22" t="n"/>
      <c r="G841" s="23" t="n"/>
      <c r="H841" s="23" t="n"/>
      <c r="I841" s="22" t="n"/>
      <c r="J841" s="20">
        <f>IFERROR(VLOOKUP(I840,TVA!$A:$C,3,FALSE),"")</f>
        <v/>
      </c>
      <c r="K841" s="26">
        <f>IF(I840="","",ROUND((G840-H840)*VALUE(SUBSTITUTE(J840,"%",""))/100,2))</f>
        <v/>
      </c>
      <c r="L841" s="20">
        <f>IF(C840="","",IF(ABS(SUMIFS($G:$G,$C:$C,C840)-SUMIFS($H:$H,$C:$C,C840))&lt;=PARAMETRES!$C$2,"OK","À équilibrer"))</f>
        <v/>
      </c>
    </row>
    <row r="842">
      <c r="A842" s="27" t="n"/>
      <c r="B842" s="27" t="n"/>
      <c r="C842" s="27" t="n"/>
      <c r="D842" s="27" t="n"/>
      <c r="E842" s="27">
        <f>IFERROR(VLOOKUP(D841,PLAN_PCG!$A:$B,2,FALSE),"")</f>
        <v/>
      </c>
      <c r="F842" s="27" t="n"/>
      <c r="G842" s="28" t="n"/>
      <c r="H842" s="28" t="n"/>
      <c r="I842" s="27" t="n"/>
      <c r="J842" s="27">
        <f>IFERROR(VLOOKUP(I841,TVA!$A:$C,3,FALSE),"")</f>
        <v/>
      </c>
      <c r="K842" s="28">
        <f>IF(I841="","",ROUND((G841-H841)*VALUE(SUBSTITUTE(J841,"%",""))/100,2))</f>
        <v/>
      </c>
      <c r="L842" s="27">
        <f>IF(C841="","",IF(ABS(SUMIFS($G:$G,$C:$C,C841)-SUMIFS($H:$H,$C:$C,C841))&lt;=PARAMETRES!$C$2,"OK","À équilibrer"))</f>
        <v/>
      </c>
    </row>
    <row r="843">
      <c r="A843" s="22" t="n"/>
      <c r="B843" s="22" t="n"/>
      <c r="C843" s="22" t="n"/>
      <c r="D843" s="22" t="n"/>
      <c r="E843" s="20">
        <f>IFERROR(VLOOKUP(D842,PLAN_PCG!$A:$B,2,FALSE),"")</f>
        <v/>
      </c>
      <c r="F843" s="22" t="n"/>
      <c r="G843" s="23" t="n"/>
      <c r="H843" s="23" t="n"/>
      <c r="I843" s="22" t="n"/>
      <c r="J843" s="20">
        <f>IFERROR(VLOOKUP(I842,TVA!$A:$C,3,FALSE),"")</f>
        <v/>
      </c>
      <c r="K843" s="26">
        <f>IF(I842="","",ROUND((G842-H842)*VALUE(SUBSTITUTE(J842,"%",""))/100,2))</f>
        <v/>
      </c>
      <c r="L843" s="20">
        <f>IF(C842="","",IF(ABS(SUMIFS($G:$G,$C:$C,C842)-SUMIFS($H:$H,$C:$C,C842))&lt;=PARAMETRES!$C$2,"OK","À équilibrer"))</f>
        <v/>
      </c>
    </row>
    <row r="844">
      <c r="A844" s="27" t="n"/>
      <c r="B844" s="27" t="n"/>
      <c r="C844" s="27" t="n"/>
      <c r="D844" s="27" t="n"/>
      <c r="E844" s="27">
        <f>IFERROR(VLOOKUP(D843,PLAN_PCG!$A:$B,2,FALSE),"")</f>
        <v/>
      </c>
      <c r="F844" s="27" t="n"/>
      <c r="G844" s="28" t="n"/>
      <c r="H844" s="28" t="n"/>
      <c r="I844" s="27" t="n"/>
      <c r="J844" s="27">
        <f>IFERROR(VLOOKUP(I843,TVA!$A:$C,3,FALSE),"")</f>
        <v/>
      </c>
      <c r="K844" s="28">
        <f>IF(I843="","",ROUND((G843-H843)*VALUE(SUBSTITUTE(J843,"%",""))/100,2))</f>
        <v/>
      </c>
      <c r="L844" s="27">
        <f>IF(C843="","",IF(ABS(SUMIFS($G:$G,$C:$C,C843)-SUMIFS($H:$H,$C:$C,C843))&lt;=PARAMETRES!$C$2,"OK","À équilibrer"))</f>
        <v/>
      </c>
    </row>
    <row r="845">
      <c r="A845" s="22" t="n"/>
      <c r="B845" s="22" t="n"/>
      <c r="C845" s="22" t="n"/>
      <c r="D845" s="22" t="n"/>
      <c r="E845" s="20">
        <f>IFERROR(VLOOKUP(D844,PLAN_PCG!$A:$B,2,FALSE),"")</f>
        <v/>
      </c>
      <c r="F845" s="22" t="n"/>
      <c r="G845" s="23" t="n"/>
      <c r="H845" s="23" t="n"/>
      <c r="I845" s="22" t="n"/>
      <c r="J845" s="20">
        <f>IFERROR(VLOOKUP(I844,TVA!$A:$C,3,FALSE),"")</f>
        <v/>
      </c>
      <c r="K845" s="26">
        <f>IF(I844="","",ROUND((G844-H844)*VALUE(SUBSTITUTE(J844,"%",""))/100,2))</f>
        <v/>
      </c>
      <c r="L845" s="20">
        <f>IF(C844="","",IF(ABS(SUMIFS($G:$G,$C:$C,C844)-SUMIFS($H:$H,$C:$C,C844))&lt;=PARAMETRES!$C$2,"OK","À équilibrer"))</f>
        <v/>
      </c>
    </row>
    <row r="846">
      <c r="A846" s="27" t="n"/>
      <c r="B846" s="27" t="n"/>
      <c r="C846" s="27" t="n"/>
      <c r="D846" s="27" t="n"/>
      <c r="E846" s="27">
        <f>IFERROR(VLOOKUP(D845,PLAN_PCG!$A:$B,2,FALSE),"")</f>
        <v/>
      </c>
      <c r="F846" s="27" t="n"/>
      <c r="G846" s="28" t="n"/>
      <c r="H846" s="28" t="n"/>
      <c r="I846" s="27" t="n"/>
      <c r="J846" s="27">
        <f>IFERROR(VLOOKUP(I845,TVA!$A:$C,3,FALSE),"")</f>
        <v/>
      </c>
      <c r="K846" s="28">
        <f>IF(I845="","",ROUND((G845-H845)*VALUE(SUBSTITUTE(J845,"%",""))/100,2))</f>
        <v/>
      </c>
      <c r="L846" s="27">
        <f>IF(C845="","",IF(ABS(SUMIFS($G:$G,$C:$C,C845)-SUMIFS($H:$H,$C:$C,C845))&lt;=PARAMETRES!$C$2,"OK","À équilibrer"))</f>
        <v/>
      </c>
    </row>
    <row r="847">
      <c r="A847" s="22" t="n"/>
      <c r="B847" s="22" t="n"/>
      <c r="C847" s="22" t="n"/>
      <c r="D847" s="22" t="n"/>
      <c r="E847" s="20">
        <f>IFERROR(VLOOKUP(D846,PLAN_PCG!$A:$B,2,FALSE),"")</f>
        <v/>
      </c>
      <c r="F847" s="22" t="n"/>
      <c r="G847" s="23" t="n"/>
      <c r="H847" s="23" t="n"/>
      <c r="I847" s="22" t="n"/>
      <c r="J847" s="20">
        <f>IFERROR(VLOOKUP(I846,TVA!$A:$C,3,FALSE),"")</f>
        <v/>
      </c>
      <c r="K847" s="26">
        <f>IF(I846="","",ROUND((G846-H846)*VALUE(SUBSTITUTE(J846,"%",""))/100,2))</f>
        <v/>
      </c>
      <c r="L847" s="20">
        <f>IF(C846="","",IF(ABS(SUMIFS($G:$G,$C:$C,C846)-SUMIFS($H:$H,$C:$C,C846))&lt;=PARAMETRES!$C$2,"OK","À équilibrer"))</f>
        <v/>
      </c>
    </row>
    <row r="848">
      <c r="A848" s="27" t="n"/>
      <c r="B848" s="27" t="n"/>
      <c r="C848" s="27" t="n"/>
      <c r="D848" s="27" t="n"/>
      <c r="E848" s="27">
        <f>IFERROR(VLOOKUP(D847,PLAN_PCG!$A:$B,2,FALSE),"")</f>
        <v/>
      </c>
      <c r="F848" s="27" t="n"/>
      <c r="G848" s="28" t="n"/>
      <c r="H848" s="28" t="n"/>
      <c r="I848" s="27" t="n"/>
      <c r="J848" s="27">
        <f>IFERROR(VLOOKUP(I847,TVA!$A:$C,3,FALSE),"")</f>
        <v/>
      </c>
      <c r="K848" s="28">
        <f>IF(I847="","",ROUND((G847-H847)*VALUE(SUBSTITUTE(J847,"%",""))/100,2))</f>
        <v/>
      </c>
      <c r="L848" s="27">
        <f>IF(C847="","",IF(ABS(SUMIFS($G:$G,$C:$C,C847)-SUMIFS($H:$H,$C:$C,C847))&lt;=PARAMETRES!$C$2,"OK","À équilibrer"))</f>
        <v/>
      </c>
    </row>
    <row r="849">
      <c r="A849" s="22" t="n"/>
      <c r="B849" s="22" t="n"/>
      <c r="C849" s="22" t="n"/>
      <c r="D849" s="22" t="n"/>
      <c r="E849" s="20">
        <f>IFERROR(VLOOKUP(D848,PLAN_PCG!$A:$B,2,FALSE),"")</f>
        <v/>
      </c>
      <c r="F849" s="22" t="n"/>
      <c r="G849" s="23" t="n"/>
      <c r="H849" s="23" t="n"/>
      <c r="I849" s="22" t="n"/>
      <c r="J849" s="20">
        <f>IFERROR(VLOOKUP(I848,TVA!$A:$C,3,FALSE),"")</f>
        <v/>
      </c>
      <c r="K849" s="26">
        <f>IF(I848="","",ROUND((G848-H848)*VALUE(SUBSTITUTE(J848,"%",""))/100,2))</f>
        <v/>
      </c>
      <c r="L849" s="20">
        <f>IF(C848="","",IF(ABS(SUMIFS($G:$G,$C:$C,C848)-SUMIFS($H:$H,$C:$C,C848))&lt;=PARAMETRES!$C$2,"OK","À équilibrer"))</f>
        <v/>
      </c>
    </row>
    <row r="850">
      <c r="A850" s="27" t="n"/>
      <c r="B850" s="27" t="n"/>
      <c r="C850" s="27" t="n"/>
      <c r="D850" s="27" t="n"/>
      <c r="E850" s="27">
        <f>IFERROR(VLOOKUP(D849,PLAN_PCG!$A:$B,2,FALSE),"")</f>
        <v/>
      </c>
      <c r="F850" s="27" t="n"/>
      <c r="G850" s="28" t="n"/>
      <c r="H850" s="28" t="n"/>
      <c r="I850" s="27" t="n"/>
      <c r="J850" s="27">
        <f>IFERROR(VLOOKUP(I849,TVA!$A:$C,3,FALSE),"")</f>
        <v/>
      </c>
      <c r="K850" s="28">
        <f>IF(I849="","",ROUND((G849-H849)*VALUE(SUBSTITUTE(J849,"%",""))/100,2))</f>
        <v/>
      </c>
      <c r="L850" s="27">
        <f>IF(C849="","",IF(ABS(SUMIFS($G:$G,$C:$C,C849)-SUMIFS($H:$H,$C:$C,C849))&lt;=PARAMETRES!$C$2,"OK","À équilibrer"))</f>
        <v/>
      </c>
    </row>
    <row r="851">
      <c r="A851" s="22" t="n"/>
      <c r="B851" s="22" t="n"/>
      <c r="C851" s="22" t="n"/>
      <c r="D851" s="22" t="n"/>
      <c r="E851" s="20">
        <f>IFERROR(VLOOKUP(D850,PLAN_PCG!$A:$B,2,FALSE),"")</f>
        <v/>
      </c>
      <c r="F851" s="22" t="n"/>
      <c r="G851" s="23" t="n"/>
      <c r="H851" s="23" t="n"/>
      <c r="I851" s="22" t="n"/>
      <c r="J851" s="20">
        <f>IFERROR(VLOOKUP(I850,TVA!$A:$C,3,FALSE),"")</f>
        <v/>
      </c>
      <c r="K851" s="26">
        <f>IF(I850="","",ROUND((G850-H850)*VALUE(SUBSTITUTE(J850,"%",""))/100,2))</f>
        <v/>
      </c>
      <c r="L851" s="20">
        <f>IF(C850="","",IF(ABS(SUMIFS($G:$G,$C:$C,C850)-SUMIFS($H:$H,$C:$C,C850))&lt;=PARAMETRES!$C$2,"OK","À équilibrer"))</f>
        <v/>
      </c>
    </row>
    <row r="852">
      <c r="A852" s="27" t="n"/>
      <c r="B852" s="27" t="n"/>
      <c r="C852" s="27" t="n"/>
      <c r="D852" s="27" t="n"/>
      <c r="E852" s="27">
        <f>IFERROR(VLOOKUP(D851,PLAN_PCG!$A:$B,2,FALSE),"")</f>
        <v/>
      </c>
      <c r="F852" s="27" t="n"/>
      <c r="G852" s="28" t="n"/>
      <c r="H852" s="28" t="n"/>
      <c r="I852" s="27" t="n"/>
      <c r="J852" s="27">
        <f>IFERROR(VLOOKUP(I851,TVA!$A:$C,3,FALSE),"")</f>
        <v/>
      </c>
      <c r="K852" s="28">
        <f>IF(I851="","",ROUND((G851-H851)*VALUE(SUBSTITUTE(J851,"%",""))/100,2))</f>
        <v/>
      </c>
      <c r="L852" s="27">
        <f>IF(C851="","",IF(ABS(SUMIFS($G:$G,$C:$C,C851)-SUMIFS($H:$H,$C:$C,C851))&lt;=PARAMETRES!$C$2,"OK","À équilibrer"))</f>
        <v/>
      </c>
    </row>
    <row r="853">
      <c r="A853" s="22" t="n"/>
      <c r="B853" s="22" t="n"/>
      <c r="C853" s="22" t="n"/>
      <c r="D853" s="22" t="n"/>
      <c r="E853" s="20">
        <f>IFERROR(VLOOKUP(D852,PLAN_PCG!$A:$B,2,FALSE),"")</f>
        <v/>
      </c>
      <c r="F853" s="22" t="n"/>
      <c r="G853" s="23" t="n"/>
      <c r="H853" s="23" t="n"/>
      <c r="I853" s="22" t="n"/>
      <c r="J853" s="20">
        <f>IFERROR(VLOOKUP(I852,TVA!$A:$C,3,FALSE),"")</f>
        <v/>
      </c>
      <c r="K853" s="26">
        <f>IF(I852="","",ROUND((G852-H852)*VALUE(SUBSTITUTE(J852,"%",""))/100,2))</f>
        <v/>
      </c>
      <c r="L853" s="20">
        <f>IF(C852="","",IF(ABS(SUMIFS($G:$G,$C:$C,C852)-SUMIFS($H:$H,$C:$C,C852))&lt;=PARAMETRES!$C$2,"OK","À équilibrer"))</f>
        <v/>
      </c>
    </row>
    <row r="854">
      <c r="A854" s="27" t="n"/>
      <c r="B854" s="27" t="n"/>
      <c r="C854" s="27" t="n"/>
      <c r="D854" s="27" t="n"/>
      <c r="E854" s="27">
        <f>IFERROR(VLOOKUP(D853,PLAN_PCG!$A:$B,2,FALSE),"")</f>
        <v/>
      </c>
      <c r="F854" s="27" t="n"/>
      <c r="G854" s="28" t="n"/>
      <c r="H854" s="28" t="n"/>
      <c r="I854" s="27" t="n"/>
      <c r="J854" s="27">
        <f>IFERROR(VLOOKUP(I853,TVA!$A:$C,3,FALSE),"")</f>
        <v/>
      </c>
      <c r="K854" s="28">
        <f>IF(I853="","",ROUND((G853-H853)*VALUE(SUBSTITUTE(J853,"%",""))/100,2))</f>
        <v/>
      </c>
      <c r="L854" s="27">
        <f>IF(C853="","",IF(ABS(SUMIFS($G:$G,$C:$C,C853)-SUMIFS($H:$H,$C:$C,C853))&lt;=PARAMETRES!$C$2,"OK","À équilibrer"))</f>
        <v/>
      </c>
    </row>
    <row r="855">
      <c r="A855" s="22" t="n"/>
      <c r="B855" s="22" t="n"/>
      <c r="C855" s="22" t="n"/>
      <c r="D855" s="22" t="n"/>
      <c r="E855" s="20">
        <f>IFERROR(VLOOKUP(D854,PLAN_PCG!$A:$B,2,FALSE),"")</f>
        <v/>
      </c>
      <c r="F855" s="22" t="n"/>
      <c r="G855" s="23" t="n"/>
      <c r="H855" s="23" t="n"/>
      <c r="I855" s="22" t="n"/>
      <c r="J855" s="20">
        <f>IFERROR(VLOOKUP(I854,TVA!$A:$C,3,FALSE),"")</f>
        <v/>
      </c>
      <c r="K855" s="26">
        <f>IF(I854="","",ROUND((G854-H854)*VALUE(SUBSTITUTE(J854,"%",""))/100,2))</f>
        <v/>
      </c>
      <c r="L855" s="20">
        <f>IF(C854="","",IF(ABS(SUMIFS($G:$G,$C:$C,C854)-SUMIFS($H:$H,$C:$C,C854))&lt;=PARAMETRES!$C$2,"OK","À équilibrer"))</f>
        <v/>
      </c>
    </row>
    <row r="856">
      <c r="A856" s="27" t="n"/>
      <c r="B856" s="27" t="n"/>
      <c r="C856" s="27" t="n"/>
      <c r="D856" s="27" t="n"/>
      <c r="E856" s="27">
        <f>IFERROR(VLOOKUP(D855,PLAN_PCG!$A:$B,2,FALSE),"")</f>
        <v/>
      </c>
      <c r="F856" s="27" t="n"/>
      <c r="G856" s="28" t="n"/>
      <c r="H856" s="28" t="n"/>
      <c r="I856" s="27" t="n"/>
      <c r="J856" s="27">
        <f>IFERROR(VLOOKUP(I855,TVA!$A:$C,3,FALSE),"")</f>
        <v/>
      </c>
      <c r="K856" s="28">
        <f>IF(I855="","",ROUND((G855-H855)*VALUE(SUBSTITUTE(J855,"%",""))/100,2))</f>
        <v/>
      </c>
      <c r="L856" s="27">
        <f>IF(C855="","",IF(ABS(SUMIFS($G:$G,$C:$C,C855)-SUMIFS($H:$H,$C:$C,C855))&lt;=PARAMETRES!$C$2,"OK","À équilibrer"))</f>
        <v/>
      </c>
    </row>
    <row r="857">
      <c r="A857" s="22" t="n"/>
      <c r="B857" s="22" t="n"/>
      <c r="C857" s="22" t="n"/>
      <c r="D857" s="22" t="n"/>
      <c r="E857" s="20">
        <f>IFERROR(VLOOKUP(D856,PLAN_PCG!$A:$B,2,FALSE),"")</f>
        <v/>
      </c>
      <c r="F857" s="22" t="n"/>
      <c r="G857" s="23" t="n"/>
      <c r="H857" s="23" t="n"/>
      <c r="I857" s="22" t="n"/>
      <c r="J857" s="20">
        <f>IFERROR(VLOOKUP(I856,TVA!$A:$C,3,FALSE),"")</f>
        <v/>
      </c>
      <c r="K857" s="26">
        <f>IF(I856="","",ROUND((G856-H856)*VALUE(SUBSTITUTE(J856,"%",""))/100,2))</f>
        <v/>
      </c>
      <c r="L857" s="20">
        <f>IF(C856="","",IF(ABS(SUMIFS($G:$G,$C:$C,C856)-SUMIFS($H:$H,$C:$C,C856))&lt;=PARAMETRES!$C$2,"OK","À équilibrer"))</f>
        <v/>
      </c>
    </row>
    <row r="858">
      <c r="A858" s="27" t="n"/>
      <c r="B858" s="27" t="n"/>
      <c r="C858" s="27" t="n"/>
      <c r="D858" s="27" t="n"/>
      <c r="E858" s="27">
        <f>IFERROR(VLOOKUP(D857,PLAN_PCG!$A:$B,2,FALSE),"")</f>
        <v/>
      </c>
      <c r="F858" s="27" t="n"/>
      <c r="G858" s="28" t="n"/>
      <c r="H858" s="28" t="n"/>
      <c r="I858" s="27" t="n"/>
      <c r="J858" s="27">
        <f>IFERROR(VLOOKUP(I857,TVA!$A:$C,3,FALSE),"")</f>
        <v/>
      </c>
      <c r="K858" s="28">
        <f>IF(I857="","",ROUND((G857-H857)*VALUE(SUBSTITUTE(J857,"%",""))/100,2))</f>
        <v/>
      </c>
      <c r="L858" s="27">
        <f>IF(C857="","",IF(ABS(SUMIFS($G:$G,$C:$C,C857)-SUMIFS($H:$H,$C:$C,C857))&lt;=PARAMETRES!$C$2,"OK","À équilibrer"))</f>
        <v/>
      </c>
    </row>
    <row r="859">
      <c r="A859" s="22" t="n"/>
      <c r="B859" s="22" t="n"/>
      <c r="C859" s="22" t="n"/>
      <c r="D859" s="22" t="n"/>
      <c r="E859" s="20">
        <f>IFERROR(VLOOKUP(D858,PLAN_PCG!$A:$B,2,FALSE),"")</f>
        <v/>
      </c>
      <c r="F859" s="22" t="n"/>
      <c r="G859" s="23" t="n"/>
      <c r="H859" s="23" t="n"/>
      <c r="I859" s="22" t="n"/>
      <c r="J859" s="20">
        <f>IFERROR(VLOOKUP(I858,TVA!$A:$C,3,FALSE),"")</f>
        <v/>
      </c>
      <c r="K859" s="26">
        <f>IF(I858="","",ROUND((G858-H858)*VALUE(SUBSTITUTE(J858,"%",""))/100,2))</f>
        <v/>
      </c>
      <c r="L859" s="20">
        <f>IF(C858="","",IF(ABS(SUMIFS($G:$G,$C:$C,C858)-SUMIFS($H:$H,$C:$C,C858))&lt;=PARAMETRES!$C$2,"OK","À équilibrer"))</f>
        <v/>
      </c>
    </row>
    <row r="860">
      <c r="A860" s="27" t="n"/>
      <c r="B860" s="27" t="n"/>
      <c r="C860" s="27" t="n"/>
      <c r="D860" s="27" t="n"/>
      <c r="E860" s="27">
        <f>IFERROR(VLOOKUP(D859,PLAN_PCG!$A:$B,2,FALSE),"")</f>
        <v/>
      </c>
      <c r="F860" s="27" t="n"/>
      <c r="G860" s="28" t="n"/>
      <c r="H860" s="28" t="n"/>
      <c r="I860" s="27" t="n"/>
      <c r="J860" s="27">
        <f>IFERROR(VLOOKUP(I859,TVA!$A:$C,3,FALSE),"")</f>
        <v/>
      </c>
      <c r="K860" s="28">
        <f>IF(I859="","",ROUND((G859-H859)*VALUE(SUBSTITUTE(J859,"%",""))/100,2))</f>
        <v/>
      </c>
      <c r="L860" s="27">
        <f>IF(C859="","",IF(ABS(SUMIFS($G:$G,$C:$C,C859)-SUMIFS($H:$H,$C:$C,C859))&lt;=PARAMETRES!$C$2,"OK","À équilibrer"))</f>
        <v/>
      </c>
    </row>
    <row r="861">
      <c r="A861" s="22" t="n"/>
      <c r="B861" s="22" t="n"/>
      <c r="C861" s="22" t="n"/>
      <c r="D861" s="22" t="n"/>
      <c r="E861" s="20">
        <f>IFERROR(VLOOKUP(D860,PLAN_PCG!$A:$B,2,FALSE),"")</f>
        <v/>
      </c>
      <c r="F861" s="22" t="n"/>
      <c r="G861" s="23" t="n"/>
      <c r="H861" s="23" t="n"/>
      <c r="I861" s="22" t="n"/>
      <c r="J861" s="20">
        <f>IFERROR(VLOOKUP(I860,TVA!$A:$C,3,FALSE),"")</f>
        <v/>
      </c>
      <c r="K861" s="26">
        <f>IF(I860="","",ROUND((G860-H860)*VALUE(SUBSTITUTE(J860,"%",""))/100,2))</f>
        <v/>
      </c>
      <c r="L861" s="20">
        <f>IF(C860="","",IF(ABS(SUMIFS($G:$G,$C:$C,C860)-SUMIFS($H:$H,$C:$C,C860))&lt;=PARAMETRES!$C$2,"OK","À équilibrer"))</f>
        <v/>
      </c>
    </row>
    <row r="862">
      <c r="A862" s="27" t="n"/>
      <c r="B862" s="27" t="n"/>
      <c r="C862" s="27" t="n"/>
      <c r="D862" s="27" t="n"/>
      <c r="E862" s="27">
        <f>IFERROR(VLOOKUP(D861,PLAN_PCG!$A:$B,2,FALSE),"")</f>
        <v/>
      </c>
      <c r="F862" s="27" t="n"/>
      <c r="G862" s="28" t="n"/>
      <c r="H862" s="28" t="n"/>
      <c r="I862" s="27" t="n"/>
      <c r="J862" s="27">
        <f>IFERROR(VLOOKUP(I861,TVA!$A:$C,3,FALSE),"")</f>
        <v/>
      </c>
      <c r="K862" s="28">
        <f>IF(I861="","",ROUND((G861-H861)*VALUE(SUBSTITUTE(J861,"%",""))/100,2))</f>
        <v/>
      </c>
      <c r="L862" s="27">
        <f>IF(C861="","",IF(ABS(SUMIFS($G:$G,$C:$C,C861)-SUMIFS($H:$H,$C:$C,C861))&lt;=PARAMETRES!$C$2,"OK","À équilibrer"))</f>
        <v/>
      </c>
    </row>
    <row r="863">
      <c r="A863" s="22" t="n"/>
      <c r="B863" s="22" t="n"/>
      <c r="C863" s="22" t="n"/>
      <c r="D863" s="22" t="n"/>
      <c r="E863" s="20">
        <f>IFERROR(VLOOKUP(D862,PLAN_PCG!$A:$B,2,FALSE),"")</f>
        <v/>
      </c>
      <c r="F863" s="22" t="n"/>
      <c r="G863" s="23" t="n"/>
      <c r="H863" s="23" t="n"/>
      <c r="I863" s="22" t="n"/>
      <c r="J863" s="20">
        <f>IFERROR(VLOOKUP(I862,TVA!$A:$C,3,FALSE),"")</f>
        <v/>
      </c>
      <c r="K863" s="26">
        <f>IF(I862="","",ROUND((G862-H862)*VALUE(SUBSTITUTE(J862,"%",""))/100,2))</f>
        <v/>
      </c>
      <c r="L863" s="20">
        <f>IF(C862="","",IF(ABS(SUMIFS($G:$G,$C:$C,C862)-SUMIFS($H:$H,$C:$C,C862))&lt;=PARAMETRES!$C$2,"OK","À équilibrer"))</f>
        <v/>
      </c>
    </row>
    <row r="864">
      <c r="A864" s="27" t="n"/>
      <c r="B864" s="27" t="n"/>
      <c r="C864" s="27" t="n"/>
      <c r="D864" s="27" t="n"/>
      <c r="E864" s="27">
        <f>IFERROR(VLOOKUP(D863,PLAN_PCG!$A:$B,2,FALSE),"")</f>
        <v/>
      </c>
      <c r="F864" s="27" t="n"/>
      <c r="G864" s="28" t="n"/>
      <c r="H864" s="28" t="n"/>
      <c r="I864" s="27" t="n"/>
      <c r="J864" s="27">
        <f>IFERROR(VLOOKUP(I863,TVA!$A:$C,3,FALSE),"")</f>
        <v/>
      </c>
      <c r="K864" s="28">
        <f>IF(I863="","",ROUND((G863-H863)*VALUE(SUBSTITUTE(J863,"%",""))/100,2))</f>
        <v/>
      </c>
      <c r="L864" s="27">
        <f>IF(C863="","",IF(ABS(SUMIFS($G:$G,$C:$C,C863)-SUMIFS($H:$H,$C:$C,C863))&lt;=PARAMETRES!$C$2,"OK","À équilibrer"))</f>
        <v/>
      </c>
    </row>
    <row r="865">
      <c r="A865" s="22" t="n"/>
      <c r="B865" s="22" t="n"/>
      <c r="C865" s="22" t="n"/>
      <c r="D865" s="22" t="n"/>
      <c r="E865" s="20">
        <f>IFERROR(VLOOKUP(D864,PLAN_PCG!$A:$B,2,FALSE),"")</f>
        <v/>
      </c>
      <c r="F865" s="22" t="n"/>
      <c r="G865" s="23" t="n"/>
      <c r="H865" s="23" t="n"/>
      <c r="I865" s="22" t="n"/>
      <c r="J865" s="20">
        <f>IFERROR(VLOOKUP(I864,TVA!$A:$C,3,FALSE),"")</f>
        <v/>
      </c>
      <c r="K865" s="26">
        <f>IF(I864="","",ROUND((G864-H864)*VALUE(SUBSTITUTE(J864,"%",""))/100,2))</f>
        <v/>
      </c>
      <c r="L865" s="20">
        <f>IF(C864="","",IF(ABS(SUMIFS($G:$G,$C:$C,C864)-SUMIFS($H:$H,$C:$C,C864))&lt;=PARAMETRES!$C$2,"OK","À équilibrer"))</f>
        <v/>
      </c>
    </row>
    <row r="866">
      <c r="A866" s="27" t="n"/>
      <c r="B866" s="27" t="n"/>
      <c r="C866" s="27" t="n"/>
      <c r="D866" s="27" t="n"/>
      <c r="E866" s="27">
        <f>IFERROR(VLOOKUP(D865,PLAN_PCG!$A:$B,2,FALSE),"")</f>
        <v/>
      </c>
      <c r="F866" s="27" t="n"/>
      <c r="G866" s="28" t="n"/>
      <c r="H866" s="28" t="n"/>
      <c r="I866" s="27" t="n"/>
      <c r="J866" s="27">
        <f>IFERROR(VLOOKUP(I865,TVA!$A:$C,3,FALSE),"")</f>
        <v/>
      </c>
      <c r="K866" s="28">
        <f>IF(I865="","",ROUND((G865-H865)*VALUE(SUBSTITUTE(J865,"%",""))/100,2))</f>
        <v/>
      </c>
      <c r="L866" s="27">
        <f>IF(C865="","",IF(ABS(SUMIFS($G:$G,$C:$C,C865)-SUMIFS($H:$H,$C:$C,C865))&lt;=PARAMETRES!$C$2,"OK","À équilibrer"))</f>
        <v/>
      </c>
    </row>
    <row r="867">
      <c r="A867" s="22" t="n"/>
      <c r="B867" s="22" t="n"/>
      <c r="C867" s="22" t="n"/>
      <c r="D867" s="22" t="n"/>
      <c r="E867" s="20">
        <f>IFERROR(VLOOKUP(D866,PLAN_PCG!$A:$B,2,FALSE),"")</f>
        <v/>
      </c>
      <c r="F867" s="22" t="n"/>
      <c r="G867" s="23" t="n"/>
      <c r="H867" s="23" t="n"/>
      <c r="I867" s="22" t="n"/>
      <c r="J867" s="20">
        <f>IFERROR(VLOOKUP(I866,TVA!$A:$C,3,FALSE),"")</f>
        <v/>
      </c>
      <c r="K867" s="26">
        <f>IF(I866="","",ROUND((G866-H866)*VALUE(SUBSTITUTE(J866,"%",""))/100,2))</f>
        <v/>
      </c>
      <c r="L867" s="20">
        <f>IF(C866="","",IF(ABS(SUMIFS($G:$G,$C:$C,C866)-SUMIFS($H:$H,$C:$C,C866))&lt;=PARAMETRES!$C$2,"OK","À équilibrer"))</f>
        <v/>
      </c>
    </row>
    <row r="868">
      <c r="A868" s="27" t="n"/>
      <c r="B868" s="27" t="n"/>
      <c r="C868" s="27" t="n"/>
      <c r="D868" s="27" t="n"/>
      <c r="E868" s="27">
        <f>IFERROR(VLOOKUP(D867,PLAN_PCG!$A:$B,2,FALSE),"")</f>
        <v/>
      </c>
      <c r="F868" s="27" t="n"/>
      <c r="G868" s="28" t="n"/>
      <c r="H868" s="28" t="n"/>
      <c r="I868" s="27" t="n"/>
      <c r="J868" s="27">
        <f>IFERROR(VLOOKUP(I867,TVA!$A:$C,3,FALSE),"")</f>
        <v/>
      </c>
      <c r="K868" s="28">
        <f>IF(I867="","",ROUND((G867-H867)*VALUE(SUBSTITUTE(J867,"%",""))/100,2))</f>
        <v/>
      </c>
      <c r="L868" s="27">
        <f>IF(C867="","",IF(ABS(SUMIFS($G:$G,$C:$C,C867)-SUMIFS($H:$H,$C:$C,C867))&lt;=PARAMETRES!$C$2,"OK","À équilibrer"))</f>
        <v/>
      </c>
    </row>
    <row r="869">
      <c r="A869" s="22" t="n"/>
      <c r="B869" s="22" t="n"/>
      <c r="C869" s="22" t="n"/>
      <c r="D869" s="22" t="n"/>
      <c r="E869" s="20">
        <f>IFERROR(VLOOKUP(D868,PLAN_PCG!$A:$B,2,FALSE),"")</f>
        <v/>
      </c>
      <c r="F869" s="22" t="n"/>
      <c r="G869" s="23" t="n"/>
      <c r="H869" s="23" t="n"/>
      <c r="I869" s="22" t="n"/>
      <c r="J869" s="20">
        <f>IFERROR(VLOOKUP(I868,TVA!$A:$C,3,FALSE),"")</f>
        <v/>
      </c>
      <c r="K869" s="26">
        <f>IF(I868="","",ROUND((G868-H868)*VALUE(SUBSTITUTE(J868,"%",""))/100,2))</f>
        <v/>
      </c>
      <c r="L869" s="20">
        <f>IF(C868="","",IF(ABS(SUMIFS($G:$G,$C:$C,C868)-SUMIFS($H:$H,$C:$C,C868))&lt;=PARAMETRES!$C$2,"OK","À équilibrer"))</f>
        <v/>
      </c>
    </row>
    <row r="870">
      <c r="A870" s="27" t="n"/>
      <c r="B870" s="27" t="n"/>
      <c r="C870" s="27" t="n"/>
      <c r="D870" s="27" t="n"/>
      <c r="E870" s="27">
        <f>IFERROR(VLOOKUP(D869,PLAN_PCG!$A:$B,2,FALSE),"")</f>
        <v/>
      </c>
      <c r="F870" s="27" t="n"/>
      <c r="G870" s="28" t="n"/>
      <c r="H870" s="28" t="n"/>
      <c r="I870" s="27" t="n"/>
      <c r="J870" s="27">
        <f>IFERROR(VLOOKUP(I869,TVA!$A:$C,3,FALSE),"")</f>
        <v/>
      </c>
      <c r="K870" s="28">
        <f>IF(I869="","",ROUND((G869-H869)*VALUE(SUBSTITUTE(J869,"%",""))/100,2))</f>
        <v/>
      </c>
      <c r="L870" s="27">
        <f>IF(C869="","",IF(ABS(SUMIFS($G:$G,$C:$C,C869)-SUMIFS($H:$H,$C:$C,C869))&lt;=PARAMETRES!$C$2,"OK","À équilibrer"))</f>
        <v/>
      </c>
    </row>
    <row r="871">
      <c r="A871" s="22" t="n"/>
      <c r="B871" s="22" t="n"/>
      <c r="C871" s="22" t="n"/>
      <c r="D871" s="22" t="n"/>
      <c r="E871" s="20">
        <f>IFERROR(VLOOKUP(D870,PLAN_PCG!$A:$B,2,FALSE),"")</f>
        <v/>
      </c>
      <c r="F871" s="22" t="n"/>
      <c r="G871" s="23" t="n"/>
      <c r="H871" s="23" t="n"/>
      <c r="I871" s="22" t="n"/>
      <c r="J871" s="20">
        <f>IFERROR(VLOOKUP(I870,TVA!$A:$C,3,FALSE),"")</f>
        <v/>
      </c>
      <c r="K871" s="26">
        <f>IF(I870="","",ROUND((G870-H870)*VALUE(SUBSTITUTE(J870,"%",""))/100,2))</f>
        <v/>
      </c>
      <c r="L871" s="20">
        <f>IF(C870="","",IF(ABS(SUMIFS($G:$G,$C:$C,C870)-SUMIFS($H:$H,$C:$C,C870))&lt;=PARAMETRES!$C$2,"OK","À équilibrer"))</f>
        <v/>
      </c>
    </row>
    <row r="872">
      <c r="A872" s="27" t="n"/>
      <c r="B872" s="27" t="n"/>
      <c r="C872" s="27" t="n"/>
      <c r="D872" s="27" t="n"/>
      <c r="E872" s="27">
        <f>IFERROR(VLOOKUP(D871,PLAN_PCG!$A:$B,2,FALSE),"")</f>
        <v/>
      </c>
      <c r="F872" s="27" t="n"/>
      <c r="G872" s="28" t="n"/>
      <c r="H872" s="28" t="n"/>
      <c r="I872" s="27" t="n"/>
      <c r="J872" s="27">
        <f>IFERROR(VLOOKUP(I871,TVA!$A:$C,3,FALSE),"")</f>
        <v/>
      </c>
      <c r="K872" s="28">
        <f>IF(I871="","",ROUND((G871-H871)*VALUE(SUBSTITUTE(J871,"%",""))/100,2))</f>
        <v/>
      </c>
      <c r="L872" s="27">
        <f>IF(C871="","",IF(ABS(SUMIFS($G:$G,$C:$C,C871)-SUMIFS($H:$H,$C:$C,C871))&lt;=PARAMETRES!$C$2,"OK","À équilibrer"))</f>
        <v/>
      </c>
    </row>
    <row r="873">
      <c r="A873" s="22" t="n"/>
      <c r="B873" s="22" t="n"/>
      <c r="C873" s="22" t="n"/>
      <c r="D873" s="22" t="n"/>
      <c r="E873" s="20">
        <f>IFERROR(VLOOKUP(D872,PLAN_PCG!$A:$B,2,FALSE),"")</f>
        <v/>
      </c>
      <c r="F873" s="22" t="n"/>
      <c r="G873" s="23" t="n"/>
      <c r="H873" s="23" t="n"/>
      <c r="I873" s="22" t="n"/>
      <c r="J873" s="20">
        <f>IFERROR(VLOOKUP(I872,TVA!$A:$C,3,FALSE),"")</f>
        <v/>
      </c>
      <c r="K873" s="26">
        <f>IF(I872="","",ROUND((G872-H872)*VALUE(SUBSTITUTE(J872,"%",""))/100,2))</f>
        <v/>
      </c>
      <c r="L873" s="20">
        <f>IF(C872="","",IF(ABS(SUMIFS($G:$G,$C:$C,C872)-SUMIFS($H:$H,$C:$C,C872))&lt;=PARAMETRES!$C$2,"OK","À équilibrer"))</f>
        <v/>
      </c>
    </row>
    <row r="874">
      <c r="A874" s="27" t="n"/>
      <c r="B874" s="27" t="n"/>
      <c r="C874" s="27" t="n"/>
      <c r="D874" s="27" t="n"/>
      <c r="E874" s="27">
        <f>IFERROR(VLOOKUP(D873,PLAN_PCG!$A:$B,2,FALSE),"")</f>
        <v/>
      </c>
      <c r="F874" s="27" t="n"/>
      <c r="G874" s="28" t="n"/>
      <c r="H874" s="28" t="n"/>
      <c r="I874" s="27" t="n"/>
      <c r="J874" s="27">
        <f>IFERROR(VLOOKUP(I873,TVA!$A:$C,3,FALSE),"")</f>
        <v/>
      </c>
      <c r="K874" s="28">
        <f>IF(I873="","",ROUND((G873-H873)*VALUE(SUBSTITUTE(J873,"%",""))/100,2))</f>
        <v/>
      </c>
      <c r="L874" s="27">
        <f>IF(C873="","",IF(ABS(SUMIFS($G:$G,$C:$C,C873)-SUMIFS($H:$H,$C:$C,C873))&lt;=PARAMETRES!$C$2,"OK","À équilibrer"))</f>
        <v/>
      </c>
    </row>
    <row r="875">
      <c r="A875" s="22" t="n"/>
      <c r="B875" s="22" t="n"/>
      <c r="C875" s="22" t="n"/>
      <c r="D875" s="22" t="n"/>
      <c r="E875" s="20">
        <f>IFERROR(VLOOKUP(D874,PLAN_PCG!$A:$B,2,FALSE),"")</f>
        <v/>
      </c>
      <c r="F875" s="22" t="n"/>
      <c r="G875" s="23" t="n"/>
      <c r="H875" s="23" t="n"/>
      <c r="I875" s="22" t="n"/>
      <c r="J875" s="20">
        <f>IFERROR(VLOOKUP(I874,TVA!$A:$C,3,FALSE),"")</f>
        <v/>
      </c>
      <c r="K875" s="26">
        <f>IF(I874="","",ROUND((G874-H874)*VALUE(SUBSTITUTE(J874,"%",""))/100,2))</f>
        <v/>
      </c>
      <c r="L875" s="20">
        <f>IF(C874="","",IF(ABS(SUMIFS($G:$G,$C:$C,C874)-SUMIFS($H:$H,$C:$C,C874))&lt;=PARAMETRES!$C$2,"OK","À équilibrer"))</f>
        <v/>
      </c>
    </row>
    <row r="876">
      <c r="A876" s="27" t="n"/>
      <c r="B876" s="27" t="n"/>
      <c r="C876" s="27" t="n"/>
      <c r="D876" s="27" t="n"/>
      <c r="E876" s="27">
        <f>IFERROR(VLOOKUP(D875,PLAN_PCG!$A:$B,2,FALSE),"")</f>
        <v/>
      </c>
      <c r="F876" s="27" t="n"/>
      <c r="G876" s="28" t="n"/>
      <c r="H876" s="28" t="n"/>
      <c r="I876" s="27" t="n"/>
      <c r="J876" s="27">
        <f>IFERROR(VLOOKUP(I875,TVA!$A:$C,3,FALSE),"")</f>
        <v/>
      </c>
      <c r="K876" s="28">
        <f>IF(I875="","",ROUND((G875-H875)*VALUE(SUBSTITUTE(J875,"%",""))/100,2))</f>
        <v/>
      </c>
      <c r="L876" s="27">
        <f>IF(C875="","",IF(ABS(SUMIFS($G:$G,$C:$C,C875)-SUMIFS($H:$H,$C:$C,C875))&lt;=PARAMETRES!$C$2,"OK","À équilibrer"))</f>
        <v/>
      </c>
    </row>
    <row r="877">
      <c r="A877" s="22" t="n"/>
      <c r="B877" s="22" t="n"/>
      <c r="C877" s="22" t="n"/>
      <c r="D877" s="22" t="n"/>
      <c r="E877" s="20">
        <f>IFERROR(VLOOKUP(D876,PLAN_PCG!$A:$B,2,FALSE),"")</f>
        <v/>
      </c>
      <c r="F877" s="22" t="n"/>
      <c r="G877" s="23" t="n"/>
      <c r="H877" s="23" t="n"/>
      <c r="I877" s="22" t="n"/>
      <c r="J877" s="20">
        <f>IFERROR(VLOOKUP(I876,TVA!$A:$C,3,FALSE),"")</f>
        <v/>
      </c>
      <c r="K877" s="26">
        <f>IF(I876="","",ROUND((G876-H876)*VALUE(SUBSTITUTE(J876,"%",""))/100,2))</f>
        <v/>
      </c>
      <c r="L877" s="20">
        <f>IF(C876="","",IF(ABS(SUMIFS($G:$G,$C:$C,C876)-SUMIFS($H:$H,$C:$C,C876))&lt;=PARAMETRES!$C$2,"OK","À équilibrer"))</f>
        <v/>
      </c>
    </row>
    <row r="878">
      <c r="A878" s="27" t="n"/>
      <c r="B878" s="27" t="n"/>
      <c r="C878" s="27" t="n"/>
      <c r="D878" s="27" t="n"/>
      <c r="E878" s="27">
        <f>IFERROR(VLOOKUP(D877,PLAN_PCG!$A:$B,2,FALSE),"")</f>
        <v/>
      </c>
      <c r="F878" s="27" t="n"/>
      <c r="G878" s="28" t="n"/>
      <c r="H878" s="28" t="n"/>
      <c r="I878" s="27" t="n"/>
      <c r="J878" s="27">
        <f>IFERROR(VLOOKUP(I877,TVA!$A:$C,3,FALSE),"")</f>
        <v/>
      </c>
      <c r="K878" s="28">
        <f>IF(I877="","",ROUND((G877-H877)*VALUE(SUBSTITUTE(J877,"%",""))/100,2))</f>
        <v/>
      </c>
      <c r="L878" s="27">
        <f>IF(C877="","",IF(ABS(SUMIFS($G:$G,$C:$C,C877)-SUMIFS($H:$H,$C:$C,C877))&lt;=PARAMETRES!$C$2,"OK","À équilibrer"))</f>
        <v/>
      </c>
    </row>
    <row r="879">
      <c r="A879" s="22" t="n"/>
      <c r="B879" s="22" t="n"/>
      <c r="C879" s="22" t="n"/>
      <c r="D879" s="22" t="n"/>
      <c r="E879" s="20">
        <f>IFERROR(VLOOKUP(D878,PLAN_PCG!$A:$B,2,FALSE),"")</f>
        <v/>
      </c>
      <c r="F879" s="22" t="n"/>
      <c r="G879" s="23" t="n"/>
      <c r="H879" s="23" t="n"/>
      <c r="I879" s="22" t="n"/>
      <c r="J879" s="20">
        <f>IFERROR(VLOOKUP(I878,TVA!$A:$C,3,FALSE),"")</f>
        <v/>
      </c>
      <c r="K879" s="26">
        <f>IF(I878="","",ROUND((G878-H878)*VALUE(SUBSTITUTE(J878,"%",""))/100,2))</f>
        <v/>
      </c>
      <c r="L879" s="20">
        <f>IF(C878="","",IF(ABS(SUMIFS($G:$G,$C:$C,C878)-SUMIFS($H:$H,$C:$C,C878))&lt;=PARAMETRES!$C$2,"OK","À équilibrer"))</f>
        <v/>
      </c>
    </row>
    <row r="880">
      <c r="A880" s="27" t="n"/>
      <c r="B880" s="27" t="n"/>
      <c r="C880" s="27" t="n"/>
      <c r="D880" s="27" t="n"/>
      <c r="E880" s="27">
        <f>IFERROR(VLOOKUP(D879,PLAN_PCG!$A:$B,2,FALSE),"")</f>
        <v/>
      </c>
      <c r="F880" s="27" t="n"/>
      <c r="G880" s="28" t="n"/>
      <c r="H880" s="28" t="n"/>
      <c r="I880" s="27" t="n"/>
      <c r="J880" s="27">
        <f>IFERROR(VLOOKUP(I879,TVA!$A:$C,3,FALSE),"")</f>
        <v/>
      </c>
      <c r="K880" s="28">
        <f>IF(I879="","",ROUND((G879-H879)*VALUE(SUBSTITUTE(J879,"%",""))/100,2))</f>
        <v/>
      </c>
      <c r="L880" s="27">
        <f>IF(C879="","",IF(ABS(SUMIFS($G:$G,$C:$C,C879)-SUMIFS($H:$H,$C:$C,C879))&lt;=PARAMETRES!$C$2,"OK","À équilibrer"))</f>
        <v/>
      </c>
    </row>
    <row r="881">
      <c r="A881" s="22" t="n"/>
      <c r="B881" s="22" t="n"/>
      <c r="C881" s="22" t="n"/>
      <c r="D881" s="22" t="n"/>
      <c r="E881" s="20">
        <f>IFERROR(VLOOKUP(D880,PLAN_PCG!$A:$B,2,FALSE),"")</f>
        <v/>
      </c>
      <c r="F881" s="22" t="n"/>
      <c r="G881" s="23" t="n"/>
      <c r="H881" s="23" t="n"/>
      <c r="I881" s="22" t="n"/>
      <c r="J881" s="20">
        <f>IFERROR(VLOOKUP(I880,TVA!$A:$C,3,FALSE),"")</f>
        <v/>
      </c>
      <c r="K881" s="26">
        <f>IF(I880="","",ROUND((G880-H880)*VALUE(SUBSTITUTE(J880,"%",""))/100,2))</f>
        <v/>
      </c>
      <c r="L881" s="20">
        <f>IF(C880="","",IF(ABS(SUMIFS($G:$G,$C:$C,C880)-SUMIFS($H:$H,$C:$C,C880))&lt;=PARAMETRES!$C$2,"OK","À équilibrer"))</f>
        <v/>
      </c>
    </row>
    <row r="882">
      <c r="A882" s="27" t="n"/>
      <c r="B882" s="27" t="n"/>
      <c r="C882" s="27" t="n"/>
      <c r="D882" s="27" t="n"/>
      <c r="E882" s="27">
        <f>IFERROR(VLOOKUP(D881,PLAN_PCG!$A:$B,2,FALSE),"")</f>
        <v/>
      </c>
      <c r="F882" s="27" t="n"/>
      <c r="G882" s="28" t="n"/>
      <c r="H882" s="28" t="n"/>
      <c r="I882" s="27" t="n"/>
      <c r="J882" s="27">
        <f>IFERROR(VLOOKUP(I881,TVA!$A:$C,3,FALSE),"")</f>
        <v/>
      </c>
      <c r="K882" s="28">
        <f>IF(I881="","",ROUND((G881-H881)*VALUE(SUBSTITUTE(J881,"%",""))/100,2))</f>
        <v/>
      </c>
      <c r="L882" s="27">
        <f>IF(C881="","",IF(ABS(SUMIFS($G:$G,$C:$C,C881)-SUMIFS($H:$H,$C:$C,C881))&lt;=PARAMETRES!$C$2,"OK","À équilibrer"))</f>
        <v/>
      </c>
    </row>
    <row r="883">
      <c r="A883" s="22" t="n"/>
      <c r="B883" s="22" t="n"/>
      <c r="C883" s="22" t="n"/>
      <c r="D883" s="22" t="n"/>
      <c r="E883" s="20">
        <f>IFERROR(VLOOKUP(D882,PLAN_PCG!$A:$B,2,FALSE),"")</f>
        <v/>
      </c>
      <c r="F883" s="22" t="n"/>
      <c r="G883" s="23" t="n"/>
      <c r="H883" s="23" t="n"/>
      <c r="I883" s="22" t="n"/>
      <c r="J883" s="20">
        <f>IFERROR(VLOOKUP(I882,TVA!$A:$C,3,FALSE),"")</f>
        <v/>
      </c>
      <c r="K883" s="26">
        <f>IF(I882="","",ROUND((G882-H882)*VALUE(SUBSTITUTE(J882,"%",""))/100,2))</f>
        <v/>
      </c>
      <c r="L883" s="20">
        <f>IF(C882="","",IF(ABS(SUMIFS($G:$G,$C:$C,C882)-SUMIFS($H:$H,$C:$C,C882))&lt;=PARAMETRES!$C$2,"OK","À équilibrer"))</f>
        <v/>
      </c>
    </row>
    <row r="884">
      <c r="A884" s="27" t="n"/>
      <c r="B884" s="27" t="n"/>
      <c r="C884" s="27" t="n"/>
      <c r="D884" s="27" t="n"/>
      <c r="E884" s="27">
        <f>IFERROR(VLOOKUP(D883,PLAN_PCG!$A:$B,2,FALSE),"")</f>
        <v/>
      </c>
      <c r="F884" s="27" t="n"/>
      <c r="G884" s="28" t="n"/>
      <c r="H884" s="28" t="n"/>
      <c r="I884" s="27" t="n"/>
      <c r="J884" s="27">
        <f>IFERROR(VLOOKUP(I883,TVA!$A:$C,3,FALSE),"")</f>
        <v/>
      </c>
      <c r="K884" s="28">
        <f>IF(I883="","",ROUND((G883-H883)*VALUE(SUBSTITUTE(J883,"%",""))/100,2))</f>
        <v/>
      </c>
      <c r="L884" s="27">
        <f>IF(C883="","",IF(ABS(SUMIFS($G:$G,$C:$C,C883)-SUMIFS($H:$H,$C:$C,C883))&lt;=PARAMETRES!$C$2,"OK","À équilibrer"))</f>
        <v/>
      </c>
    </row>
    <row r="885">
      <c r="A885" s="22" t="n"/>
      <c r="B885" s="22" t="n"/>
      <c r="C885" s="22" t="n"/>
      <c r="D885" s="22" t="n"/>
      <c r="E885" s="20">
        <f>IFERROR(VLOOKUP(D884,PLAN_PCG!$A:$B,2,FALSE),"")</f>
        <v/>
      </c>
      <c r="F885" s="22" t="n"/>
      <c r="G885" s="23" t="n"/>
      <c r="H885" s="23" t="n"/>
      <c r="I885" s="22" t="n"/>
      <c r="J885" s="20">
        <f>IFERROR(VLOOKUP(I884,TVA!$A:$C,3,FALSE),"")</f>
        <v/>
      </c>
      <c r="K885" s="26">
        <f>IF(I884="","",ROUND((G884-H884)*VALUE(SUBSTITUTE(J884,"%",""))/100,2))</f>
        <v/>
      </c>
      <c r="L885" s="20">
        <f>IF(C884="","",IF(ABS(SUMIFS($G:$G,$C:$C,C884)-SUMIFS($H:$H,$C:$C,C884))&lt;=PARAMETRES!$C$2,"OK","À équilibrer"))</f>
        <v/>
      </c>
    </row>
    <row r="886">
      <c r="A886" s="27" t="n"/>
      <c r="B886" s="27" t="n"/>
      <c r="C886" s="27" t="n"/>
      <c r="D886" s="27" t="n"/>
      <c r="E886" s="27">
        <f>IFERROR(VLOOKUP(D885,PLAN_PCG!$A:$B,2,FALSE),"")</f>
        <v/>
      </c>
      <c r="F886" s="27" t="n"/>
      <c r="G886" s="28" t="n"/>
      <c r="H886" s="28" t="n"/>
      <c r="I886" s="27" t="n"/>
      <c r="J886" s="27">
        <f>IFERROR(VLOOKUP(I885,TVA!$A:$C,3,FALSE),"")</f>
        <v/>
      </c>
      <c r="K886" s="28">
        <f>IF(I885="","",ROUND((G885-H885)*VALUE(SUBSTITUTE(J885,"%",""))/100,2))</f>
        <v/>
      </c>
      <c r="L886" s="27">
        <f>IF(C885="","",IF(ABS(SUMIFS($G:$G,$C:$C,C885)-SUMIFS($H:$H,$C:$C,C885))&lt;=PARAMETRES!$C$2,"OK","À équilibrer"))</f>
        <v/>
      </c>
    </row>
    <row r="887">
      <c r="A887" s="22" t="n"/>
      <c r="B887" s="22" t="n"/>
      <c r="C887" s="22" t="n"/>
      <c r="D887" s="22" t="n"/>
      <c r="E887" s="20">
        <f>IFERROR(VLOOKUP(D886,PLAN_PCG!$A:$B,2,FALSE),"")</f>
        <v/>
      </c>
      <c r="F887" s="22" t="n"/>
      <c r="G887" s="23" t="n"/>
      <c r="H887" s="23" t="n"/>
      <c r="I887" s="22" t="n"/>
      <c r="J887" s="20">
        <f>IFERROR(VLOOKUP(I886,TVA!$A:$C,3,FALSE),"")</f>
        <v/>
      </c>
      <c r="K887" s="26">
        <f>IF(I886="","",ROUND((G886-H886)*VALUE(SUBSTITUTE(J886,"%",""))/100,2))</f>
        <v/>
      </c>
      <c r="L887" s="20">
        <f>IF(C886="","",IF(ABS(SUMIFS($G:$G,$C:$C,C886)-SUMIFS($H:$H,$C:$C,C886))&lt;=PARAMETRES!$C$2,"OK","À équilibrer"))</f>
        <v/>
      </c>
    </row>
    <row r="888">
      <c r="A888" s="27" t="n"/>
      <c r="B888" s="27" t="n"/>
      <c r="C888" s="27" t="n"/>
      <c r="D888" s="27" t="n"/>
      <c r="E888" s="27">
        <f>IFERROR(VLOOKUP(D887,PLAN_PCG!$A:$B,2,FALSE),"")</f>
        <v/>
      </c>
      <c r="F888" s="27" t="n"/>
      <c r="G888" s="28" t="n"/>
      <c r="H888" s="28" t="n"/>
      <c r="I888" s="27" t="n"/>
      <c r="J888" s="27">
        <f>IFERROR(VLOOKUP(I887,TVA!$A:$C,3,FALSE),"")</f>
        <v/>
      </c>
      <c r="K888" s="28">
        <f>IF(I887="","",ROUND((G887-H887)*VALUE(SUBSTITUTE(J887,"%",""))/100,2))</f>
        <v/>
      </c>
      <c r="L888" s="27">
        <f>IF(C887="","",IF(ABS(SUMIFS($G:$G,$C:$C,C887)-SUMIFS($H:$H,$C:$C,C887))&lt;=PARAMETRES!$C$2,"OK","À équilibrer"))</f>
        <v/>
      </c>
    </row>
    <row r="889">
      <c r="A889" s="22" t="n"/>
      <c r="B889" s="22" t="n"/>
      <c r="C889" s="22" t="n"/>
      <c r="D889" s="22" t="n"/>
      <c r="E889" s="20">
        <f>IFERROR(VLOOKUP(D888,PLAN_PCG!$A:$B,2,FALSE),"")</f>
        <v/>
      </c>
      <c r="F889" s="22" t="n"/>
      <c r="G889" s="23" t="n"/>
      <c r="H889" s="23" t="n"/>
      <c r="I889" s="22" t="n"/>
      <c r="J889" s="20">
        <f>IFERROR(VLOOKUP(I888,TVA!$A:$C,3,FALSE),"")</f>
        <v/>
      </c>
      <c r="K889" s="26">
        <f>IF(I888="","",ROUND((G888-H888)*VALUE(SUBSTITUTE(J888,"%",""))/100,2))</f>
        <v/>
      </c>
      <c r="L889" s="20">
        <f>IF(C888="","",IF(ABS(SUMIFS($G:$G,$C:$C,C888)-SUMIFS($H:$H,$C:$C,C888))&lt;=PARAMETRES!$C$2,"OK","À équilibrer"))</f>
        <v/>
      </c>
    </row>
    <row r="890">
      <c r="A890" s="27" t="n"/>
      <c r="B890" s="27" t="n"/>
      <c r="C890" s="27" t="n"/>
      <c r="D890" s="27" t="n"/>
      <c r="E890" s="27">
        <f>IFERROR(VLOOKUP(D889,PLAN_PCG!$A:$B,2,FALSE),"")</f>
        <v/>
      </c>
      <c r="F890" s="27" t="n"/>
      <c r="G890" s="28" t="n"/>
      <c r="H890" s="28" t="n"/>
      <c r="I890" s="27" t="n"/>
      <c r="J890" s="27">
        <f>IFERROR(VLOOKUP(I889,TVA!$A:$C,3,FALSE),"")</f>
        <v/>
      </c>
      <c r="K890" s="28">
        <f>IF(I889="","",ROUND((G889-H889)*VALUE(SUBSTITUTE(J889,"%",""))/100,2))</f>
        <v/>
      </c>
      <c r="L890" s="27">
        <f>IF(C889="","",IF(ABS(SUMIFS($G:$G,$C:$C,C889)-SUMIFS($H:$H,$C:$C,C889))&lt;=PARAMETRES!$C$2,"OK","À équilibrer"))</f>
        <v/>
      </c>
    </row>
    <row r="891">
      <c r="A891" s="22" t="n"/>
      <c r="B891" s="22" t="n"/>
      <c r="C891" s="22" t="n"/>
      <c r="D891" s="22" t="n"/>
      <c r="E891" s="20">
        <f>IFERROR(VLOOKUP(D890,PLAN_PCG!$A:$B,2,FALSE),"")</f>
        <v/>
      </c>
      <c r="F891" s="22" t="n"/>
      <c r="G891" s="23" t="n"/>
      <c r="H891" s="23" t="n"/>
      <c r="I891" s="22" t="n"/>
      <c r="J891" s="20">
        <f>IFERROR(VLOOKUP(I890,TVA!$A:$C,3,FALSE),"")</f>
        <v/>
      </c>
      <c r="K891" s="26">
        <f>IF(I890="","",ROUND((G890-H890)*VALUE(SUBSTITUTE(J890,"%",""))/100,2))</f>
        <v/>
      </c>
      <c r="L891" s="20">
        <f>IF(C890="","",IF(ABS(SUMIFS($G:$G,$C:$C,C890)-SUMIFS($H:$H,$C:$C,C890))&lt;=PARAMETRES!$C$2,"OK","À équilibrer"))</f>
        <v/>
      </c>
    </row>
    <row r="892">
      <c r="A892" s="27" t="n"/>
      <c r="B892" s="27" t="n"/>
      <c r="C892" s="27" t="n"/>
      <c r="D892" s="27" t="n"/>
      <c r="E892" s="27">
        <f>IFERROR(VLOOKUP(D891,PLAN_PCG!$A:$B,2,FALSE),"")</f>
        <v/>
      </c>
      <c r="F892" s="27" t="n"/>
      <c r="G892" s="28" t="n"/>
      <c r="H892" s="28" t="n"/>
      <c r="I892" s="27" t="n"/>
      <c r="J892" s="27">
        <f>IFERROR(VLOOKUP(I891,TVA!$A:$C,3,FALSE),"")</f>
        <v/>
      </c>
      <c r="K892" s="28">
        <f>IF(I891="","",ROUND((G891-H891)*VALUE(SUBSTITUTE(J891,"%",""))/100,2))</f>
        <v/>
      </c>
      <c r="L892" s="27">
        <f>IF(C891="","",IF(ABS(SUMIFS($G:$G,$C:$C,C891)-SUMIFS($H:$H,$C:$C,C891))&lt;=PARAMETRES!$C$2,"OK","À équilibrer"))</f>
        <v/>
      </c>
    </row>
    <row r="893">
      <c r="A893" s="22" t="n"/>
      <c r="B893" s="22" t="n"/>
      <c r="C893" s="22" t="n"/>
      <c r="D893" s="22" t="n"/>
      <c r="E893" s="20">
        <f>IFERROR(VLOOKUP(D892,PLAN_PCG!$A:$B,2,FALSE),"")</f>
        <v/>
      </c>
      <c r="F893" s="22" t="n"/>
      <c r="G893" s="23" t="n"/>
      <c r="H893" s="23" t="n"/>
      <c r="I893" s="22" t="n"/>
      <c r="J893" s="20">
        <f>IFERROR(VLOOKUP(I892,TVA!$A:$C,3,FALSE),"")</f>
        <v/>
      </c>
      <c r="K893" s="26">
        <f>IF(I892="","",ROUND((G892-H892)*VALUE(SUBSTITUTE(J892,"%",""))/100,2))</f>
        <v/>
      </c>
      <c r="L893" s="20">
        <f>IF(C892="","",IF(ABS(SUMIFS($G:$G,$C:$C,C892)-SUMIFS($H:$H,$C:$C,C892))&lt;=PARAMETRES!$C$2,"OK","À équilibrer"))</f>
        <v/>
      </c>
    </row>
    <row r="894">
      <c r="A894" s="27" t="n"/>
      <c r="B894" s="27" t="n"/>
      <c r="C894" s="27" t="n"/>
      <c r="D894" s="27" t="n"/>
      <c r="E894" s="27">
        <f>IFERROR(VLOOKUP(D893,PLAN_PCG!$A:$B,2,FALSE),"")</f>
        <v/>
      </c>
      <c r="F894" s="27" t="n"/>
      <c r="G894" s="28" t="n"/>
      <c r="H894" s="28" t="n"/>
      <c r="I894" s="27" t="n"/>
      <c r="J894" s="27">
        <f>IFERROR(VLOOKUP(I893,TVA!$A:$C,3,FALSE),"")</f>
        <v/>
      </c>
      <c r="K894" s="28">
        <f>IF(I893="","",ROUND((G893-H893)*VALUE(SUBSTITUTE(J893,"%",""))/100,2))</f>
        <v/>
      </c>
      <c r="L894" s="27">
        <f>IF(C893="","",IF(ABS(SUMIFS($G:$G,$C:$C,C893)-SUMIFS($H:$H,$C:$C,C893))&lt;=PARAMETRES!$C$2,"OK","À équilibrer"))</f>
        <v/>
      </c>
    </row>
    <row r="895">
      <c r="A895" s="22" t="n"/>
      <c r="B895" s="22" t="n"/>
      <c r="C895" s="22" t="n"/>
      <c r="D895" s="22" t="n"/>
      <c r="E895" s="20">
        <f>IFERROR(VLOOKUP(D894,PLAN_PCG!$A:$B,2,FALSE),"")</f>
        <v/>
      </c>
      <c r="F895" s="22" t="n"/>
      <c r="G895" s="23" t="n"/>
      <c r="H895" s="23" t="n"/>
      <c r="I895" s="22" t="n"/>
      <c r="J895" s="20">
        <f>IFERROR(VLOOKUP(I894,TVA!$A:$C,3,FALSE),"")</f>
        <v/>
      </c>
      <c r="K895" s="26">
        <f>IF(I894="","",ROUND((G894-H894)*VALUE(SUBSTITUTE(J894,"%",""))/100,2))</f>
        <v/>
      </c>
      <c r="L895" s="20">
        <f>IF(C894="","",IF(ABS(SUMIFS($G:$G,$C:$C,C894)-SUMIFS($H:$H,$C:$C,C894))&lt;=PARAMETRES!$C$2,"OK","À équilibrer"))</f>
        <v/>
      </c>
    </row>
    <row r="896">
      <c r="A896" s="27" t="n"/>
      <c r="B896" s="27" t="n"/>
      <c r="C896" s="27" t="n"/>
      <c r="D896" s="27" t="n"/>
      <c r="E896" s="27">
        <f>IFERROR(VLOOKUP(D895,PLAN_PCG!$A:$B,2,FALSE),"")</f>
        <v/>
      </c>
      <c r="F896" s="27" t="n"/>
      <c r="G896" s="28" t="n"/>
      <c r="H896" s="28" t="n"/>
      <c r="I896" s="27" t="n"/>
      <c r="J896" s="27">
        <f>IFERROR(VLOOKUP(I895,TVA!$A:$C,3,FALSE),"")</f>
        <v/>
      </c>
      <c r="K896" s="28">
        <f>IF(I895="","",ROUND((G895-H895)*VALUE(SUBSTITUTE(J895,"%",""))/100,2))</f>
        <v/>
      </c>
      <c r="L896" s="27">
        <f>IF(C895="","",IF(ABS(SUMIFS($G:$G,$C:$C,C895)-SUMIFS($H:$H,$C:$C,C895))&lt;=PARAMETRES!$C$2,"OK","À équilibrer"))</f>
        <v/>
      </c>
    </row>
    <row r="897">
      <c r="A897" s="22" t="n"/>
      <c r="B897" s="22" t="n"/>
      <c r="C897" s="22" t="n"/>
      <c r="D897" s="22" t="n"/>
      <c r="E897" s="20">
        <f>IFERROR(VLOOKUP(D896,PLAN_PCG!$A:$B,2,FALSE),"")</f>
        <v/>
      </c>
      <c r="F897" s="22" t="n"/>
      <c r="G897" s="23" t="n"/>
      <c r="H897" s="23" t="n"/>
      <c r="I897" s="22" t="n"/>
      <c r="J897" s="20">
        <f>IFERROR(VLOOKUP(I896,TVA!$A:$C,3,FALSE),"")</f>
        <v/>
      </c>
      <c r="K897" s="26">
        <f>IF(I896="","",ROUND((G896-H896)*VALUE(SUBSTITUTE(J896,"%",""))/100,2))</f>
        <v/>
      </c>
      <c r="L897" s="20">
        <f>IF(C896="","",IF(ABS(SUMIFS($G:$G,$C:$C,C896)-SUMIFS($H:$H,$C:$C,C896))&lt;=PARAMETRES!$C$2,"OK","À équilibrer"))</f>
        <v/>
      </c>
    </row>
    <row r="898">
      <c r="A898" s="27" t="n"/>
      <c r="B898" s="27" t="n"/>
      <c r="C898" s="27" t="n"/>
      <c r="D898" s="27" t="n"/>
      <c r="E898" s="27">
        <f>IFERROR(VLOOKUP(D897,PLAN_PCG!$A:$B,2,FALSE),"")</f>
        <v/>
      </c>
      <c r="F898" s="27" t="n"/>
      <c r="G898" s="28" t="n"/>
      <c r="H898" s="28" t="n"/>
      <c r="I898" s="27" t="n"/>
      <c r="J898" s="27">
        <f>IFERROR(VLOOKUP(I897,TVA!$A:$C,3,FALSE),"")</f>
        <v/>
      </c>
      <c r="K898" s="28">
        <f>IF(I897="","",ROUND((G897-H897)*VALUE(SUBSTITUTE(J897,"%",""))/100,2))</f>
        <v/>
      </c>
      <c r="L898" s="27">
        <f>IF(C897="","",IF(ABS(SUMIFS($G:$G,$C:$C,C897)-SUMIFS($H:$H,$C:$C,C897))&lt;=PARAMETRES!$C$2,"OK","À équilibrer"))</f>
        <v/>
      </c>
    </row>
    <row r="899">
      <c r="A899" s="22" t="n"/>
      <c r="B899" s="22" t="n"/>
      <c r="C899" s="22" t="n"/>
      <c r="D899" s="22" t="n"/>
      <c r="E899" s="20">
        <f>IFERROR(VLOOKUP(D898,PLAN_PCG!$A:$B,2,FALSE),"")</f>
        <v/>
      </c>
      <c r="F899" s="22" t="n"/>
      <c r="G899" s="23" t="n"/>
      <c r="H899" s="23" t="n"/>
      <c r="I899" s="22" t="n"/>
      <c r="J899" s="20">
        <f>IFERROR(VLOOKUP(I898,TVA!$A:$C,3,FALSE),"")</f>
        <v/>
      </c>
      <c r="K899" s="26">
        <f>IF(I898="","",ROUND((G898-H898)*VALUE(SUBSTITUTE(J898,"%",""))/100,2))</f>
        <v/>
      </c>
      <c r="L899" s="20">
        <f>IF(C898="","",IF(ABS(SUMIFS($G:$G,$C:$C,C898)-SUMIFS($H:$H,$C:$C,C898))&lt;=PARAMETRES!$C$2,"OK","À équilibrer"))</f>
        <v/>
      </c>
    </row>
    <row r="900">
      <c r="A900" s="27" t="n"/>
      <c r="B900" s="27" t="n"/>
      <c r="C900" s="27" t="n"/>
      <c r="D900" s="27" t="n"/>
      <c r="E900" s="27">
        <f>IFERROR(VLOOKUP(D899,PLAN_PCG!$A:$B,2,FALSE),"")</f>
        <v/>
      </c>
      <c r="F900" s="27" t="n"/>
      <c r="G900" s="28" t="n"/>
      <c r="H900" s="28" t="n"/>
      <c r="I900" s="27" t="n"/>
      <c r="J900" s="27">
        <f>IFERROR(VLOOKUP(I899,TVA!$A:$C,3,FALSE),"")</f>
        <v/>
      </c>
      <c r="K900" s="28">
        <f>IF(I899="","",ROUND((G899-H899)*VALUE(SUBSTITUTE(J899,"%",""))/100,2))</f>
        <v/>
      </c>
      <c r="L900" s="27">
        <f>IF(C899="","",IF(ABS(SUMIFS($G:$G,$C:$C,C899)-SUMIFS($H:$H,$C:$C,C899))&lt;=PARAMETRES!$C$2,"OK","À équilibrer"))</f>
        <v/>
      </c>
    </row>
    <row r="901">
      <c r="A901" s="22" t="n"/>
      <c r="B901" s="22" t="n"/>
      <c r="C901" s="22" t="n"/>
      <c r="D901" s="22" t="n"/>
      <c r="E901" s="20">
        <f>IFERROR(VLOOKUP(D900,PLAN_PCG!$A:$B,2,FALSE),"")</f>
        <v/>
      </c>
      <c r="F901" s="22" t="n"/>
      <c r="G901" s="23" t="n"/>
      <c r="H901" s="23" t="n"/>
      <c r="I901" s="22" t="n"/>
      <c r="J901" s="20">
        <f>IFERROR(VLOOKUP(I900,TVA!$A:$C,3,FALSE),"")</f>
        <v/>
      </c>
      <c r="K901" s="26">
        <f>IF(I900="","",ROUND((G900-H900)*VALUE(SUBSTITUTE(J900,"%",""))/100,2))</f>
        <v/>
      </c>
      <c r="L901" s="20">
        <f>IF(C900="","",IF(ABS(SUMIFS($G:$G,$C:$C,C900)-SUMIFS($H:$H,$C:$C,C900))&lt;=PARAMETRES!$C$2,"OK","À équilibrer"))</f>
        <v/>
      </c>
    </row>
    <row r="902">
      <c r="A902" s="27" t="n"/>
      <c r="B902" s="27" t="n"/>
      <c r="C902" s="27" t="n"/>
      <c r="D902" s="27" t="n"/>
      <c r="E902" s="27">
        <f>IFERROR(VLOOKUP(D901,PLAN_PCG!$A:$B,2,FALSE),"")</f>
        <v/>
      </c>
      <c r="F902" s="27" t="n"/>
      <c r="G902" s="28" t="n"/>
      <c r="H902" s="28" t="n"/>
      <c r="I902" s="27" t="n"/>
      <c r="J902" s="27">
        <f>IFERROR(VLOOKUP(I901,TVA!$A:$C,3,FALSE),"")</f>
        <v/>
      </c>
      <c r="K902" s="28">
        <f>IF(I901="","",ROUND((G901-H901)*VALUE(SUBSTITUTE(J901,"%",""))/100,2))</f>
        <v/>
      </c>
      <c r="L902" s="27">
        <f>IF(C901="","",IF(ABS(SUMIFS($G:$G,$C:$C,C901)-SUMIFS($H:$H,$C:$C,C901))&lt;=PARAMETRES!$C$2,"OK","À équilibrer"))</f>
        <v/>
      </c>
    </row>
    <row r="903">
      <c r="A903" s="22" t="n"/>
      <c r="B903" s="22" t="n"/>
      <c r="C903" s="22" t="n"/>
      <c r="D903" s="22" t="n"/>
      <c r="E903" s="20">
        <f>IFERROR(VLOOKUP(D902,PLAN_PCG!$A:$B,2,FALSE),"")</f>
        <v/>
      </c>
      <c r="F903" s="22" t="n"/>
      <c r="G903" s="23" t="n"/>
      <c r="H903" s="23" t="n"/>
      <c r="I903" s="22" t="n"/>
      <c r="J903" s="20">
        <f>IFERROR(VLOOKUP(I902,TVA!$A:$C,3,FALSE),"")</f>
        <v/>
      </c>
      <c r="K903" s="26">
        <f>IF(I902="","",ROUND((G902-H902)*VALUE(SUBSTITUTE(J902,"%",""))/100,2))</f>
        <v/>
      </c>
      <c r="L903" s="20">
        <f>IF(C902="","",IF(ABS(SUMIFS($G:$G,$C:$C,C902)-SUMIFS($H:$H,$C:$C,C902))&lt;=PARAMETRES!$C$2,"OK","À équilibrer"))</f>
        <v/>
      </c>
    </row>
    <row r="904">
      <c r="A904" s="27" t="n"/>
      <c r="B904" s="27" t="n"/>
      <c r="C904" s="27" t="n"/>
      <c r="D904" s="27" t="n"/>
      <c r="E904" s="27">
        <f>IFERROR(VLOOKUP(D903,PLAN_PCG!$A:$B,2,FALSE),"")</f>
        <v/>
      </c>
      <c r="F904" s="27" t="n"/>
      <c r="G904" s="28" t="n"/>
      <c r="H904" s="28" t="n"/>
      <c r="I904" s="27" t="n"/>
      <c r="J904" s="27">
        <f>IFERROR(VLOOKUP(I903,TVA!$A:$C,3,FALSE),"")</f>
        <v/>
      </c>
      <c r="K904" s="28">
        <f>IF(I903="","",ROUND((G903-H903)*VALUE(SUBSTITUTE(J903,"%",""))/100,2))</f>
        <v/>
      </c>
      <c r="L904" s="27">
        <f>IF(C903="","",IF(ABS(SUMIFS($G:$G,$C:$C,C903)-SUMIFS($H:$H,$C:$C,C903))&lt;=PARAMETRES!$C$2,"OK","À équilibrer"))</f>
        <v/>
      </c>
    </row>
    <row r="905">
      <c r="A905" s="22" t="n"/>
      <c r="B905" s="22" t="n"/>
      <c r="C905" s="22" t="n"/>
      <c r="D905" s="22" t="n"/>
      <c r="E905" s="20">
        <f>IFERROR(VLOOKUP(D904,PLAN_PCG!$A:$B,2,FALSE),"")</f>
        <v/>
      </c>
      <c r="F905" s="22" t="n"/>
      <c r="G905" s="23" t="n"/>
      <c r="H905" s="23" t="n"/>
      <c r="I905" s="22" t="n"/>
      <c r="J905" s="20">
        <f>IFERROR(VLOOKUP(I904,TVA!$A:$C,3,FALSE),"")</f>
        <v/>
      </c>
      <c r="K905" s="26">
        <f>IF(I904="","",ROUND((G904-H904)*VALUE(SUBSTITUTE(J904,"%",""))/100,2))</f>
        <v/>
      </c>
      <c r="L905" s="20">
        <f>IF(C904="","",IF(ABS(SUMIFS($G:$G,$C:$C,C904)-SUMIFS($H:$H,$C:$C,C904))&lt;=PARAMETRES!$C$2,"OK","À équilibrer"))</f>
        <v/>
      </c>
    </row>
    <row r="906">
      <c r="A906" s="27" t="n"/>
      <c r="B906" s="27" t="n"/>
      <c r="C906" s="27" t="n"/>
      <c r="D906" s="27" t="n"/>
      <c r="E906" s="27">
        <f>IFERROR(VLOOKUP(D905,PLAN_PCG!$A:$B,2,FALSE),"")</f>
        <v/>
      </c>
      <c r="F906" s="27" t="n"/>
      <c r="G906" s="28" t="n"/>
      <c r="H906" s="28" t="n"/>
      <c r="I906" s="27" t="n"/>
      <c r="J906" s="27">
        <f>IFERROR(VLOOKUP(I905,TVA!$A:$C,3,FALSE),"")</f>
        <v/>
      </c>
      <c r="K906" s="28">
        <f>IF(I905="","",ROUND((G905-H905)*VALUE(SUBSTITUTE(J905,"%",""))/100,2))</f>
        <v/>
      </c>
      <c r="L906" s="27">
        <f>IF(C905="","",IF(ABS(SUMIFS($G:$G,$C:$C,C905)-SUMIFS($H:$H,$C:$C,C905))&lt;=PARAMETRES!$C$2,"OK","À équilibrer"))</f>
        <v/>
      </c>
    </row>
    <row r="907">
      <c r="A907" s="22" t="n"/>
      <c r="B907" s="22" t="n"/>
      <c r="C907" s="22" t="n"/>
      <c r="D907" s="22" t="n"/>
      <c r="E907" s="20">
        <f>IFERROR(VLOOKUP(D906,PLAN_PCG!$A:$B,2,FALSE),"")</f>
        <v/>
      </c>
      <c r="F907" s="22" t="n"/>
      <c r="G907" s="23" t="n"/>
      <c r="H907" s="23" t="n"/>
      <c r="I907" s="22" t="n"/>
      <c r="J907" s="20">
        <f>IFERROR(VLOOKUP(I906,TVA!$A:$C,3,FALSE),"")</f>
        <v/>
      </c>
      <c r="K907" s="26">
        <f>IF(I906="","",ROUND((G906-H906)*VALUE(SUBSTITUTE(J906,"%",""))/100,2))</f>
        <v/>
      </c>
      <c r="L907" s="20">
        <f>IF(C906="","",IF(ABS(SUMIFS($G:$G,$C:$C,C906)-SUMIFS($H:$H,$C:$C,C906))&lt;=PARAMETRES!$C$2,"OK","À équilibrer"))</f>
        <v/>
      </c>
    </row>
    <row r="908">
      <c r="A908" s="27" t="n"/>
      <c r="B908" s="27" t="n"/>
      <c r="C908" s="27" t="n"/>
      <c r="D908" s="27" t="n"/>
      <c r="E908" s="27">
        <f>IFERROR(VLOOKUP(D907,PLAN_PCG!$A:$B,2,FALSE),"")</f>
        <v/>
      </c>
      <c r="F908" s="27" t="n"/>
      <c r="G908" s="28" t="n"/>
      <c r="H908" s="28" t="n"/>
      <c r="I908" s="27" t="n"/>
      <c r="J908" s="27">
        <f>IFERROR(VLOOKUP(I907,TVA!$A:$C,3,FALSE),"")</f>
        <v/>
      </c>
      <c r="K908" s="28">
        <f>IF(I907="","",ROUND((G907-H907)*VALUE(SUBSTITUTE(J907,"%",""))/100,2))</f>
        <v/>
      </c>
      <c r="L908" s="27">
        <f>IF(C907="","",IF(ABS(SUMIFS($G:$G,$C:$C,C907)-SUMIFS($H:$H,$C:$C,C907))&lt;=PARAMETRES!$C$2,"OK","À équilibrer"))</f>
        <v/>
      </c>
    </row>
    <row r="909">
      <c r="A909" s="22" t="n"/>
      <c r="B909" s="22" t="n"/>
      <c r="C909" s="22" t="n"/>
      <c r="D909" s="22" t="n"/>
      <c r="E909" s="20">
        <f>IFERROR(VLOOKUP(D908,PLAN_PCG!$A:$B,2,FALSE),"")</f>
        <v/>
      </c>
      <c r="F909" s="22" t="n"/>
      <c r="G909" s="23" t="n"/>
      <c r="H909" s="23" t="n"/>
      <c r="I909" s="22" t="n"/>
      <c r="J909" s="20">
        <f>IFERROR(VLOOKUP(I908,TVA!$A:$C,3,FALSE),"")</f>
        <v/>
      </c>
      <c r="K909" s="26">
        <f>IF(I908="","",ROUND((G908-H908)*VALUE(SUBSTITUTE(J908,"%",""))/100,2))</f>
        <v/>
      </c>
      <c r="L909" s="20">
        <f>IF(C908="","",IF(ABS(SUMIFS($G:$G,$C:$C,C908)-SUMIFS($H:$H,$C:$C,C908))&lt;=PARAMETRES!$C$2,"OK","À équilibrer"))</f>
        <v/>
      </c>
    </row>
    <row r="910">
      <c r="A910" s="27" t="n"/>
      <c r="B910" s="27" t="n"/>
      <c r="C910" s="27" t="n"/>
      <c r="D910" s="27" t="n"/>
      <c r="E910" s="27">
        <f>IFERROR(VLOOKUP(D909,PLAN_PCG!$A:$B,2,FALSE),"")</f>
        <v/>
      </c>
      <c r="F910" s="27" t="n"/>
      <c r="G910" s="28" t="n"/>
      <c r="H910" s="28" t="n"/>
      <c r="I910" s="27" t="n"/>
      <c r="J910" s="27">
        <f>IFERROR(VLOOKUP(I909,TVA!$A:$C,3,FALSE),"")</f>
        <v/>
      </c>
      <c r="K910" s="28">
        <f>IF(I909="","",ROUND((G909-H909)*VALUE(SUBSTITUTE(J909,"%",""))/100,2))</f>
        <v/>
      </c>
      <c r="L910" s="27">
        <f>IF(C909="","",IF(ABS(SUMIFS($G:$G,$C:$C,C909)-SUMIFS($H:$H,$C:$C,C909))&lt;=PARAMETRES!$C$2,"OK","À équilibrer"))</f>
        <v/>
      </c>
    </row>
    <row r="911">
      <c r="A911" s="22" t="n"/>
      <c r="B911" s="22" t="n"/>
      <c r="C911" s="22" t="n"/>
      <c r="D911" s="22" t="n"/>
      <c r="E911" s="20">
        <f>IFERROR(VLOOKUP(D910,PLAN_PCG!$A:$B,2,FALSE),"")</f>
        <v/>
      </c>
      <c r="F911" s="22" t="n"/>
      <c r="G911" s="23" t="n"/>
      <c r="H911" s="23" t="n"/>
      <c r="I911" s="22" t="n"/>
      <c r="J911" s="20">
        <f>IFERROR(VLOOKUP(I910,TVA!$A:$C,3,FALSE),"")</f>
        <v/>
      </c>
      <c r="K911" s="26">
        <f>IF(I910="","",ROUND((G910-H910)*VALUE(SUBSTITUTE(J910,"%",""))/100,2))</f>
        <v/>
      </c>
      <c r="L911" s="20">
        <f>IF(C910="","",IF(ABS(SUMIFS($G:$G,$C:$C,C910)-SUMIFS($H:$H,$C:$C,C910))&lt;=PARAMETRES!$C$2,"OK","À équilibrer"))</f>
        <v/>
      </c>
    </row>
    <row r="912">
      <c r="A912" s="27" t="n"/>
      <c r="B912" s="27" t="n"/>
      <c r="C912" s="27" t="n"/>
      <c r="D912" s="27" t="n"/>
      <c r="E912" s="27">
        <f>IFERROR(VLOOKUP(D911,PLAN_PCG!$A:$B,2,FALSE),"")</f>
        <v/>
      </c>
      <c r="F912" s="27" t="n"/>
      <c r="G912" s="28" t="n"/>
      <c r="H912" s="28" t="n"/>
      <c r="I912" s="27" t="n"/>
      <c r="J912" s="27">
        <f>IFERROR(VLOOKUP(I911,TVA!$A:$C,3,FALSE),"")</f>
        <v/>
      </c>
      <c r="K912" s="28">
        <f>IF(I911="","",ROUND((G911-H911)*VALUE(SUBSTITUTE(J911,"%",""))/100,2))</f>
        <v/>
      </c>
      <c r="L912" s="27">
        <f>IF(C911="","",IF(ABS(SUMIFS($G:$G,$C:$C,C911)-SUMIFS($H:$H,$C:$C,C911))&lt;=PARAMETRES!$C$2,"OK","À équilibrer"))</f>
        <v/>
      </c>
    </row>
    <row r="913">
      <c r="A913" s="22" t="n"/>
      <c r="B913" s="22" t="n"/>
      <c r="C913" s="22" t="n"/>
      <c r="D913" s="22" t="n"/>
      <c r="E913" s="20">
        <f>IFERROR(VLOOKUP(D912,PLAN_PCG!$A:$B,2,FALSE),"")</f>
        <v/>
      </c>
      <c r="F913" s="22" t="n"/>
      <c r="G913" s="23" t="n"/>
      <c r="H913" s="23" t="n"/>
      <c r="I913" s="22" t="n"/>
      <c r="J913" s="20">
        <f>IFERROR(VLOOKUP(I912,TVA!$A:$C,3,FALSE),"")</f>
        <v/>
      </c>
      <c r="K913" s="26">
        <f>IF(I912="","",ROUND((G912-H912)*VALUE(SUBSTITUTE(J912,"%",""))/100,2))</f>
        <v/>
      </c>
      <c r="L913" s="20">
        <f>IF(C912="","",IF(ABS(SUMIFS($G:$G,$C:$C,C912)-SUMIFS($H:$H,$C:$C,C912))&lt;=PARAMETRES!$C$2,"OK","À équilibrer"))</f>
        <v/>
      </c>
    </row>
    <row r="914">
      <c r="A914" s="27" t="n"/>
      <c r="B914" s="27" t="n"/>
      <c r="C914" s="27" t="n"/>
      <c r="D914" s="27" t="n"/>
      <c r="E914" s="27">
        <f>IFERROR(VLOOKUP(D913,PLAN_PCG!$A:$B,2,FALSE),"")</f>
        <v/>
      </c>
      <c r="F914" s="27" t="n"/>
      <c r="G914" s="28" t="n"/>
      <c r="H914" s="28" t="n"/>
      <c r="I914" s="27" t="n"/>
      <c r="J914" s="27">
        <f>IFERROR(VLOOKUP(I913,TVA!$A:$C,3,FALSE),"")</f>
        <v/>
      </c>
      <c r="K914" s="28">
        <f>IF(I913="","",ROUND((G913-H913)*VALUE(SUBSTITUTE(J913,"%",""))/100,2))</f>
        <v/>
      </c>
      <c r="L914" s="27">
        <f>IF(C913="","",IF(ABS(SUMIFS($G:$G,$C:$C,C913)-SUMIFS($H:$H,$C:$C,C913))&lt;=PARAMETRES!$C$2,"OK","À équilibrer"))</f>
        <v/>
      </c>
    </row>
    <row r="915">
      <c r="A915" s="22" t="n"/>
      <c r="B915" s="22" t="n"/>
      <c r="C915" s="22" t="n"/>
      <c r="D915" s="22" t="n"/>
      <c r="E915" s="20">
        <f>IFERROR(VLOOKUP(D914,PLAN_PCG!$A:$B,2,FALSE),"")</f>
        <v/>
      </c>
      <c r="F915" s="22" t="n"/>
      <c r="G915" s="23" t="n"/>
      <c r="H915" s="23" t="n"/>
      <c r="I915" s="22" t="n"/>
      <c r="J915" s="20">
        <f>IFERROR(VLOOKUP(I914,TVA!$A:$C,3,FALSE),"")</f>
        <v/>
      </c>
      <c r="K915" s="26">
        <f>IF(I914="","",ROUND((G914-H914)*VALUE(SUBSTITUTE(J914,"%",""))/100,2))</f>
        <v/>
      </c>
      <c r="L915" s="20">
        <f>IF(C914="","",IF(ABS(SUMIFS($G:$G,$C:$C,C914)-SUMIFS($H:$H,$C:$C,C914))&lt;=PARAMETRES!$C$2,"OK","À équilibrer"))</f>
        <v/>
      </c>
    </row>
    <row r="916">
      <c r="A916" s="27" t="n"/>
      <c r="B916" s="27" t="n"/>
      <c r="C916" s="27" t="n"/>
      <c r="D916" s="27" t="n"/>
      <c r="E916" s="27">
        <f>IFERROR(VLOOKUP(D915,PLAN_PCG!$A:$B,2,FALSE),"")</f>
        <v/>
      </c>
      <c r="F916" s="27" t="n"/>
      <c r="G916" s="28" t="n"/>
      <c r="H916" s="28" t="n"/>
      <c r="I916" s="27" t="n"/>
      <c r="J916" s="27">
        <f>IFERROR(VLOOKUP(I915,TVA!$A:$C,3,FALSE),"")</f>
        <v/>
      </c>
      <c r="K916" s="28">
        <f>IF(I915="","",ROUND((G915-H915)*VALUE(SUBSTITUTE(J915,"%",""))/100,2))</f>
        <v/>
      </c>
      <c r="L916" s="27">
        <f>IF(C915="","",IF(ABS(SUMIFS($G:$G,$C:$C,C915)-SUMIFS($H:$H,$C:$C,C915))&lt;=PARAMETRES!$C$2,"OK","À équilibrer"))</f>
        <v/>
      </c>
    </row>
    <row r="917">
      <c r="A917" s="22" t="n"/>
      <c r="B917" s="22" t="n"/>
      <c r="C917" s="22" t="n"/>
      <c r="D917" s="22" t="n"/>
      <c r="E917" s="20">
        <f>IFERROR(VLOOKUP(D916,PLAN_PCG!$A:$B,2,FALSE),"")</f>
        <v/>
      </c>
      <c r="F917" s="22" t="n"/>
      <c r="G917" s="23" t="n"/>
      <c r="H917" s="23" t="n"/>
      <c r="I917" s="22" t="n"/>
      <c r="J917" s="20">
        <f>IFERROR(VLOOKUP(I916,TVA!$A:$C,3,FALSE),"")</f>
        <v/>
      </c>
      <c r="K917" s="26">
        <f>IF(I916="","",ROUND((G916-H916)*VALUE(SUBSTITUTE(J916,"%",""))/100,2))</f>
        <v/>
      </c>
      <c r="L917" s="20">
        <f>IF(C916="","",IF(ABS(SUMIFS($G:$G,$C:$C,C916)-SUMIFS($H:$H,$C:$C,C916))&lt;=PARAMETRES!$C$2,"OK","À équilibrer"))</f>
        <v/>
      </c>
    </row>
    <row r="918">
      <c r="A918" s="27" t="n"/>
      <c r="B918" s="27" t="n"/>
      <c r="C918" s="27" t="n"/>
      <c r="D918" s="27" t="n"/>
      <c r="E918" s="27">
        <f>IFERROR(VLOOKUP(D917,PLAN_PCG!$A:$B,2,FALSE),"")</f>
        <v/>
      </c>
      <c r="F918" s="27" t="n"/>
      <c r="G918" s="28" t="n"/>
      <c r="H918" s="28" t="n"/>
      <c r="I918" s="27" t="n"/>
      <c r="J918" s="27">
        <f>IFERROR(VLOOKUP(I917,TVA!$A:$C,3,FALSE),"")</f>
        <v/>
      </c>
      <c r="K918" s="28">
        <f>IF(I917="","",ROUND((G917-H917)*VALUE(SUBSTITUTE(J917,"%",""))/100,2))</f>
        <v/>
      </c>
      <c r="L918" s="27">
        <f>IF(C917="","",IF(ABS(SUMIFS($G:$G,$C:$C,C917)-SUMIFS($H:$H,$C:$C,C917))&lt;=PARAMETRES!$C$2,"OK","À équilibrer"))</f>
        <v/>
      </c>
    </row>
    <row r="919">
      <c r="A919" s="22" t="n"/>
      <c r="B919" s="22" t="n"/>
      <c r="C919" s="22" t="n"/>
      <c r="D919" s="22" t="n"/>
      <c r="E919" s="20">
        <f>IFERROR(VLOOKUP(D918,PLAN_PCG!$A:$B,2,FALSE),"")</f>
        <v/>
      </c>
      <c r="F919" s="22" t="n"/>
      <c r="G919" s="23" t="n"/>
      <c r="H919" s="23" t="n"/>
      <c r="I919" s="22" t="n"/>
      <c r="J919" s="20">
        <f>IFERROR(VLOOKUP(I918,TVA!$A:$C,3,FALSE),"")</f>
        <v/>
      </c>
      <c r="K919" s="26">
        <f>IF(I918="","",ROUND((G918-H918)*VALUE(SUBSTITUTE(J918,"%",""))/100,2))</f>
        <v/>
      </c>
      <c r="L919" s="20">
        <f>IF(C918="","",IF(ABS(SUMIFS($G:$G,$C:$C,C918)-SUMIFS($H:$H,$C:$C,C918))&lt;=PARAMETRES!$C$2,"OK","À équilibrer"))</f>
        <v/>
      </c>
    </row>
    <row r="920">
      <c r="A920" s="27" t="n"/>
      <c r="B920" s="27" t="n"/>
      <c r="C920" s="27" t="n"/>
      <c r="D920" s="27" t="n"/>
      <c r="E920" s="27">
        <f>IFERROR(VLOOKUP(D919,PLAN_PCG!$A:$B,2,FALSE),"")</f>
        <v/>
      </c>
      <c r="F920" s="27" t="n"/>
      <c r="G920" s="28" t="n"/>
      <c r="H920" s="28" t="n"/>
      <c r="I920" s="27" t="n"/>
      <c r="J920" s="27">
        <f>IFERROR(VLOOKUP(I919,TVA!$A:$C,3,FALSE),"")</f>
        <v/>
      </c>
      <c r="K920" s="28">
        <f>IF(I919="","",ROUND((G919-H919)*VALUE(SUBSTITUTE(J919,"%",""))/100,2))</f>
        <v/>
      </c>
      <c r="L920" s="27">
        <f>IF(C919="","",IF(ABS(SUMIFS($G:$G,$C:$C,C919)-SUMIFS($H:$H,$C:$C,C919))&lt;=PARAMETRES!$C$2,"OK","À équilibrer"))</f>
        <v/>
      </c>
    </row>
    <row r="921">
      <c r="A921" s="22" t="n"/>
      <c r="B921" s="22" t="n"/>
      <c r="C921" s="22" t="n"/>
      <c r="D921" s="22" t="n"/>
      <c r="E921" s="20">
        <f>IFERROR(VLOOKUP(D920,PLAN_PCG!$A:$B,2,FALSE),"")</f>
        <v/>
      </c>
      <c r="F921" s="22" t="n"/>
      <c r="G921" s="23" t="n"/>
      <c r="H921" s="23" t="n"/>
      <c r="I921" s="22" t="n"/>
      <c r="J921" s="20">
        <f>IFERROR(VLOOKUP(I920,TVA!$A:$C,3,FALSE),"")</f>
        <v/>
      </c>
      <c r="K921" s="26">
        <f>IF(I920="","",ROUND((G920-H920)*VALUE(SUBSTITUTE(J920,"%",""))/100,2))</f>
        <v/>
      </c>
      <c r="L921" s="20">
        <f>IF(C920="","",IF(ABS(SUMIFS($G:$G,$C:$C,C920)-SUMIFS($H:$H,$C:$C,C920))&lt;=PARAMETRES!$C$2,"OK","À équilibrer"))</f>
        <v/>
      </c>
    </row>
    <row r="922">
      <c r="A922" s="27" t="n"/>
      <c r="B922" s="27" t="n"/>
      <c r="C922" s="27" t="n"/>
      <c r="D922" s="27" t="n"/>
      <c r="E922" s="27">
        <f>IFERROR(VLOOKUP(D921,PLAN_PCG!$A:$B,2,FALSE),"")</f>
        <v/>
      </c>
      <c r="F922" s="27" t="n"/>
      <c r="G922" s="28" t="n"/>
      <c r="H922" s="28" t="n"/>
      <c r="I922" s="27" t="n"/>
      <c r="J922" s="27">
        <f>IFERROR(VLOOKUP(I921,TVA!$A:$C,3,FALSE),"")</f>
        <v/>
      </c>
      <c r="K922" s="28">
        <f>IF(I921="","",ROUND((G921-H921)*VALUE(SUBSTITUTE(J921,"%",""))/100,2))</f>
        <v/>
      </c>
      <c r="L922" s="27">
        <f>IF(C921="","",IF(ABS(SUMIFS($G:$G,$C:$C,C921)-SUMIFS($H:$H,$C:$C,C921))&lt;=PARAMETRES!$C$2,"OK","À équilibrer"))</f>
        <v/>
      </c>
    </row>
    <row r="923">
      <c r="A923" s="22" t="n"/>
      <c r="B923" s="22" t="n"/>
      <c r="C923" s="22" t="n"/>
      <c r="D923" s="22" t="n"/>
      <c r="E923" s="20">
        <f>IFERROR(VLOOKUP(D922,PLAN_PCG!$A:$B,2,FALSE),"")</f>
        <v/>
      </c>
      <c r="F923" s="22" t="n"/>
      <c r="G923" s="23" t="n"/>
      <c r="H923" s="23" t="n"/>
      <c r="I923" s="22" t="n"/>
      <c r="J923" s="20">
        <f>IFERROR(VLOOKUP(I922,TVA!$A:$C,3,FALSE),"")</f>
        <v/>
      </c>
      <c r="K923" s="26">
        <f>IF(I922="","",ROUND((G922-H922)*VALUE(SUBSTITUTE(J922,"%",""))/100,2))</f>
        <v/>
      </c>
      <c r="L923" s="20">
        <f>IF(C922="","",IF(ABS(SUMIFS($G:$G,$C:$C,C922)-SUMIFS($H:$H,$C:$C,C922))&lt;=PARAMETRES!$C$2,"OK","À équilibrer"))</f>
        <v/>
      </c>
    </row>
    <row r="924">
      <c r="A924" s="27" t="n"/>
      <c r="B924" s="27" t="n"/>
      <c r="C924" s="27" t="n"/>
      <c r="D924" s="27" t="n"/>
      <c r="E924" s="27">
        <f>IFERROR(VLOOKUP(D923,PLAN_PCG!$A:$B,2,FALSE),"")</f>
        <v/>
      </c>
      <c r="F924" s="27" t="n"/>
      <c r="G924" s="28" t="n"/>
      <c r="H924" s="28" t="n"/>
      <c r="I924" s="27" t="n"/>
      <c r="J924" s="27">
        <f>IFERROR(VLOOKUP(I923,TVA!$A:$C,3,FALSE),"")</f>
        <v/>
      </c>
      <c r="K924" s="28">
        <f>IF(I923="","",ROUND((G923-H923)*VALUE(SUBSTITUTE(J923,"%",""))/100,2))</f>
        <v/>
      </c>
      <c r="L924" s="27">
        <f>IF(C923="","",IF(ABS(SUMIFS($G:$G,$C:$C,C923)-SUMIFS($H:$H,$C:$C,C923))&lt;=PARAMETRES!$C$2,"OK","À équilibrer"))</f>
        <v/>
      </c>
    </row>
    <row r="925">
      <c r="A925" s="22" t="n"/>
      <c r="B925" s="22" t="n"/>
      <c r="C925" s="22" t="n"/>
      <c r="D925" s="22" t="n"/>
      <c r="E925" s="20">
        <f>IFERROR(VLOOKUP(D924,PLAN_PCG!$A:$B,2,FALSE),"")</f>
        <v/>
      </c>
      <c r="F925" s="22" t="n"/>
      <c r="G925" s="23" t="n"/>
      <c r="H925" s="23" t="n"/>
      <c r="I925" s="22" t="n"/>
      <c r="J925" s="20">
        <f>IFERROR(VLOOKUP(I924,TVA!$A:$C,3,FALSE),"")</f>
        <v/>
      </c>
      <c r="K925" s="26">
        <f>IF(I924="","",ROUND((G924-H924)*VALUE(SUBSTITUTE(J924,"%",""))/100,2))</f>
        <v/>
      </c>
      <c r="L925" s="20">
        <f>IF(C924="","",IF(ABS(SUMIFS($G:$G,$C:$C,C924)-SUMIFS($H:$H,$C:$C,C924))&lt;=PARAMETRES!$C$2,"OK","À équilibrer"))</f>
        <v/>
      </c>
    </row>
    <row r="926">
      <c r="A926" s="27" t="n"/>
      <c r="B926" s="27" t="n"/>
      <c r="C926" s="27" t="n"/>
      <c r="D926" s="27" t="n"/>
      <c r="E926" s="27">
        <f>IFERROR(VLOOKUP(D925,PLAN_PCG!$A:$B,2,FALSE),"")</f>
        <v/>
      </c>
      <c r="F926" s="27" t="n"/>
      <c r="G926" s="28" t="n"/>
      <c r="H926" s="28" t="n"/>
      <c r="I926" s="27" t="n"/>
      <c r="J926" s="27">
        <f>IFERROR(VLOOKUP(I925,TVA!$A:$C,3,FALSE),"")</f>
        <v/>
      </c>
      <c r="K926" s="28">
        <f>IF(I925="","",ROUND((G925-H925)*VALUE(SUBSTITUTE(J925,"%",""))/100,2))</f>
        <v/>
      </c>
      <c r="L926" s="27">
        <f>IF(C925="","",IF(ABS(SUMIFS($G:$G,$C:$C,C925)-SUMIFS($H:$H,$C:$C,C925))&lt;=PARAMETRES!$C$2,"OK","À équilibrer"))</f>
        <v/>
      </c>
    </row>
    <row r="927">
      <c r="A927" s="22" t="n"/>
      <c r="B927" s="22" t="n"/>
      <c r="C927" s="22" t="n"/>
      <c r="D927" s="22" t="n"/>
      <c r="E927" s="20">
        <f>IFERROR(VLOOKUP(D926,PLAN_PCG!$A:$B,2,FALSE),"")</f>
        <v/>
      </c>
      <c r="F927" s="22" t="n"/>
      <c r="G927" s="23" t="n"/>
      <c r="H927" s="23" t="n"/>
      <c r="I927" s="22" t="n"/>
      <c r="J927" s="20">
        <f>IFERROR(VLOOKUP(I926,TVA!$A:$C,3,FALSE),"")</f>
        <v/>
      </c>
      <c r="K927" s="26">
        <f>IF(I926="","",ROUND((G926-H926)*VALUE(SUBSTITUTE(J926,"%",""))/100,2))</f>
        <v/>
      </c>
      <c r="L927" s="20">
        <f>IF(C926="","",IF(ABS(SUMIFS($G:$G,$C:$C,C926)-SUMIFS($H:$H,$C:$C,C926))&lt;=PARAMETRES!$C$2,"OK","À équilibrer"))</f>
        <v/>
      </c>
    </row>
    <row r="928">
      <c r="A928" s="27" t="n"/>
      <c r="B928" s="27" t="n"/>
      <c r="C928" s="27" t="n"/>
      <c r="D928" s="27" t="n"/>
      <c r="E928" s="27">
        <f>IFERROR(VLOOKUP(D927,PLAN_PCG!$A:$B,2,FALSE),"")</f>
        <v/>
      </c>
      <c r="F928" s="27" t="n"/>
      <c r="G928" s="28" t="n"/>
      <c r="H928" s="28" t="n"/>
      <c r="I928" s="27" t="n"/>
      <c r="J928" s="27">
        <f>IFERROR(VLOOKUP(I927,TVA!$A:$C,3,FALSE),"")</f>
        <v/>
      </c>
      <c r="K928" s="28">
        <f>IF(I927="","",ROUND((G927-H927)*VALUE(SUBSTITUTE(J927,"%",""))/100,2))</f>
        <v/>
      </c>
      <c r="L928" s="27">
        <f>IF(C927="","",IF(ABS(SUMIFS($G:$G,$C:$C,C927)-SUMIFS($H:$H,$C:$C,C927))&lt;=PARAMETRES!$C$2,"OK","À équilibrer"))</f>
        <v/>
      </c>
    </row>
    <row r="929">
      <c r="A929" s="22" t="n"/>
      <c r="B929" s="22" t="n"/>
      <c r="C929" s="22" t="n"/>
      <c r="D929" s="22" t="n"/>
      <c r="E929" s="20">
        <f>IFERROR(VLOOKUP(D928,PLAN_PCG!$A:$B,2,FALSE),"")</f>
        <v/>
      </c>
      <c r="F929" s="22" t="n"/>
      <c r="G929" s="23" t="n"/>
      <c r="H929" s="23" t="n"/>
      <c r="I929" s="22" t="n"/>
      <c r="J929" s="20">
        <f>IFERROR(VLOOKUP(I928,TVA!$A:$C,3,FALSE),"")</f>
        <v/>
      </c>
      <c r="K929" s="26">
        <f>IF(I928="","",ROUND((G928-H928)*VALUE(SUBSTITUTE(J928,"%",""))/100,2))</f>
        <v/>
      </c>
      <c r="L929" s="20">
        <f>IF(C928="","",IF(ABS(SUMIFS($G:$G,$C:$C,C928)-SUMIFS($H:$H,$C:$C,C928))&lt;=PARAMETRES!$C$2,"OK","À équilibrer"))</f>
        <v/>
      </c>
    </row>
    <row r="930">
      <c r="A930" s="27" t="n"/>
      <c r="B930" s="27" t="n"/>
      <c r="C930" s="27" t="n"/>
      <c r="D930" s="27" t="n"/>
      <c r="E930" s="27">
        <f>IFERROR(VLOOKUP(D929,PLAN_PCG!$A:$B,2,FALSE),"")</f>
        <v/>
      </c>
      <c r="F930" s="27" t="n"/>
      <c r="G930" s="28" t="n"/>
      <c r="H930" s="28" t="n"/>
      <c r="I930" s="27" t="n"/>
      <c r="J930" s="27">
        <f>IFERROR(VLOOKUP(I929,TVA!$A:$C,3,FALSE),"")</f>
        <v/>
      </c>
      <c r="K930" s="28">
        <f>IF(I929="","",ROUND((G929-H929)*VALUE(SUBSTITUTE(J929,"%",""))/100,2))</f>
        <v/>
      </c>
      <c r="L930" s="27">
        <f>IF(C929="","",IF(ABS(SUMIFS($G:$G,$C:$C,C929)-SUMIFS($H:$H,$C:$C,C929))&lt;=PARAMETRES!$C$2,"OK","À équilibrer"))</f>
        <v/>
      </c>
    </row>
    <row r="931">
      <c r="A931" s="22" t="n"/>
      <c r="B931" s="22" t="n"/>
      <c r="C931" s="22" t="n"/>
      <c r="D931" s="22" t="n"/>
      <c r="E931" s="20">
        <f>IFERROR(VLOOKUP(D930,PLAN_PCG!$A:$B,2,FALSE),"")</f>
        <v/>
      </c>
      <c r="F931" s="22" t="n"/>
      <c r="G931" s="23" t="n"/>
      <c r="H931" s="23" t="n"/>
      <c r="I931" s="22" t="n"/>
      <c r="J931" s="20">
        <f>IFERROR(VLOOKUP(I930,TVA!$A:$C,3,FALSE),"")</f>
        <v/>
      </c>
      <c r="K931" s="26">
        <f>IF(I930="","",ROUND((G930-H930)*VALUE(SUBSTITUTE(J930,"%",""))/100,2))</f>
        <v/>
      </c>
      <c r="L931" s="20">
        <f>IF(C930="","",IF(ABS(SUMIFS($G:$G,$C:$C,C930)-SUMIFS($H:$H,$C:$C,C930))&lt;=PARAMETRES!$C$2,"OK","À équilibrer"))</f>
        <v/>
      </c>
    </row>
    <row r="932">
      <c r="A932" s="27" t="n"/>
      <c r="B932" s="27" t="n"/>
      <c r="C932" s="27" t="n"/>
      <c r="D932" s="27" t="n"/>
      <c r="E932" s="27">
        <f>IFERROR(VLOOKUP(D931,PLAN_PCG!$A:$B,2,FALSE),"")</f>
        <v/>
      </c>
      <c r="F932" s="27" t="n"/>
      <c r="G932" s="28" t="n"/>
      <c r="H932" s="28" t="n"/>
      <c r="I932" s="27" t="n"/>
      <c r="J932" s="27">
        <f>IFERROR(VLOOKUP(I931,TVA!$A:$C,3,FALSE),"")</f>
        <v/>
      </c>
      <c r="K932" s="28">
        <f>IF(I931="","",ROUND((G931-H931)*VALUE(SUBSTITUTE(J931,"%",""))/100,2))</f>
        <v/>
      </c>
      <c r="L932" s="27">
        <f>IF(C931="","",IF(ABS(SUMIFS($G:$G,$C:$C,C931)-SUMIFS($H:$H,$C:$C,C931))&lt;=PARAMETRES!$C$2,"OK","À équilibrer"))</f>
        <v/>
      </c>
    </row>
    <row r="933">
      <c r="A933" s="22" t="n"/>
      <c r="B933" s="22" t="n"/>
      <c r="C933" s="22" t="n"/>
      <c r="D933" s="22" t="n"/>
      <c r="E933" s="20">
        <f>IFERROR(VLOOKUP(D932,PLAN_PCG!$A:$B,2,FALSE),"")</f>
        <v/>
      </c>
      <c r="F933" s="22" t="n"/>
      <c r="G933" s="23" t="n"/>
      <c r="H933" s="23" t="n"/>
      <c r="I933" s="22" t="n"/>
      <c r="J933" s="20">
        <f>IFERROR(VLOOKUP(I932,TVA!$A:$C,3,FALSE),"")</f>
        <v/>
      </c>
      <c r="K933" s="26">
        <f>IF(I932="","",ROUND((G932-H932)*VALUE(SUBSTITUTE(J932,"%",""))/100,2))</f>
        <v/>
      </c>
      <c r="L933" s="20">
        <f>IF(C932="","",IF(ABS(SUMIFS($G:$G,$C:$C,C932)-SUMIFS($H:$H,$C:$C,C932))&lt;=PARAMETRES!$C$2,"OK","À équilibrer"))</f>
        <v/>
      </c>
    </row>
    <row r="934">
      <c r="A934" s="27" t="n"/>
      <c r="B934" s="27" t="n"/>
      <c r="C934" s="27" t="n"/>
      <c r="D934" s="27" t="n"/>
      <c r="E934" s="27">
        <f>IFERROR(VLOOKUP(D933,PLAN_PCG!$A:$B,2,FALSE),"")</f>
        <v/>
      </c>
      <c r="F934" s="27" t="n"/>
      <c r="G934" s="28" t="n"/>
      <c r="H934" s="28" t="n"/>
      <c r="I934" s="27" t="n"/>
      <c r="J934" s="27">
        <f>IFERROR(VLOOKUP(I933,TVA!$A:$C,3,FALSE),"")</f>
        <v/>
      </c>
      <c r="K934" s="28">
        <f>IF(I933="","",ROUND((G933-H933)*VALUE(SUBSTITUTE(J933,"%",""))/100,2))</f>
        <v/>
      </c>
      <c r="L934" s="27">
        <f>IF(C933="","",IF(ABS(SUMIFS($G:$G,$C:$C,C933)-SUMIFS($H:$H,$C:$C,C933))&lt;=PARAMETRES!$C$2,"OK","À équilibrer"))</f>
        <v/>
      </c>
    </row>
    <row r="935">
      <c r="A935" s="22" t="n"/>
      <c r="B935" s="22" t="n"/>
      <c r="C935" s="22" t="n"/>
      <c r="D935" s="22" t="n"/>
      <c r="E935" s="20">
        <f>IFERROR(VLOOKUP(D934,PLAN_PCG!$A:$B,2,FALSE),"")</f>
        <v/>
      </c>
      <c r="F935" s="22" t="n"/>
      <c r="G935" s="23" t="n"/>
      <c r="H935" s="23" t="n"/>
      <c r="I935" s="22" t="n"/>
      <c r="J935" s="20">
        <f>IFERROR(VLOOKUP(I934,TVA!$A:$C,3,FALSE),"")</f>
        <v/>
      </c>
      <c r="K935" s="26">
        <f>IF(I934="","",ROUND((G934-H934)*VALUE(SUBSTITUTE(J934,"%",""))/100,2))</f>
        <v/>
      </c>
      <c r="L935" s="20">
        <f>IF(C934="","",IF(ABS(SUMIFS($G:$G,$C:$C,C934)-SUMIFS($H:$H,$C:$C,C934))&lt;=PARAMETRES!$C$2,"OK","À équilibrer"))</f>
        <v/>
      </c>
    </row>
    <row r="936">
      <c r="A936" s="27" t="n"/>
      <c r="B936" s="27" t="n"/>
      <c r="C936" s="27" t="n"/>
      <c r="D936" s="27" t="n"/>
      <c r="E936" s="27">
        <f>IFERROR(VLOOKUP(D935,PLAN_PCG!$A:$B,2,FALSE),"")</f>
        <v/>
      </c>
      <c r="F936" s="27" t="n"/>
      <c r="G936" s="28" t="n"/>
      <c r="H936" s="28" t="n"/>
      <c r="I936" s="27" t="n"/>
      <c r="J936" s="27">
        <f>IFERROR(VLOOKUP(I935,TVA!$A:$C,3,FALSE),"")</f>
        <v/>
      </c>
      <c r="K936" s="28">
        <f>IF(I935="","",ROUND((G935-H935)*VALUE(SUBSTITUTE(J935,"%",""))/100,2))</f>
        <v/>
      </c>
      <c r="L936" s="27">
        <f>IF(C935="","",IF(ABS(SUMIFS($G:$G,$C:$C,C935)-SUMIFS($H:$H,$C:$C,C935))&lt;=PARAMETRES!$C$2,"OK","À équilibrer"))</f>
        <v/>
      </c>
    </row>
    <row r="937">
      <c r="A937" s="22" t="n"/>
      <c r="B937" s="22" t="n"/>
      <c r="C937" s="22" t="n"/>
      <c r="D937" s="22" t="n"/>
      <c r="E937" s="20">
        <f>IFERROR(VLOOKUP(D936,PLAN_PCG!$A:$B,2,FALSE),"")</f>
        <v/>
      </c>
      <c r="F937" s="22" t="n"/>
      <c r="G937" s="23" t="n"/>
      <c r="H937" s="23" t="n"/>
      <c r="I937" s="22" t="n"/>
      <c r="J937" s="20">
        <f>IFERROR(VLOOKUP(I936,TVA!$A:$C,3,FALSE),"")</f>
        <v/>
      </c>
      <c r="K937" s="26">
        <f>IF(I936="","",ROUND((G936-H936)*VALUE(SUBSTITUTE(J936,"%",""))/100,2))</f>
        <v/>
      </c>
      <c r="L937" s="20">
        <f>IF(C936="","",IF(ABS(SUMIFS($G:$G,$C:$C,C936)-SUMIFS($H:$H,$C:$C,C936))&lt;=PARAMETRES!$C$2,"OK","À équilibrer"))</f>
        <v/>
      </c>
    </row>
    <row r="938">
      <c r="A938" s="27" t="n"/>
      <c r="B938" s="27" t="n"/>
      <c r="C938" s="27" t="n"/>
      <c r="D938" s="27" t="n"/>
      <c r="E938" s="27">
        <f>IFERROR(VLOOKUP(D937,PLAN_PCG!$A:$B,2,FALSE),"")</f>
        <v/>
      </c>
      <c r="F938" s="27" t="n"/>
      <c r="G938" s="28" t="n"/>
      <c r="H938" s="28" t="n"/>
      <c r="I938" s="27" t="n"/>
      <c r="J938" s="27">
        <f>IFERROR(VLOOKUP(I937,TVA!$A:$C,3,FALSE),"")</f>
        <v/>
      </c>
      <c r="K938" s="28">
        <f>IF(I937="","",ROUND((G937-H937)*VALUE(SUBSTITUTE(J937,"%",""))/100,2))</f>
        <v/>
      </c>
      <c r="L938" s="27">
        <f>IF(C937="","",IF(ABS(SUMIFS($G:$G,$C:$C,C937)-SUMIFS($H:$H,$C:$C,C937))&lt;=PARAMETRES!$C$2,"OK","À équilibrer"))</f>
        <v/>
      </c>
    </row>
    <row r="939">
      <c r="A939" s="22" t="n"/>
      <c r="B939" s="22" t="n"/>
      <c r="C939" s="22" t="n"/>
      <c r="D939" s="22" t="n"/>
      <c r="E939" s="20">
        <f>IFERROR(VLOOKUP(D938,PLAN_PCG!$A:$B,2,FALSE),"")</f>
        <v/>
      </c>
      <c r="F939" s="22" t="n"/>
      <c r="G939" s="23" t="n"/>
      <c r="H939" s="23" t="n"/>
      <c r="I939" s="22" t="n"/>
      <c r="J939" s="20">
        <f>IFERROR(VLOOKUP(I938,TVA!$A:$C,3,FALSE),"")</f>
        <v/>
      </c>
      <c r="K939" s="26">
        <f>IF(I938="","",ROUND((G938-H938)*VALUE(SUBSTITUTE(J938,"%",""))/100,2))</f>
        <v/>
      </c>
      <c r="L939" s="20">
        <f>IF(C938="","",IF(ABS(SUMIFS($G:$G,$C:$C,C938)-SUMIFS($H:$H,$C:$C,C938))&lt;=PARAMETRES!$C$2,"OK","À équilibrer"))</f>
        <v/>
      </c>
    </row>
    <row r="940">
      <c r="A940" s="27" t="n"/>
      <c r="B940" s="27" t="n"/>
      <c r="C940" s="27" t="n"/>
      <c r="D940" s="27" t="n"/>
      <c r="E940" s="27">
        <f>IFERROR(VLOOKUP(D939,PLAN_PCG!$A:$B,2,FALSE),"")</f>
        <v/>
      </c>
      <c r="F940" s="27" t="n"/>
      <c r="G940" s="28" t="n"/>
      <c r="H940" s="28" t="n"/>
      <c r="I940" s="27" t="n"/>
      <c r="J940" s="27">
        <f>IFERROR(VLOOKUP(I939,TVA!$A:$C,3,FALSE),"")</f>
        <v/>
      </c>
      <c r="K940" s="28">
        <f>IF(I939="","",ROUND((G939-H939)*VALUE(SUBSTITUTE(J939,"%",""))/100,2))</f>
        <v/>
      </c>
      <c r="L940" s="27">
        <f>IF(C939="","",IF(ABS(SUMIFS($G:$G,$C:$C,C939)-SUMIFS($H:$H,$C:$C,C939))&lt;=PARAMETRES!$C$2,"OK","À équilibrer"))</f>
        <v/>
      </c>
    </row>
    <row r="941">
      <c r="A941" s="22" t="n"/>
      <c r="B941" s="22" t="n"/>
      <c r="C941" s="22" t="n"/>
      <c r="D941" s="22" t="n"/>
      <c r="E941" s="20">
        <f>IFERROR(VLOOKUP(D940,PLAN_PCG!$A:$B,2,FALSE),"")</f>
        <v/>
      </c>
      <c r="F941" s="22" t="n"/>
      <c r="G941" s="23" t="n"/>
      <c r="H941" s="23" t="n"/>
      <c r="I941" s="22" t="n"/>
      <c r="J941" s="20">
        <f>IFERROR(VLOOKUP(I940,TVA!$A:$C,3,FALSE),"")</f>
        <v/>
      </c>
      <c r="K941" s="26">
        <f>IF(I940="","",ROUND((G940-H940)*VALUE(SUBSTITUTE(J940,"%",""))/100,2))</f>
        <v/>
      </c>
      <c r="L941" s="20">
        <f>IF(C940="","",IF(ABS(SUMIFS($G:$G,$C:$C,C940)-SUMIFS($H:$H,$C:$C,C940))&lt;=PARAMETRES!$C$2,"OK","À équilibrer"))</f>
        <v/>
      </c>
    </row>
    <row r="942">
      <c r="A942" s="27" t="n"/>
      <c r="B942" s="27" t="n"/>
      <c r="C942" s="27" t="n"/>
      <c r="D942" s="27" t="n"/>
      <c r="E942" s="27">
        <f>IFERROR(VLOOKUP(D941,PLAN_PCG!$A:$B,2,FALSE),"")</f>
        <v/>
      </c>
      <c r="F942" s="27" t="n"/>
      <c r="G942" s="28" t="n"/>
      <c r="H942" s="28" t="n"/>
      <c r="I942" s="27" t="n"/>
      <c r="J942" s="27">
        <f>IFERROR(VLOOKUP(I941,TVA!$A:$C,3,FALSE),"")</f>
        <v/>
      </c>
      <c r="K942" s="28">
        <f>IF(I941="","",ROUND((G941-H941)*VALUE(SUBSTITUTE(J941,"%",""))/100,2))</f>
        <v/>
      </c>
      <c r="L942" s="27">
        <f>IF(C941="","",IF(ABS(SUMIFS($G:$G,$C:$C,C941)-SUMIFS($H:$H,$C:$C,C941))&lt;=PARAMETRES!$C$2,"OK","À équilibrer"))</f>
        <v/>
      </c>
    </row>
    <row r="943">
      <c r="A943" s="22" t="n"/>
      <c r="B943" s="22" t="n"/>
      <c r="C943" s="22" t="n"/>
      <c r="D943" s="22" t="n"/>
      <c r="E943" s="20">
        <f>IFERROR(VLOOKUP(D942,PLAN_PCG!$A:$B,2,FALSE),"")</f>
        <v/>
      </c>
      <c r="F943" s="22" t="n"/>
      <c r="G943" s="23" t="n"/>
      <c r="H943" s="23" t="n"/>
      <c r="I943" s="22" t="n"/>
      <c r="J943" s="20">
        <f>IFERROR(VLOOKUP(I942,TVA!$A:$C,3,FALSE),"")</f>
        <v/>
      </c>
      <c r="K943" s="26">
        <f>IF(I942="","",ROUND((G942-H942)*VALUE(SUBSTITUTE(J942,"%",""))/100,2))</f>
        <v/>
      </c>
      <c r="L943" s="20">
        <f>IF(C942="","",IF(ABS(SUMIFS($G:$G,$C:$C,C942)-SUMIFS($H:$H,$C:$C,C942))&lt;=PARAMETRES!$C$2,"OK","À équilibrer"))</f>
        <v/>
      </c>
    </row>
    <row r="944">
      <c r="A944" s="27" t="n"/>
      <c r="B944" s="27" t="n"/>
      <c r="C944" s="27" t="n"/>
      <c r="D944" s="27" t="n"/>
      <c r="E944" s="27">
        <f>IFERROR(VLOOKUP(D943,PLAN_PCG!$A:$B,2,FALSE),"")</f>
        <v/>
      </c>
      <c r="F944" s="27" t="n"/>
      <c r="G944" s="28" t="n"/>
      <c r="H944" s="28" t="n"/>
      <c r="I944" s="27" t="n"/>
      <c r="J944" s="27">
        <f>IFERROR(VLOOKUP(I943,TVA!$A:$C,3,FALSE),"")</f>
        <v/>
      </c>
      <c r="K944" s="28">
        <f>IF(I943="","",ROUND((G943-H943)*VALUE(SUBSTITUTE(J943,"%",""))/100,2))</f>
        <v/>
      </c>
      <c r="L944" s="27">
        <f>IF(C943="","",IF(ABS(SUMIFS($G:$G,$C:$C,C943)-SUMIFS($H:$H,$C:$C,C943))&lt;=PARAMETRES!$C$2,"OK","À équilibrer"))</f>
        <v/>
      </c>
    </row>
    <row r="945">
      <c r="A945" s="22" t="n"/>
      <c r="B945" s="22" t="n"/>
      <c r="C945" s="22" t="n"/>
      <c r="D945" s="22" t="n"/>
      <c r="E945" s="20">
        <f>IFERROR(VLOOKUP(D944,PLAN_PCG!$A:$B,2,FALSE),"")</f>
        <v/>
      </c>
      <c r="F945" s="22" t="n"/>
      <c r="G945" s="23" t="n"/>
      <c r="H945" s="23" t="n"/>
      <c r="I945" s="22" t="n"/>
      <c r="J945" s="20">
        <f>IFERROR(VLOOKUP(I944,TVA!$A:$C,3,FALSE),"")</f>
        <v/>
      </c>
      <c r="K945" s="26">
        <f>IF(I944="","",ROUND((G944-H944)*VALUE(SUBSTITUTE(J944,"%",""))/100,2))</f>
        <v/>
      </c>
      <c r="L945" s="20">
        <f>IF(C944="","",IF(ABS(SUMIFS($G:$G,$C:$C,C944)-SUMIFS($H:$H,$C:$C,C944))&lt;=PARAMETRES!$C$2,"OK","À équilibrer"))</f>
        <v/>
      </c>
    </row>
    <row r="946">
      <c r="A946" s="27" t="n"/>
      <c r="B946" s="27" t="n"/>
      <c r="C946" s="27" t="n"/>
      <c r="D946" s="27" t="n"/>
      <c r="E946" s="27">
        <f>IFERROR(VLOOKUP(D945,PLAN_PCG!$A:$B,2,FALSE),"")</f>
        <v/>
      </c>
      <c r="F946" s="27" t="n"/>
      <c r="G946" s="28" t="n"/>
      <c r="H946" s="28" t="n"/>
      <c r="I946" s="27" t="n"/>
      <c r="J946" s="27">
        <f>IFERROR(VLOOKUP(I945,TVA!$A:$C,3,FALSE),"")</f>
        <v/>
      </c>
      <c r="K946" s="28">
        <f>IF(I945="","",ROUND((G945-H945)*VALUE(SUBSTITUTE(J945,"%",""))/100,2))</f>
        <v/>
      </c>
      <c r="L946" s="27">
        <f>IF(C945="","",IF(ABS(SUMIFS($G:$G,$C:$C,C945)-SUMIFS($H:$H,$C:$C,C945))&lt;=PARAMETRES!$C$2,"OK","À équilibrer"))</f>
        <v/>
      </c>
    </row>
    <row r="947">
      <c r="A947" s="22" t="n"/>
      <c r="B947" s="22" t="n"/>
      <c r="C947" s="22" t="n"/>
      <c r="D947" s="22" t="n"/>
      <c r="E947" s="20">
        <f>IFERROR(VLOOKUP(D946,PLAN_PCG!$A:$B,2,FALSE),"")</f>
        <v/>
      </c>
      <c r="F947" s="22" t="n"/>
      <c r="G947" s="23" t="n"/>
      <c r="H947" s="23" t="n"/>
      <c r="I947" s="22" t="n"/>
      <c r="J947" s="20">
        <f>IFERROR(VLOOKUP(I946,TVA!$A:$C,3,FALSE),"")</f>
        <v/>
      </c>
      <c r="K947" s="26">
        <f>IF(I946="","",ROUND((G946-H946)*VALUE(SUBSTITUTE(J946,"%",""))/100,2))</f>
        <v/>
      </c>
      <c r="L947" s="20">
        <f>IF(C946="","",IF(ABS(SUMIFS($G:$G,$C:$C,C946)-SUMIFS($H:$H,$C:$C,C946))&lt;=PARAMETRES!$C$2,"OK","À équilibrer"))</f>
        <v/>
      </c>
    </row>
    <row r="948">
      <c r="A948" s="27" t="n"/>
      <c r="B948" s="27" t="n"/>
      <c r="C948" s="27" t="n"/>
      <c r="D948" s="27" t="n"/>
      <c r="E948" s="27">
        <f>IFERROR(VLOOKUP(D947,PLAN_PCG!$A:$B,2,FALSE),"")</f>
        <v/>
      </c>
      <c r="F948" s="27" t="n"/>
      <c r="G948" s="28" t="n"/>
      <c r="H948" s="28" t="n"/>
      <c r="I948" s="27" t="n"/>
      <c r="J948" s="27">
        <f>IFERROR(VLOOKUP(I947,TVA!$A:$C,3,FALSE),"")</f>
        <v/>
      </c>
      <c r="K948" s="28">
        <f>IF(I947="","",ROUND((G947-H947)*VALUE(SUBSTITUTE(J947,"%",""))/100,2))</f>
        <v/>
      </c>
      <c r="L948" s="27">
        <f>IF(C947="","",IF(ABS(SUMIFS($G:$G,$C:$C,C947)-SUMIFS($H:$H,$C:$C,C947))&lt;=PARAMETRES!$C$2,"OK","À équilibrer"))</f>
        <v/>
      </c>
    </row>
    <row r="949">
      <c r="A949" s="22" t="n"/>
      <c r="B949" s="22" t="n"/>
      <c r="C949" s="22" t="n"/>
      <c r="D949" s="22" t="n"/>
      <c r="E949" s="20">
        <f>IFERROR(VLOOKUP(D948,PLAN_PCG!$A:$B,2,FALSE),"")</f>
        <v/>
      </c>
      <c r="F949" s="22" t="n"/>
      <c r="G949" s="23" t="n"/>
      <c r="H949" s="23" t="n"/>
      <c r="I949" s="22" t="n"/>
      <c r="J949" s="20">
        <f>IFERROR(VLOOKUP(I948,TVA!$A:$C,3,FALSE),"")</f>
        <v/>
      </c>
      <c r="K949" s="26">
        <f>IF(I948="","",ROUND((G948-H948)*VALUE(SUBSTITUTE(J948,"%",""))/100,2))</f>
        <v/>
      </c>
      <c r="L949" s="20">
        <f>IF(C948="","",IF(ABS(SUMIFS($G:$G,$C:$C,C948)-SUMIFS($H:$H,$C:$C,C948))&lt;=PARAMETRES!$C$2,"OK","À équilibrer"))</f>
        <v/>
      </c>
    </row>
    <row r="950">
      <c r="A950" s="27" t="n"/>
      <c r="B950" s="27" t="n"/>
      <c r="C950" s="27" t="n"/>
      <c r="D950" s="27" t="n"/>
      <c r="E950" s="27">
        <f>IFERROR(VLOOKUP(D949,PLAN_PCG!$A:$B,2,FALSE),"")</f>
        <v/>
      </c>
      <c r="F950" s="27" t="n"/>
      <c r="G950" s="28" t="n"/>
      <c r="H950" s="28" t="n"/>
      <c r="I950" s="27" t="n"/>
      <c r="J950" s="27">
        <f>IFERROR(VLOOKUP(I949,TVA!$A:$C,3,FALSE),"")</f>
        <v/>
      </c>
      <c r="K950" s="28">
        <f>IF(I949="","",ROUND((G949-H949)*VALUE(SUBSTITUTE(J949,"%",""))/100,2))</f>
        <v/>
      </c>
      <c r="L950" s="27">
        <f>IF(C949="","",IF(ABS(SUMIFS($G:$G,$C:$C,C949)-SUMIFS($H:$H,$C:$C,C949))&lt;=PARAMETRES!$C$2,"OK","À équilibrer"))</f>
        <v/>
      </c>
    </row>
    <row r="951">
      <c r="A951" s="22" t="n"/>
      <c r="B951" s="22" t="n"/>
      <c r="C951" s="22" t="n"/>
      <c r="D951" s="22" t="n"/>
      <c r="E951" s="20">
        <f>IFERROR(VLOOKUP(D950,PLAN_PCG!$A:$B,2,FALSE),"")</f>
        <v/>
      </c>
      <c r="F951" s="22" t="n"/>
      <c r="G951" s="23" t="n"/>
      <c r="H951" s="23" t="n"/>
      <c r="I951" s="22" t="n"/>
      <c r="J951" s="20">
        <f>IFERROR(VLOOKUP(I950,TVA!$A:$C,3,FALSE),"")</f>
        <v/>
      </c>
      <c r="K951" s="26">
        <f>IF(I950="","",ROUND((G950-H950)*VALUE(SUBSTITUTE(J950,"%",""))/100,2))</f>
        <v/>
      </c>
      <c r="L951" s="20">
        <f>IF(C950="","",IF(ABS(SUMIFS($G:$G,$C:$C,C950)-SUMIFS($H:$H,$C:$C,C950))&lt;=PARAMETRES!$C$2,"OK","À équilibrer"))</f>
        <v/>
      </c>
    </row>
    <row r="952">
      <c r="A952" s="27" t="n"/>
      <c r="B952" s="27" t="n"/>
      <c r="C952" s="27" t="n"/>
      <c r="D952" s="27" t="n"/>
      <c r="E952" s="27">
        <f>IFERROR(VLOOKUP(D951,PLAN_PCG!$A:$B,2,FALSE),"")</f>
        <v/>
      </c>
      <c r="F952" s="27" t="n"/>
      <c r="G952" s="28" t="n"/>
      <c r="H952" s="28" t="n"/>
      <c r="I952" s="27" t="n"/>
      <c r="J952" s="27">
        <f>IFERROR(VLOOKUP(I951,TVA!$A:$C,3,FALSE),"")</f>
        <v/>
      </c>
      <c r="K952" s="28">
        <f>IF(I951="","",ROUND((G951-H951)*VALUE(SUBSTITUTE(J951,"%",""))/100,2))</f>
        <v/>
      </c>
      <c r="L952" s="27">
        <f>IF(C951="","",IF(ABS(SUMIFS($G:$G,$C:$C,C951)-SUMIFS($H:$H,$C:$C,C951))&lt;=PARAMETRES!$C$2,"OK","À équilibrer"))</f>
        <v/>
      </c>
    </row>
    <row r="953">
      <c r="A953" s="22" t="n"/>
      <c r="B953" s="22" t="n"/>
      <c r="C953" s="22" t="n"/>
      <c r="D953" s="22" t="n"/>
      <c r="E953" s="20">
        <f>IFERROR(VLOOKUP(D952,PLAN_PCG!$A:$B,2,FALSE),"")</f>
        <v/>
      </c>
      <c r="F953" s="22" t="n"/>
      <c r="G953" s="23" t="n"/>
      <c r="H953" s="23" t="n"/>
      <c r="I953" s="22" t="n"/>
      <c r="J953" s="20">
        <f>IFERROR(VLOOKUP(I952,TVA!$A:$C,3,FALSE),"")</f>
        <v/>
      </c>
      <c r="K953" s="26">
        <f>IF(I952="","",ROUND((G952-H952)*VALUE(SUBSTITUTE(J952,"%",""))/100,2))</f>
        <v/>
      </c>
      <c r="L953" s="20">
        <f>IF(C952="","",IF(ABS(SUMIFS($G:$G,$C:$C,C952)-SUMIFS($H:$H,$C:$C,C952))&lt;=PARAMETRES!$C$2,"OK","À équilibrer"))</f>
        <v/>
      </c>
    </row>
    <row r="954">
      <c r="A954" s="27" t="n"/>
      <c r="B954" s="27" t="n"/>
      <c r="C954" s="27" t="n"/>
      <c r="D954" s="27" t="n"/>
      <c r="E954" s="27">
        <f>IFERROR(VLOOKUP(D953,PLAN_PCG!$A:$B,2,FALSE),"")</f>
        <v/>
      </c>
      <c r="F954" s="27" t="n"/>
      <c r="G954" s="28" t="n"/>
      <c r="H954" s="28" t="n"/>
      <c r="I954" s="27" t="n"/>
      <c r="J954" s="27">
        <f>IFERROR(VLOOKUP(I953,TVA!$A:$C,3,FALSE),"")</f>
        <v/>
      </c>
      <c r="K954" s="28">
        <f>IF(I953="","",ROUND((G953-H953)*VALUE(SUBSTITUTE(J953,"%",""))/100,2))</f>
        <v/>
      </c>
      <c r="L954" s="27">
        <f>IF(C953="","",IF(ABS(SUMIFS($G:$G,$C:$C,C953)-SUMIFS($H:$H,$C:$C,C953))&lt;=PARAMETRES!$C$2,"OK","À équilibrer"))</f>
        <v/>
      </c>
    </row>
    <row r="955">
      <c r="A955" s="22" t="n"/>
      <c r="B955" s="22" t="n"/>
      <c r="C955" s="22" t="n"/>
      <c r="D955" s="22" t="n"/>
      <c r="E955" s="20">
        <f>IFERROR(VLOOKUP(D954,PLAN_PCG!$A:$B,2,FALSE),"")</f>
        <v/>
      </c>
      <c r="F955" s="22" t="n"/>
      <c r="G955" s="23" t="n"/>
      <c r="H955" s="23" t="n"/>
      <c r="I955" s="22" t="n"/>
      <c r="J955" s="20">
        <f>IFERROR(VLOOKUP(I954,TVA!$A:$C,3,FALSE),"")</f>
        <v/>
      </c>
      <c r="K955" s="26">
        <f>IF(I954="","",ROUND((G954-H954)*VALUE(SUBSTITUTE(J954,"%",""))/100,2))</f>
        <v/>
      </c>
      <c r="L955" s="20">
        <f>IF(C954="","",IF(ABS(SUMIFS($G:$G,$C:$C,C954)-SUMIFS($H:$H,$C:$C,C954))&lt;=PARAMETRES!$C$2,"OK","À équilibrer"))</f>
        <v/>
      </c>
    </row>
    <row r="956">
      <c r="A956" s="27" t="n"/>
      <c r="B956" s="27" t="n"/>
      <c r="C956" s="27" t="n"/>
      <c r="D956" s="27" t="n"/>
      <c r="E956" s="27">
        <f>IFERROR(VLOOKUP(D955,PLAN_PCG!$A:$B,2,FALSE),"")</f>
        <v/>
      </c>
      <c r="F956" s="27" t="n"/>
      <c r="G956" s="28" t="n"/>
      <c r="H956" s="28" t="n"/>
      <c r="I956" s="27" t="n"/>
      <c r="J956" s="27">
        <f>IFERROR(VLOOKUP(I955,TVA!$A:$C,3,FALSE),"")</f>
        <v/>
      </c>
      <c r="K956" s="28">
        <f>IF(I955="","",ROUND((G955-H955)*VALUE(SUBSTITUTE(J955,"%",""))/100,2))</f>
        <v/>
      </c>
      <c r="L956" s="27">
        <f>IF(C955="","",IF(ABS(SUMIFS($G:$G,$C:$C,C955)-SUMIFS($H:$H,$C:$C,C955))&lt;=PARAMETRES!$C$2,"OK","À équilibrer"))</f>
        <v/>
      </c>
    </row>
    <row r="957">
      <c r="A957" s="22" t="n"/>
      <c r="B957" s="22" t="n"/>
      <c r="C957" s="22" t="n"/>
      <c r="D957" s="22" t="n"/>
      <c r="E957" s="20">
        <f>IFERROR(VLOOKUP(D956,PLAN_PCG!$A:$B,2,FALSE),"")</f>
        <v/>
      </c>
      <c r="F957" s="22" t="n"/>
      <c r="G957" s="23" t="n"/>
      <c r="H957" s="23" t="n"/>
      <c r="I957" s="22" t="n"/>
      <c r="J957" s="20">
        <f>IFERROR(VLOOKUP(I956,TVA!$A:$C,3,FALSE),"")</f>
        <v/>
      </c>
      <c r="K957" s="26">
        <f>IF(I956="","",ROUND((G956-H956)*VALUE(SUBSTITUTE(J956,"%",""))/100,2))</f>
        <v/>
      </c>
      <c r="L957" s="20">
        <f>IF(C956="","",IF(ABS(SUMIFS($G:$G,$C:$C,C956)-SUMIFS($H:$H,$C:$C,C956))&lt;=PARAMETRES!$C$2,"OK","À équilibrer"))</f>
        <v/>
      </c>
    </row>
    <row r="958">
      <c r="A958" s="27" t="n"/>
      <c r="B958" s="27" t="n"/>
      <c r="C958" s="27" t="n"/>
      <c r="D958" s="27" t="n"/>
      <c r="E958" s="27">
        <f>IFERROR(VLOOKUP(D957,PLAN_PCG!$A:$B,2,FALSE),"")</f>
        <v/>
      </c>
      <c r="F958" s="27" t="n"/>
      <c r="G958" s="28" t="n"/>
      <c r="H958" s="28" t="n"/>
      <c r="I958" s="27" t="n"/>
      <c r="J958" s="27">
        <f>IFERROR(VLOOKUP(I957,TVA!$A:$C,3,FALSE),"")</f>
        <v/>
      </c>
      <c r="K958" s="28">
        <f>IF(I957="","",ROUND((G957-H957)*VALUE(SUBSTITUTE(J957,"%",""))/100,2))</f>
        <v/>
      </c>
      <c r="L958" s="27">
        <f>IF(C957="","",IF(ABS(SUMIFS($G:$G,$C:$C,C957)-SUMIFS($H:$H,$C:$C,C957))&lt;=PARAMETRES!$C$2,"OK","À équilibrer"))</f>
        <v/>
      </c>
    </row>
    <row r="959">
      <c r="A959" s="22" t="n"/>
      <c r="B959" s="22" t="n"/>
      <c r="C959" s="22" t="n"/>
      <c r="D959" s="22" t="n"/>
      <c r="E959" s="20">
        <f>IFERROR(VLOOKUP(D958,PLAN_PCG!$A:$B,2,FALSE),"")</f>
        <v/>
      </c>
      <c r="F959" s="22" t="n"/>
      <c r="G959" s="23" t="n"/>
      <c r="H959" s="23" t="n"/>
      <c r="I959" s="22" t="n"/>
      <c r="J959" s="20">
        <f>IFERROR(VLOOKUP(I958,TVA!$A:$C,3,FALSE),"")</f>
        <v/>
      </c>
      <c r="K959" s="26">
        <f>IF(I958="","",ROUND((G958-H958)*VALUE(SUBSTITUTE(J958,"%",""))/100,2))</f>
        <v/>
      </c>
      <c r="L959" s="20">
        <f>IF(C958="","",IF(ABS(SUMIFS($G:$G,$C:$C,C958)-SUMIFS($H:$H,$C:$C,C958))&lt;=PARAMETRES!$C$2,"OK","À équilibrer"))</f>
        <v/>
      </c>
    </row>
    <row r="960">
      <c r="A960" s="27" t="n"/>
      <c r="B960" s="27" t="n"/>
      <c r="C960" s="27" t="n"/>
      <c r="D960" s="27" t="n"/>
      <c r="E960" s="27">
        <f>IFERROR(VLOOKUP(D959,PLAN_PCG!$A:$B,2,FALSE),"")</f>
        <v/>
      </c>
      <c r="F960" s="27" t="n"/>
      <c r="G960" s="28" t="n"/>
      <c r="H960" s="28" t="n"/>
      <c r="I960" s="27" t="n"/>
      <c r="J960" s="27">
        <f>IFERROR(VLOOKUP(I959,TVA!$A:$C,3,FALSE),"")</f>
        <v/>
      </c>
      <c r="K960" s="28">
        <f>IF(I959="","",ROUND((G959-H959)*VALUE(SUBSTITUTE(J959,"%",""))/100,2))</f>
        <v/>
      </c>
      <c r="L960" s="27">
        <f>IF(C959="","",IF(ABS(SUMIFS($G:$G,$C:$C,C959)-SUMIFS($H:$H,$C:$C,C959))&lt;=PARAMETRES!$C$2,"OK","À équilibrer"))</f>
        <v/>
      </c>
    </row>
    <row r="961">
      <c r="A961" s="22" t="n"/>
      <c r="B961" s="22" t="n"/>
      <c r="C961" s="22" t="n"/>
      <c r="D961" s="22" t="n"/>
      <c r="E961" s="20">
        <f>IFERROR(VLOOKUP(D960,PLAN_PCG!$A:$B,2,FALSE),"")</f>
        <v/>
      </c>
      <c r="F961" s="22" t="n"/>
      <c r="G961" s="23" t="n"/>
      <c r="H961" s="23" t="n"/>
      <c r="I961" s="22" t="n"/>
      <c r="J961" s="20">
        <f>IFERROR(VLOOKUP(I960,TVA!$A:$C,3,FALSE),"")</f>
        <v/>
      </c>
      <c r="K961" s="26">
        <f>IF(I960="","",ROUND((G960-H960)*VALUE(SUBSTITUTE(J960,"%",""))/100,2))</f>
        <v/>
      </c>
      <c r="L961" s="20">
        <f>IF(C960="","",IF(ABS(SUMIFS($G:$G,$C:$C,C960)-SUMIFS($H:$H,$C:$C,C960))&lt;=PARAMETRES!$C$2,"OK","À équilibrer"))</f>
        <v/>
      </c>
    </row>
    <row r="962">
      <c r="A962" s="27" t="n"/>
      <c r="B962" s="27" t="n"/>
      <c r="C962" s="27" t="n"/>
      <c r="D962" s="27" t="n"/>
      <c r="E962" s="27">
        <f>IFERROR(VLOOKUP(D961,PLAN_PCG!$A:$B,2,FALSE),"")</f>
        <v/>
      </c>
      <c r="F962" s="27" t="n"/>
      <c r="G962" s="28" t="n"/>
      <c r="H962" s="28" t="n"/>
      <c r="I962" s="27" t="n"/>
      <c r="J962" s="27">
        <f>IFERROR(VLOOKUP(I961,TVA!$A:$C,3,FALSE),"")</f>
        <v/>
      </c>
      <c r="K962" s="28">
        <f>IF(I961="","",ROUND((G961-H961)*VALUE(SUBSTITUTE(J961,"%",""))/100,2))</f>
        <v/>
      </c>
      <c r="L962" s="27">
        <f>IF(C961="","",IF(ABS(SUMIFS($G:$G,$C:$C,C961)-SUMIFS($H:$H,$C:$C,C961))&lt;=PARAMETRES!$C$2,"OK","À équilibrer"))</f>
        <v/>
      </c>
    </row>
    <row r="963">
      <c r="A963" s="22" t="n"/>
      <c r="B963" s="22" t="n"/>
      <c r="C963" s="22" t="n"/>
      <c r="D963" s="22" t="n"/>
      <c r="E963" s="20">
        <f>IFERROR(VLOOKUP(D962,PLAN_PCG!$A:$B,2,FALSE),"")</f>
        <v/>
      </c>
      <c r="F963" s="22" t="n"/>
      <c r="G963" s="23" t="n"/>
      <c r="H963" s="23" t="n"/>
      <c r="I963" s="22" t="n"/>
      <c r="J963" s="20">
        <f>IFERROR(VLOOKUP(I962,TVA!$A:$C,3,FALSE),"")</f>
        <v/>
      </c>
      <c r="K963" s="26">
        <f>IF(I962="","",ROUND((G962-H962)*VALUE(SUBSTITUTE(J962,"%",""))/100,2))</f>
        <v/>
      </c>
      <c r="L963" s="20">
        <f>IF(C962="","",IF(ABS(SUMIFS($G:$G,$C:$C,C962)-SUMIFS($H:$H,$C:$C,C962))&lt;=PARAMETRES!$C$2,"OK","À équilibrer"))</f>
        <v/>
      </c>
    </row>
    <row r="964">
      <c r="A964" s="27" t="n"/>
      <c r="B964" s="27" t="n"/>
      <c r="C964" s="27" t="n"/>
      <c r="D964" s="27" t="n"/>
      <c r="E964" s="27">
        <f>IFERROR(VLOOKUP(D963,PLAN_PCG!$A:$B,2,FALSE),"")</f>
        <v/>
      </c>
      <c r="F964" s="27" t="n"/>
      <c r="G964" s="28" t="n"/>
      <c r="H964" s="28" t="n"/>
      <c r="I964" s="27" t="n"/>
      <c r="J964" s="27">
        <f>IFERROR(VLOOKUP(I963,TVA!$A:$C,3,FALSE),"")</f>
        <v/>
      </c>
      <c r="K964" s="28">
        <f>IF(I963="","",ROUND((G963-H963)*VALUE(SUBSTITUTE(J963,"%",""))/100,2))</f>
        <v/>
      </c>
      <c r="L964" s="27">
        <f>IF(C963="","",IF(ABS(SUMIFS($G:$G,$C:$C,C963)-SUMIFS($H:$H,$C:$C,C963))&lt;=PARAMETRES!$C$2,"OK","À équilibrer"))</f>
        <v/>
      </c>
    </row>
    <row r="965">
      <c r="A965" s="22" t="n"/>
      <c r="B965" s="22" t="n"/>
      <c r="C965" s="22" t="n"/>
      <c r="D965" s="22" t="n"/>
      <c r="E965" s="20">
        <f>IFERROR(VLOOKUP(D964,PLAN_PCG!$A:$B,2,FALSE),"")</f>
        <v/>
      </c>
      <c r="F965" s="22" t="n"/>
      <c r="G965" s="23" t="n"/>
      <c r="H965" s="23" t="n"/>
      <c r="I965" s="22" t="n"/>
      <c r="J965" s="20">
        <f>IFERROR(VLOOKUP(I964,TVA!$A:$C,3,FALSE),"")</f>
        <v/>
      </c>
      <c r="K965" s="26">
        <f>IF(I964="","",ROUND((G964-H964)*VALUE(SUBSTITUTE(J964,"%",""))/100,2))</f>
        <v/>
      </c>
      <c r="L965" s="20">
        <f>IF(C964="","",IF(ABS(SUMIFS($G:$G,$C:$C,C964)-SUMIFS($H:$H,$C:$C,C964))&lt;=PARAMETRES!$C$2,"OK","À équilibrer"))</f>
        <v/>
      </c>
    </row>
    <row r="966">
      <c r="A966" s="27" t="n"/>
      <c r="B966" s="27" t="n"/>
      <c r="C966" s="27" t="n"/>
      <c r="D966" s="27" t="n"/>
      <c r="E966" s="27">
        <f>IFERROR(VLOOKUP(D965,PLAN_PCG!$A:$B,2,FALSE),"")</f>
        <v/>
      </c>
      <c r="F966" s="27" t="n"/>
      <c r="G966" s="28" t="n"/>
      <c r="H966" s="28" t="n"/>
      <c r="I966" s="27" t="n"/>
      <c r="J966" s="27">
        <f>IFERROR(VLOOKUP(I965,TVA!$A:$C,3,FALSE),"")</f>
        <v/>
      </c>
      <c r="K966" s="28">
        <f>IF(I965="","",ROUND((G965-H965)*VALUE(SUBSTITUTE(J965,"%",""))/100,2))</f>
        <v/>
      </c>
      <c r="L966" s="27">
        <f>IF(C965="","",IF(ABS(SUMIFS($G:$G,$C:$C,C965)-SUMIFS($H:$H,$C:$C,C965))&lt;=PARAMETRES!$C$2,"OK","À équilibrer"))</f>
        <v/>
      </c>
    </row>
    <row r="967">
      <c r="A967" s="22" t="n"/>
      <c r="B967" s="22" t="n"/>
      <c r="C967" s="22" t="n"/>
      <c r="D967" s="22" t="n"/>
      <c r="E967" s="20">
        <f>IFERROR(VLOOKUP(D966,PLAN_PCG!$A:$B,2,FALSE),"")</f>
        <v/>
      </c>
      <c r="F967" s="22" t="n"/>
      <c r="G967" s="23" t="n"/>
      <c r="H967" s="23" t="n"/>
      <c r="I967" s="22" t="n"/>
      <c r="J967" s="20">
        <f>IFERROR(VLOOKUP(I966,TVA!$A:$C,3,FALSE),"")</f>
        <v/>
      </c>
      <c r="K967" s="26">
        <f>IF(I966="","",ROUND((G966-H966)*VALUE(SUBSTITUTE(J966,"%",""))/100,2))</f>
        <v/>
      </c>
      <c r="L967" s="20">
        <f>IF(C966="","",IF(ABS(SUMIFS($G:$G,$C:$C,C966)-SUMIFS($H:$H,$C:$C,C966))&lt;=PARAMETRES!$C$2,"OK","À équilibrer"))</f>
        <v/>
      </c>
    </row>
    <row r="968">
      <c r="A968" s="27" t="n"/>
      <c r="B968" s="27" t="n"/>
      <c r="C968" s="27" t="n"/>
      <c r="D968" s="27" t="n"/>
      <c r="E968" s="27">
        <f>IFERROR(VLOOKUP(D967,PLAN_PCG!$A:$B,2,FALSE),"")</f>
        <v/>
      </c>
      <c r="F968" s="27" t="n"/>
      <c r="G968" s="28" t="n"/>
      <c r="H968" s="28" t="n"/>
      <c r="I968" s="27" t="n"/>
      <c r="J968" s="27">
        <f>IFERROR(VLOOKUP(I967,TVA!$A:$C,3,FALSE),"")</f>
        <v/>
      </c>
      <c r="K968" s="28">
        <f>IF(I967="","",ROUND((G967-H967)*VALUE(SUBSTITUTE(J967,"%",""))/100,2))</f>
        <v/>
      </c>
      <c r="L968" s="27">
        <f>IF(C967="","",IF(ABS(SUMIFS($G:$G,$C:$C,C967)-SUMIFS($H:$H,$C:$C,C967))&lt;=PARAMETRES!$C$2,"OK","À équilibrer"))</f>
        <v/>
      </c>
    </row>
    <row r="969">
      <c r="A969" s="22" t="n"/>
      <c r="B969" s="22" t="n"/>
      <c r="C969" s="22" t="n"/>
      <c r="D969" s="22" t="n"/>
      <c r="E969" s="20">
        <f>IFERROR(VLOOKUP(D968,PLAN_PCG!$A:$B,2,FALSE),"")</f>
        <v/>
      </c>
      <c r="F969" s="22" t="n"/>
      <c r="G969" s="23" t="n"/>
      <c r="H969" s="23" t="n"/>
      <c r="I969" s="22" t="n"/>
      <c r="J969" s="20">
        <f>IFERROR(VLOOKUP(I968,TVA!$A:$C,3,FALSE),"")</f>
        <v/>
      </c>
      <c r="K969" s="26">
        <f>IF(I968="","",ROUND((G968-H968)*VALUE(SUBSTITUTE(J968,"%",""))/100,2))</f>
        <v/>
      </c>
      <c r="L969" s="20">
        <f>IF(C968="","",IF(ABS(SUMIFS($G:$G,$C:$C,C968)-SUMIFS($H:$H,$C:$C,C968))&lt;=PARAMETRES!$C$2,"OK","À équilibrer"))</f>
        <v/>
      </c>
    </row>
    <row r="970">
      <c r="A970" s="27" t="n"/>
      <c r="B970" s="27" t="n"/>
      <c r="C970" s="27" t="n"/>
      <c r="D970" s="27" t="n"/>
      <c r="E970" s="27">
        <f>IFERROR(VLOOKUP(D969,PLAN_PCG!$A:$B,2,FALSE),"")</f>
        <v/>
      </c>
      <c r="F970" s="27" t="n"/>
      <c r="G970" s="28" t="n"/>
      <c r="H970" s="28" t="n"/>
      <c r="I970" s="27" t="n"/>
      <c r="J970" s="27">
        <f>IFERROR(VLOOKUP(I969,TVA!$A:$C,3,FALSE),"")</f>
        <v/>
      </c>
      <c r="K970" s="28">
        <f>IF(I969="","",ROUND((G969-H969)*VALUE(SUBSTITUTE(J969,"%",""))/100,2))</f>
        <v/>
      </c>
      <c r="L970" s="27">
        <f>IF(C969="","",IF(ABS(SUMIFS($G:$G,$C:$C,C969)-SUMIFS($H:$H,$C:$C,C969))&lt;=PARAMETRES!$C$2,"OK","À équilibrer"))</f>
        <v/>
      </c>
    </row>
    <row r="971">
      <c r="A971" s="22" t="n"/>
      <c r="B971" s="22" t="n"/>
      <c r="C971" s="22" t="n"/>
      <c r="D971" s="22" t="n"/>
      <c r="E971" s="20">
        <f>IFERROR(VLOOKUP(D970,PLAN_PCG!$A:$B,2,FALSE),"")</f>
        <v/>
      </c>
      <c r="F971" s="22" t="n"/>
      <c r="G971" s="23" t="n"/>
      <c r="H971" s="23" t="n"/>
      <c r="I971" s="22" t="n"/>
      <c r="J971" s="20">
        <f>IFERROR(VLOOKUP(I970,TVA!$A:$C,3,FALSE),"")</f>
        <v/>
      </c>
      <c r="K971" s="26">
        <f>IF(I970="","",ROUND((G970-H970)*VALUE(SUBSTITUTE(J970,"%",""))/100,2))</f>
        <v/>
      </c>
      <c r="L971" s="20">
        <f>IF(C970="","",IF(ABS(SUMIFS($G:$G,$C:$C,C970)-SUMIFS($H:$H,$C:$C,C970))&lt;=PARAMETRES!$C$2,"OK","À équilibrer"))</f>
        <v/>
      </c>
    </row>
    <row r="972">
      <c r="A972" s="27" t="n"/>
      <c r="B972" s="27" t="n"/>
      <c r="C972" s="27" t="n"/>
      <c r="D972" s="27" t="n"/>
      <c r="E972" s="27">
        <f>IFERROR(VLOOKUP(D971,PLAN_PCG!$A:$B,2,FALSE),"")</f>
        <v/>
      </c>
      <c r="F972" s="27" t="n"/>
      <c r="G972" s="28" t="n"/>
      <c r="H972" s="28" t="n"/>
      <c r="I972" s="27" t="n"/>
      <c r="J972" s="27">
        <f>IFERROR(VLOOKUP(I971,TVA!$A:$C,3,FALSE),"")</f>
        <v/>
      </c>
      <c r="K972" s="28">
        <f>IF(I971="","",ROUND((G971-H971)*VALUE(SUBSTITUTE(J971,"%",""))/100,2))</f>
        <v/>
      </c>
      <c r="L972" s="27">
        <f>IF(C971="","",IF(ABS(SUMIFS($G:$G,$C:$C,C971)-SUMIFS($H:$H,$C:$C,C971))&lt;=PARAMETRES!$C$2,"OK","À équilibrer"))</f>
        <v/>
      </c>
    </row>
    <row r="973">
      <c r="A973" s="22" t="n"/>
      <c r="B973" s="22" t="n"/>
      <c r="C973" s="22" t="n"/>
      <c r="D973" s="22" t="n"/>
      <c r="E973" s="20">
        <f>IFERROR(VLOOKUP(D972,PLAN_PCG!$A:$B,2,FALSE),"")</f>
        <v/>
      </c>
      <c r="F973" s="22" t="n"/>
      <c r="G973" s="23" t="n"/>
      <c r="H973" s="23" t="n"/>
      <c r="I973" s="22" t="n"/>
      <c r="J973" s="20">
        <f>IFERROR(VLOOKUP(I972,TVA!$A:$C,3,FALSE),"")</f>
        <v/>
      </c>
      <c r="K973" s="26">
        <f>IF(I972="","",ROUND((G972-H972)*VALUE(SUBSTITUTE(J972,"%",""))/100,2))</f>
        <v/>
      </c>
      <c r="L973" s="20">
        <f>IF(C972="","",IF(ABS(SUMIFS($G:$G,$C:$C,C972)-SUMIFS($H:$H,$C:$C,C972))&lt;=PARAMETRES!$C$2,"OK","À équilibrer"))</f>
        <v/>
      </c>
    </row>
    <row r="974">
      <c r="A974" s="27" t="n"/>
      <c r="B974" s="27" t="n"/>
      <c r="C974" s="27" t="n"/>
      <c r="D974" s="27" t="n"/>
      <c r="E974" s="27">
        <f>IFERROR(VLOOKUP(D973,PLAN_PCG!$A:$B,2,FALSE),"")</f>
        <v/>
      </c>
      <c r="F974" s="27" t="n"/>
      <c r="G974" s="28" t="n"/>
      <c r="H974" s="28" t="n"/>
      <c r="I974" s="27" t="n"/>
      <c r="J974" s="27">
        <f>IFERROR(VLOOKUP(I973,TVA!$A:$C,3,FALSE),"")</f>
        <v/>
      </c>
      <c r="K974" s="28">
        <f>IF(I973="","",ROUND((G973-H973)*VALUE(SUBSTITUTE(J973,"%",""))/100,2))</f>
        <v/>
      </c>
      <c r="L974" s="27">
        <f>IF(C973="","",IF(ABS(SUMIFS($G:$G,$C:$C,C973)-SUMIFS($H:$H,$C:$C,C973))&lt;=PARAMETRES!$C$2,"OK","À équilibrer"))</f>
        <v/>
      </c>
    </row>
    <row r="975">
      <c r="A975" s="22" t="n"/>
      <c r="B975" s="22" t="n"/>
      <c r="C975" s="22" t="n"/>
      <c r="D975" s="22" t="n"/>
      <c r="E975" s="20">
        <f>IFERROR(VLOOKUP(D974,PLAN_PCG!$A:$B,2,FALSE),"")</f>
        <v/>
      </c>
      <c r="F975" s="22" t="n"/>
      <c r="G975" s="23" t="n"/>
      <c r="H975" s="23" t="n"/>
      <c r="I975" s="22" t="n"/>
      <c r="J975" s="20">
        <f>IFERROR(VLOOKUP(I974,TVA!$A:$C,3,FALSE),"")</f>
        <v/>
      </c>
      <c r="K975" s="26">
        <f>IF(I974="","",ROUND((G974-H974)*VALUE(SUBSTITUTE(J974,"%",""))/100,2))</f>
        <v/>
      </c>
      <c r="L975" s="20">
        <f>IF(C974="","",IF(ABS(SUMIFS($G:$G,$C:$C,C974)-SUMIFS($H:$H,$C:$C,C974))&lt;=PARAMETRES!$C$2,"OK","À équilibrer"))</f>
        <v/>
      </c>
    </row>
    <row r="976">
      <c r="A976" s="27" t="n"/>
      <c r="B976" s="27" t="n"/>
      <c r="C976" s="27" t="n"/>
      <c r="D976" s="27" t="n"/>
      <c r="E976" s="27">
        <f>IFERROR(VLOOKUP(D975,PLAN_PCG!$A:$B,2,FALSE),"")</f>
        <v/>
      </c>
      <c r="F976" s="27" t="n"/>
      <c r="G976" s="28" t="n"/>
      <c r="H976" s="28" t="n"/>
      <c r="I976" s="27" t="n"/>
      <c r="J976" s="27">
        <f>IFERROR(VLOOKUP(I975,TVA!$A:$C,3,FALSE),"")</f>
        <v/>
      </c>
      <c r="K976" s="28">
        <f>IF(I975="","",ROUND((G975-H975)*VALUE(SUBSTITUTE(J975,"%",""))/100,2))</f>
        <v/>
      </c>
      <c r="L976" s="27">
        <f>IF(C975="","",IF(ABS(SUMIFS($G:$G,$C:$C,C975)-SUMIFS($H:$H,$C:$C,C975))&lt;=PARAMETRES!$C$2,"OK","À équilibrer"))</f>
        <v/>
      </c>
    </row>
    <row r="977">
      <c r="A977" s="22" t="n"/>
      <c r="B977" s="22" t="n"/>
      <c r="C977" s="22" t="n"/>
      <c r="D977" s="22" t="n"/>
      <c r="E977" s="20">
        <f>IFERROR(VLOOKUP(D976,PLAN_PCG!$A:$B,2,FALSE),"")</f>
        <v/>
      </c>
      <c r="F977" s="22" t="n"/>
      <c r="G977" s="23" t="n"/>
      <c r="H977" s="23" t="n"/>
      <c r="I977" s="22" t="n"/>
      <c r="J977" s="20">
        <f>IFERROR(VLOOKUP(I976,TVA!$A:$C,3,FALSE),"")</f>
        <v/>
      </c>
      <c r="K977" s="26">
        <f>IF(I976="","",ROUND((G976-H976)*VALUE(SUBSTITUTE(J976,"%",""))/100,2))</f>
        <v/>
      </c>
      <c r="L977" s="20">
        <f>IF(C976="","",IF(ABS(SUMIFS($G:$G,$C:$C,C976)-SUMIFS($H:$H,$C:$C,C976))&lt;=PARAMETRES!$C$2,"OK","À équilibrer"))</f>
        <v/>
      </c>
    </row>
    <row r="978">
      <c r="A978" s="27" t="n"/>
      <c r="B978" s="27" t="n"/>
      <c r="C978" s="27" t="n"/>
      <c r="D978" s="27" t="n"/>
      <c r="E978" s="27">
        <f>IFERROR(VLOOKUP(D977,PLAN_PCG!$A:$B,2,FALSE),"")</f>
        <v/>
      </c>
      <c r="F978" s="27" t="n"/>
      <c r="G978" s="28" t="n"/>
      <c r="H978" s="28" t="n"/>
      <c r="I978" s="27" t="n"/>
      <c r="J978" s="27">
        <f>IFERROR(VLOOKUP(I977,TVA!$A:$C,3,FALSE),"")</f>
        <v/>
      </c>
      <c r="K978" s="28">
        <f>IF(I977="","",ROUND((G977-H977)*VALUE(SUBSTITUTE(J977,"%",""))/100,2))</f>
        <v/>
      </c>
      <c r="L978" s="27">
        <f>IF(C977="","",IF(ABS(SUMIFS($G:$G,$C:$C,C977)-SUMIFS($H:$H,$C:$C,C977))&lt;=PARAMETRES!$C$2,"OK","À équilibrer"))</f>
        <v/>
      </c>
    </row>
    <row r="979">
      <c r="A979" s="22" t="n"/>
      <c r="B979" s="22" t="n"/>
      <c r="C979" s="22" t="n"/>
      <c r="D979" s="22" t="n"/>
      <c r="E979" s="20">
        <f>IFERROR(VLOOKUP(D978,PLAN_PCG!$A:$B,2,FALSE),"")</f>
        <v/>
      </c>
      <c r="F979" s="22" t="n"/>
      <c r="G979" s="23" t="n"/>
      <c r="H979" s="23" t="n"/>
      <c r="I979" s="22" t="n"/>
      <c r="J979" s="20">
        <f>IFERROR(VLOOKUP(I978,TVA!$A:$C,3,FALSE),"")</f>
        <v/>
      </c>
      <c r="K979" s="26">
        <f>IF(I978="","",ROUND((G978-H978)*VALUE(SUBSTITUTE(J978,"%",""))/100,2))</f>
        <v/>
      </c>
      <c r="L979" s="20">
        <f>IF(C978="","",IF(ABS(SUMIFS($G:$G,$C:$C,C978)-SUMIFS($H:$H,$C:$C,C978))&lt;=PARAMETRES!$C$2,"OK","À équilibrer"))</f>
        <v/>
      </c>
    </row>
    <row r="980">
      <c r="A980" s="27" t="n"/>
      <c r="B980" s="27" t="n"/>
      <c r="C980" s="27" t="n"/>
      <c r="D980" s="27" t="n"/>
      <c r="E980" s="27">
        <f>IFERROR(VLOOKUP(D979,PLAN_PCG!$A:$B,2,FALSE),"")</f>
        <v/>
      </c>
      <c r="F980" s="27" t="n"/>
      <c r="G980" s="28" t="n"/>
      <c r="H980" s="28" t="n"/>
      <c r="I980" s="27" t="n"/>
      <c r="J980" s="27">
        <f>IFERROR(VLOOKUP(I979,TVA!$A:$C,3,FALSE),"")</f>
        <v/>
      </c>
      <c r="K980" s="28">
        <f>IF(I979="","",ROUND((G979-H979)*VALUE(SUBSTITUTE(J979,"%",""))/100,2))</f>
        <v/>
      </c>
      <c r="L980" s="27">
        <f>IF(C979="","",IF(ABS(SUMIFS($G:$G,$C:$C,C979)-SUMIFS($H:$H,$C:$C,C979))&lt;=PARAMETRES!$C$2,"OK","À équilibrer"))</f>
        <v/>
      </c>
    </row>
    <row r="981">
      <c r="A981" s="22" t="n"/>
      <c r="B981" s="22" t="n"/>
      <c r="C981" s="22" t="n"/>
      <c r="D981" s="22" t="n"/>
      <c r="E981" s="20">
        <f>IFERROR(VLOOKUP(D980,PLAN_PCG!$A:$B,2,FALSE),"")</f>
        <v/>
      </c>
      <c r="F981" s="22" t="n"/>
      <c r="G981" s="23" t="n"/>
      <c r="H981" s="23" t="n"/>
      <c r="I981" s="22" t="n"/>
      <c r="J981" s="20">
        <f>IFERROR(VLOOKUP(I980,TVA!$A:$C,3,FALSE),"")</f>
        <v/>
      </c>
      <c r="K981" s="26">
        <f>IF(I980="","",ROUND((G980-H980)*VALUE(SUBSTITUTE(J980,"%",""))/100,2))</f>
        <v/>
      </c>
      <c r="L981" s="20">
        <f>IF(C980="","",IF(ABS(SUMIFS($G:$G,$C:$C,C980)-SUMIFS($H:$H,$C:$C,C980))&lt;=PARAMETRES!$C$2,"OK","À équilibrer"))</f>
        <v/>
      </c>
    </row>
    <row r="982">
      <c r="A982" s="27" t="n"/>
      <c r="B982" s="27" t="n"/>
      <c r="C982" s="27" t="n"/>
      <c r="D982" s="27" t="n"/>
      <c r="E982" s="27">
        <f>IFERROR(VLOOKUP(D981,PLAN_PCG!$A:$B,2,FALSE),"")</f>
        <v/>
      </c>
      <c r="F982" s="27" t="n"/>
      <c r="G982" s="28" t="n"/>
      <c r="H982" s="28" t="n"/>
      <c r="I982" s="27" t="n"/>
      <c r="J982" s="27">
        <f>IFERROR(VLOOKUP(I981,TVA!$A:$C,3,FALSE),"")</f>
        <v/>
      </c>
      <c r="K982" s="28">
        <f>IF(I981="","",ROUND((G981-H981)*VALUE(SUBSTITUTE(J981,"%",""))/100,2))</f>
        <v/>
      </c>
      <c r="L982" s="27">
        <f>IF(C981="","",IF(ABS(SUMIFS($G:$G,$C:$C,C981)-SUMIFS($H:$H,$C:$C,C981))&lt;=PARAMETRES!$C$2,"OK","À équilibrer"))</f>
        <v/>
      </c>
    </row>
    <row r="983">
      <c r="A983" s="22" t="n"/>
      <c r="B983" s="22" t="n"/>
      <c r="C983" s="22" t="n"/>
      <c r="D983" s="22" t="n"/>
      <c r="E983" s="20">
        <f>IFERROR(VLOOKUP(D982,PLAN_PCG!$A:$B,2,FALSE),"")</f>
        <v/>
      </c>
      <c r="F983" s="22" t="n"/>
      <c r="G983" s="23" t="n"/>
      <c r="H983" s="23" t="n"/>
      <c r="I983" s="22" t="n"/>
      <c r="J983" s="20">
        <f>IFERROR(VLOOKUP(I982,TVA!$A:$C,3,FALSE),"")</f>
        <v/>
      </c>
      <c r="K983" s="26">
        <f>IF(I982="","",ROUND((G982-H982)*VALUE(SUBSTITUTE(J982,"%",""))/100,2))</f>
        <v/>
      </c>
      <c r="L983" s="20">
        <f>IF(C982="","",IF(ABS(SUMIFS($G:$G,$C:$C,C982)-SUMIFS($H:$H,$C:$C,C982))&lt;=PARAMETRES!$C$2,"OK","À équilibrer"))</f>
        <v/>
      </c>
    </row>
    <row r="984">
      <c r="A984" s="27" t="n"/>
      <c r="B984" s="27" t="n"/>
      <c r="C984" s="27" t="n"/>
      <c r="D984" s="27" t="n"/>
      <c r="E984" s="27">
        <f>IFERROR(VLOOKUP(D983,PLAN_PCG!$A:$B,2,FALSE),"")</f>
        <v/>
      </c>
      <c r="F984" s="27" t="n"/>
      <c r="G984" s="28" t="n"/>
      <c r="H984" s="28" t="n"/>
      <c r="I984" s="27" t="n"/>
      <c r="J984" s="27">
        <f>IFERROR(VLOOKUP(I983,TVA!$A:$C,3,FALSE),"")</f>
        <v/>
      </c>
      <c r="K984" s="28">
        <f>IF(I983="","",ROUND((G983-H983)*VALUE(SUBSTITUTE(J983,"%",""))/100,2))</f>
        <v/>
      </c>
      <c r="L984" s="27">
        <f>IF(C983="","",IF(ABS(SUMIFS($G:$G,$C:$C,C983)-SUMIFS($H:$H,$C:$C,C983))&lt;=PARAMETRES!$C$2,"OK","À équilibrer"))</f>
        <v/>
      </c>
    </row>
    <row r="985">
      <c r="A985" s="22" t="n"/>
      <c r="B985" s="22" t="n"/>
      <c r="C985" s="22" t="n"/>
      <c r="D985" s="22" t="n"/>
      <c r="E985" s="20">
        <f>IFERROR(VLOOKUP(D984,PLAN_PCG!$A:$B,2,FALSE),"")</f>
        <v/>
      </c>
      <c r="F985" s="22" t="n"/>
      <c r="G985" s="23" t="n"/>
      <c r="H985" s="23" t="n"/>
      <c r="I985" s="22" t="n"/>
      <c r="J985" s="20">
        <f>IFERROR(VLOOKUP(I984,TVA!$A:$C,3,FALSE),"")</f>
        <v/>
      </c>
      <c r="K985" s="26">
        <f>IF(I984="","",ROUND((G984-H984)*VALUE(SUBSTITUTE(J984,"%",""))/100,2))</f>
        <v/>
      </c>
      <c r="L985" s="20">
        <f>IF(C984="","",IF(ABS(SUMIFS($G:$G,$C:$C,C984)-SUMIFS($H:$H,$C:$C,C984))&lt;=PARAMETRES!$C$2,"OK","À équilibrer"))</f>
        <v/>
      </c>
    </row>
    <row r="986">
      <c r="A986" s="27" t="n"/>
      <c r="B986" s="27" t="n"/>
      <c r="C986" s="27" t="n"/>
      <c r="D986" s="27" t="n"/>
      <c r="E986" s="27">
        <f>IFERROR(VLOOKUP(D985,PLAN_PCG!$A:$B,2,FALSE),"")</f>
        <v/>
      </c>
      <c r="F986" s="27" t="n"/>
      <c r="G986" s="28" t="n"/>
      <c r="H986" s="28" t="n"/>
      <c r="I986" s="27" t="n"/>
      <c r="J986" s="27">
        <f>IFERROR(VLOOKUP(I985,TVA!$A:$C,3,FALSE),"")</f>
        <v/>
      </c>
      <c r="K986" s="28">
        <f>IF(I985="","",ROUND((G985-H985)*VALUE(SUBSTITUTE(J985,"%",""))/100,2))</f>
        <v/>
      </c>
      <c r="L986" s="27">
        <f>IF(C985="","",IF(ABS(SUMIFS($G:$G,$C:$C,C985)-SUMIFS($H:$H,$C:$C,C985))&lt;=PARAMETRES!$C$2,"OK","À équilibrer"))</f>
        <v/>
      </c>
    </row>
    <row r="987">
      <c r="A987" s="22" t="n"/>
      <c r="B987" s="22" t="n"/>
      <c r="C987" s="22" t="n"/>
      <c r="D987" s="22" t="n"/>
      <c r="E987" s="20">
        <f>IFERROR(VLOOKUP(D986,PLAN_PCG!$A:$B,2,FALSE),"")</f>
        <v/>
      </c>
      <c r="F987" s="22" t="n"/>
      <c r="G987" s="23" t="n"/>
      <c r="H987" s="23" t="n"/>
      <c r="I987" s="22" t="n"/>
      <c r="J987" s="20">
        <f>IFERROR(VLOOKUP(I986,TVA!$A:$C,3,FALSE),"")</f>
        <v/>
      </c>
      <c r="K987" s="26">
        <f>IF(I986="","",ROUND((G986-H986)*VALUE(SUBSTITUTE(J986,"%",""))/100,2))</f>
        <v/>
      </c>
      <c r="L987" s="20">
        <f>IF(C986="","",IF(ABS(SUMIFS($G:$G,$C:$C,C986)-SUMIFS($H:$H,$C:$C,C986))&lt;=PARAMETRES!$C$2,"OK","À équilibrer"))</f>
        <v/>
      </c>
    </row>
    <row r="988">
      <c r="A988" s="27" t="n"/>
      <c r="B988" s="27" t="n"/>
      <c r="C988" s="27" t="n"/>
      <c r="D988" s="27" t="n"/>
      <c r="E988" s="27">
        <f>IFERROR(VLOOKUP(D987,PLAN_PCG!$A:$B,2,FALSE),"")</f>
        <v/>
      </c>
      <c r="F988" s="27" t="n"/>
      <c r="G988" s="28" t="n"/>
      <c r="H988" s="28" t="n"/>
      <c r="I988" s="27" t="n"/>
      <c r="J988" s="27">
        <f>IFERROR(VLOOKUP(I987,TVA!$A:$C,3,FALSE),"")</f>
        <v/>
      </c>
      <c r="K988" s="28">
        <f>IF(I987="","",ROUND((G987-H987)*VALUE(SUBSTITUTE(J987,"%",""))/100,2))</f>
        <v/>
      </c>
      <c r="L988" s="27">
        <f>IF(C987="","",IF(ABS(SUMIFS($G:$G,$C:$C,C987)-SUMIFS($H:$H,$C:$C,C987))&lt;=PARAMETRES!$C$2,"OK","À équilibrer"))</f>
        <v/>
      </c>
    </row>
    <row r="989">
      <c r="A989" s="22" t="n"/>
      <c r="B989" s="22" t="n"/>
      <c r="C989" s="22" t="n"/>
      <c r="D989" s="22" t="n"/>
      <c r="E989" s="20">
        <f>IFERROR(VLOOKUP(D988,PLAN_PCG!$A:$B,2,FALSE),"")</f>
        <v/>
      </c>
      <c r="F989" s="22" t="n"/>
      <c r="G989" s="23" t="n"/>
      <c r="H989" s="23" t="n"/>
      <c r="I989" s="22" t="n"/>
      <c r="J989" s="20">
        <f>IFERROR(VLOOKUP(I988,TVA!$A:$C,3,FALSE),"")</f>
        <v/>
      </c>
      <c r="K989" s="26">
        <f>IF(I988="","",ROUND((G988-H988)*VALUE(SUBSTITUTE(J988,"%",""))/100,2))</f>
        <v/>
      </c>
      <c r="L989" s="20">
        <f>IF(C988="","",IF(ABS(SUMIFS($G:$G,$C:$C,C988)-SUMIFS($H:$H,$C:$C,C988))&lt;=PARAMETRES!$C$2,"OK","À équilibrer"))</f>
        <v/>
      </c>
    </row>
    <row r="990">
      <c r="A990" s="27" t="n"/>
      <c r="B990" s="27" t="n"/>
      <c r="C990" s="27" t="n"/>
      <c r="D990" s="27" t="n"/>
      <c r="E990" s="27">
        <f>IFERROR(VLOOKUP(D989,PLAN_PCG!$A:$B,2,FALSE),"")</f>
        <v/>
      </c>
      <c r="F990" s="27" t="n"/>
      <c r="G990" s="28" t="n"/>
      <c r="H990" s="28" t="n"/>
      <c r="I990" s="27" t="n"/>
      <c r="J990" s="27">
        <f>IFERROR(VLOOKUP(I989,TVA!$A:$C,3,FALSE),"")</f>
        <v/>
      </c>
      <c r="K990" s="28">
        <f>IF(I989="","",ROUND((G989-H989)*VALUE(SUBSTITUTE(J989,"%",""))/100,2))</f>
        <v/>
      </c>
      <c r="L990" s="27">
        <f>IF(C989="","",IF(ABS(SUMIFS($G:$G,$C:$C,C989)-SUMIFS($H:$H,$C:$C,C989))&lt;=PARAMETRES!$C$2,"OK","À équilibrer"))</f>
        <v/>
      </c>
    </row>
    <row r="991">
      <c r="A991" s="22" t="n"/>
      <c r="B991" s="22" t="n"/>
      <c r="C991" s="22" t="n"/>
      <c r="D991" s="22" t="n"/>
      <c r="E991" s="20">
        <f>IFERROR(VLOOKUP(D990,PLAN_PCG!$A:$B,2,FALSE),"")</f>
        <v/>
      </c>
      <c r="F991" s="22" t="n"/>
      <c r="G991" s="23" t="n"/>
      <c r="H991" s="23" t="n"/>
      <c r="I991" s="22" t="n"/>
      <c r="J991" s="20">
        <f>IFERROR(VLOOKUP(I990,TVA!$A:$C,3,FALSE),"")</f>
        <v/>
      </c>
      <c r="K991" s="26">
        <f>IF(I990="","",ROUND((G990-H990)*VALUE(SUBSTITUTE(J990,"%",""))/100,2))</f>
        <v/>
      </c>
      <c r="L991" s="20">
        <f>IF(C990="","",IF(ABS(SUMIFS($G:$G,$C:$C,C990)-SUMIFS($H:$H,$C:$C,C990))&lt;=PARAMETRES!$C$2,"OK","À équilibrer"))</f>
        <v/>
      </c>
    </row>
    <row r="992">
      <c r="A992" s="27" t="n"/>
      <c r="B992" s="27" t="n"/>
      <c r="C992" s="27" t="n"/>
      <c r="D992" s="27" t="n"/>
      <c r="E992" s="27">
        <f>IFERROR(VLOOKUP(D991,PLAN_PCG!$A:$B,2,FALSE),"")</f>
        <v/>
      </c>
      <c r="F992" s="27" t="n"/>
      <c r="G992" s="28" t="n"/>
      <c r="H992" s="28" t="n"/>
      <c r="I992" s="27" t="n"/>
      <c r="J992" s="27">
        <f>IFERROR(VLOOKUP(I991,TVA!$A:$C,3,FALSE),"")</f>
        <v/>
      </c>
      <c r="K992" s="28">
        <f>IF(I991="","",ROUND((G991-H991)*VALUE(SUBSTITUTE(J991,"%",""))/100,2))</f>
        <v/>
      </c>
      <c r="L992" s="27">
        <f>IF(C991="","",IF(ABS(SUMIFS($G:$G,$C:$C,C991)-SUMIFS($H:$H,$C:$C,C991))&lt;=PARAMETRES!$C$2,"OK","À équilibrer"))</f>
        <v/>
      </c>
    </row>
    <row r="993">
      <c r="A993" s="22" t="n"/>
      <c r="B993" s="22" t="n"/>
      <c r="C993" s="22" t="n"/>
      <c r="D993" s="22" t="n"/>
      <c r="E993" s="20">
        <f>IFERROR(VLOOKUP(D992,PLAN_PCG!$A:$B,2,FALSE),"")</f>
        <v/>
      </c>
      <c r="F993" s="22" t="n"/>
      <c r="G993" s="23" t="n"/>
      <c r="H993" s="23" t="n"/>
      <c r="I993" s="22" t="n"/>
      <c r="J993" s="20">
        <f>IFERROR(VLOOKUP(I992,TVA!$A:$C,3,FALSE),"")</f>
        <v/>
      </c>
      <c r="K993" s="26">
        <f>IF(I992="","",ROUND((G992-H992)*VALUE(SUBSTITUTE(J992,"%",""))/100,2))</f>
        <v/>
      </c>
      <c r="L993" s="20">
        <f>IF(C992="","",IF(ABS(SUMIFS($G:$G,$C:$C,C992)-SUMIFS($H:$H,$C:$C,C992))&lt;=PARAMETRES!$C$2,"OK","À équilibrer"))</f>
        <v/>
      </c>
    </row>
    <row r="994">
      <c r="A994" s="27" t="n"/>
      <c r="B994" s="27" t="n"/>
      <c r="C994" s="27" t="n"/>
      <c r="D994" s="27" t="n"/>
      <c r="E994" s="27">
        <f>IFERROR(VLOOKUP(D993,PLAN_PCG!$A:$B,2,FALSE),"")</f>
        <v/>
      </c>
      <c r="F994" s="27" t="n"/>
      <c r="G994" s="28" t="n"/>
      <c r="H994" s="28" t="n"/>
      <c r="I994" s="27" t="n"/>
      <c r="J994" s="27">
        <f>IFERROR(VLOOKUP(I993,TVA!$A:$C,3,FALSE),"")</f>
        <v/>
      </c>
      <c r="K994" s="28">
        <f>IF(I993="","",ROUND((G993-H993)*VALUE(SUBSTITUTE(J993,"%",""))/100,2))</f>
        <v/>
      </c>
      <c r="L994" s="27">
        <f>IF(C993="","",IF(ABS(SUMIFS($G:$G,$C:$C,C993)-SUMIFS($H:$H,$C:$C,C993))&lt;=PARAMETRES!$C$2,"OK","À équilibrer"))</f>
        <v/>
      </c>
    </row>
    <row r="995">
      <c r="A995" s="22" t="n"/>
      <c r="B995" s="22" t="n"/>
      <c r="C995" s="22" t="n"/>
      <c r="D995" s="22" t="n"/>
      <c r="E995" s="20">
        <f>IFERROR(VLOOKUP(D994,PLAN_PCG!$A:$B,2,FALSE),"")</f>
        <v/>
      </c>
      <c r="F995" s="22" t="n"/>
      <c r="G995" s="23" t="n"/>
      <c r="H995" s="23" t="n"/>
      <c r="I995" s="22" t="n"/>
      <c r="J995" s="20">
        <f>IFERROR(VLOOKUP(I994,TVA!$A:$C,3,FALSE),"")</f>
        <v/>
      </c>
      <c r="K995" s="26">
        <f>IF(I994="","",ROUND((G994-H994)*VALUE(SUBSTITUTE(J994,"%",""))/100,2))</f>
        <v/>
      </c>
      <c r="L995" s="20">
        <f>IF(C994="","",IF(ABS(SUMIFS($G:$G,$C:$C,C994)-SUMIFS($H:$H,$C:$C,C994))&lt;=PARAMETRES!$C$2,"OK","À équilibrer"))</f>
        <v/>
      </c>
    </row>
    <row r="996">
      <c r="A996" s="27" t="n"/>
      <c r="B996" s="27" t="n"/>
      <c r="C996" s="27" t="n"/>
      <c r="D996" s="27" t="n"/>
      <c r="E996" s="27">
        <f>IFERROR(VLOOKUP(D995,PLAN_PCG!$A:$B,2,FALSE),"")</f>
        <v/>
      </c>
      <c r="F996" s="27" t="n"/>
      <c r="G996" s="28" t="n"/>
      <c r="H996" s="28" t="n"/>
      <c r="I996" s="27" t="n"/>
      <c r="J996" s="27">
        <f>IFERROR(VLOOKUP(I995,TVA!$A:$C,3,FALSE),"")</f>
        <v/>
      </c>
      <c r="K996" s="28">
        <f>IF(I995="","",ROUND((G995-H995)*VALUE(SUBSTITUTE(J995,"%",""))/100,2))</f>
        <v/>
      </c>
      <c r="L996" s="27">
        <f>IF(C995="","",IF(ABS(SUMIFS($G:$G,$C:$C,C995)-SUMIFS($H:$H,$C:$C,C995))&lt;=PARAMETRES!$C$2,"OK","À équilibrer"))</f>
        <v/>
      </c>
    </row>
    <row r="997">
      <c r="A997" s="22" t="n"/>
      <c r="B997" s="22" t="n"/>
      <c r="C997" s="22" t="n"/>
      <c r="D997" s="22" t="n"/>
      <c r="E997" s="20">
        <f>IFERROR(VLOOKUP(D996,PLAN_PCG!$A:$B,2,FALSE),"")</f>
        <v/>
      </c>
      <c r="F997" s="22" t="n"/>
      <c r="G997" s="23" t="n"/>
      <c r="H997" s="23" t="n"/>
      <c r="I997" s="22" t="n"/>
      <c r="J997" s="20">
        <f>IFERROR(VLOOKUP(I996,TVA!$A:$C,3,FALSE),"")</f>
        <v/>
      </c>
      <c r="K997" s="26">
        <f>IF(I996="","",ROUND((G996-H996)*VALUE(SUBSTITUTE(J996,"%",""))/100,2))</f>
        <v/>
      </c>
      <c r="L997" s="20">
        <f>IF(C996="","",IF(ABS(SUMIFS($G:$G,$C:$C,C996)-SUMIFS($H:$H,$C:$C,C996))&lt;=PARAMETRES!$C$2,"OK","À équilibrer"))</f>
        <v/>
      </c>
    </row>
    <row r="998">
      <c r="A998" s="27" t="n"/>
      <c r="B998" s="27" t="n"/>
      <c r="C998" s="27" t="n"/>
      <c r="D998" s="27" t="n"/>
      <c r="E998" s="27">
        <f>IFERROR(VLOOKUP(D997,PLAN_PCG!$A:$B,2,FALSE),"")</f>
        <v/>
      </c>
      <c r="F998" s="27" t="n"/>
      <c r="G998" s="28" t="n"/>
      <c r="H998" s="28" t="n"/>
      <c r="I998" s="27" t="n"/>
      <c r="J998" s="27">
        <f>IFERROR(VLOOKUP(I997,TVA!$A:$C,3,FALSE),"")</f>
        <v/>
      </c>
      <c r="K998" s="28">
        <f>IF(I997="","",ROUND((G997-H997)*VALUE(SUBSTITUTE(J997,"%",""))/100,2))</f>
        <v/>
      </c>
      <c r="L998" s="27">
        <f>IF(C997="","",IF(ABS(SUMIFS($G:$G,$C:$C,C997)-SUMIFS($H:$H,$C:$C,C997))&lt;=PARAMETRES!$C$2,"OK","À équilibrer"))</f>
        <v/>
      </c>
    </row>
    <row r="999">
      <c r="A999" s="22" t="n"/>
      <c r="B999" s="22" t="n"/>
      <c r="C999" s="22" t="n"/>
      <c r="D999" s="22" t="n"/>
      <c r="E999" s="20">
        <f>IFERROR(VLOOKUP(D998,PLAN_PCG!$A:$B,2,FALSE),"")</f>
        <v/>
      </c>
      <c r="F999" s="22" t="n"/>
      <c r="G999" s="23" t="n"/>
      <c r="H999" s="23" t="n"/>
      <c r="I999" s="22" t="n"/>
      <c r="J999" s="20">
        <f>IFERROR(VLOOKUP(I998,TVA!$A:$C,3,FALSE),"")</f>
        <v/>
      </c>
      <c r="K999" s="26">
        <f>IF(I998="","",ROUND((G998-H998)*VALUE(SUBSTITUTE(J998,"%",""))/100,2))</f>
        <v/>
      </c>
      <c r="L999" s="20">
        <f>IF(C998="","",IF(ABS(SUMIFS($G:$G,$C:$C,C998)-SUMIFS($H:$H,$C:$C,C998))&lt;=PARAMETRES!$C$2,"OK","À équilibrer"))</f>
        <v/>
      </c>
    </row>
    <row r="1000">
      <c r="A1000" s="27" t="n"/>
      <c r="B1000" s="27" t="n"/>
      <c r="C1000" s="27" t="n"/>
      <c r="D1000" s="27" t="n"/>
      <c r="E1000" s="27">
        <f>IFERROR(VLOOKUP(D999,PLAN_PCG!$A:$B,2,FALSE),"")</f>
        <v/>
      </c>
      <c r="F1000" s="27" t="n"/>
      <c r="G1000" s="28" t="n"/>
      <c r="H1000" s="28" t="n"/>
      <c r="I1000" s="27" t="n"/>
      <c r="J1000" s="27">
        <f>IFERROR(VLOOKUP(I999,TVA!$A:$C,3,FALSE),"")</f>
        <v/>
      </c>
      <c r="K1000" s="28">
        <f>IF(I999="","",ROUND((G999-H999)*VALUE(SUBSTITUTE(J999,"%",""))/100,2))</f>
        <v/>
      </c>
      <c r="L1000" s="27">
        <f>IF(C999="","",IF(ABS(SUMIFS($G:$G,$C:$C,C999)-SUMIFS($H:$H,$C:$C,C999))&lt;=PARAMETRES!$C$2,"OK","À équilibrer"))</f>
        <v/>
      </c>
    </row>
    <row r="1001">
      <c r="A1001" s="22" t="n"/>
      <c r="B1001" s="22" t="n"/>
      <c r="C1001" s="22" t="n"/>
      <c r="D1001" s="22" t="n"/>
      <c r="E1001" s="20">
        <f>IFERROR(VLOOKUP(D1000,PLAN_PCG!$A:$B,2,FALSE),"")</f>
        <v/>
      </c>
      <c r="F1001" s="22" t="n"/>
      <c r="G1001" s="23" t="n"/>
      <c r="H1001" s="23" t="n"/>
      <c r="I1001" s="22" t="n"/>
      <c r="J1001" s="20">
        <f>IFERROR(VLOOKUP(I1000,TVA!$A:$C,3,FALSE),"")</f>
        <v/>
      </c>
      <c r="K1001" s="26">
        <f>IF(I1000="","",ROUND((G1000-H1000)*VALUE(SUBSTITUTE(J1000,"%",""))/100,2))</f>
        <v/>
      </c>
      <c r="L1001" s="20">
        <f>IF(C1000="","",IF(ABS(SUMIFS($G:$G,$C:$C,C1000)-SUMIFS($H:$H,$C:$C,C1000))&lt;=PARAMETRES!$C$2,"OK","À équilibrer"))</f>
        <v/>
      </c>
    </row>
    <row r="1002">
      <c r="A1002" s="27" t="n"/>
      <c r="B1002" s="27" t="n"/>
      <c r="C1002" s="27" t="n"/>
      <c r="D1002" s="27" t="n"/>
      <c r="E1002" s="27">
        <f>IFERROR(VLOOKUP(D1001,PLAN_PCG!$A:$B,2,FALSE),"")</f>
        <v/>
      </c>
      <c r="F1002" s="27" t="n"/>
      <c r="G1002" s="28" t="n"/>
      <c r="H1002" s="28" t="n"/>
      <c r="I1002" s="27" t="n"/>
      <c r="J1002" s="27">
        <f>IFERROR(VLOOKUP(I1001,TVA!$A:$C,3,FALSE),"")</f>
        <v/>
      </c>
      <c r="K1002" s="28">
        <f>IF(I1001="","",ROUND((G1001-H1001)*VALUE(SUBSTITUTE(J1001,"%",""))/100,2))</f>
        <v/>
      </c>
      <c r="L1002" s="27">
        <f>IF(C1001="","",IF(ABS(SUMIFS($G:$G,$C:$C,C1001)-SUMIFS($H:$H,$C:$C,C1001))&lt;=PARAMETRES!$C$2,"OK","À équilibrer"))</f>
        <v/>
      </c>
    </row>
  </sheetData>
  <autoFilter ref="A2:L1002"/>
  <mergeCells count="1">
    <mergeCell ref="A1:L1"/>
  </mergeCells>
  <conditionalFormatting sqref="A3:L1002">
    <cfRule type="expression" priority="1" dxfId="1">
      <formula>=$L3="OK"</formula>
    </cfRule>
    <cfRule type="expression" priority="2" dxfId="6">
      <formula>=$L3="À équilibrer"</formula>
    </cfRule>
  </conditionalFormatting>
  <conditionalFormatting sqref="G3:H1002">
    <cfRule type="expression" priority="3" dxfId="7">
      <formula>=OR($G3&lt;0,$H3&lt;0)</formula>
    </cfRule>
  </conditionalFormatting>
  <dataValidations count="3">
    <dataValidation sqref="B2:B5000" showDropDown="0" showInputMessage="0" showErrorMessage="0" allowBlank="1" type="list">
      <formula1>"AC,VE,BQ,OD,BN,CA"</formula1>
    </dataValidation>
    <dataValidation sqref="D2:D5000" showDropDown="0" showInputMessage="0" showErrorMessage="0" allowBlank="1" type="list">
      <formula1>=ListeComptes</formula1>
    </dataValidation>
    <dataValidation sqref="I2:I5000" showDropDown="0" showInputMessage="0" showErrorMessage="0" allowBlank="1" type="list">
      <formula1>=ListeTVA</formula1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tabColor rgb="007030A0"/>
    <outlinePr summaryBelow="1" summaryRight="1"/>
    <pageSetUpPr/>
  </sheetPr>
  <dimension ref="A1:H139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10" customWidth="1" min="1" max="1"/>
    <col width="52" customWidth="1" min="2" max="2"/>
    <col width="16" customWidth="1" min="3" max="3"/>
    <col width="16" customWidth="1" min="4" max="4"/>
    <col width="16" customWidth="1" min="5" max="5"/>
    <col width="16" customWidth="1" min="6" max="6"/>
    <col width="16" customWidth="1" min="7" max="7"/>
    <col width="16" customWidth="1" min="8" max="8"/>
  </cols>
  <sheetData>
    <row r="1" ht="28" customHeight="1">
      <c r="A1" s="10" t="inlineStr">
        <is>
          <t>Balance – synthèse automatique (ouverture + mouvements)</t>
        </is>
      </c>
    </row>
    <row r="2" ht="24" customHeight="1">
      <c r="A2" s="8" t="inlineStr">
        <is>
          <t>Compte</t>
        </is>
      </c>
      <c r="B2" s="8" t="inlineStr">
        <is>
          <t>Intitulé</t>
        </is>
      </c>
      <c r="C2" s="8" t="inlineStr">
        <is>
          <t>Débit ouverture</t>
        </is>
      </c>
      <c r="D2" s="8" t="inlineStr">
        <is>
          <t>Crédit ouverture</t>
        </is>
      </c>
      <c r="E2" s="8" t="inlineStr">
        <is>
          <t>Débit période</t>
        </is>
      </c>
      <c r="F2" s="8" t="inlineStr">
        <is>
          <t>Crédit période</t>
        </is>
      </c>
      <c r="G2" s="8" t="inlineStr">
        <is>
          <t>Débit clôture</t>
        </is>
      </c>
      <c r="H2" s="8" t="inlineStr">
        <is>
          <t>Crédit clôture</t>
        </is>
      </c>
    </row>
    <row r="3">
      <c r="A3" s="20">
        <f>IF(PLAN_PCG!A2="","",PLAN_PCG!A2)</f>
        <v/>
      </c>
      <c r="B3" s="20">
        <f>IF(PLAN_PCG!A2="","",PLAN_PCG!B2)</f>
        <v/>
      </c>
      <c r="C3" s="26">
        <f>IF(A2="","",SUMIFS(OUVERTURE!$C:$C,OUVERTURE!$A:$A,A2))</f>
        <v/>
      </c>
      <c r="D3" s="26">
        <f>IF(A2="","",SUMIFS(OUVERTURE!$D:$D,OUVERTURE!$A:$A,A2))</f>
        <v/>
      </c>
      <c r="E3" s="26">
        <f>IF(A2="","",SUMIFS(JOURNAL!$G:$G,JOURNAL!$D:$D,A2))</f>
        <v/>
      </c>
      <c r="F3" s="26">
        <f>IF(A2="","",SUMIFS(JOURNAL!$H:$H,JOURNAL!$D:$D,A2))</f>
        <v/>
      </c>
      <c r="G3" s="26">
        <f>IF(A2="","",MAX(0,(C2+E2)-(D2+F2)))</f>
        <v/>
      </c>
      <c r="H3" s="26">
        <f>IF(A2="","",MAX(0,(D2+F2)-(C2+E2)))</f>
        <v/>
      </c>
    </row>
    <row r="4">
      <c r="A4" s="29">
        <f>IF(PLAN_PCG!A3="","",PLAN_PCG!A3)</f>
        <v/>
      </c>
      <c r="B4" s="29">
        <f>IF(PLAN_PCG!A3="","",PLAN_PCG!B3)</f>
        <v/>
      </c>
      <c r="C4" s="30">
        <f>IF(A3="","",SUMIFS(OUVERTURE!$C:$C,OUVERTURE!$A:$A,A3))</f>
        <v/>
      </c>
      <c r="D4" s="30">
        <f>IF(A3="","",SUMIFS(OUVERTURE!$D:$D,OUVERTURE!$A:$A,A3))</f>
        <v/>
      </c>
      <c r="E4" s="30">
        <f>IF(A3="","",SUMIFS(JOURNAL!$G:$G,JOURNAL!$D:$D,A3))</f>
        <v/>
      </c>
      <c r="F4" s="30">
        <f>IF(A3="","",SUMIFS(JOURNAL!$H:$H,JOURNAL!$D:$D,A3))</f>
        <v/>
      </c>
      <c r="G4" s="30">
        <f>IF(A3="","",MAX(0,(C3+E3)-(D3+F3)))</f>
        <v/>
      </c>
      <c r="H4" s="30">
        <f>IF(A3="","",MAX(0,(D3+F3)-(C3+E3)))</f>
        <v/>
      </c>
    </row>
    <row r="5">
      <c r="A5" s="20">
        <f>IF(PLAN_PCG!A4="","",PLAN_PCG!A4)</f>
        <v/>
      </c>
      <c r="B5" s="20">
        <f>IF(PLAN_PCG!A4="","",PLAN_PCG!B4)</f>
        <v/>
      </c>
      <c r="C5" s="26">
        <f>IF(A4="","",SUMIFS(OUVERTURE!$C:$C,OUVERTURE!$A:$A,A4))</f>
        <v/>
      </c>
      <c r="D5" s="26">
        <f>IF(A4="","",SUMIFS(OUVERTURE!$D:$D,OUVERTURE!$A:$A,A4))</f>
        <v/>
      </c>
      <c r="E5" s="26">
        <f>IF(A4="","",SUMIFS(JOURNAL!$G:$G,JOURNAL!$D:$D,A4))</f>
        <v/>
      </c>
      <c r="F5" s="26">
        <f>IF(A4="","",SUMIFS(JOURNAL!$H:$H,JOURNAL!$D:$D,A4))</f>
        <v/>
      </c>
      <c r="G5" s="26">
        <f>IF(A4="","",MAX(0,(C4+E4)-(D4+F4)))</f>
        <v/>
      </c>
      <c r="H5" s="26">
        <f>IF(A4="","",MAX(0,(D4+F4)-(C4+E4)))</f>
        <v/>
      </c>
    </row>
    <row r="6">
      <c r="A6" s="29">
        <f>IF(PLAN_PCG!A5="","",PLAN_PCG!A5)</f>
        <v/>
      </c>
      <c r="B6" s="29">
        <f>IF(PLAN_PCG!A5="","",PLAN_PCG!B5)</f>
        <v/>
      </c>
      <c r="C6" s="30">
        <f>IF(A5="","",SUMIFS(OUVERTURE!$C:$C,OUVERTURE!$A:$A,A5))</f>
        <v/>
      </c>
      <c r="D6" s="30">
        <f>IF(A5="","",SUMIFS(OUVERTURE!$D:$D,OUVERTURE!$A:$A,A5))</f>
        <v/>
      </c>
      <c r="E6" s="30">
        <f>IF(A5="","",SUMIFS(JOURNAL!$G:$G,JOURNAL!$D:$D,A5))</f>
        <v/>
      </c>
      <c r="F6" s="30">
        <f>IF(A5="","",SUMIFS(JOURNAL!$H:$H,JOURNAL!$D:$D,A5))</f>
        <v/>
      </c>
      <c r="G6" s="30">
        <f>IF(A5="","",MAX(0,(C5+E5)-(D5+F5)))</f>
        <v/>
      </c>
      <c r="H6" s="30">
        <f>IF(A5="","",MAX(0,(D5+F5)-(C5+E5)))</f>
        <v/>
      </c>
    </row>
    <row r="7">
      <c r="A7" s="20">
        <f>IF(PLAN_PCG!A6="","",PLAN_PCG!A6)</f>
        <v/>
      </c>
      <c r="B7" s="20">
        <f>IF(PLAN_PCG!A6="","",PLAN_PCG!B6)</f>
        <v/>
      </c>
      <c r="C7" s="26">
        <f>IF(A6="","",SUMIFS(OUVERTURE!$C:$C,OUVERTURE!$A:$A,A6))</f>
        <v/>
      </c>
      <c r="D7" s="26">
        <f>IF(A6="","",SUMIFS(OUVERTURE!$D:$D,OUVERTURE!$A:$A,A6))</f>
        <v/>
      </c>
      <c r="E7" s="26">
        <f>IF(A6="","",SUMIFS(JOURNAL!$G:$G,JOURNAL!$D:$D,A6))</f>
        <v/>
      </c>
      <c r="F7" s="26">
        <f>IF(A6="","",SUMIFS(JOURNAL!$H:$H,JOURNAL!$D:$D,A6))</f>
        <v/>
      </c>
      <c r="G7" s="26">
        <f>IF(A6="","",MAX(0,(C6+E6)-(D6+F6)))</f>
        <v/>
      </c>
      <c r="H7" s="26">
        <f>IF(A6="","",MAX(0,(D6+F6)-(C6+E6)))</f>
        <v/>
      </c>
    </row>
    <row r="8">
      <c r="A8" s="29">
        <f>IF(PLAN_PCG!A7="","",PLAN_PCG!A7)</f>
        <v/>
      </c>
      <c r="B8" s="29">
        <f>IF(PLAN_PCG!A7="","",PLAN_PCG!B7)</f>
        <v/>
      </c>
      <c r="C8" s="30">
        <f>IF(A7="","",SUMIFS(OUVERTURE!$C:$C,OUVERTURE!$A:$A,A7))</f>
        <v/>
      </c>
      <c r="D8" s="30">
        <f>IF(A7="","",SUMIFS(OUVERTURE!$D:$D,OUVERTURE!$A:$A,A7))</f>
        <v/>
      </c>
      <c r="E8" s="30">
        <f>IF(A7="","",SUMIFS(JOURNAL!$G:$G,JOURNAL!$D:$D,A7))</f>
        <v/>
      </c>
      <c r="F8" s="30">
        <f>IF(A7="","",SUMIFS(JOURNAL!$H:$H,JOURNAL!$D:$D,A7))</f>
        <v/>
      </c>
      <c r="G8" s="30">
        <f>IF(A7="","",MAX(0,(C7+E7)-(D7+F7)))</f>
        <v/>
      </c>
      <c r="H8" s="30">
        <f>IF(A7="","",MAX(0,(D7+F7)-(C7+E7)))</f>
        <v/>
      </c>
    </row>
    <row r="9">
      <c r="A9" s="20">
        <f>IF(PLAN_PCG!A8="","",PLAN_PCG!A8)</f>
        <v/>
      </c>
      <c r="B9" s="20">
        <f>IF(PLAN_PCG!A8="","",PLAN_PCG!B8)</f>
        <v/>
      </c>
      <c r="C9" s="26">
        <f>IF(A8="","",SUMIFS(OUVERTURE!$C:$C,OUVERTURE!$A:$A,A8))</f>
        <v/>
      </c>
      <c r="D9" s="26">
        <f>IF(A8="","",SUMIFS(OUVERTURE!$D:$D,OUVERTURE!$A:$A,A8))</f>
        <v/>
      </c>
      <c r="E9" s="26">
        <f>IF(A8="","",SUMIFS(JOURNAL!$G:$G,JOURNAL!$D:$D,A8))</f>
        <v/>
      </c>
      <c r="F9" s="26">
        <f>IF(A8="","",SUMIFS(JOURNAL!$H:$H,JOURNAL!$D:$D,A8))</f>
        <v/>
      </c>
      <c r="G9" s="26">
        <f>IF(A8="","",MAX(0,(C8+E8)-(D8+F8)))</f>
        <v/>
      </c>
      <c r="H9" s="26">
        <f>IF(A8="","",MAX(0,(D8+F8)-(C8+E8)))</f>
        <v/>
      </c>
    </row>
    <row r="10">
      <c r="A10" s="29">
        <f>IF(PLAN_PCG!A9="","",PLAN_PCG!A9)</f>
        <v/>
      </c>
      <c r="B10" s="29">
        <f>IF(PLAN_PCG!A9="","",PLAN_PCG!B9)</f>
        <v/>
      </c>
      <c r="C10" s="30">
        <f>IF(A9="","",SUMIFS(OUVERTURE!$C:$C,OUVERTURE!$A:$A,A9))</f>
        <v/>
      </c>
      <c r="D10" s="30">
        <f>IF(A9="","",SUMIFS(OUVERTURE!$D:$D,OUVERTURE!$A:$A,A9))</f>
        <v/>
      </c>
      <c r="E10" s="30">
        <f>IF(A9="","",SUMIFS(JOURNAL!$G:$G,JOURNAL!$D:$D,A9))</f>
        <v/>
      </c>
      <c r="F10" s="30">
        <f>IF(A9="","",SUMIFS(JOURNAL!$H:$H,JOURNAL!$D:$D,A9))</f>
        <v/>
      </c>
      <c r="G10" s="30">
        <f>IF(A9="","",MAX(0,(C9+E9)-(D9+F9)))</f>
        <v/>
      </c>
      <c r="H10" s="30">
        <f>IF(A9="","",MAX(0,(D9+F9)-(C9+E9)))</f>
        <v/>
      </c>
    </row>
    <row r="11">
      <c r="A11" s="20">
        <f>IF(PLAN_PCG!A10="","",PLAN_PCG!A10)</f>
        <v/>
      </c>
      <c r="B11" s="20">
        <f>IF(PLAN_PCG!A10="","",PLAN_PCG!B10)</f>
        <v/>
      </c>
      <c r="C11" s="26">
        <f>IF(A10="","",SUMIFS(OUVERTURE!$C:$C,OUVERTURE!$A:$A,A10))</f>
        <v/>
      </c>
      <c r="D11" s="26">
        <f>IF(A10="","",SUMIFS(OUVERTURE!$D:$D,OUVERTURE!$A:$A,A10))</f>
        <v/>
      </c>
      <c r="E11" s="26">
        <f>IF(A10="","",SUMIFS(JOURNAL!$G:$G,JOURNAL!$D:$D,A10))</f>
        <v/>
      </c>
      <c r="F11" s="26">
        <f>IF(A10="","",SUMIFS(JOURNAL!$H:$H,JOURNAL!$D:$D,A10))</f>
        <v/>
      </c>
      <c r="G11" s="26">
        <f>IF(A10="","",MAX(0,(C10+E10)-(D10+F10)))</f>
        <v/>
      </c>
      <c r="H11" s="26">
        <f>IF(A10="","",MAX(0,(D10+F10)-(C10+E10)))</f>
        <v/>
      </c>
    </row>
    <row r="12">
      <c r="A12" s="29">
        <f>IF(PLAN_PCG!A11="","",PLAN_PCG!A11)</f>
        <v/>
      </c>
      <c r="B12" s="29">
        <f>IF(PLAN_PCG!A11="","",PLAN_PCG!B11)</f>
        <v/>
      </c>
      <c r="C12" s="30">
        <f>IF(A11="","",SUMIFS(OUVERTURE!$C:$C,OUVERTURE!$A:$A,A11))</f>
        <v/>
      </c>
      <c r="D12" s="30">
        <f>IF(A11="","",SUMIFS(OUVERTURE!$D:$D,OUVERTURE!$A:$A,A11))</f>
        <v/>
      </c>
      <c r="E12" s="30">
        <f>IF(A11="","",SUMIFS(JOURNAL!$G:$G,JOURNAL!$D:$D,A11))</f>
        <v/>
      </c>
      <c r="F12" s="30">
        <f>IF(A11="","",SUMIFS(JOURNAL!$H:$H,JOURNAL!$D:$D,A11))</f>
        <v/>
      </c>
      <c r="G12" s="30">
        <f>IF(A11="","",MAX(0,(C11+E11)-(D11+F11)))</f>
        <v/>
      </c>
      <c r="H12" s="30">
        <f>IF(A11="","",MAX(0,(D11+F11)-(C11+E11)))</f>
        <v/>
      </c>
    </row>
    <row r="13">
      <c r="A13" s="20">
        <f>IF(PLAN_PCG!A12="","",PLAN_PCG!A12)</f>
        <v/>
      </c>
      <c r="B13" s="20">
        <f>IF(PLAN_PCG!A12="","",PLAN_PCG!B12)</f>
        <v/>
      </c>
      <c r="C13" s="26">
        <f>IF(A12="","",SUMIFS(OUVERTURE!$C:$C,OUVERTURE!$A:$A,A12))</f>
        <v/>
      </c>
      <c r="D13" s="26">
        <f>IF(A12="","",SUMIFS(OUVERTURE!$D:$D,OUVERTURE!$A:$A,A12))</f>
        <v/>
      </c>
      <c r="E13" s="26">
        <f>IF(A12="","",SUMIFS(JOURNAL!$G:$G,JOURNAL!$D:$D,A12))</f>
        <v/>
      </c>
      <c r="F13" s="26">
        <f>IF(A12="","",SUMIFS(JOURNAL!$H:$H,JOURNAL!$D:$D,A12))</f>
        <v/>
      </c>
      <c r="G13" s="26">
        <f>IF(A12="","",MAX(0,(C12+E12)-(D12+F12)))</f>
        <v/>
      </c>
      <c r="H13" s="26">
        <f>IF(A12="","",MAX(0,(D12+F12)-(C12+E12)))</f>
        <v/>
      </c>
    </row>
    <row r="14">
      <c r="A14" s="29">
        <f>IF(PLAN_PCG!A13="","",PLAN_PCG!A13)</f>
        <v/>
      </c>
      <c r="B14" s="29">
        <f>IF(PLAN_PCG!A13="","",PLAN_PCG!B13)</f>
        <v/>
      </c>
      <c r="C14" s="30">
        <f>IF(A13="","",SUMIFS(OUVERTURE!$C:$C,OUVERTURE!$A:$A,A13))</f>
        <v/>
      </c>
      <c r="D14" s="30">
        <f>IF(A13="","",SUMIFS(OUVERTURE!$D:$D,OUVERTURE!$A:$A,A13))</f>
        <v/>
      </c>
      <c r="E14" s="30">
        <f>IF(A13="","",SUMIFS(JOURNAL!$G:$G,JOURNAL!$D:$D,A13))</f>
        <v/>
      </c>
      <c r="F14" s="30">
        <f>IF(A13="","",SUMIFS(JOURNAL!$H:$H,JOURNAL!$D:$D,A13))</f>
        <v/>
      </c>
      <c r="G14" s="30">
        <f>IF(A13="","",MAX(0,(C13+E13)-(D13+F13)))</f>
        <v/>
      </c>
      <c r="H14" s="30">
        <f>IF(A13="","",MAX(0,(D13+F13)-(C13+E13)))</f>
        <v/>
      </c>
    </row>
    <row r="15">
      <c r="A15" s="20">
        <f>IF(PLAN_PCG!A14="","",PLAN_PCG!A14)</f>
        <v/>
      </c>
      <c r="B15" s="20">
        <f>IF(PLAN_PCG!A14="","",PLAN_PCG!B14)</f>
        <v/>
      </c>
      <c r="C15" s="26">
        <f>IF(A14="","",SUMIFS(OUVERTURE!$C:$C,OUVERTURE!$A:$A,A14))</f>
        <v/>
      </c>
      <c r="D15" s="26">
        <f>IF(A14="","",SUMIFS(OUVERTURE!$D:$D,OUVERTURE!$A:$A,A14))</f>
        <v/>
      </c>
      <c r="E15" s="26">
        <f>IF(A14="","",SUMIFS(JOURNAL!$G:$G,JOURNAL!$D:$D,A14))</f>
        <v/>
      </c>
      <c r="F15" s="26">
        <f>IF(A14="","",SUMIFS(JOURNAL!$H:$H,JOURNAL!$D:$D,A14))</f>
        <v/>
      </c>
      <c r="G15" s="26">
        <f>IF(A14="","",MAX(0,(C14+E14)-(D14+F14)))</f>
        <v/>
      </c>
      <c r="H15" s="26">
        <f>IF(A14="","",MAX(0,(D14+F14)-(C14+E14)))</f>
        <v/>
      </c>
    </row>
    <row r="16">
      <c r="A16" s="29">
        <f>IF(PLAN_PCG!A15="","",PLAN_PCG!A15)</f>
        <v/>
      </c>
      <c r="B16" s="29">
        <f>IF(PLAN_PCG!A15="","",PLAN_PCG!B15)</f>
        <v/>
      </c>
      <c r="C16" s="30">
        <f>IF(A15="","",SUMIFS(OUVERTURE!$C:$C,OUVERTURE!$A:$A,A15))</f>
        <v/>
      </c>
      <c r="D16" s="30">
        <f>IF(A15="","",SUMIFS(OUVERTURE!$D:$D,OUVERTURE!$A:$A,A15))</f>
        <v/>
      </c>
      <c r="E16" s="30">
        <f>IF(A15="","",SUMIFS(JOURNAL!$G:$G,JOURNAL!$D:$D,A15))</f>
        <v/>
      </c>
      <c r="F16" s="30">
        <f>IF(A15="","",SUMIFS(JOURNAL!$H:$H,JOURNAL!$D:$D,A15))</f>
        <v/>
      </c>
      <c r="G16" s="30">
        <f>IF(A15="","",MAX(0,(C15+E15)-(D15+F15)))</f>
        <v/>
      </c>
      <c r="H16" s="30">
        <f>IF(A15="","",MAX(0,(D15+F15)-(C15+E15)))</f>
        <v/>
      </c>
    </row>
    <row r="17">
      <c r="A17" s="20">
        <f>IF(PLAN_PCG!A16="","",PLAN_PCG!A16)</f>
        <v/>
      </c>
      <c r="B17" s="20">
        <f>IF(PLAN_PCG!A16="","",PLAN_PCG!B16)</f>
        <v/>
      </c>
      <c r="C17" s="26">
        <f>IF(A16="","",SUMIFS(OUVERTURE!$C:$C,OUVERTURE!$A:$A,A16))</f>
        <v/>
      </c>
      <c r="D17" s="26">
        <f>IF(A16="","",SUMIFS(OUVERTURE!$D:$D,OUVERTURE!$A:$A,A16))</f>
        <v/>
      </c>
      <c r="E17" s="26">
        <f>IF(A16="","",SUMIFS(JOURNAL!$G:$G,JOURNAL!$D:$D,A16))</f>
        <v/>
      </c>
      <c r="F17" s="26">
        <f>IF(A16="","",SUMIFS(JOURNAL!$H:$H,JOURNAL!$D:$D,A16))</f>
        <v/>
      </c>
      <c r="G17" s="26">
        <f>IF(A16="","",MAX(0,(C16+E16)-(D16+F16)))</f>
        <v/>
      </c>
      <c r="H17" s="26">
        <f>IF(A16="","",MAX(0,(D16+F16)-(C16+E16)))</f>
        <v/>
      </c>
    </row>
    <row r="18">
      <c r="A18" s="29">
        <f>IF(PLAN_PCG!A17="","",PLAN_PCG!A17)</f>
        <v/>
      </c>
      <c r="B18" s="29">
        <f>IF(PLAN_PCG!A17="","",PLAN_PCG!B17)</f>
        <v/>
      </c>
      <c r="C18" s="30">
        <f>IF(A17="","",SUMIFS(OUVERTURE!$C:$C,OUVERTURE!$A:$A,A17))</f>
        <v/>
      </c>
      <c r="D18" s="30">
        <f>IF(A17="","",SUMIFS(OUVERTURE!$D:$D,OUVERTURE!$A:$A,A17))</f>
        <v/>
      </c>
      <c r="E18" s="30">
        <f>IF(A17="","",SUMIFS(JOURNAL!$G:$G,JOURNAL!$D:$D,A17))</f>
        <v/>
      </c>
      <c r="F18" s="30">
        <f>IF(A17="","",SUMIFS(JOURNAL!$H:$H,JOURNAL!$D:$D,A17))</f>
        <v/>
      </c>
      <c r="G18" s="30">
        <f>IF(A17="","",MAX(0,(C17+E17)-(D17+F17)))</f>
        <v/>
      </c>
      <c r="H18" s="30">
        <f>IF(A17="","",MAX(0,(D17+F17)-(C17+E17)))</f>
        <v/>
      </c>
    </row>
    <row r="19">
      <c r="A19" s="20">
        <f>IF(PLAN_PCG!A18="","",PLAN_PCG!A18)</f>
        <v/>
      </c>
      <c r="B19" s="20">
        <f>IF(PLAN_PCG!A18="","",PLAN_PCG!B18)</f>
        <v/>
      </c>
      <c r="C19" s="26">
        <f>IF(A18="","",SUMIFS(OUVERTURE!$C:$C,OUVERTURE!$A:$A,A18))</f>
        <v/>
      </c>
      <c r="D19" s="26">
        <f>IF(A18="","",SUMIFS(OUVERTURE!$D:$D,OUVERTURE!$A:$A,A18))</f>
        <v/>
      </c>
      <c r="E19" s="26">
        <f>IF(A18="","",SUMIFS(JOURNAL!$G:$G,JOURNAL!$D:$D,A18))</f>
        <v/>
      </c>
      <c r="F19" s="26">
        <f>IF(A18="","",SUMIFS(JOURNAL!$H:$H,JOURNAL!$D:$D,A18))</f>
        <v/>
      </c>
      <c r="G19" s="26">
        <f>IF(A18="","",MAX(0,(C18+E18)-(D18+F18)))</f>
        <v/>
      </c>
      <c r="H19" s="26">
        <f>IF(A18="","",MAX(0,(D18+F18)-(C18+E18)))</f>
        <v/>
      </c>
    </row>
    <row r="20">
      <c r="A20" s="29">
        <f>IF(PLAN_PCG!A19="","",PLAN_PCG!A19)</f>
        <v/>
      </c>
      <c r="B20" s="29">
        <f>IF(PLAN_PCG!A19="","",PLAN_PCG!B19)</f>
        <v/>
      </c>
      <c r="C20" s="30">
        <f>IF(A19="","",SUMIFS(OUVERTURE!$C:$C,OUVERTURE!$A:$A,A19))</f>
        <v/>
      </c>
      <c r="D20" s="30">
        <f>IF(A19="","",SUMIFS(OUVERTURE!$D:$D,OUVERTURE!$A:$A,A19))</f>
        <v/>
      </c>
      <c r="E20" s="30">
        <f>IF(A19="","",SUMIFS(JOURNAL!$G:$G,JOURNAL!$D:$D,A19))</f>
        <v/>
      </c>
      <c r="F20" s="30">
        <f>IF(A19="","",SUMIFS(JOURNAL!$H:$H,JOURNAL!$D:$D,A19))</f>
        <v/>
      </c>
      <c r="G20" s="30">
        <f>IF(A19="","",MAX(0,(C19+E19)-(D19+F19)))</f>
        <v/>
      </c>
      <c r="H20" s="30">
        <f>IF(A19="","",MAX(0,(D19+F19)-(C19+E19)))</f>
        <v/>
      </c>
    </row>
    <row r="21">
      <c r="A21" s="20">
        <f>IF(PLAN_PCG!A20="","",PLAN_PCG!A20)</f>
        <v/>
      </c>
      <c r="B21" s="20">
        <f>IF(PLAN_PCG!A20="","",PLAN_PCG!B20)</f>
        <v/>
      </c>
      <c r="C21" s="26">
        <f>IF(A20="","",SUMIFS(OUVERTURE!$C:$C,OUVERTURE!$A:$A,A20))</f>
        <v/>
      </c>
      <c r="D21" s="26">
        <f>IF(A20="","",SUMIFS(OUVERTURE!$D:$D,OUVERTURE!$A:$A,A20))</f>
        <v/>
      </c>
      <c r="E21" s="26">
        <f>IF(A20="","",SUMIFS(JOURNAL!$G:$G,JOURNAL!$D:$D,A20))</f>
        <v/>
      </c>
      <c r="F21" s="26">
        <f>IF(A20="","",SUMIFS(JOURNAL!$H:$H,JOURNAL!$D:$D,A20))</f>
        <v/>
      </c>
      <c r="G21" s="26">
        <f>IF(A20="","",MAX(0,(C20+E20)-(D20+F20)))</f>
        <v/>
      </c>
      <c r="H21" s="26">
        <f>IF(A20="","",MAX(0,(D20+F20)-(C20+E20)))</f>
        <v/>
      </c>
    </row>
    <row r="22">
      <c r="A22" s="29">
        <f>IF(PLAN_PCG!A21="","",PLAN_PCG!A21)</f>
        <v/>
      </c>
      <c r="B22" s="29">
        <f>IF(PLAN_PCG!A21="","",PLAN_PCG!B21)</f>
        <v/>
      </c>
      <c r="C22" s="30">
        <f>IF(A21="","",SUMIFS(OUVERTURE!$C:$C,OUVERTURE!$A:$A,A21))</f>
        <v/>
      </c>
      <c r="D22" s="30">
        <f>IF(A21="","",SUMIFS(OUVERTURE!$D:$D,OUVERTURE!$A:$A,A21))</f>
        <v/>
      </c>
      <c r="E22" s="30">
        <f>IF(A21="","",SUMIFS(JOURNAL!$G:$G,JOURNAL!$D:$D,A21))</f>
        <v/>
      </c>
      <c r="F22" s="30">
        <f>IF(A21="","",SUMIFS(JOURNAL!$H:$H,JOURNAL!$D:$D,A21))</f>
        <v/>
      </c>
      <c r="G22" s="30">
        <f>IF(A21="","",MAX(0,(C21+E21)-(D21+F21)))</f>
        <v/>
      </c>
      <c r="H22" s="30">
        <f>IF(A21="","",MAX(0,(D21+F21)-(C21+E21)))</f>
        <v/>
      </c>
    </row>
    <row r="23">
      <c r="A23" s="20">
        <f>IF(PLAN_PCG!A22="","",PLAN_PCG!A22)</f>
        <v/>
      </c>
      <c r="B23" s="20">
        <f>IF(PLAN_PCG!A22="","",PLAN_PCG!B22)</f>
        <v/>
      </c>
      <c r="C23" s="26">
        <f>IF(A22="","",SUMIFS(OUVERTURE!$C:$C,OUVERTURE!$A:$A,A22))</f>
        <v/>
      </c>
      <c r="D23" s="26">
        <f>IF(A22="","",SUMIFS(OUVERTURE!$D:$D,OUVERTURE!$A:$A,A22))</f>
        <v/>
      </c>
      <c r="E23" s="26">
        <f>IF(A22="","",SUMIFS(JOURNAL!$G:$G,JOURNAL!$D:$D,A22))</f>
        <v/>
      </c>
      <c r="F23" s="26">
        <f>IF(A22="","",SUMIFS(JOURNAL!$H:$H,JOURNAL!$D:$D,A22))</f>
        <v/>
      </c>
      <c r="G23" s="26">
        <f>IF(A22="","",MAX(0,(C22+E22)-(D22+F22)))</f>
        <v/>
      </c>
      <c r="H23" s="26">
        <f>IF(A22="","",MAX(0,(D22+F22)-(C22+E22)))</f>
        <v/>
      </c>
    </row>
    <row r="24">
      <c r="A24" s="29">
        <f>IF(PLAN_PCG!A23="","",PLAN_PCG!A23)</f>
        <v/>
      </c>
      <c r="B24" s="29">
        <f>IF(PLAN_PCG!A23="","",PLAN_PCG!B23)</f>
        <v/>
      </c>
      <c r="C24" s="30">
        <f>IF(A23="","",SUMIFS(OUVERTURE!$C:$C,OUVERTURE!$A:$A,A23))</f>
        <v/>
      </c>
      <c r="D24" s="30">
        <f>IF(A23="","",SUMIFS(OUVERTURE!$D:$D,OUVERTURE!$A:$A,A23))</f>
        <v/>
      </c>
      <c r="E24" s="30">
        <f>IF(A23="","",SUMIFS(JOURNAL!$G:$G,JOURNAL!$D:$D,A23))</f>
        <v/>
      </c>
      <c r="F24" s="30">
        <f>IF(A23="","",SUMIFS(JOURNAL!$H:$H,JOURNAL!$D:$D,A23))</f>
        <v/>
      </c>
      <c r="G24" s="30">
        <f>IF(A23="","",MAX(0,(C23+E23)-(D23+F23)))</f>
        <v/>
      </c>
      <c r="H24" s="30">
        <f>IF(A23="","",MAX(0,(D23+F23)-(C23+E23)))</f>
        <v/>
      </c>
    </row>
    <row r="25">
      <c r="A25" s="20">
        <f>IF(PLAN_PCG!A24="","",PLAN_PCG!A24)</f>
        <v/>
      </c>
      <c r="B25" s="20">
        <f>IF(PLAN_PCG!A24="","",PLAN_PCG!B24)</f>
        <v/>
      </c>
      <c r="C25" s="26">
        <f>IF(A24="","",SUMIFS(OUVERTURE!$C:$C,OUVERTURE!$A:$A,A24))</f>
        <v/>
      </c>
      <c r="D25" s="26">
        <f>IF(A24="","",SUMIFS(OUVERTURE!$D:$D,OUVERTURE!$A:$A,A24))</f>
        <v/>
      </c>
      <c r="E25" s="26">
        <f>IF(A24="","",SUMIFS(JOURNAL!$G:$G,JOURNAL!$D:$D,A24))</f>
        <v/>
      </c>
      <c r="F25" s="26">
        <f>IF(A24="","",SUMIFS(JOURNAL!$H:$H,JOURNAL!$D:$D,A24))</f>
        <v/>
      </c>
      <c r="G25" s="26">
        <f>IF(A24="","",MAX(0,(C24+E24)-(D24+F24)))</f>
        <v/>
      </c>
      <c r="H25" s="26">
        <f>IF(A24="","",MAX(0,(D24+F24)-(C24+E24)))</f>
        <v/>
      </c>
    </row>
    <row r="26">
      <c r="A26" s="29">
        <f>IF(PLAN_PCG!A25="","",PLAN_PCG!A25)</f>
        <v/>
      </c>
      <c r="B26" s="29">
        <f>IF(PLAN_PCG!A25="","",PLAN_PCG!B25)</f>
        <v/>
      </c>
      <c r="C26" s="30">
        <f>IF(A25="","",SUMIFS(OUVERTURE!$C:$C,OUVERTURE!$A:$A,A25))</f>
        <v/>
      </c>
      <c r="D26" s="30">
        <f>IF(A25="","",SUMIFS(OUVERTURE!$D:$D,OUVERTURE!$A:$A,A25))</f>
        <v/>
      </c>
      <c r="E26" s="30">
        <f>IF(A25="","",SUMIFS(JOURNAL!$G:$G,JOURNAL!$D:$D,A25))</f>
        <v/>
      </c>
      <c r="F26" s="30">
        <f>IF(A25="","",SUMIFS(JOURNAL!$H:$H,JOURNAL!$D:$D,A25))</f>
        <v/>
      </c>
      <c r="G26" s="30">
        <f>IF(A25="","",MAX(0,(C25+E25)-(D25+F25)))</f>
        <v/>
      </c>
      <c r="H26" s="30">
        <f>IF(A25="","",MAX(0,(D25+F25)-(C25+E25)))</f>
        <v/>
      </c>
    </row>
    <row r="27">
      <c r="A27" s="20">
        <f>IF(PLAN_PCG!A26="","",PLAN_PCG!A26)</f>
        <v/>
      </c>
      <c r="B27" s="20">
        <f>IF(PLAN_PCG!A26="","",PLAN_PCG!B26)</f>
        <v/>
      </c>
      <c r="C27" s="26">
        <f>IF(A26="","",SUMIFS(OUVERTURE!$C:$C,OUVERTURE!$A:$A,A26))</f>
        <v/>
      </c>
      <c r="D27" s="26">
        <f>IF(A26="","",SUMIFS(OUVERTURE!$D:$D,OUVERTURE!$A:$A,A26))</f>
        <v/>
      </c>
      <c r="E27" s="26">
        <f>IF(A26="","",SUMIFS(JOURNAL!$G:$G,JOURNAL!$D:$D,A26))</f>
        <v/>
      </c>
      <c r="F27" s="26">
        <f>IF(A26="","",SUMIFS(JOURNAL!$H:$H,JOURNAL!$D:$D,A26))</f>
        <v/>
      </c>
      <c r="G27" s="26">
        <f>IF(A26="","",MAX(0,(C26+E26)-(D26+F26)))</f>
        <v/>
      </c>
      <c r="H27" s="26">
        <f>IF(A26="","",MAX(0,(D26+F26)-(C26+E26)))</f>
        <v/>
      </c>
    </row>
    <row r="28">
      <c r="A28" s="29">
        <f>IF(PLAN_PCG!A27="","",PLAN_PCG!A27)</f>
        <v/>
      </c>
      <c r="B28" s="29">
        <f>IF(PLAN_PCG!A27="","",PLAN_PCG!B27)</f>
        <v/>
      </c>
      <c r="C28" s="30">
        <f>IF(A27="","",SUMIFS(OUVERTURE!$C:$C,OUVERTURE!$A:$A,A27))</f>
        <v/>
      </c>
      <c r="D28" s="30">
        <f>IF(A27="","",SUMIFS(OUVERTURE!$D:$D,OUVERTURE!$A:$A,A27))</f>
        <v/>
      </c>
      <c r="E28" s="30">
        <f>IF(A27="","",SUMIFS(JOURNAL!$G:$G,JOURNAL!$D:$D,A27))</f>
        <v/>
      </c>
      <c r="F28" s="30">
        <f>IF(A27="","",SUMIFS(JOURNAL!$H:$H,JOURNAL!$D:$D,A27))</f>
        <v/>
      </c>
      <c r="G28" s="30">
        <f>IF(A27="","",MAX(0,(C27+E27)-(D27+F27)))</f>
        <v/>
      </c>
      <c r="H28" s="30">
        <f>IF(A27="","",MAX(0,(D27+F27)-(C27+E27)))</f>
        <v/>
      </c>
    </row>
    <row r="29">
      <c r="A29" s="20">
        <f>IF(PLAN_PCG!A28="","",PLAN_PCG!A28)</f>
        <v/>
      </c>
      <c r="B29" s="20">
        <f>IF(PLAN_PCG!A28="","",PLAN_PCG!B28)</f>
        <v/>
      </c>
      <c r="C29" s="26">
        <f>IF(A28="","",SUMIFS(OUVERTURE!$C:$C,OUVERTURE!$A:$A,A28))</f>
        <v/>
      </c>
      <c r="D29" s="26">
        <f>IF(A28="","",SUMIFS(OUVERTURE!$D:$D,OUVERTURE!$A:$A,A28))</f>
        <v/>
      </c>
      <c r="E29" s="26">
        <f>IF(A28="","",SUMIFS(JOURNAL!$G:$G,JOURNAL!$D:$D,A28))</f>
        <v/>
      </c>
      <c r="F29" s="26">
        <f>IF(A28="","",SUMIFS(JOURNAL!$H:$H,JOURNAL!$D:$D,A28))</f>
        <v/>
      </c>
      <c r="G29" s="26">
        <f>IF(A28="","",MAX(0,(C28+E28)-(D28+F28)))</f>
        <v/>
      </c>
      <c r="H29" s="26">
        <f>IF(A28="","",MAX(0,(D28+F28)-(C28+E28)))</f>
        <v/>
      </c>
    </row>
    <row r="30">
      <c r="A30" s="29">
        <f>IF(PLAN_PCG!A29="","",PLAN_PCG!A29)</f>
        <v/>
      </c>
      <c r="B30" s="29">
        <f>IF(PLAN_PCG!A29="","",PLAN_PCG!B29)</f>
        <v/>
      </c>
      <c r="C30" s="30">
        <f>IF(A29="","",SUMIFS(OUVERTURE!$C:$C,OUVERTURE!$A:$A,A29))</f>
        <v/>
      </c>
      <c r="D30" s="30">
        <f>IF(A29="","",SUMIFS(OUVERTURE!$D:$D,OUVERTURE!$A:$A,A29))</f>
        <v/>
      </c>
      <c r="E30" s="30">
        <f>IF(A29="","",SUMIFS(JOURNAL!$G:$G,JOURNAL!$D:$D,A29))</f>
        <v/>
      </c>
      <c r="F30" s="30">
        <f>IF(A29="","",SUMIFS(JOURNAL!$H:$H,JOURNAL!$D:$D,A29))</f>
        <v/>
      </c>
      <c r="G30" s="30">
        <f>IF(A29="","",MAX(0,(C29+E29)-(D29+F29)))</f>
        <v/>
      </c>
      <c r="H30" s="30">
        <f>IF(A29="","",MAX(0,(D29+F29)-(C29+E29)))</f>
        <v/>
      </c>
    </row>
    <row r="31">
      <c r="A31" s="20">
        <f>IF(PLAN_PCG!A30="","",PLAN_PCG!A30)</f>
        <v/>
      </c>
      <c r="B31" s="20">
        <f>IF(PLAN_PCG!A30="","",PLAN_PCG!B30)</f>
        <v/>
      </c>
      <c r="C31" s="26">
        <f>IF(A30="","",SUMIFS(OUVERTURE!$C:$C,OUVERTURE!$A:$A,A30))</f>
        <v/>
      </c>
      <c r="D31" s="26">
        <f>IF(A30="","",SUMIFS(OUVERTURE!$D:$D,OUVERTURE!$A:$A,A30))</f>
        <v/>
      </c>
      <c r="E31" s="26">
        <f>IF(A30="","",SUMIFS(JOURNAL!$G:$G,JOURNAL!$D:$D,A30))</f>
        <v/>
      </c>
      <c r="F31" s="26">
        <f>IF(A30="","",SUMIFS(JOURNAL!$H:$H,JOURNAL!$D:$D,A30))</f>
        <v/>
      </c>
      <c r="G31" s="26">
        <f>IF(A30="","",MAX(0,(C30+E30)-(D30+F30)))</f>
        <v/>
      </c>
      <c r="H31" s="26">
        <f>IF(A30="","",MAX(0,(D30+F30)-(C30+E30)))</f>
        <v/>
      </c>
    </row>
    <row r="32">
      <c r="A32" s="29">
        <f>IF(PLAN_PCG!A31="","",PLAN_PCG!A31)</f>
        <v/>
      </c>
      <c r="B32" s="29">
        <f>IF(PLAN_PCG!A31="","",PLAN_PCG!B31)</f>
        <v/>
      </c>
      <c r="C32" s="30">
        <f>IF(A31="","",SUMIFS(OUVERTURE!$C:$C,OUVERTURE!$A:$A,A31))</f>
        <v/>
      </c>
      <c r="D32" s="30">
        <f>IF(A31="","",SUMIFS(OUVERTURE!$D:$D,OUVERTURE!$A:$A,A31))</f>
        <v/>
      </c>
      <c r="E32" s="30">
        <f>IF(A31="","",SUMIFS(JOURNAL!$G:$G,JOURNAL!$D:$D,A31))</f>
        <v/>
      </c>
      <c r="F32" s="30">
        <f>IF(A31="","",SUMIFS(JOURNAL!$H:$H,JOURNAL!$D:$D,A31))</f>
        <v/>
      </c>
      <c r="G32" s="30">
        <f>IF(A31="","",MAX(0,(C31+E31)-(D31+F31)))</f>
        <v/>
      </c>
      <c r="H32" s="30">
        <f>IF(A31="","",MAX(0,(D31+F31)-(C31+E31)))</f>
        <v/>
      </c>
    </row>
    <row r="33">
      <c r="A33" s="20">
        <f>IF(PLAN_PCG!A32="","",PLAN_PCG!A32)</f>
        <v/>
      </c>
      <c r="B33" s="20">
        <f>IF(PLAN_PCG!A32="","",PLAN_PCG!B32)</f>
        <v/>
      </c>
      <c r="C33" s="26">
        <f>IF(A32="","",SUMIFS(OUVERTURE!$C:$C,OUVERTURE!$A:$A,A32))</f>
        <v/>
      </c>
      <c r="D33" s="26">
        <f>IF(A32="","",SUMIFS(OUVERTURE!$D:$D,OUVERTURE!$A:$A,A32))</f>
        <v/>
      </c>
      <c r="E33" s="26">
        <f>IF(A32="","",SUMIFS(JOURNAL!$G:$G,JOURNAL!$D:$D,A32))</f>
        <v/>
      </c>
      <c r="F33" s="26">
        <f>IF(A32="","",SUMIFS(JOURNAL!$H:$H,JOURNAL!$D:$D,A32))</f>
        <v/>
      </c>
      <c r="G33" s="26">
        <f>IF(A32="","",MAX(0,(C32+E32)-(D32+F32)))</f>
        <v/>
      </c>
      <c r="H33" s="26">
        <f>IF(A32="","",MAX(0,(D32+F32)-(C32+E32)))</f>
        <v/>
      </c>
    </row>
    <row r="34">
      <c r="A34" s="29">
        <f>IF(PLAN_PCG!A33="","",PLAN_PCG!A33)</f>
        <v/>
      </c>
      <c r="B34" s="29">
        <f>IF(PLAN_PCG!A33="","",PLAN_PCG!B33)</f>
        <v/>
      </c>
      <c r="C34" s="30">
        <f>IF(A33="","",SUMIFS(OUVERTURE!$C:$C,OUVERTURE!$A:$A,A33))</f>
        <v/>
      </c>
      <c r="D34" s="30">
        <f>IF(A33="","",SUMIFS(OUVERTURE!$D:$D,OUVERTURE!$A:$A,A33))</f>
        <v/>
      </c>
      <c r="E34" s="30">
        <f>IF(A33="","",SUMIFS(JOURNAL!$G:$G,JOURNAL!$D:$D,A33))</f>
        <v/>
      </c>
      <c r="F34" s="30">
        <f>IF(A33="","",SUMIFS(JOURNAL!$H:$H,JOURNAL!$D:$D,A33))</f>
        <v/>
      </c>
      <c r="G34" s="30">
        <f>IF(A33="","",MAX(0,(C33+E33)-(D33+F33)))</f>
        <v/>
      </c>
      <c r="H34" s="30">
        <f>IF(A33="","",MAX(0,(D33+F33)-(C33+E33)))</f>
        <v/>
      </c>
    </row>
    <row r="35">
      <c r="A35" s="20">
        <f>IF(PLAN_PCG!A34="","",PLAN_PCG!A34)</f>
        <v/>
      </c>
      <c r="B35" s="20">
        <f>IF(PLAN_PCG!A34="","",PLAN_PCG!B34)</f>
        <v/>
      </c>
      <c r="C35" s="26">
        <f>IF(A34="","",SUMIFS(OUVERTURE!$C:$C,OUVERTURE!$A:$A,A34))</f>
        <v/>
      </c>
      <c r="D35" s="26">
        <f>IF(A34="","",SUMIFS(OUVERTURE!$D:$D,OUVERTURE!$A:$A,A34))</f>
        <v/>
      </c>
      <c r="E35" s="26">
        <f>IF(A34="","",SUMIFS(JOURNAL!$G:$G,JOURNAL!$D:$D,A34))</f>
        <v/>
      </c>
      <c r="F35" s="26">
        <f>IF(A34="","",SUMIFS(JOURNAL!$H:$H,JOURNAL!$D:$D,A34))</f>
        <v/>
      </c>
      <c r="G35" s="26">
        <f>IF(A34="","",MAX(0,(C34+E34)-(D34+F34)))</f>
        <v/>
      </c>
      <c r="H35" s="26">
        <f>IF(A34="","",MAX(0,(D34+F34)-(C34+E34)))</f>
        <v/>
      </c>
    </row>
    <row r="36">
      <c r="A36" s="29">
        <f>IF(PLAN_PCG!A35="","",PLAN_PCG!A35)</f>
        <v/>
      </c>
      <c r="B36" s="29">
        <f>IF(PLAN_PCG!A35="","",PLAN_PCG!B35)</f>
        <v/>
      </c>
      <c r="C36" s="30">
        <f>IF(A35="","",SUMIFS(OUVERTURE!$C:$C,OUVERTURE!$A:$A,A35))</f>
        <v/>
      </c>
      <c r="D36" s="30">
        <f>IF(A35="","",SUMIFS(OUVERTURE!$D:$D,OUVERTURE!$A:$A,A35))</f>
        <v/>
      </c>
      <c r="E36" s="30">
        <f>IF(A35="","",SUMIFS(JOURNAL!$G:$G,JOURNAL!$D:$D,A35))</f>
        <v/>
      </c>
      <c r="F36" s="30">
        <f>IF(A35="","",SUMIFS(JOURNAL!$H:$H,JOURNAL!$D:$D,A35))</f>
        <v/>
      </c>
      <c r="G36" s="30">
        <f>IF(A35="","",MAX(0,(C35+E35)-(D35+F35)))</f>
        <v/>
      </c>
      <c r="H36" s="30">
        <f>IF(A35="","",MAX(0,(D35+F35)-(C35+E35)))</f>
        <v/>
      </c>
    </row>
    <row r="37">
      <c r="A37" s="20">
        <f>IF(PLAN_PCG!A36="","",PLAN_PCG!A36)</f>
        <v/>
      </c>
      <c r="B37" s="20">
        <f>IF(PLAN_PCG!A36="","",PLAN_PCG!B36)</f>
        <v/>
      </c>
      <c r="C37" s="26">
        <f>IF(A36="","",SUMIFS(OUVERTURE!$C:$C,OUVERTURE!$A:$A,A36))</f>
        <v/>
      </c>
      <c r="D37" s="26">
        <f>IF(A36="","",SUMIFS(OUVERTURE!$D:$D,OUVERTURE!$A:$A,A36))</f>
        <v/>
      </c>
      <c r="E37" s="26">
        <f>IF(A36="","",SUMIFS(JOURNAL!$G:$G,JOURNAL!$D:$D,A36))</f>
        <v/>
      </c>
      <c r="F37" s="26">
        <f>IF(A36="","",SUMIFS(JOURNAL!$H:$H,JOURNAL!$D:$D,A36))</f>
        <v/>
      </c>
      <c r="G37" s="26">
        <f>IF(A36="","",MAX(0,(C36+E36)-(D36+F36)))</f>
        <v/>
      </c>
      <c r="H37" s="26">
        <f>IF(A36="","",MAX(0,(D36+F36)-(C36+E36)))</f>
        <v/>
      </c>
    </row>
    <row r="38">
      <c r="A38" s="29">
        <f>IF(PLAN_PCG!A37="","",PLAN_PCG!A37)</f>
        <v/>
      </c>
      <c r="B38" s="29">
        <f>IF(PLAN_PCG!A37="","",PLAN_PCG!B37)</f>
        <v/>
      </c>
      <c r="C38" s="30">
        <f>IF(A37="","",SUMIFS(OUVERTURE!$C:$C,OUVERTURE!$A:$A,A37))</f>
        <v/>
      </c>
      <c r="D38" s="30">
        <f>IF(A37="","",SUMIFS(OUVERTURE!$D:$D,OUVERTURE!$A:$A,A37))</f>
        <v/>
      </c>
      <c r="E38" s="30">
        <f>IF(A37="","",SUMIFS(JOURNAL!$G:$G,JOURNAL!$D:$D,A37))</f>
        <v/>
      </c>
      <c r="F38" s="30">
        <f>IF(A37="","",SUMIFS(JOURNAL!$H:$H,JOURNAL!$D:$D,A37))</f>
        <v/>
      </c>
      <c r="G38" s="30">
        <f>IF(A37="","",MAX(0,(C37+E37)-(D37+F37)))</f>
        <v/>
      </c>
      <c r="H38" s="30">
        <f>IF(A37="","",MAX(0,(D37+F37)-(C37+E37)))</f>
        <v/>
      </c>
    </row>
    <row r="39">
      <c r="A39" s="20">
        <f>IF(PLAN_PCG!A38="","",PLAN_PCG!A38)</f>
        <v/>
      </c>
      <c r="B39" s="20">
        <f>IF(PLAN_PCG!A38="","",PLAN_PCG!B38)</f>
        <v/>
      </c>
      <c r="C39" s="26">
        <f>IF(A38="","",SUMIFS(OUVERTURE!$C:$C,OUVERTURE!$A:$A,A38))</f>
        <v/>
      </c>
      <c r="D39" s="26">
        <f>IF(A38="","",SUMIFS(OUVERTURE!$D:$D,OUVERTURE!$A:$A,A38))</f>
        <v/>
      </c>
      <c r="E39" s="26">
        <f>IF(A38="","",SUMIFS(JOURNAL!$G:$G,JOURNAL!$D:$D,A38))</f>
        <v/>
      </c>
      <c r="F39" s="26">
        <f>IF(A38="","",SUMIFS(JOURNAL!$H:$H,JOURNAL!$D:$D,A38))</f>
        <v/>
      </c>
      <c r="G39" s="26">
        <f>IF(A38="","",MAX(0,(C38+E38)-(D38+F38)))</f>
        <v/>
      </c>
      <c r="H39" s="26">
        <f>IF(A38="","",MAX(0,(D38+F38)-(C38+E38)))</f>
        <v/>
      </c>
    </row>
    <row r="40">
      <c r="A40" s="29">
        <f>IF(PLAN_PCG!A39="","",PLAN_PCG!A39)</f>
        <v/>
      </c>
      <c r="B40" s="29">
        <f>IF(PLAN_PCG!A39="","",PLAN_PCG!B39)</f>
        <v/>
      </c>
      <c r="C40" s="30">
        <f>IF(A39="","",SUMIFS(OUVERTURE!$C:$C,OUVERTURE!$A:$A,A39))</f>
        <v/>
      </c>
      <c r="D40" s="30">
        <f>IF(A39="","",SUMIFS(OUVERTURE!$D:$D,OUVERTURE!$A:$A,A39))</f>
        <v/>
      </c>
      <c r="E40" s="30">
        <f>IF(A39="","",SUMIFS(JOURNAL!$G:$G,JOURNAL!$D:$D,A39))</f>
        <v/>
      </c>
      <c r="F40" s="30">
        <f>IF(A39="","",SUMIFS(JOURNAL!$H:$H,JOURNAL!$D:$D,A39))</f>
        <v/>
      </c>
      <c r="G40" s="30">
        <f>IF(A39="","",MAX(0,(C39+E39)-(D39+F39)))</f>
        <v/>
      </c>
      <c r="H40" s="30">
        <f>IF(A39="","",MAX(0,(D39+F39)-(C39+E39)))</f>
        <v/>
      </c>
    </row>
    <row r="41">
      <c r="A41" s="20">
        <f>IF(PLAN_PCG!A40="","",PLAN_PCG!A40)</f>
        <v/>
      </c>
      <c r="B41" s="20">
        <f>IF(PLAN_PCG!A40="","",PLAN_PCG!B40)</f>
        <v/>
      </c>
      <c r="C41" s="26">
        <f>IF(A40="","",SUMIFS(OUVERTURE!$C:$C,OUVERTURE!$A:$A,A40))</f>
        <v/>
      </c>
      <c r="D41" s="26">
        <f>IF(A40="","",SUMIFS(OUVERTURE!$D:$D,OUVERTURE!$A:$A,A40))</f>
        <v/>
      </c>
      <c r="E41" s="26">
        <f>IF(A40="","",SUMIFS(JOURNAL!$G:$G,JOURNAL!$D:$D,A40))</f>
        <v/>
      </c>
      <c r="F41" s="26">
        <f>IF(A40="","",SUMIFS(JOURNAL!$H:$H,JOURNAL!$D:$D,A40))</f>
        <v/>
      </c>
      <c r="G41" s="26">
        <f>IF(A40="","",MAX(0,(C40+E40)-(D40+F40)))</f>
        <v/>
      </c>
      <c r="H41" s="26">
        <f>IF(A40="","",MAX(0,(D40+F40)-(C40+E40)))</f>
        <v/>
      </c>
    </row>
    <row r="42">
      <c r="A42" s="29">
        <f>IF(PLAN_PCG!A41="","",PLAN_PCG!A41)</f>
        <v/>
      </c>
      <c r="B42" s="29">
        <f>IF(PLAN_PCG!A41="","",PLAN_PCG!B41)</f>
        <v/>
      </c>
      <c r="C42" s="30">
        <f>IF(A41="","",SUMIFS(OUVERTURE!$C:$C,OUVERTURE!$A:$A,A41))</f>
        <v/>
      </c>
      <c r="D42" s="30">
        <f>IF(A41="","",SUMIFS(OUVERTURE!$D:$D,OUVERTURE!$A:$A,A41))</f>
        <v/>
      </c>
      <c r="E42" s="30">
        <f>IF(A41="","",SUMIFS(JOURNAL!$G:$G,JOURNAL!$D:$D,A41))</f>
        <v/>
      </c>
      <c r="F42" s="30">
        <f>IF(A41="","",SUMIFS(JOURNAL!$H:$H,JOURNAL!$D:$D,A41))</f>
        <v/>
      </c>
      <c r="G42" s="30">
        <f>IF(A41="","",MAX(0,(C41+E41)-(D41+F41)))</f>
        <v/>
      </c>
      <c r="H42" s="30">
        <f>IF(A41="","",MAX(0,(D41+F41)-(C41+E41)))</f>
        <v/>
      </c>
    </row>
    <row r="43">
      <c r="A43" s="20">
        <f>IF(PLAN_PCG!A42="","",PLAN_PCG!A42)</f>
        <v/>
      </c>
      <c r="B43" s="20">
        <f>IF(PLAN_PCG!A42="","",PLAN_PCG!B42)</f>
        <v/>
      </c>
      <c r="C43" s="26">
        <f>IF(A42="","",SUMIFS(OUVERTURE!$C:$C,OUVERTURE!$A:$A,A42))</f>
        <v/>
      </c>
      <c r="D43" s="26">
        <f>IF(A42="","",SUMIFS(OUVERTURE!$D:$D,OUVERTURE!$A:$A,A42))</f>
        <v/>
      </c>
      <c r="E43" s="26">
        <f>IF(A42="","",SUMIFS(JOURNAL!$G:$G,JOURNAL!$D:$D,A42))</f>
        <v/>
      </c>
      <c r="F43" s="26">
        <f>IF(A42="","",SUMIFS(JOURNAL!$H:$H,JOURNAL!$D:$D,A42))</f>
        <v/>
      </c>
      <c r="G43" s="26">
        <f>IF(A42="","",MAX(0,(C42+E42)-(D42+F42)))</f>
        <v/>
      </c>
      <c r="H43" s="26">
        <f>IF(A42="","",MAX(0,(D42+F42)-(C42+E42)))</f>
        <v/>
      </c>
    </row>
    <row r="44">
      <c r="A44" s="29">
        <f>IF(PLAN_PCG!A43="","",PLAN_PCG!A43)</f>
        <v/>
      </c>
      <c r="B44" s="29">
        <f>IF(PLAN_PCG!A43="","",PLAN_PCG!B43)</f>
        <v/>
      </c>
      <c r="C44" s="30">
        <f>IF(A43="","",SUMIFS(OUVERTURE!$C:$C,OUVERTURE!$A:$A,A43))</f>
        <v/>
      </c>
      <c r="D44" s="30">
        <f>IF(A43="","",SUMIFS(OUVERTURE!$D:$D,OUVERTURE!$A:$A,A43))</f>
        <v/>
      </c>
      <c r="E44" s="30">
        <f>IF(A43="","",SUMIFS(JOURNAL!$G:$G,JOURNAL!$D:$D,A43))</f>
        <v/>
      </c>
      <c r="F44" s="30">
        <f>IF(A43="","",SUMIFS(JOURNAL!$H:$H,JOURNAL!$D:$D,A43))</f>
        <v/>
      </c>
      <c r="G44" s="30">
        <f>IF(A43="","",MAX(0,(C43+E43)-(D43+F43)))</f>
        <v/>
      </c>
      <c r="H44" s="30">
        <f>IF(A43="","",MAX(0,(D43+F43)-(C43+E43)))</f>
        <v/>
      </c>
    </row>
    <row r="45">
      <c r="A45" s="20">
        <f>IF(PLAN_PCG!A44="","",PLAN_PCG!A44)</f>
        <v/>
      </c>
      <c r="B45" s="20">
        <f>IF(PLAN_PCG!A44="","",PLAN_PCG!B44)</f>
        <v/>
      </c>
      <c r="C45" s="26">
        <f>IF(A44="","",SUMIFS(OUVERTURE!$C:$C,OUVERTURE!$A:$A,A44))</f>
        <v/>
      </c>
      <c r="D45" s="26">
        <f>IF(A44="","",SUMIFS(OUVERTURE!$D:$D,OUVERTURE!$A:$A,A44))</f>
        <v/>
      </c>
      <c r="E45" s="26">
        <f>IF(A44="","",SUMIFS(JOURNAL!$G:$G,JOURNAL!$D:$D,A44))</f>
        <v/>
      </c>
      <c r="F45" s="26">
        <f>IF(A44="","",SUMIFS(JOURNAL!$H:$H,JOURNAL!$D:$D,A44))</f>
        <v/>
      </c>
      <c r="G45" s="26">
        <f>IF(A44="","",MAX(0,(C44+E44)-(D44+F44)))</f>
        <v/>
      </c>
      <c r="H45" s="26">
        <f>IF(A44="","",MAX(0,(D44+F44)-(C44+E44)))</f>
        <v/>
      </c>
    </row>
    <row r="46">
      <c r="A46" s="29">
        <f>IF(PLAN_PCG!A45="","",PLAN_PCG!A45)</f>
        <v/>
      </c>
      <c r="B46" s="29">
        <f>IF(PLAN_PCG!A45="","",PLAN_PCG!B45)</f>
        <v/>
      </c>
      <c r="C46" s="30">
        <f>IF(A45="","",SUMIFS(OUVERTURE!$C:$C,OUVERTURE!$A:$A,A45))</f>
        <v/>
      </c>
      <c r="D46" s="30">
        <f>IF(A45="","",SUMIFS(OUVERTURE!$D:$D,OUVERTURE!$A:$A,A45))</f>
        <v/>
      </c>
      <c r="E46" s="30">
        <f>IF(A45="","",SUMIFS(JOURNAL!$G:$G,JOURNAL!$D:$D,A45))</f>
        <v/>
      </c>
      <c r="F46" s="30">
        <f>IF(A45="","",SUMIFS(JOURNAL!$H:$H,JOURNAL!$D:$D,A45))</f>
        <v/>
      </c>
      <c r="G46" s="30">
        <f>IF(A45="","",MAX(0,(C45+E45)-(D45+F45)))</f>
        <v/>
      </c>
      <c r="H46" s="30">
        <f>IF(A45="","",MAX(0,(D45+F45)-(C45+E45)))</f>
        <v/>
      </c>
    </row>
    <row r="47">
      <c r="A47" s="20">
        <f>IF(PLAN_PCG!A46="","",PLAN_PCG!A46)</f>
        <v/>
      </c>
      <c r="B47" s="20">
        <f>IF(PLAN_PCG!A46="","",PLAN_PCG!B46)</f>
        <v/>
      </c>
      <c r="C47" s="26">
        <f>IF(A46="","",SUMIFS(OUVERTURE!$C:$C,OUVERTURE!$A:$A,A46))</f>
        <v/>
      </c>
      <c r="D47" s="26">
        <f>IF(A46="","",SUMIFS(OUVERTURE!$D:$D,OUVERTURE!$A:$A,A46))</f>
        <v/>
      </c>
      <c r="E47" s="26">
        <f>IF(A46="","",SUMIFS(JOURNAL!$G:$G,JOURNAL!$D:$D,A46))</f>
        <v/>
      </c>
      <c r="F47" s="26">
        <f>IF(A46="","",SUMIFS(JOURNAL!$H:$H,JOURNAL!$D:$D,A46))</f>
        <v/>
      </c>
      <c r="G47" s="26">
        <f>IF(A46="","",MAX(0,(C46+E46)-(D46+F46)))</f>
        <v/>
      </c>
      <c r="H47" s="26">
        <f>IF(A46="","",MAX(0,(D46+F46)-(C46+E46)))</f>
        <v/>
      </c>
    </row>
    <row r="48">
      <c r="A48" s="29">
        <f>IF(PLAN_PCG!A47="","",PLAN_PCG!A47)</f>
        <v/>
      </c>
      <c r="B48" s="29">
        <f>IF(PLAN_PCG!A47="","",PLAN_PCG!B47)</f>
        <v/>
      </c>
      <c r="C48" s="30">
        <f>IF(A47="","",SUMIFS(OUVERTURE!$C:$C,OUVERTURE!$A:$A,A47))</f>
        <v/>
      </c>
      <c r="D48" s="30">
        <f>IF(A47="","",SUMIFS(OUVERTURE!$D:$D,OUVERTURE!$A:$A,A47))</f>
        <v/>
      </c>
      <c r="E48" s="30">
        <f>IF(A47="","",SUMIFS(JOURNAL!$G:$G,JOURNAL!$D:$D,A47))</f>
        <v/>
      </c>
      <c r="F48" s="30">
        <f>IF(A47="","",SUMIFS(JOURNAL!$H:$H,JOURNAL!$D:$D,A47))</f>
        <v/>
      </c>
      <c r="G48" s="30">
        <f>IF(A47="","",MAX(0,(C47+E47)-(D47+F47)))</f>
        <v/>
      </c>
      <c r="H48" s="30">
        <f>IF(A47="","",MAX(0,(D47+F47)-(C47+E47)))</f>
        <v/>
      </c>
    </row>
    <row r="49">
      <c r="A49" s="20">
        <f>IF(PLAN_PCG!A48="","",PLAN_PCG!A48)</f>
        <v/>
      </c>
      <c r="B49" s="20">
        <f>IF(PLAN_PCG!A48="","",PLAN_PCG!B48)</f>
        <v/>
      </c>
      <c r="C49" s="26">
        <f>IF(A48="","",SUMIFS(OUVERTURE!$C:$C,OUVERTURE!$A:$A,A48))</f>
        <v/>
      </c>
      <c r="D49" s="26">
        <f>IF(A48="","",SUMIFS(OUVERTURE!$D:$D,OUVERTURE!$A:$A,A48))</f>
        <v/>
      </c>
      <c r="E49" s="26">
        <f>IF(A48="","",SUMIFS(JOURNAL!$G:$G,JOURNAL!$D:$D,A48))</f>
        <v/>
      </c>
      <c r="F49" s="26">
        <f>IF(A48="","",SUMIFS(JOURNAL!$H:$H,JOURNAL!$D:$D,A48))</f>
        <v/>
      </c>
      <c r="G49" s="26">
        <f>IF(A48="","",MAX(0,(C48+E48)-(D48+F48)))</f>
        <v/>
      </c>
      <c r="H49" s="26">
        <f>IF(A48="","",MAX(0,(D48+F48)-(C48+E48)))</f>
        <v/>
      </c>
    </row>
    <row r="50">
      <c r="A50" s="29">
        <f>IF(PLAN_PCG!A49="","",PLAN_PCG!A49)</f>
        <v/>
      </c>
      <c r="B50" s="29">
        <f>IF(PLAN_PCG!A49="","",PLAN_PCG!B49)</f>
        <v/>
      </c>
      <c r="C50" s="30">
        <f>IF(A49="","",SUMIFS(OUVERTURE!$C:$C,OUVERTURE!$A:$A,A49))</f>
        <v/>
      </c>
      <c r="D50" s="30">
        <f>IF(A49="","",SUMIFS(OUVERTURE!$D:$D,OUVERTURE!$A:$A,A49))</f>
        <v/>
      </c>
      <c r="E50" s="30">
        <f>IF(A49="","",SUMIFS(JOURNAL!$G:$G,JOURNAL!$D:$D,A49))</f>
        <v/>
      </c>
      <c r="F50" s="30">
        <f>IF(A49="","",SUMIFS(JOURNAL!$H:$H,JOURNAL!$D:$D,A49))</f>
        <v/>
      </c>
      <c r="G50" s="30">
        <f>IF(A49="","",MAX(0,(C49+E49)-(D49+F49)))</f>
        <v/>
      </c>
      <c r="H50" s="30">
        <f>IF(A49="","",MAX(0,(D49+F49)-(C49+E49)))</f>
        <v/>
      </c>
    </row>
    <row r="51">
      <c r="A51" s="20">
        <f>IF(PLAN_PCG!A50="","",PLAN_PCG!A50)</f>
        <v/>
      </c>
      <c r="B51" s="20">
        <f>IF(PLAN_PCG!A50="","",PLAN_PCG!B50)</f>
        <v/>
      </c>
      <c r="C51" s="26">
        <f>IF(A50="","",SUMIFS(OUVERTURE!$C:$C,OUVERTURE!$A:$A,A50))</f>
        <v/>
      </c>
      <c r="D51" s="26">
        <f>IF(A50="","",SUMIFS(OUVERTURE!$D:$D,OUVERTURE!$A:$A,A50))</f>
        <v/>
      </c>
      <c r="E51" s="26">
        <f>IF(A50="","",SUMIFS(JOURNAL!$G:$G,JOURNAL!$D:$D,A50))</f>
        <v/>
      </c>
      <c r="F51" s="26">
        <f>IF(A50="","",SUMIFS(JOURNAL!$H:$H,JOURNAL!$D:$D,A50))</f>
        <v/>
      </c>
      <c r="G51" s="26">
        <f>IF(A50="","",MAX(0,(C50+E50)-(D50+F50)))</f>
        <v/>
      </c>
      <c r="H51" s="26">
        <f>IF(A50="","",MAX(0,(D50+F50)-(C50+E50)))</f>
        <v/>
      </c>
    </row>
    <row r="52">
      <c r="A52" s="29">
        <f>IF(PLAN_PCG!A51="","",PLAN_PCG!A51)</f>
        <v/>
      </c>
      <c r="B52" s="29">
        <f>IF(PLAN_PCG!A51="","",PLAN_PCG!B51)</f>
        <v/>
      </c>
      <c r="C52" s="30">
        <f>IF(A51="","",SUMIFS(OUVERTURE!$C:$C,OUVERTURE!$A:$A,A51))</f>
        <v/>
      </c>
      <c r="D52" s="30">
        <f>IF(A51="","",SUMIFS(OUVERTURE!$D:$D,OUVERTURE!$A:$A,A51))</f>
        <v/>
      </c>
      <c r="E52" s="30">
        <f>IF(A51="","",SUMIFS(JOURNAL!$G:$G,JOURNAL!$D:$D,A51))</f>
        <v/>
      </c>
      <c r="F52" s="30">
        <f>IF(A51="","",SUMIFS(JOURNAL!$H:$H,JOURNAL!$D:$D,A51))</f>
        <v/>
      </c>
      <c r="G52" s="30">
        <f>IF(A51="","",MAX(0,(C51+E51)-(D51+F51)))</f>
        <v/>
      </c>
      <c r="H52" s="30">
        <f>IF(A51="","",MAX(0,(D51+F51)-(C51+E51)))</f>
        <v/>
      </c>
    </row>
    <row r="53">
      <c r="A53" s="20">
        <f>IF(PLAN_PCG!A52="","",PLAN_PCG!A52)</f>
        <v/>
      </c>
      <c r="B53" s="20">
        <f>IF(PLAN_PCG!A52="","",PLAN_PCG!B52)</f>
        <v/>
      </c>
      <c r="C53" s="26">
        <f>IF(A52="","",SUMIFS(OUVERTURE!$C:$C,OUVERTURE!$A:$A,A52))</f>
        <v/>
      </c>
      <c r="D53" s="26">
        <f>IF(A52="","",SUMIFS(OUVERTURE!$D:$D,OUVERTURE!$A:$A,A52))</f>
        <v/>
      </c>
      <c r="E53" s="26">
        <f>IF(A52="","",SUMIFS(JOURNAL!$G:$G,JOURNAL!$D:$D,A52))</f>
        <v/>
      </c>
      <c r="F53" s="26">
        <f>IF(A52="","",SUMIFS(JOURNAL!$H:$H,JOURNAL!$D:$D,A52))</f>
        <v/>
      </c>
      <c r="G53" s="26">
        <f>IF(A52="","",MAX(0,(C52+E52)-(D52+F52)))</f>
        <v/>
      </c>
      <c r="H53" s="26">
        <f>IF(A52="","",MAX(0,(D52+F52)-(C52+E52)))</f>
        <v/>
      </c>
    </row>
    <row r="54">
      <c r="A54" s="29">
        <f>IF(PLAN_PCG!A53="","",PLAN_PCG!A53)</f>
        <v/>
      </c>
      <c r="B54" s="29">
        <f>IF(PLAN_PCG!A53="","",PLAN_PCG!B53)</f>
        <v/>
      </c>
      <c r="C54" s="30">
        <f>IF(A53="","",SUMIFS(OUVERTURE!$C:$C,OUVERTURE!$A:$A,A53))</f>
        <v/>
      </c>
      <c r="D54" s="30">
        <f>IF(A53="","",SUMIFS(OUVERTURE!$D:$D,OUVERTURE!$A:$A,A53))</f>
        <v/>
      </c>
      <c r="E54" s="30">
        <f>IF(A53="","",SUMIFS(JOURNAL!$G:$G,JOURNAL!$D:$D,A53))</f>
        <v/>
      </c>
      <c r="F54" s="30">
        <f>IF(A53="","",SUMIFS(JOURNAL!$H:$H,JOURNAL!$D:$D,A53))</f>
        <v/>
      </c>
      <c r="G54" s="30">
        <f>IF(A53="","",MAX(0,(C53+E53)-(D53+F53)))</f>
        <v/>
      </c>
      <c r="H54" s="30">
        <f>IF(A53="","",MAX(0,(D53+F53)-(C53+E53)))</f>
        <v/>
      </c>
    </row>
    <row r="55">
      <c r="A55" s="20">
        <f>IF(PLAN_PCG!A54="","",PLAN_PCG!A54)</f>
        <v/>
      </c>
      <c r="B55" s="20">
        <f>IF(PLAN_PCG!A54="","",PLAN_PCG!B54)</f>
        <v/>
      </c>
      <c r="C55" s="26">
        <f>IF(A54="","",SUMIFS(OUVERTURE!$C:$C,OUVERTURE!$A:$A,A54))</f>
        <v/>
      </c>
      <c r="D55" s="26">
        <f>IF(A54="","",SUMIFS(OUVERTURE!$D:$D,OUVERTURE!$A:$A,A54))</f>
        <v/>
      </c>
      <c r="E55" s="26">
        <f>IF(A54="","",SUMIFS(JOURNAL!$G:$G,JOURNAL!$D:$D,A54))</f>
        <v/>
      </c>
      <c r="F55" s="26">
        <f>IF(A54="","",SUMIFS(JOURNAL!$H:$H,JOURNAL!$D:$D,A54))</f>
        <v/>
      </c>
      <c r="G55" s="26">
        <f>IF(A54="","",MAX(0,(C54+E54)-(D54+F54)))</f>
        <v/>
      </c>
      <c r="H55" s="26">
        <f>IF(A54="","",MAX(0,(D54+F54)-(C54+E54)))</f>
        <v/>
      </c>
    </row>
    <row r="56">
      <c r="A56" s="29">
        <f>IF(PLAN_PCG!A55="","",PLAN_PCG!A55)</f>
        <v/>
      </c>
      <c r="B56" s="29">
        <f>IF(PLAN_PCG!A55="","",PLAN_PCG!B55)</f>
        <v/>
      </c>
      <c r="C56" s="30">
        <f>IF(A55="","",SUMIFS(OUVERTURE!$C:$C,OUVERTURE!$A:$A,A55))</f>
        <v/>
      </c>
      <c r="D56" s="30">
        <f>IF(A55="","",SUMIFS(OUVERTURE!$D:$D,OUVERTURE!$A:$A,A55))</f>
        <v/>
      </c>
      <c r="E56" s="30">
        <f>IF(A55="","",SUMIFS(JOURNAL!$G:$G,JOURNAL!$D:$D,A55))</f>
        <v/>
      </c>
      <c r="F56" s="30">
        <f>IF(A55="","",SUMIFS(JOURNAL!$H:$H,JOURNAL!$D:$D,A55))</f>
        <v/>
      </c>
      <c r="G56" s="30">
        <f>IF(A55="","",MAX(0,(C55+E55)-(D55+F55)))</f>
        <v/>
      </c>
      <c r="H56" s="30">
        <f>IF(A55="","",MAX(0,(D55+F55)-(C55+E55)))</f>
        <v/>
      </c>
    </row>
    <row r="57">
      <c r="A57" s="20">
        <f>IF(PLAN_PCG!A56="","",PLAN_PCG!A56)</f>
        <v/>
      </c>
      <c r="B57" s="20">
        <f>IF(PLAN_PCG!A56="","",PLAN_PCG!B56)</f>
        <v/>
      </c>
      <c r="C57" s="26">
        <f>IF(A56="","",SUMIFS(OUVERTURE!$C:$C,OUVERTURE!$A:$A,A56))</f>
        <v/>
      </c>
      <c r="D57" s="26">
        <f>IF(A56="","",SUMIFS(OUVERTURE!$D:$D,OUVERTURE!$A:$A,A56))</f>
        <v/>
      </c>
      <c r="E57" s="26">
        <f>IF(A56="","",SUMIFS(JOURNAL!$G:$G,JOURNAL!$D:$D,A56))</f>
        <v/>
      </c>
      <c r="F57" s="26">
        <f>IF(A56="","",SUMIFS(JOURNAL!$H:$H,JOURNAL!$D:$D,A56))</f>
        <v/>
      </c>
      <c r="G57" s="26">
        <f>IF(A56="","",MAX(0,(C56+E56)-(D56+F56)))</f>
        <v/>
      </c>
      <c r="H57" s="26">
        <f>IF(A56="","",MAX(0,(D56+F56)-(C56+E56)))</f>
        <v/>
      </c>
    </row>
    <row r="58">
      <c r="A58" s="29">
        <f>IF(PLAN_PCG!A57="","",PLAN_PCG!A57)</f>
        <v/>
      </c>
      <c r="B58" s="29">
        <f>IF(PLAN_PCG!A57="","",PLAN_PCG!B57)</f>
        <v/>
      </c>
      <c r="C58" s="30">
        <f>IF(A57="","",SUMIFS(OUVERTURE!$C:$C,OUVERTURE!$A:$A,A57))</f>
        <v/>
      </c>
      <c r="D58" s="30">
        <f>IF(A57="","",SUMIFS(OUVERTURE!$D:$D,OUVERTURE!$A:$A,A57))</f>
        <v/>
      </c>
      <c r="E58" s="30">
        <f>IF(A57="","",SUMIFS(JOURNAL!$G:$G,JOURNAL!$D:$D,A57))</f>
        <v/>
      </c>
      <c r="F58" s="30">
        <f>IF(A57="","",SUMIFS(JOURNAL!$H:$H,JOURNAL!$D:$D,A57))</f>
        <v/>
      </c>
      <c r="G58" s="30">
        <f>IF(A57="","",MAX(0,(C57+E57)-(D57+F57)))</f>
        <v/>
      </c>
      <c r="H58" s="30">
        <f>IF(A57="","",MAX(0,(D57+F57)-(C57+E57)))</f>
        <v/>
      </c>
    </row>
    <row r="59">
      <c r="A59" s="20">
        <f>IF(PLAN_PCG!A58="","",PLAN_PCG!A58)</f>
        <v/>
      </c>
      <c r="B59" s="20">
        <f>IF(PLAN_PCG!A58="","",PLAN_PCG!B58)</f>
        <v/>
      </c>
      <c r="C59" s="26">
        <f>IF(A58="","",SUMIFS(OUVERTURE!$C:$C,OUVERTURE!$A:$A,A58))</f>
        <v/>
      </c>
      <c r="D59" s="26">
        <f>IF(A58="","",SUMIFS(OUVERTURE!$D:$D,OUVERTURE!$A:$A,A58))</f>
        <v/>
      </c>
      <c r="E59" s="26">
        <f>IF(A58="","",SUMIFS(JOURNAL!$G:$G,JOURNAL!$D:$D,A58))</f>
        <v/>
      </c>
      <c r="F59" s="26">
        <f>IF(A58="","",SUMIFS(JOURNAL!$H:$H,JOURNAL!$D:$D,A58))</f>
        <v/>
      </c>
      <c r="G59" s="26">
        <f>IF(A58="","",MAX(0,(C58+E58)-(D58+F58)))</f>
        <v/>
      </c>
      <c r="H59" s="26">
        <f>IF(A58="","",MAX(0,(D58+F58)-(C58+E58)))</f>
        <v/>
      </c>
    </row>
    <row r="60">
      <c r="A60" s="29">
        <f>IF(PLAN_PCG!A59="","",PLAN_PCG!A59)</f>
        <v/>
      </c>
      <c r="B60" s="29">
        <f>IF(PLAN_PCG!A59="","",PLAN_PCG!B59)</f>
        <v/>
      </c>
      <c r="C60" s="30">
        <f>IF(A59="","",SUMIFS(OUVERTURE!$C:$C,OUVERTURE!$A:$A,A59))</f>
        <v/>
      </c>
      <c r="D60" s="30">
        <f>IF(A59="","",SUMIFS(OUVERTURE!$D:$D,OUVERTURE!$A:$A,A59))</f>
        <v/>
      </c>
      <c r="E60" s="30">
        <f>IF(A59="","",SUMIFS(JOURNAL!$G:$G,JOURNAL!$D:$D,A59))</f>
        <v/>
      </c>
      <c r="F60" s="30">
        <f>IF(A59="","",SUMIFS(JOURNAL!$H:$H,JOURNAL!$D:$D,A59))</f>
        <v/>
      </c>
      <c r="G60" s="30">
        <f>IF(A59="","",MAX(0,(C59+E59)-(D59+F59)))</f>
        <v/>
      </c>
      <c r="H60" s="30">
        <f>IF(A59="","",MAX(0,(D59+F59)-(C59+E59)))</f>
        <v/>
      </c>
    </row>
    <row r="61">
      <c r="A61" s="20">
        <f>IF(PLAN_PCG!A60="","",PLAN_PCG!A60)</f>
        <v/>
      </c>
      <c r="B61" s="20">
        <f>IF(PLAN_PCG!A60="","",PLAN_PCG!B60)</f>
        <v/>
      </c>
      <c r="C61" s="26">
        <f>IF(A60="","",SUMIFS(OUVERTURE!$C:$C,OUVERTURE!$A:$A,A60))</f>
        <v/>
      </c>
      <c r="D61" s="26">
        <f>IF(A60="","",SUMIFS(OUVERTURE!$D:$D,OUVERTURE!$A:$A,A60))</f>
        <v/>
      </c>
      <c r="E61" s="26">
        <f>IF(A60="","",SUMIFS(JOURNAL!$G:$G,JOURNAL!$D:$D,A60))</f>
        <v/>
      </c>
      <c r="F61" s="26">
        <f>IF(A60="","",SUMIFS(JOURNAL!$H:$H,JOURNAL!$D:$D,A60))</f>
        <v/>
      </c>
      <c r="G61" s="26">
        <f>IF(A60="","",MAX(0,(C60+E60)-(D60+F60)))</f>
        <v/>
      </c>
      <c r="H61" s="26">
        <f>IF(A60="","",MAX(0,(D60+F60)-(C60+E60)))</f>
        <v/>
      </c>
    </row>
    <row r="62">
      <c r="A62" s="29">
        <f>IF(PLAN_PCG!A61="","",PLAN_PCG!A61)</f>
        <v/>
      </c>
      <c r="B62" s="29">
        <f>IF(PLAN_PCG!A61="","",PLAN_PCG!B61)</f>
        <v/>
      </c>
      <c r="C62" s="30">
        <f>IF(A61="","",SUMIFS(OUVERTURE!$C:$C,OUVERTURE!$A:$A,A61))</f>
        <v/>
      </c>
      <c r="D62" s="30">
        <f>IF(A61="","",SUMIFS(OUVERTURE!$D:$D,OUVERTURE!$A:$A,A61))</f>
        <v/>
      </c>
      <c r="E62" s="30">
        <f>IF(A61="","",SUMIFS(JOURNAL!$G:$G,JOURNAL!$D:$D,A61))</f>
        <v/>
      </c>
      <c r="F62" s="30">
        <f>IF(A61="","",SUMIFS(JOURNAL!$H:$H,JOURNAL!$D:$D,A61))</f>
        <v/>
      </c>
      <c r="G62" s="30">
        <f>IF(A61="","",MAX(0,(C61+E61)-(D61+F61)))</f>
        <v/>
      </c>
      <c r="H62" s="30">
        <f>IF(A61="","",MAX(0,(D61+F61)-(C61+E61)))</f>
        <v/>
      </c>
    </row>
    <row r="63">
      <c r="A63" s="20">
        <f>IF(PLAN_PCG!A62="","",PLAN_PCG!A62)</f>
        <v/>
      </c>
      <c r="B63" s="20">
        <f>IF(PLAN_PCG!A62="","",PLAN_PCG!B62)</f>
        <v/>
      </c>
      <c r="C63" s="26">
        <f>IF(A62="","",SUMIFS(OUVERTURE!$C:$C,OUVERTURE!$A:$A,A62))</f>
        <v/>
      </c>
      <c r="D63" s="26">
        <f>IF(A62="","",SUMIFS(OUVERTURE!$D:$D,OUVERTURE!$A:$A,A62))</f>
        <v/>
      </c>
      <c r="E63" s="26">
        <f>IF(A62="","",SUMIFS(JOURNAL!$G:$G,JOURNAL!$D:$D,A62))</f>
        <v/>
      </c>
      <c r="F63" s="26">
        <f>IF(A62="","",SUMIFS(JOURNAL!$H:$H,JOURNAL!$D:$D,A62))</f>
        <v/>
      </c>
      <c r="G63" s="26">
        <f>IF(A62="","",MAX(0,(C62+E62)-(D62+F62)))</f>
        <v/>
      </c>
      <c r="H63" s="26">
        <f>IF(A62="","",MAX(0,(D62+F62)-(C62+E62)))</f>
        <v/>
      </c>
    </row>
    <row r="64">
      <c r="A64" s="29">
        <f>IF(PLAN_PCG!A63="","",PLAN_PCG!A63)</f>
        <v/>
      </c>
      <c r="B64" s="29">
        <f>IF(PLAN_PCG!A63="","",PLAN_PCG!B63)</f>
        <v/>
      </c>
      <c r="C64" s="30">
        <f>IF(A63="","",SUMIFS(OUVERTURE!$C:$C,OUVERTURE!$A:$A,A63))</f>
        <v/>
      </c>
      <c r="D64" s="30">
        <f>IF(A63="","",SUMIFS(OUVERTURE!$D:$D,OUVERTURE!$A:$A,A63))</f>
        <v/>
      </c>
      <c r="E64" s="30">
        <f>IF(A63="","",SUMIFS(JOURNAL!$G:$G,JOURNAL!$D:$D,A63))</f>
        <v/>
      </c>
      <c r="F64" s="30">
        <f>IF(A63="","",SUMIFS(JOURNAL!$H:$H,JOURNAL!$D:$D,A63))</f>
        <v/>
      </c>
      <c r="G64" s="30">
        <f>IF(A63="","",MAX(0,(C63+E63)-(D63+F63)))</f>
        <v/>
      </c>
      <c r="H64" s="30">
        <f>IF(A63="","",MAX(0,(D63+F63)-(C63+E63)))</f>
        <v/>
      </c>
    </row>
    <row r="65">
      <c r="A65" s="20">
        <f>IF(PLAN_PCG!A64="","",PLAN_PCG!A64)</f>
        <v/>
      </c>
      <c r="B65" s="20">
        <f>IF(PLAN_PCG!A64="","",PLAN_PCG!B64)</f>
        <v/>
      </c>
      <c r="C65" s="26">
        <f>IF(A64="","",SUMIFS(OUVERTURE!$C:$C,OUVERTURE!$A:$A,A64))</f>
        <v/>
      </c>
      <c r="D65" s="26">
        <f>IF(A64="","",SUMIFS(OUVERTURE!$D:$D,OUVERTURE!$A:$A,A64))</f>
        <v/>
      </c>
      <c r="E65" s="26">
        <f>IF(A64="","",SUMIFS(JOURNAL!$G:$G,JOURNAL!$D:$D,A64))</f>
        <v/>
      </c>
      <c r="F65" s="26">
        <f>IF(A64="","",SUMIFS(JOURNAL!$H:$H,JOURNAL!$D:$D,A64))</f>
        <v/>
      </c>
      <c r="G65" s="26">
        <f>IF(A64="","",MAX(0,(C64+E64)-(D64+F64)))</f>
        <v/>
      </c>
      <c r="H65" s="26">
        <f>IF(A64="","",MAX(0,(D64+F64)-(C64+E64)))</f>
        <v/>
      </c>
    </row>
    <row r="66">
      <c r="A66" s="29">
        <f>IF(PLAN_PCG!A65="","",PLAN_PCG!A65)</f>
        <v/>
      </c>
      <c r="B66" s="29">
        <f>IF(PLAN_PCG!A65="","",PLAN_PCG!B65)</f>
        <v/>
      </c>
      <c r="C66" s="30">
        <f>IF(A65="","",SUMIFS(OUVERTURE!$C:$C,OUVERTURE!$A:$A,A65))</f>
        <v/>
      </c>
      <c r="D66" s="30">
        <f>IF(A65="","",SUMIFS(OUVERTURE!$D:$D,OUVERTURE!$A:$A,A65))</f>
        <v/>
      </c>
      <c r="E66" s="30">
        <f>IF(A65="","",SUMIFS(JOURNAL!$G:$G,JOURNAL!$D:$D,A65))</f>
        <v/>
      </c>
      <c r="F66" s="30">
        <f>IF(A65="","",SUMIFS(JOURNAL!$H:$H,JOURNAL!$D:$D,A65))</f>
        <v/>
      </c>
      <c r="G66" s="30">
        <f>IF(A65="","",MAX(0,(C65+E65)-(D65+F65)))</f>
        <v/>
      </c>
      <c r="H66" s="30">
        <f>IF(A65="","",MAX(0,(D65+F65)-(C65+E65)))</f>
        <v/>
      </c>
    </row>
    <row r="67">
      <c r="A67" s="20">
        <f>IF(PLAN_PCG!A66="","",PLAN_PCG!A66)</f>
        <v/>
      </c>
      <c r="B67" s="20">
        <f>IF(PLAN_PCG!A66="","",PLAN_PCG!B66)</f>
        <v/>
      </c>
      <c r="C67" s="26">
        <f>IF(A66="","",SUMIFS(OUVERTURE!$C:$C,OUVERTURE!$A:$A,A66))</f>
        <v/>
      </c>
      <c r="D67" s="26">
        <f>IF(A66="","",SUMIFS(OUVERTURE!$D:$D,OUVERTURE!$A:$A,A66))</f>
        <v/>
      </c>
      <c r="E67" s="26">
        <f>IF(A66="","",SUMIFS(JOURNAL!$G:$G,JOURNAL!$D:$D,A66))</f>
        <v/>
      </c>
      <c r="F67" s="26">
        <f>IF(A66="","",SUMIFS(JOURNAL!$H:$H,JOURNAL!$D:$D,A66))</f>
        <v/>
      </c>
      <c r="G67" s="26">
        <f>IF(A66="","",MAX(0,(C66+E66)-(D66+F66)))</f>
        <v/>
      </c>
      <c r="H67" s="26">
        <f>IF(A66="","",MAX(0,(D66+F66)-(C66+E66)))</f>
        <v/>
      </c>
    </row>
    <row r="68">
      <c r="A68" s="29">
        <f>IF(PLAN_PCG!A67="","",PLAN_PCG!A67)</f>
        <v/>
      </c>
      <c r="B68" s="29">
        <f>IF(PLAN_PCG!A67="","",PLAN_PCG!B67)</f>
        <v/>
      </c>
      <c r="C68" s="30">
        <f>IF(A67="","",SUMIFS(OUVERTURE!$C:$C,OUVERTURE!$A:$A,A67))</f>
        <v/>
      </c>
      <c r="D68" s="30">
        <f>IF(A67="","",SUMIFS(OUVERTURE!$D:$D,OUVERTURE!$A:$A,A67))</f>
        <v/>
      </c>
      <c r="E68" s="30">
        <f>IF(A67="","",SUMIFS(JOURNAL!$G:$G,JOURNAL!$D:$D,A67))</f>
        <v/>
      </c>
      <c r="F68" s="30">
        <f>IF(A67="","",SUMIFS(JOURNAL!$H:$H,JOURNAL!$D:$D,A67))</f>
        <v/>
      </c>
      <c r="G68" s="30">
        <f>IF(A67="","",MAX(0,(C67+E67)-(D67+F67)))</f>
        <v/>
      </c>
      <c r="H68" s="30">
        <f>IF(A67="","",MAX(0,(D67+F67)-(C67+E67)))</f>
        <v/>
      </c>
    </row>
    <row r="69">
      <c r="A69" s="20">
        <f>IF(PLAN_PCG!A68="","",PLAN_PCG!A68)</f>
        <v/>
      </c>
      <c r="B69" s="20">
        <f>IF(PLAN_PCG!A68="","",PLAN_PCG!B68)</f>
        <v/>
      </c>
      <c r="C69" s="26">
        <f>IF(A68="","",SUMIFS(OUVERTURE!$C:$C,OUVERTURE!$A:$A,A68))</f>
        <v/>
      </c>
      <c r="D69" s="26">
        <f>IF(A68="","",SUMIFS(OUVERTURE!$D:$D,OUVERTURE!$A:$A,A68))</f>
        <v/>
      </c>
      <c r="E69" s="26">
        <f>IF(A68="","",SUMIFS(JOURNAL!$G:$G,JOURNAL!$D:$D,A68))</f>
        <v/>
      </c>
      <c r="F69" s="26">
        <f>IF(A68="","",SUMIFS(JOURNAL!$H:$H,JOURNAL!$D:$D,A68))</f>
        <v/>
      </c>
      <c r="G69" s="26">
        <f>IF(A68="","",MAX(0,(C68+E68)-(D68+F68)))</f>
        <v/>
      </c>
      <c r="H69" s="26">
        <f>IF(A68="","",MAX(0,(D68+F68)-(C68+E68)))</f>
        <v/>
      </c>
    </row>
    <row r="70">
      <c r="A70" s="29">
        <f>IF(PLAN_PCG!A69="","",PLAN_PCG!A69)</f>
        <v/>
      </c>
      <c r="B70" s="29">
        <f>IF(PLAN_PCG!A69="","",PLAN_PCG!B69)</f>
        <v/>
      </c>
      <c r="C70" s="30">
        <f>IF(A69="","",SUMIFS(OUVERTURE!$C:$C,OUVERTURE!$A:$A,A69))</f>
        <v/>
      </c>
      <c r="D70" s="30">
        <f>IF(A69="","",SUMIFS(OUVERTURE!$D:$D,OUVERTURE!$A:$A,A69))</f>
        <v/>
      </c>
      <c r="E70" s="30">
        <f>IF(A69="","",SUMIFS(JOURNAL!$G:$G,JOURNAL!$D:$D,A69))</f>
        <v/>
      </c>
      <c r="F70" s="30">
        <f>IF(A69="","",SUMIFS(JOURNAL!$H:$H,JOURNAL!$D:$D,A69))</f>
        <v/>
      </c>
      <c r="G70" s="30">
        <f>IF(A69="","",MAX(0,(C69+E69)-(D69+F69)))</f>
        <v/>
      </c>
      <c r="H70" s="30">
        <f>IF(A69="","",MAX(0,(D69+F69)-(C69+E69)))</f>
        <v/>
      </c>
    </row>
    <row r="71">
      <c r="A71" s="20">
        <f>IF(PLAN_PCG!A70="","",PLAN_PCG!A70)</f>
        <v/>
      </c>
      <c r="B71" s="20">
        <f>IF(PLAN_PCG!A70="","",PLAN_PCG!B70)</f>
        <v/>
      </c>
      <c r="C71" s="26">
        <f>IF(A70="","",SUMIFS(OUVERTURE!$C:$C,OUVERTURE!$A:$A,A70))</f>
        <v/>
      </c>
      <c r="D71" s="26">
        <f>IF(A70="","",SUMIFS(OUVERTURE!$D:$D,OUVERTURE!$A:$A,A70))</f>
        <v/>
      </c>
      <c r="E71" s="26">
        <f>IF(A70="","",SUMIFS(JOURNAL!$G:$G,JOURNAL!$D:$D,A70))</f>
        <v/>
      </c>
      <c r="F71" s="26">
        <f>IF(A70="","",SUMIFS(JOURNAL!$H:$H,JOURNAL!$D:$D,A70))</f>
        <v/>
      </c>
      <c r="G71" s="26">
        <f>IF(A70="","",MAX(0,(C70+E70)-(D70+F70)))</f>
        <v/>
      </c>
      <c r="H71" s="26">
        <f>IF(A70="","",MAX(0,(D70+F70)-(C70+E70)))</f>
        <v/>
      </c>
    </row>
    <row r="72">
      <c r="A72" s="29">
        <f>IF(PLAN_PCG!A71="","",PLAN_PCG!A71)</f>
        <v/>
      </c>
      <c r="B72" s="29">
        <f>IF(PLAN_PCG!A71="","",PLAN_PCG!B71)</f>
        <v/>
      </c>
      <c r="C72" s="30">
        <f>IF(A71="","",SUMIFS(OUVERTURE!$C:$C,OUVERTURE!$A:$A,A71))</f>
        <v/>
      </c>
      <c r="D72" s="30">
        <f>IF(A71="","",SUMIFS(OUVERTURE!$D:$D,OUVERTURE!$A:$A,A71))</f>
        <v/>
      </c>
      <c r="E72" s="30">
        <f>IF(A71="","",SUMIFS(JOURNAL!$G:$G,JOURNAL!$D:$D,A71))</f>
        <v/>
      </c>
      <c r="F72" s="30">
        <f>IF(A71="","",SUMIFS(JOURNAL!$H:$H,JOURNAL!$D:$D,A71))</f>
        <v/>
      </c>
      <c r="G72" s="30">
        <f>IF(A71="","",MAX(0,(C71+E71)-(D71+F71)))</f>
        <v/>
      </c>
      <c r="H72" s="30">
        <f>IF(A71="","",MAX(0,(D71+F71)-(C71+E71)))</f>
        <v/>
      </c>
    </row>
    <row r="73">
      <c r="A73" s="20">
        <f>IF(PLAN_PCG!A72="","",PLAN_PCG!A72)</f>
        <v/>
      </c>
      <c r="B73" s="20">
        <f>IF(PLAN_PCG!A72="","",PLAN_PCG!B72)</f>
        <v/>
      </c>
      <c r="C73" s="26">
        <f>IF(A72="","",SUMIFS(OUVERTURE!$C:$C,OUVERTURE!$A:$A,A72))</f>
        <v/>
      </c>
      <c r="D73" s="26">
        <f>IF(A72="","",SUMIFS(OUVERTURE!$D:$D,OUVERTURE!$A:$A,A72))</f>
        <v/>
      </c>
      <c r="E73" s="26">
        <f>IF(A72="","",SUMIFS(JOURNAL!$G:$G,JOURNAL!$D:$D,A72))</f>
        <v/>
      </c>
      <c r="F73" s="26">
        <f>IF(A72="","",SUMIFS(JOURNAL!$H:$H,JOURNAL!$D:$D,A72))</f>
        <v/>
      </c>
      <c r="G73" s="26">
        <f>IF(A72="","",MAX(0,(C72+E72)-(D72+F72)))</f>
        <v/>
      </c>
      <c r="H73" s="26">
        <f>IF(A72="","",MAX(0,(D72+F72)-(C72+E72)))</f>
        <v/>
      </c>
    </row>
    <row r="74">
      <c r="A74" s="29">
        <f>IF(PLAN_PCG!A73="","",PLAN_PCG!A73)</f>
        <v/>
      </c>
      <c r="B74" s="29">
        <f>IF(PLAN_PCG!A73="","",PLAN_PCG!B73)</f>
        <v/>
      </c>
      <c r="C74" s="30">
        <f>IF(A73="","",SUMIFS(OUVERTURE!$C:$C,OUVERTURE!$A:$A,A73))</f>
        <v/>
      </c>
      <c r="D74" s="30">
        <f>IF(A73="","",SUMIFS(OUVERTURE!$D:$D,OUVERTURE!$A:$A,A73))</f>
        <v/>
      </c>
      <c r="E74" s="30">
        <f>IF(A73="","",SUMIFS(JOURNAL!$G:$G,JOURNAL!$D:$D,A73))</f>
        <v/>
      </c>
      <c r="F74" s="30">
        <f>IF(A73="","",SUMIFS(JOURNAL!$H:$H,JOURNAL!$D:$D,A73))</f>
        <v/>
      </c>
      <c r="G74" s="30">
        <f>IF(A73="","",MAX(0,(C73+E73)-(D73+F73)))</f>
        <v/>
      </c>
      <c r="H74" s="30">
        <f>IF(A73="","",MAX(0,(D73+F73)-(C73+E73)))</f>
        <v/>
      </c>
    </row>
    <row r="75">
      <c r="A75" s="20">
        <f>IF(PLAN_PCG!A74="","",PLAN_PCG!A74)</f>
        <v/>
      </c>
      <c r="B75" s="20">
        <f>IF(PLAN_PCG!A74="","",PLAN_PCG!B74)</f>
        <v/>
      </c>
      <c r="C75" s="26">
        <f>IF(A74="","",SUMIFS(OUVERTURE!$C:$C,OUVERTURE!$A:$A,A74))</f>
        <v/>
      </c>
      <c r="D75" s="26">
        <f>IF(A74="","",SUMIFS(OUVERTURE!$D:$D,OUVERTURE!$A:$A,A74))</f>
        <v/>
      </c>
      <c r="E75" s="26">
        <f>IF(A74="","",SUMIFS(JOURNAL!$G:$G,JOURNAL!$D:$D,A74))</f>
        <v/>
      </c>
      <c r="F75" s="26">
        <f>IF(A74="","",SUMIFS(JOURNAL!$H:$H,JOURNAL!$D:$D,A74))</f>
        <v/>
      </c>
      <c r="G75" s="26">
        <f>IF(A74="","",MAX(0,(C74+E74)-(D74+F74)))</f>
        <v/>
      </c>
      <c r="H75" s="26">
        <f>IF(A74="","",MAX(0,(D74+F74)-(C74+E74)))</f>
        <v/>
      </c>
    </row>
    <row r="76">
      <c r="A76" s="29">
        <f>IF(PLAN_PCG!A75="","",PLAN_PCG!A75)</f>
        <v/>
      </c>
      <c r="B76" s="29">
        <f>IF(PLAN_PCG!A75="","",PLAN_PCG!B75)</f>
        <v/>
      </c>
      <c r="C76" s="30">
        <f>IF(A75="","",SUMIFS(OUVERTURE!$C:$C,OUVERTURE!$A:$A,A75))</f>
        <v/>
      </c>
      <c r="D76" s="30">
        <f>IF(A75="","",SUMIFS(OUVERTURE!$D:$D,OUVERTURE!$A:$A,A75))</f>
        <v/>
      </c>
      <c r="E76" s="30">
        <f>IF(A75="","",SUMIFS(JOURNAL!$G:$G,JOURNAL!$D:$D,A75))</f>
        <v/>
      </c>
      <c r="F76" s="30">
        <f>IF(A75="","",SUMIFS(JOURNAL!$H:$H,JOURNAL!$D:$D,A75))</f>
        <v/>
      </c>
      <c r="G76" s="30">
        <f>IF(A75="","",MAX(0,(C75+E75)-(D75+F75)))</f>
        <v/>
      </c>
      <c r="H76" s="30">
        <f>IF(A75="","",MAX(0,(D75+F75)-(C75+E75)))</f>
        <v/>
      </c>
    </row>
    <row r="77">
      <c r="A77" s="20">
        <f>IF(PLAN_PCG!A76="","",PLAN_PCG!A76)</f>
        <v/>
      </c>
      <c r="B77" s="20">
        <f>IF(PLAN_PCG!A76="","",PLAN_PCG!B76)</f>
        <v/>
      </c>
      <c r="C77" s="26">
        <f>IF(A76="","",SUMIFS(OUVERTURE!$C:$C,OUVERTURE!$A:$A,A76))</f>
        <v/>
      </c>
      <c r="D77" s="26">
        <f>IF(A76="","",SUMIFS(OUVERTURE!$D:$D,OUVERTURE!$A:$A,A76))</f>
        <v/>
      </c>
      <c r="E77" s="26">
        <f>IF(A76="","",SUMIFS(JOURNAL!$G:$G,JOURNAL!$D:$D,A76))</f>
        <v/>
      </c>
      <c r="F77" s="26">
        <f>IF(A76="","",SUMIFS(JOURNAL!$H:$H,JOURNAL!$D:$D,A76))</f>
        <v/>
      </c>
      <c r="G77" s="26">
        <f>IF(A76="","",MAX(0,(C76+E76)-(D76+F76)))</f>
        <v/>
      </c>
      <c r="H77" s="26">
        <f>IF(A76="","",MAX(0,(D76+F76)-(C76+E76)))</f>
        <v/>
      </c>
    </row>
    <row r="78">
      <c r="A78" s="29">
        <f>IF(PLAN_PCG!A77="","",PLAN_PCG!A77)</f>
        <v/>
      </c>
      <c r="B78" s="29">
        <f>IF(PLAN_PCG!A77="","",PLAN_PCG!B77)</f>
        <v/>
      </c>
      <c r="C78" s="30">
        <f>IF(A77="","",SUMIFS(OUVERTURE!$C:$C,OUVERTURE!$A:$A,A77))</f>
        <v/>
      </c>
      <c r="D78" s="30">
        <f>IF(A77="","",SUMIFS(OUVERTURE!$D:$D,OUVERTURE!$A:$A,A77))</f>
        <v/>
      </c>
      <c r="E78" s="30">
        <f>IF(A77="","",SUMIFS(JOURNAL!$G:$G,JOURNAL!$D:$D,A77))</f>
        <v/>
      </c>
      <c r="F78" s="30">
        <f>IF(A77="","",SUMIFS(JOURNAL!$H:$H,JOURNAL!$D:$D,A77))</f>
        <v/>
      </c>
      <c r="G78" s="30">
        <f>IF(A77="","",MAX(0,(C77+E77)-(D77+F77)))</f>
        <v/>
      </c>
      <c r="H78" s="30">
        <f>IF(A77="","",MAX(0,(D77+F77)-(C77+E77)))</f>
        <v/>
      </c>
    </row>
    <row r="79">
      <c r="A79" s="20">
        <f>IF(PLAN_PCG!A78="","",PLAN_PCG!A78)</f>
        <v/>
      </c>
      <c r="B79" s="20">
        <f>IF(PLAN_PCG!A78="","",PLAN_PCG!B78)</f>
        <v/>
      </c>
      <c r="C79" s="26">
        <f>IF(A78="","",SUMIFS(OUVERTURE!$C:$C,OUVERTURE!$A:$A,A78))</f>
        <v/>
      </c>
      <c r="D79" s="26">
        <f>IF(A78="","",SUMIFS(OUVERTURE!$D:$D,OUVERTURE!$A:$A,A78))</f>
        <v/>
      </c>
      <c r="E79" s="26">
        <f>IF(A78="","",SUMIFS(JOURNAL!$G:$G,JOURNAL!$D:$D,A78))</f>
        <v/>
      </c>
      <c r="F79" s="26">
        <f>IF(A78="","",SUMIFS(JOURNAL!$H:$H,JOURNAL!$D:$D,A78))</f>
        <v/>
      </c>
      <c r="G79" s="26">
        <f>IF(A78="","",MAX(0,(C78+E78)-(D78+F78)))</f>
        <v/>
      </c>
      <c r="H79" s="26">
        <f>IF(A78="","",MAX(0,(D78+F78)-(C78+E78)))</f>
        <v/>
      </c>
    </row>
    <row r="80">
      <c r="A80" s="29">
        <f>IF(PLAN_PCG!A79="","",PLAN_PCG!A79)</f>
        <v/>
      </c>
      <c r="B80" s="29">
        <f>IF(PLAN_PCG!A79="","",PLAN_PCG!B79)</f>
        <v/>
      </c>
      <c r="C80" s="30">
        <f>IF(A79="","",SUMIFS(OUVERTURE!$C:$C,OUVERTURE!$A:$A,A79))</f>
        <v/>
      </c>
      <c r="D80" s="30">
        <f>IF(A79="","",SUMIFS(OUVERTURE!$D:$D,OUVERTURE!$A:$A,A79))</f>
        <v/>
      </c>
      <c r="E80" s="30">
        <f>IF(A79="","",SUMIFS(JOURNAL!$G:$G,JOURNAL!$D:$D,A79))</f>
        <v/>
      </c>
      <c r="F80" s="30">
        <f>IF(A79="","",SUMIFS(JOURNAL!$H:$H,JOURNAL!$D:$D,A79))</f>
        <v/>
      </c>
      <c r="G80" s="30">
        <f>IF(A79="","",MAX(0,(C79+E79)-(D79+F79)))</f>
        <v/>
      </c>
      <c r="H80" s="30">
        <f>IF(A79="","",MAX(0,(D79+F79)-(C79+E79)))</f>
        <v/>
      </c>
    </row>
    <row r="81">
      <c r="A81" s="20">
        <f>IF(PLAN_PCG!A80="","",PLAN_PCG!A80)</f>
        <v/>
      </c>
      <c r="B81" s="20">
        <f>IF(PLAN_PCG!A80="","",PLAN_PCG!B80)</f>
        <v/>
      </c>
      <c r="C81" s="26">
        <f>IF(A80="","",SUMIFS(OUVERTURE!$C:$C,OUVERTURE!$A:$A,A80))</f>
        <v/>
      </c>
      <c r="D81" s="26">
        <f>IF(A80="","",SUMIFS(OUVERTURE!$D:$D,OUVERTURE!$A:$A,A80))</f>
        <v/>
      </c>
      <c r="E81" s="26">
        <f>IF(A80="","",SUMIFS(JOURNAL!$G:$G,JOURNAL!$D:$D,A80))</f>
        <v/>
      </c>
      <c r="F81" s="26">
        <f>IF(A80="","",SUMIFS(JOURNAL!$H:$H,JOURNAL!$D:$D,A80))</f>
        <v/>
      </c>
      <c r="G81" s="26">
        <f>IF(A80="","",MAX(0,(C80+E80)-(D80+F80)))</f>
        <v/>
      </c>
      <c r="H81" s="26">
        <f>IF(A80="","",MAX(0,(D80+F80)-(C80+E80)))</f>
        <v/>
      </c>
    </row>
    <row r="82">
      <c r="A82" s="29">
        <f>IF(PLAN_PCG!A81="","",PLAN_PCG!A81)</f>
        <v/>
      </c>
      <c r="B82" s="29">
        <f>IF(PLAN_PCG!A81="","",PLAN_PCG!B81)</f>
        <v/>
      </c>
      <c r="C82" s="30">
        <f>IF(A81="","",SUMIFS(OUVERTURE!$C:$C,OUVERTURE!$A:$A,A81))</f>
        <v/>
      </c>
      <c r="D82" s="30">
        <f>IF(A81="","",SUMIFS(OUVERTURE!$D:$D,OUVERTURE!$A:$A,A81))</f>
        <v/>
      </c>
      <c r="E82" s="30">
        <f>IF(A81="","",SUMIFS(JOURNAL!$G:$G,JOURNAL!$D:$D,A81))</f>
        <v/>
      </c>
      <c r="F82" s="30">
        <f>IF(A81="","",SUMIFS(JOURNAL!$H:$H,JOURNAL!$D:$D,A81))</f>
        <v/>
      </c>
      <c r="G82" s="30">
        <f>IF(A81="","",MAX(0,(C81+E81)-(D81+F81)))</f>
        <v/>
      </c>
      <c r="H82" s="30">
        <f>IF(A81="","",MAX(0,(D81+F81)-(C81+E81)))</f>
        <v/>
      </c>
    </row>
    <row r="83">
      <c r="A83" s="20">
        <f>IF(PLAN_PCG!A82="","",PLAN_PCG!A82)</f>
        <v/>
      </c>
      <c r="B83" s="20">
        <f>IF(PLAN_PCG!A82="","",PLAN_PCG!B82)</f>
        <v/>
      </c>
      <c r="C83" s="26">
        <f>IF(A82="","",SUMIFS(OUVERTURE!$C:$C,OUVERTURE!$A:$A,A82))</f>
        <v/>
      </c>
      <c r="D83" s="26">
        <f>IF(A82="","",SUMIFS(OUVERTURE!$D:$D,OUVERTURE!$A:$A,A82))</f>
        <v/>
      </c>
      <c r="E83" s="26">
        <f>IF(A82="","",SUMIFS(JOURNAL!$G:$G,JOURNAL!$D:$D,A82))</f>
        <v/>
      </c>
      <c r="F83" s="26">
        <f>IF(A82="","",SUMIFS(JOURNAL!$H:$H,JOURNAL!$D:$D,A82))</f>
        <v/>
      </c>
      <c r="G83" s="26">
        <f>IF(A82="","",MAX(0,(C82+E82)-(D82+F82)))</f>
        <v/>
      </c>
      <c r="H83" s="26">
        <f>IF(A82="","",MAX(0,(D82+F82)-(C82+E82)))</f>
        <v/>
      </c>
    </row>
    <row r="84">
      <c r="A84" s="29">
        <f>IF(PLAN_PCG!A83="","",PLAN_PCG!A83)</f>
        <v/>
      </c>
      <c r="B84" s="29">
        <f>IF(PLAN_PCG!A83="","",PLAN_PCG!B83)</f>
        <v/>
      </c>
      <c r="C84" s="30">
        <f>IF(A83="","",SUMIFS(OUVERTURE!$C:$C,OUVERTURE!$A:$A,A83))</f>
        <v/>
      </c>
      <c r="D84" s="30">
        <f>IF(A83="","",SUMIFS(OUVERTURE!$D:$D,OUVERTURE!$A:$A,A83))</f>
        <v/>
      </c>
      <c r="E84" s="30">
        <f>IF(A83="","",SUMIFS(JOURNAL!$G:$G,JOURNAL!$D:$D,A83))</f>
        <v/>
      </c>
      <c r="F84" s="30">
        <f>IF(A83="","",SUMIFS(JOURNAL!$H:$H,JOURNAL!$D:$D,A83))</f>
        <v/>
      </c>
      <c r="G84" s="30">
        <f>IF(A83="","",MAX(0,(C83+E83)-(D83+F83)))</f>
        <v/>
      </c>
      <c r="H84" s="30">
        <f>IF(A83="","",MAX(0,(D83+F83)-(C83+E83)))</f>
        <v/>
      </c>
    </row>
    <row r="85">
      <c r="A85" s="20">
        <f>IF(PLAN_PCG!A84="","",PLAN_PCG!A84)</f>
        <v/>
      </c>
      <c r="B85" s="20">
        <f>IF(PLAN_PCG!A84="","",PLAN_PCG!B84)</f>
        <v/>
      </c>
      <c r="C85" s="26">
        <f>IF(A84="","",SUMIFS(OUVERTURE!$C:$C,OUVERTURE!$A:$A,A84))</f>
        <v/>
      </c>
      <c r="D85" s="26">
        <f>IF(A84="","",SUMIFS(OUVERTURE!$D:$D,OUVERTURE!$A:$A,A84))</f>
        <v/>
      </c>
      <c r="E85" s="26">
        <f>IF(A84="","",SUMIFS(JOURNAL!$G:$G,JOURNAL!$D:$D,A84))</f>
        <v/>
      </c>
      <c r="F85" s="26">
        <f>IF(A84="","",SUMIFS(JOURNAL!$H:$H,JOURNAL!$D:$D,A84))</f>
        <v/>
      </c>
      <c r="G85" s="26">
        <f>IF(A84="","",MAX(0,(C84+E84)-(D84+F84)))</f>
        <v/>
      </c>
      <c r="H85" s="26">
        <f>IF(A84="","",MAX(0,(D84+F84)-(C84+E84)))</f>
        <v/>
      </c>
    </row>
    <row r="86">
      <c r="A86" s="29">
        <f>IF(PLAN_PCG!A85="","",PLAN_PCG!A85)</f>
        <v/>
      </c>
      <c r="B86" s="29">
        <f>IF(PLAN_PCG!A85="","",PLAN_PCG!B85)</f>
        <v/>
      </c>
      <c r="C86" s="30">
        <f>IF(A85="","",SUMIFS(OUVERTURE!$C:$C,OUVERTURE!$A:$A,A85))</f>
        <v/>
      </c>
      <c r="D86" s="30">
        <f>IF(A85="","",SUMIFS(OUVERTURE!$D:$D,OUVERTURE!$A:$A,A85))</f>
        <v/>
      </c>
      <c r="E86" s="30">
        <f>IF(A85="","",SUMIFS(JOURNAL!$G:$G,JOURNAL!$D:$D,A85))</f>
        <v/>
      </c>
      <c r="F86" s="30">
        <f>IF(A85="","",SUMIFS(JOURNAL!$H:$H,JOURNAL!$D:$D,A85))</f>
        <v/>
      </c>
      <c r="G86" s="30">
        <f>IF(A85="","",MAX(0,(C85+E85)-(D85+F85)))</f>
        <v/>
      </c>
      <c r="H86" s="30">
        <f>IF(A85="","",MAX(0,(D85+F85)-(C85+E85)))</f>
        <v/>
      </c>
    </row>
    <row r="87">
      <c r="A87" s="20">
        <f>IF(PLAN_PCG!A86="","",PLAN_PCG!A86)</f>
        <v/>
      </c>
      <c r="B87" s="20">
        <f>IF(PLAN_PCG!A86="","",PLAN_PCG!B86)</f>
        <v/>
      </c>
      <c r="C87" s="26">
        <f>IF(A86="","",SUMIFS(OUVERTURE!$C:$C,OUVERTURE!$A:$A,A86))</f>
        <v/>
      </c>
      <c r="D87" s="26">
        <f>IF(A86="","",SUMIFS(OUVERTURE!$D:$D,OUVERTURE!$A:$A,A86))</f>
        <v/>
      </c>
      <c r="E87" s="26">
        <f>IF(A86="","",SUMIFS(JOURNAL!$G:$G,JOURNAL!$D:$D,A86))</f>
        <v/>
      </c>
      <c r="F87" s="26">
        <f>IF(A86="","",SUMIFS(JOURNAL!$H:$H,JOURNAL!$D:$D,A86))</f>
        <v/>
      </c>
      <c r="G87" s="26">
        <f>IF(A86="","",MAX(0,(C86+E86)-(D86+F86)))</f>
        <v/>
      </c>
      <c r="H87" s="26">
        <f>IF(A86="","",MAX(0,(D86+F86)-(C86+E86)))</f>
        <v/>
      </c>
    </row>
    <row r="88">
      <c r="A88" s="29">
        <f>IF(PLAN_PCG!A87="","",PLAN_PCG!A87)</f>
        <v/>
      </c>
      <c r="B88" s="29">
        <f>IF(PLAN_PCG!A87="","",PLAN_PCG!B87)</f>
        <v/>
      </c>
      <c r="C88" s="30">
        <f>IF(A87="","",SUMIFS(OUVERTURE!$C:$C,OUVERTURE!$A:$A,A87))</f>
        <v/>
      </c>
      <c r="D88" s="30">
        <f>IF(A87="","",SUMIFS(OUVERTURE!$D:$D,OUVERTURE!$A:$A,A87))</f>
        <v/>
      </c>
      <c r="E88" s="30">
        <f>IF(A87="","",SUMIFS(JOURNAL!$G:$G,JOURNAL!$D:$D,A87))</f>
        <v/>
      </c>
      <c r="F88" s="30">
        <f>IF(A87="","",SUMIFS(JOURNAL!$H:$H,JOURNAL!$D:$D,A87))</f>
        <v/>
      </c>
      <c r="G88" s="30">
        <f>IF(A87="","",MAX(0,(C87+E87)-(D87+F87)))</f>
        <v/>
      </c>
      <c r="H88" s="30">
        <f>IF(A87="","",MAX(0,(D87+F87)-(C87+E87)))</f>
        <v/>
      </c>
    </row>
    <row r="89">
      <c r="A89" s="20">
        <f>IF(PLAN_PCG!A88="","",PLAN_PCG!A88)</f>
        <v/>
      </c>
      <c r="B89" s="20">
        <f>IF(PLAN_PCG!A88="","",PLAN_PCG!B88)</f>
        <v/>
      </c>
      <c r="C89" s="26">
        <f>IF(A88="","",SUMIFS(OUVERTURE!$C:$C,OUVERTURE!$A:$A,A88))</f>
        <v/>
      </c>
      <c r="D89" s="26">
        <f>IF(A88="","",SUMIFS(OUVERTURE!$D:$D,OUVERTURE!$A:$A,A88))</f>
        <v/>
      </c>
      <c r="E89" s="26">
        <f>IF(A88="","",SUMIFS(JOURNAL!$G:$G,JOURNAL!$D:$D,A88))</f>
        <v/>
      </c>
      <c r="F89" s="26">
        <f>IF(A88="","",SUMIFS(JOURNAL!$H:$H,JOURNAL!$D:$D,A88))</f>
        <v/>
      </c>
      <c r="G89" s="26">
        <f>IF(A88="","",MAX(0,(C88+E88)-(D88+F88)))</f>
        <v/>
      </c>
      <c r="H89" s="26">
        <f>IF(A88="","",MAX(0,(D88+F88)-(C88+E88)))</f>
        <v/>
      </c>
    </row>
    <row r="90">
      <c r="A90" s="29">
        <f>IF(PLAN_PCG!A89="","",PLAN_PCG!A89)</f>
        <v/>
      </c>
      <c r="B90" s="29">
        <f>IF(PLAN_PCG!A89="","",PLAN_PCG!B89)</f>
        <v/>
      </c>
      <c r="C90" s="30">
        <f>IF(A89="","",SUMIFS(OUVERTURE!$C:$C,OUVERTURE!$A:$A,A89))</f>
        <v/>
      </c>
      <c r="D90" s="30">
        <f>IF(A89="","",SUMIFS(OUVERTURE!$D:$D,OUVERTURE!$A:$A,A89))</f>
        <v/>
      </c>
      <c r="E90" s="30">
        <f>IF(A89="","",SUMIFS(JOURNAL!$G:$G,JOURNAL!$D:$D,A89))</f>
        <v/>
      </c>
      <c r="F90" s="30">
        <f>IF(A89="","",SUMIFS(JOURNAL!$H:$H,JOURNAL!$D:$D,A89))</f>
        <v/>
      </c>
      <c r="G90" s="30">
        <f>IF(A89="","",MAX(0,(C89+E89)-(D89+F89)))</f>
        <v/>
      </c>
      <c r="H90" s="30">
        <f>IF(A89="","",MAX(0,(D89+F89)-(C89+E89)))</f>
        <v/>
      </c>
    </row>
    <row r="91">
      <c r="A91" s="20">
        <f>IF(PLAN_PCG!A90="","",PLAN_PCG!A90)</f>
        <v/>
      </c>
      <c r="B91" s="20">
        <f>IF(PLAN_PCG!A90="","",PLAN_PCG!B90)</f>
        <v/>
      </c>
      <c r="C91" s="26">
        <f>IF(A90="","",SUMIFS(OUVERTURE!$C:$C,OUVERTURE!$A:$A,A90))</f>
        <v/>
      </c>
      <c r="D91" s="26">
        <f>IF(A90="","",SUMIFS(OUVERTURE!$D:$D,OUVERTURE!$A:$A,A90))</f>
        <v/>
      </c>
      <c r="E91" s="26">
        <f>IF(A90="","",SUMIFS(JOURNAL!$G:$G,JOURNAL!$D:$D,A90))</f>
        <v/>
      </c>
      <c r="F91" s="26">
        <f>IF(A90="","",SUMIFS(JOURNAL!$H:$H,JOURNAL!$D:$D,A90))</f>
        <v/>
      </c>
      <c r="G91" s="26">
        <f>IF(A90="","",MAX(0,(C90+E90)-(D90+F90)))</f>
        <v/>
      </c>
      <c r="H91" s="26">
        <f>IF(A90="","",MAX(0,(D90+F90)-(C90+E90)))</f>
        <v/>
      </c>
    </row>
    <row r="92">
      <c r="A92" s="29">
        <f>IF(PLAN_PCG!A91="","",PLAN_PCG!A91)</f>
        <v/>
      </c>
      <c r="B92" s="29">
        <f>IF(PLAN_PCG!A91="","",PLAN_PCG!B91)</f>
        <v/>
      </c>
      <c r="C92" s="30">
        <f>IF(A91="","",SUMIFS(OUVERTURE!$C:$C,OUVERTURE!$A:$A,A91))</f>
        <v/>
      </c>
      <c r="D92" s="30">
        <f>IF(A91="","",SUMIFS(OUVERTURE!$D:$D,OUVERTURE!$A:$A,A91))</f>
        <v/>
      </c>
      <c r="E92" s="30">
        <f>IF(A91="","",SUMIFS(JOURNAL!$G:$G,JOURNAL!$D:$D,A91))</f>
        <v/>
      </c>
      <c r="F92" s="30">
        <f>IF(A91="","",SUMIFS(JOURNAL!$H:$H,JOURNAL!$D:$D,A91))</f>
        <v/>
      </c>
      <c r="G92" s="30">
        <f>IF(A91="","",MAX(0,(C91+E91)-(D91+F91)))</f>
        <v/>
      </c>
      <c r="H92" s="30">
        <f>IF(A91="","",MAX(0,(D91+F91)-(C91+E91)))</f>
        <v/>
      </c>
    </row>
    <row r="93">
      <c r="A93" s="20">
        <f>IF(PLAN_PCG!A92="","",PLAN_PCG!A92)</f>
        <v/>
      </c>
      <c r="B93" s="20">
        <f>IF(PLAN_PCG!A92="","",PLAN_PCG!B92)</f>
        <v/>
      </c>
      <c r="C93" s="26">
        <f>IF(A92="","",SUMIFS(OUVERTURE!$C:$C,OUVERTURE!$A:$A,A92))</f>
        <v/>
      </c>
      <c r="D93" s="26">
        <f>IF(A92="","",SUMIFS(OUVERTURE!$D:$D,OUVERTURE!$A:$A,A92))</f>
        <v/>
      </c>
      <c r="E93" s="26">
        <f>IF(A92="","",SUMIFS(JOURNAL!$G:$G,JOURNAL!$D:$D,A92))</f>
        <v/>
      </c>
      <c r="F93" s="26">
        <f>IF(A92="","",SUMIFS(JOURNAL!$H:$H,JOURNAL!$D:$D,A92))</f>
        <v/>
      </c>
      <c r="G93" s="26">
        <f>IF(A92="","",MAX(0,(C92+E92)-(D92+F92)))</f>
        <v/>
      </c>
      <c r="H93" s="26">
        <f>IF(A92="","",MAX(0,(D92+F92)-(C92+E92)))</f>
        <v/>
      </c>
    </row>
    <row r="94">
      <c r="A94" s="29">
        <f>IF(PLAN_PCG!A93="","",PLAN_PCG!A93)</f>
        <v/>
      </c>
      <c r="B94" s="29">
        <f>IF(PLAN_PCG!A93="","",PLAN_PCG!B93)</f>
        <v/>
      </c>
      <c r="C94" s="30">
        <f>IF(A93="","",SUMIFS(OUVERTURE!$C:$C,OUVERTURE!$A:$A,A93))</f>
        <v/>
      </c>
      <c r="D94" s="30">
        <f>IF(A93="","",SUMIFS(OUVERTURE!$D:$D,OUVERTURE!$A:$A,A93))</f>
        <v/>
      </c>
      <c r="E94" s="30">
        <f>IF(A93="","",SUMIFS(JOURNAL!$G:$G,JOURNAL!$D:$D,A93))</f>
        <v/>
      </c>
      <c r="F94" s="30">
        <f>IF(A93="","",SUMIFS(JOURNAL!$H:$H,JOURNAL!$D:$D,A93))</f>
        <v/>
      </c>
      <c r="G94" s="30">
        <f>IF(A93="","",MAX(0,(C93+E93)-(D93+F93)))</f>
        <v/>
      </c>
      <c r="H94" s="30">
        <f>IF(A93="","",MAX(0,(D93+F93)-(C93+E93)))</f>
        <v/>
      </c>
    </row>
    <row r="95">
      <c r="A95" s="20">
        <f>IF(PLAN_PCG!A94="","",PLAN_PCG!A94)</f>
        <v/>
      </c>
      <c r="B95" s="20">
        <f>IF(PLAN_PCG!A94="","",PLAN_PCG!B94)</f>
        <v/>
      </c>
      <c r="C95" s="26">
        <f>IF(A94="","",SUMIFS(OUVERTURE!$C:$C,OUVERTURE!$A:$A,A94))</f>
        <v/>
      </c>
      <c r="D95" s="26">
        <f>IF(A94="","",SUMIFS(OUVERTURE!$D:$D,OUVERTURE!$A:$A,A94))</f>
        <v/>
      </c>
      <c r="E95" s="26">
        <f>IF(A94="","",SUMIFS(JOURNAL!$G:$G,JOURNAL!$D:$D,A94))</f>
        <v/>
      </c>
      <c r="F95" s="26">
        <f>IF(A94="","",SUMIFS(JOURNAL!$H:$H,JOURNAL!$D:$D,A94))</f>
        <v/>
      </c>
      <c r="G95" s="26">
        <f>IF(A94="","",MAX(0,(C94+E94)-(D94+F94)))</f>
        <v/>
      </c>
      <c r="H95" s="26">
        <f>IF(A94="","",MAX(0,(D94+F94)-(C94+E94)))</f>
        <v/>
      </c>
    </row>
    <row r="96">
      <c r="A96" s="29">
        <f>IF(PLAN_PCG!A95="","",PLAN_PCG!A95)</f>
        <v/>
      </c>
      <c r="B96" s="29">
        <f>IF(PLAN_PCG!A95="","",PLAN_PCG!B95)</f>
        <v/>
      </c>
      <c r="C96" s="30">
        <f>IF(A95="","",SUMIFS(OUVERTURE!$C:$C,OUVERTURE!$A:$A,A95))</f>
        <v/>
      </c>
      <c r="D96" s="30">
        <f>IF(A95="","",SUMIFS(OUVERTURE!$D:$D,OUVERTURE!$A:$A,A95))</f>
        <v/>
      </c>
      <c r="E96" s="30">
        <f>IF(A95="","",SUMIFS(JOURNAL!$G:$G,JOURNAL!$D:$D,A95))</f>
        <v/>
      </c>
      <c r="F96" s="30">
        <f>IF(A95="","",SUMIFS(JOURNAL!$H:$H,JOURNAL!$D:$D,A95))</f>
        <v/>
      </c>
      <c r="G96" s="30">
        <f>IF(A95="","",MAX(0,(C95+E95)-(D95+F95)))</f>
        <v/>
      </c>
      <c r="H96" s="30">
        <f>IF(A95="","",MAX(0,(D95+F95)-(C95+E95)))</f>
        <v/>
      </c>
    </row>
    <row r="97">
      <c r="A97" s="20">
        <f>IF(PLAN_PCG!A96="","",PLAN_PCG!A96)</f>
        <v/>
      </c>
      <c r="B97" s="20">
        <f>IF(PLAN_PCG!A96="","",PLAN_PCG!B96)</f>
        <v/>
      </c>
      <c r="C97" s="26">
        <f>IF(A96="","",SUMIFS(OUVERTURE!$C:$C,OUVERTURE!$A:$A,A96))</f>
        <v/>
      </c>
      <c r="D97" s="26">
        <f>IF(A96="","",SUMIFS(OUVERTURE!$D:$D,OUVERTURE!$A:$A,A96))</f>
        <v/>
      </c>
      <c r="E97" s="26">
        <f>IF(A96="","",SUMIFS(JOURNAL!$G:$G,JOURNAL!$D:$D,A96))</f>
        <v/>
      </c>
      <c r="F97" s="26">
        <f>IF(A96="","",SUMIFS(JOURNAL!$H:$H,JOURNAL!$D:$D,A96))</f>
        <v/>
      </c>
      <c r="G97" s="26">
        <f>IF(A96="","",MAX(0,(C96+E96)-(D96+F96)))</f>
        <v/>
      </c>
      <c r="H97" s="26">
        <f>IF(A96="","",MAX(0,(D96+F96)-(C96+E96)))</f>
        <v/>
      </c>
    </row>
    <row r="98">
      <c r="A98" s="29">
        <f>IF(PLAN_PCG!A97="","",PLAN_PCG!A97)</f>
        <v/>
      </c>
      <c r="B98" s="29">
        <f>IF(PLAN_PCG!A97="","",PLAN_PCG!B97)</f>
        <v/>
      </c>
      <c r="C98" s="30">
        <f>IF(A97="","",SUMIFS(OUVERTURE!$C:$C,OUVERTURE!$A:$A,A97))</f>
        <v/>
      </c>
      <c r="D98" s="30">
        <f>IF(A97="","",SUMIFS(OUVERTURE!$D:$D,OUVERTURE!$A:$A,A97))</f>
        <v/>
      </c>
      <c r="E98" s="30">
        <f>IF(A97="","",SUMIFS(JOURNAL!$G:$G,JOURNAL!$D:$D,A97))</f>
        <v/>
      </c>
      <c r="F98" s="30">
        <f>IF(A97="","",SUMIFS(JOURNAL!$H:$H,JOURNAL!$D:$D,A97))</f>
        <v/>
      </c>
      <c r="G98" s="30">
        <f>IF(A97="","",MAX(0,(C97+E97)-(D97+F97)))</f>
        <v/>
      </c>
      <c r="H98" s="30">
        <f>IF(A97="","",MAX(0,(D97+F97)-(C97+E97)))</f>
        <v/>
      </c>
    </row>
    <row r="99">
      <c r="A99" s="20">
        <f>IF(PLAN_PCG!A98="","",PLAN_PCG!A98)</f>
        <v/>
      </c>
      <c r="B99" s="20">
        <f>IF(PLAN_PCG!A98="","",PLAN_PCG!B98)</f>
        <v/>
      </c>
      <c r="C99" s="26">
        <f>IF(A98="","",SUMIFS(OUVERTURE!$C:$C,OUVERTURE!$A:$A,A98))</f>
        <v/>
      </c>
      <c r="D99" s="26">
        <f>IF(A98="","",SUMIFS(OUVERTURE!$D:$D,OUVERTURE!$A:$A,A98))</f>
        <v/>
      </c>
      <c r="E99" s="26">
        <f>IF(A98="","",SUMIFS(JOURNAL!$G:$G,JOURNAL!$D:$D,A98))</f>
        <v/>
      </c>
      <c r="F99" s="26">
        <f>IF(A98="","",SUMIFS(JOURNAL!$H:$H,JOURNAL!$D:$D,A98))</f>
        <v/>
      </c>
      <c r="G99" s="26">
        <f>IF(A98="","",MAX(0,(C98+E98)-(D98+F98)))</f>
        <v/>
      </c>
      <c r="H99" s="26">
        <f>IF(A98="","",MAX(0,(D98+F98)-(C98+E98)))</f>
        <v/>
      </c>
    </row>
    <row r="100">
      <c r="A100" s="29">
        <f>IF(PLAN_PCG!A99="","",PLAN_PCG!A99)</f>
        <v/>
      </c>
      <c r="B100" s="29">
        <f>IF(PLAN_PCG!A99="","",PLAN_PCG!B99)</f>
        <v/>
      </c>
      <c r="C100" s="30">
        <f>IF(A99="","",SUMIFS(OUVERTURE!$C:$C,OUVERTURE!$A:$A,A99))</f>
        <v/>
      </c>
      <c r="D100" s="30">
        <f>IF(A99="","",SUMIFS(OUVERTURE!$D:$D,OUVERTURE!$A:$A,A99))</f>
        <v/>
      </c>
      <c r="E100" s="30">
        <f>IF(A99="","",SUMIFS(JOURNAL!$G:$G,JOURNAL!$D:$D,A99))</f>
        <v/>
      </c>
      <c r="F100" s="30">
        <f>IF(A99="","",SUMIFS(JOURNAL!$H:$H,JOURNAL!$D:$D,A99))</f>
        <v/>
      </c>
      <c r="G100" s="30">
        <f>IF(A99="","",MAX(0,(C99+E99)-(D99+F99)))</f>
        <v/>
      </c>
      <c r="H100" s="30">
        <f>IF(A99="","",MAX(0,(D99+F99)-(C99+E99)))</f>
        <v/>
      </c>
    </row>
    <row r="101">
      <c r="A101" s="20">
        <f>IF(PLAN_PCG!A100="","",PLAN_PCG!A100)</f>
        <v/>
      </c>
      <c r="B101" s="20">
        <f>IF(PLAN_PCG!A100="","",PLAN_PCG!B100)</f>
        <v/>
      </c>
      <c r="C101" s="26">
        <f>IF(A100="","",SUMIFS(OUVERTURE!$C:$C,OUVERTURE!$A:$A,A100))</f>
        <v/>
      </c>
      <c r="D101" s="26">
        <f>IF(A100="","",SUMIFS(OUVERTURE!$D:$D,OUVERTURE!$A:$A,A100))</f>
        <v/>
      </c>
      <c r="E101" s="26">
        <f>IF(A100="","",SUMIFS(JOURNAL!$G:$G,JOURNAL!$D:$D,A100))</f>
        <v/>
      </c>
      <c r="F101" s="26">
        <f>IF(A100="","",SUMIFS(JOURNAL!$H:$H,JOURNAL!$D:$D,A100))</f>
        <v/>
      </c>
      <c r="G101" s="26">
        <f>IF(A100="","",MAX(0,(C100+E100)-(D100+F100)))</f>
        <v/>
      </c>
      <c r="H101" s="26">
        <f>IF(A100="","",MAX(0,(D100+F100)-(C100+E100)))</f>
        <v/>
      </c>
    </row>
    <row r="102">
      <c r="A102" s="29">
        <f>IF(PLAN_PCG!A101="","",PLAN_PCG!A101)</f>
        <v/>
      </c>
      <c r="B102" s="29">
        <f>IF(PLAN_PCG!A101="","",PLAN_PCG!B101)</f>
        <v/>
      </c>
      <c r="C102" s="30">
        <f>IF(A101="","",SUMIFS(OUVERTURE!$C:$C,OUVERTURE!$A:$A,A101))</f>
        <v/>
      </c>
      <c r="D102" s="30">
        <f>IF(A101="","",SUMIFS(OUVERTURE!$D:$D,OUVERTURE!$A:$A,A101))</f>
        <v/>
      </c>
      <c r="E102" s="30">
        <f>IF(A101="","",SUMIFS(JOURNAL!$G:$G,JOURNAL!$D:$D,A101))</f>
        <v/>
      </c>
      <c r="F102" s="30">
        <f>IF(A101="","",SUMIFS(JOURNAL!$H:$H,JOURNAL!$D:$D,A101))</f>
        <v/>
      </c>
      <c r="G102" s="30">
        <f>IF(A101="","",MAX(0,(C101+E101)-(D101+F101)))</f>
        <v/>
      </c>
      <c r="H102" s="30">
        <f>IF(A101="","",MAX(0,(D101+F101)-(C101+E101)))</f>
        <v/>
      </c>
    </row>
    <row r="103">
      <c r="A103" s="20">
        <f>IF(PLAN_PCG!A102="","",PLAN_PCG!A102)</f>
        <v/>
      </c>
      <c r="B103" s="20">
        <f>IF(PLAN_PCG!A102="","",PLAN_PCG!B102)</f>
        <v/>
      </c>
      <c r="C103" s="26">
        <f>IF(A102="","",SUMIFS(OUVERTURE!$C:$C,OUVERTURE!$A:$A,A102))</f>
        <v/>
      </c>
      <c r="D103" s="26">
        <f>IF(A102="","",SUMIFS(OUVERTURE!$D:$D,OUVERTURE!$A:$A,A102))</f>
        <v/>
      </c>
      <c r="E103" s="26">
        <f>IF(A102="","",SUMIFS(JOURNAL!$G:$G,JOURNAL!$D:$D,A102))</f>
        <v/>
      </c>
      <c r="F103" s="26">
        <f>IF(A102="","",SUMIFS(JOURNAL!$H:$H,JOURNAL!$D:$D,A102))</f>
        <v/>
      </c>
      <c r="G103" s="26">
        <f>IF(A102="","",MAX(0,(C102+E102)-(D102+F102)))</f>
        <v/>
      </c>
      <c r="H103" s="26">
        <f>IF(A102="","",MAX(0,(D102+F102)-(C102+E102)))</f>
        <v/>
      </c>
    </row>
    <row r="104">
      <c r="A104" s="29">
        <f>IF(PLAN_PCG!A103="","",PLAN_PCG!A103)</f>
        <v/>
      </c>
      <c r="B104" s="29">
        <f>IF(PLAN_PCG!A103="","",PLAN_PCG!B103)</f>
        <v/>
      </c>
      <c r="C104" s="30">
        <f>IF(A103="","",SUMIFS(OUVERTURE!$C:$C,OUVERTURE!$A:$A,A103))</f>
        <v/>
      </c>
      <c r="D104" s="30">
        <f>IF(A103="","",SUMIFS(OUVERTURE!$D:$D,OUVERTURE!$A:$A,A103))</f>
        <v/>
      </c>
      <c r="E104" s="30">
        <f>IF(A103="","",SUMIFS(JOURNAL!$G:$G,JOURNAL!$D:$D,A103))</f>
        <v/>
      </c>
      <c r="F104" s="30">
        <f>IF(A103="","",SUMIFS(JOURNAL!$H:$H,JOURNAL!$D:$D,A103))</f>
        <v/>
      </c>
      <c r="G104" s="30">
        <f>IF(A103="","",MAX(0,(C103+E103)-(D103+F103)))</f>
        <v/>
      </c>
      <c r="H104" s="30">
        <f>IF(A103="","",MAX(0,(D103+F103)-(C103+E103)))</f>
        <v/>
      </c>
    </row>
    <row r="105">
      <c r="A105" s="20">
        <f>IF(PLAN_PCG!A104="","",PLAN_PCG!A104)</f>
        <v/>
      </c>
      <c r="B105" s="20">
        <f>IF(PLAN_PCG!A104="","",PLAN_PCG!B104)</f>
        <v/>
      </c>
      <c r="C105" s="26">
        <f>IF(A104="","",SUMIFS(OUVERTURE!$C:$C,OUVERTURE!$A:$A,A104))</f>
        <v/>
      </c>
      <c r="D105" s="26">
        <f>IF(A104="","",SUMIFS(OUVERTURE!$D:$D,OUVERTURE!$A:$A,A104))</f>
        <v/>
      </c>
      <c r="E105" s="26">
        <f>IF(A104="","",SUMIFS(JOURNAL!$G:$G,JOURNAL!$D:$D,A104))</f>
        <v/>
      </c>
      <c r="F105" s="26">
        <f>IF(A104="","",SUMIFS(JOURNAL!$H:$H,JOURNAL!$D:$D,A104))</f>
        <v/>
      </c>
      <c r="G105" s="26">
        <f>IF(A104="","",MAX(0,(C104+E104)-(D104+F104)))</f>
        <v/>
      </c>
      <c r="H105" s="26">
        <f>IF(A104="","",MAX(0,(D104+F104)-(C104+E104)))</f>
        <v/>
      </c>
    </row>
    <row r="106">
      <c r="A106" s="29">
        <f>IF(PLAN_PCG!A105="","",PLAN_PCG!A105)</f>
        <v/>
      </c>
      <c r="B106" s="29">
        <f>IF(PLAN_PCG!A105="","",PLAN_PCG!B105)</f>
        <v/>
      </c>
      <c r="C106" s="30">
        <f>IF(A105="","",SUMIFS(OUVERTURE!$C:$C,OUVERTURE!$A:$A,A105))</f>
        <v/>
      </c>
      <c r="D106" s="30">
        <f>IF(A105="","",SUMIFS(OUVERTURE!$D:$D,OUVERTURE!$A:$A,A105))</f>
        <v/>
      </c>
      <c r="E106" s="30">
        <f>IF(A105="","",SUMIFS(JOURNAL!$G:$G,JOURNAL!$D:$D,A105))</f>
        <v/>
      </c>
      <c r="F106" s="30">
        <f>IF(A105="","",SUMIFS(JOURNAL!$H:$H,JOURNAL!$D:$D,A105))</f>
        <v/>
      </c>
      <c r="G106" s="30">
        <f>IF(A105="","",MAX(0,(C105+E105)-(D105+F105)))</f>
        <v/>
      </c>
      <c r="H106" s="30">
        <f>IF(A105="","",MAX(0,(D105+F105)-(C105+E105)))</f>
        <v/>
      </c>
    </row>
    <row r="107">
      <c r="A107" s="20">
        <f>IF(PLAN_PCG!A106="","",PLAN_PCG!A106)</f>
        <v/>
      </c>
      <c r="B107" s="20">
        <f>IF(PLAN_PCG!A106="","",PLAN_PCG!B106)</f>
        <v/>
      </c>
      <c r="C107" s="26">
        <f>IF(A106="","",SUMIFS(OUVERTURE!$C:$C,OUVERTURE!$A:$A,A106))</f>
        <v/>
      </c>
      <c r="D107" s="26">
        <f>IF(A106="","",SUMIFS(OUVERTURE!$D:$D,OUVERTURE!$A:$A,A106))</f>
        <v/>
      </c>
      <c r="E107" s="26">
        <f>IF(A106="","",SUMIFS(JOURNAL!$G:$G,JOURNAL!$D:$D,A106))</f>
        <v/>
      </c>
      <c r="F107" s="26">
        <f>IF(A106="","",SUMIFS(JOURNAL!$H:$H,JOURNAL!$D:$D,A106))</f>
        <v/>
      </c>
      <c r="G107" s="26">
        <f>IF(A106="","",MAX(0,(C106+E106)-(D106+F106)))</f>
        <v/>
      </c>
      <c r="H107" s="26">
        <f>IF(A106="","",MAX(0,(D106+F106)-(C106+E106)))</f>
        <v/>
      </c>
    </row>
    <row r="108">
      <c r="A108" s="29">
        <f>IF(PLAN_PCG!A107="","",PLAN_PCG!A107)</f>
        <v/>
      </c>
      <c r="B108" s="29">
        <f>IF(PLAN_PCG!A107="","",PLAN_PCG!B107)</f>
        <v/>
      </c>
      <c r="C108" s="30">
        <f>IF(A107="","",SUMIFS(OUVERTURE!$C:$C,OUVERTURE!$A:$A,A107))</f>
        <v/>
      </c>
      <c r="D108" s="30">
        <f>IF(A107="","",SUMIFS(OUVERTURE!$D:$D,OUVERTURE!$A:$A,A107))</f>
        <v/>
      </c>
      <c r="E108" s="30">
        <f>IF(A107="","",SUMIFS(JOURNAL!$G:$G,JOURNAL!$D:$D,A107))</f>
        <v/>
      </c>
      <c r="F108" s="30">
        <f>IF(A107="","",SUMIFS(JOURNAL!$H:$H,JOURNAL!$D:$D,A107))</f>
        <v/>
      </c>
      <c r="G108" s="30">
        <f>IF(A107="","",MAX(0,(C107+E107)-(D107+F107)))</f>
        <v/>
      </c>
      <c r="H108" s="30">
        <f>IF(A107="","",MAX(0,(D107+F107)-(C107+E107)))</f>
        <v/>
      </c>
    </row>
    <row r="109">
      <c r="A109" s="20">
        <f>IF(PLAN_PCG!A108="","",PLAN_PCG!A108)</f>
        <v/>
      </c>
      <c r="B109" s="20">
        <f>IF(PLAN_PCG!A108="","",PLAN_PCG!B108)</f>
        <v/>
      </c>
      <c r="C109" s="26">
        <f>IF(A108="","",SUMIFS(OUVERTURE!$C:$C,OUVERTURE!$A:$A,A108))</f>
        <v/>
      </c>
      <c r="D109" s="26">
        <f>IF(A108="","",SUMIFS(OUVERTURE!$D:$D,OUVERTURE!$A:$A,A108))</f>
        <v/>
      </c>
      <c r="E109" s="26">
        <f>IF(A108="","",SUMIFS(JOURNAL!$G:$G,JOURNAL!$D:$D,A108))</f>
        <v/>
      </c>
      <c r="F109" s="26">
        <f>IF(A108="","",SUMIFS(JOURNAL!$H:$H,JOURNAL!$D:$D,A108))</f>
        <v/>
      </c>
      <c r="G109" s="26">
        <f>IF(A108="","",MAX(0,(C108+E108)-(D108+F108)))</f>
        <v/>
      </c>
      <c r="H109" s="26">
        <f>IF(A108="","",MAX(0,(D108+F108)-(C108+E108)))</f>
        <v/>
      </c>
    </row>
    <row r="110">
      <c r="A110" s="29">
        <f>IF(PLAN_PCG!A109="","",PLAN_PCG!A109)</f>
        <v/>
      </c>
      <c r="B110" s="29">
        <f>IF(PLAN_PCG!A109="","",PLAN_PCG!B109)</f>
        <v/>
      </c>
      <c r="C110" s="30">
        <f>IF(A109="","",SUMIFS(OUVERTURE!$C:$C,OUVERTURE!$A:$A,A109))</f>
        <v/>
      </c>
      <c r="D110" s="30">
        <f>IF(A109="","",SUMIFS(OUVERTURE!$D:$D,OUVERTURE!$A:$A,A109))</f>
        <v/>
      </c>
      <c r="E110" s="30">
        <f>IF(A109="","",SUMIFS(JOURNAL!$G:$G,JOURNAL!$D:$D,A109))</f>
        <v/>
      </c>
      <c r="F110" s="30">
        <f>IF(A109="","",SUMIFS(JOURNAL!$H:$H,JOURNAL!$D:$D,A109))</f>
        <v/>
      </c>
      <c r="G110" s="30">
        <f>IF(A109="","",MAX(0,(C109+E109)-(D109+F109)))</f>
        <v/>
      </c>
      <c r="H110" s="30">
        <f>IF(A109="","",MAX(0,(D109+F109)-(C109+E109)))</f>
        <v/>
      </c>
    </row>
    <row r="111">
      <c r="A111" s="20">
        <f>IF(PLAN_PCG!A110="","",PLAN_PCG!A110)</f>
        <v/>
      </c>
      <c r="B111" s="20">
        <f>IF(PLAN_PCG!A110="","",PLAN_PCG!B110)</f>
        <v/>
      </c>
      <c r="C111" s="26">
        <f>IF(A110="","",SUMIFS(OUVERTURE!$C:$C,OUVERTURE!$A:$A,A110))</f>
        <v/>
      </c>
      <c r="D111" s="26">
        <f>IF(A110="","",SUMIFS(OUVERTURE!$D:$D,OUVERTURE!$A:$A,A110))</f>
        <v/>
      </c>
      <c r="E111" s="26">
        <f>IF(A110="","",SUMIFS(JOURNAL!$G:$G,JOURNAL!$D:$D,A110))</f>
        <v/>
      </c>
      <c r="F111" s="26">
        <f>IF(A110="","",SUMIFS(JOURNAL!$H:$H,JOURNAL!$D:$D,A110))</f>
        <v/>
      </c>
      <c r="G111" s="26">
        <f>IF(A110="","",MAX(0,(C110+E110)-(D110+F110)))</f>
        <v/>
      </c>
      <c r="H111" s="26">
        <f>IF(A110="","",MAX(0,(D110+F110)-(C110+E110)))</f>
        <v/>
      </c>
    </row>
    <row r="112">
      <c r="A112" s="29">
        <f>IF(PLAN_PCG!A111="","",PLAN_PCG!A111)</f>
        <v/>
      </c>
      <c r="B112" s="29">
        <f>IF(PLAN_PCG!A111="","",PLAN_PCG!B111)</f>
        <v/>
      </c>
      <c r="C112" s="30">
        <f>IF(A111="","",SUMIFS(OUVERTURE!$C:$C,OUVERTURE!$A:$A,A111))</f>
        <v/>
      </c>
      <c r="D112" s="30">
        <f>IF(A111="","",SUMIFS(OUVERTURE!$D:$D,OUVERTURE!$A:$A,A111))</f>
        <v/>
      </c>
      <c r="E112" s="30">
        <f>IF(A111="","",SUMIFS(JOURNAL!$G:$G,JOURNAL!$D:$D,A111))</f>
        <v/>
      </c>
      <c r="F112" s="30">
        <f>IF(A111="","",SUMIFS(JOURNAL!$H:$H,JOURNAL!$D:$D,A111))</f>
        <v/>
      </c>
      <c r="G112" s="30">
        <f>IF(A111="","",MAX(0,(C111+E111)-(D111+F111)))</f>
        <v/>
      </c>
      <c r="H112" s="30">
        <f>IF(A111="","",MAX(0,(D111+F111)-(C111+E111)))</f>
        <v/>
      </c>
    </row>
    <row r="113">
      <c r="A113" s="20">
        <f>IF(PLAN_PCG!A112="","",PLAN_PCG!A112)</f>
        <v/>
      </c>
      <c r="B113" s="20">
        <f>IF(PLAN_PCG!A112="","",PLAN_PCG!B112)</f>
        <v/>
      </c>
      <c r="C113" s="26">
        <f>IF(A112="","",SUMIFS(OUVERTURE!$C:$C,OUVERTURE!$A:$A,A112))</f>
        <v/>
      </c>
      <c r="D113" s="26">
        <f>IF(A112="","",SUMIFS(OUVERTURE!$D:$D,OUVERTURE!$A:$A,A112))</f>
        <v/>
      </c>
      <c r="E113" s="26">
        <f>IF(A112="","",SUMIFS(JOURNAL!$G:$G,JOURNAL!$D:$D,A112))</f>
        <v/>
      </c>
      <c r="F113" s="26">
        <f>IF(A112="","",SUMIFS(JOURNAL!$H:$H,JOURNAL!$D:$D,A112))</f>
        <v/>
      </c>
      <c r="G113" s="26">
        <f>IF(A112="","",MAX(0,(C112+E112)-(D112+F112)))</f>
        <v/>
      </c>
      <c r="H113" s="26">
        <f>IF(A112="","",MAX(0,(D112+F112)-(C112+E112)))</f>
        <v/>
      </c>
    </row>
    <row r="114">
      <c r="A114" s="29">
        <f>IF(PLAN_PCG!A113="","",PLAN_PCG!A113)</f>
        <v/>
      </c>
      <c r="B114" s="29">
        <f>IF(PLAN_PCG!A113="","",PLAN_PCG!B113)</f>
        <v/>
      </c>
      <c r="C114" s="30">
        <f>IF(A113="","",SUMIFS(OUVERTURE!$C:$C,OUVERTURE!$A:$A,A113))</f>
        <v/>
      </c>
      <c r="D114" s="30">
        <f>IF(A113="","",SUMIFS(OUVERTURE!$D:$D,OUVERTURE!$A:$A,A113))</f>
        <v/>
      </c>
      <c r="E114" s="30">
        <f>IF(A113="","",SUMIFS(JOURNAL!$G:$G,JOURNAL!$D:$D,A113))</f>
        <v/>
      </c>
      <c r="F114" s="30">
        <f>IF(A113="","",SUMIFS(JOURNAL!$H:$H,JOURNAL!$D:$D,A113))</f>
        <v/>
      </c>
      <c r="G114" s="30">
        <f>IF(A113="","",MAX(0,(C113+E113)-(D113+F113)))</f>
        <v/>
      </c>
      <c r="H114" s="30">
        <f>IF(A113="","",MAX(0,(D113+F113)-(C113+E113)))</f>
        <v/>
      </c>
    </row>
    <row r="115">
      <c r="A115" s="20">
        <f>IF(PLAN_PCG!A114="","",PLAN_PCG!A114)</f>
        <v/>
      </c>
      <c r="B115" s="20">
        <f>IF(PLAN_PCG!A114="","",PLAN_PCG!B114)</f>
        <v/>
      </c>
      <c r="C115" s="26">
        <f>IF(A114="","",SUMIFS(OUVERTURE!$C:$C,OUVERTURE!$A:$A,A114))</f>
        <v/>
      </c>
      <c r="D115" s="26">
        <f>IF(A114="","",SUMIFS(OUVERTURE!$D:$D,OUVERTURE!$A:$A,A114))</f>
        <v/>
      </c>
      <c r="E115" s="26">
        <f>IF(A114="","",SUMIFS(JOURNAL!$G:$G,JOURNAL!$D:$D,A114))</f>
        <v/>
      </c>
      <c r="F115" s="26">
        <f>IF(A114="","",SUMIFS(JOURNAL!$H:$H,JOURNAL!$D:$D,A114))</f>
        <v/>
      </c>
      <c r="G115" s="26">
        <f>IF(A114="","",MAX(0,(C114+E114)-(D114+F114)))</f>
        <v/>
      </c>
      <c r="H115" s="26">
        <f>IF(A114="","",MAX(0,(D114+F114)-(C114+E114)))</f>
        <v/>
      </c>
    </row>
    <row r="116">
      <c r="A116" s="29">
        <f>IF(PLAN_PCG!A115="","",PLAN_PCG!A115)</f>
        <v/>
      </c>
      <c r="B116" s="29">
        <f>IF(PLAN_PCG!A115="","",PLAN_PCG!B115)</f>
        <v/>
      </c>
      <c r="C116" s="30">
        <f>IF(A115="","",SUMIFS(OUVERTURE!$C:$C,OUVERTURE!$A:$A,A115))</f>
        <v/>
      </c>
      <c r="D116" s="30">
        <f>IF(A115="","",SUMIFS(OUVERTURE!$D:$D,OUVERTURE!$A:$A,A115))</f>
        <v/>
      </c>
      <c r="E116" s="30">
        <f>IF(A115="","",SUMIFS(JOURNAL!$G:$G,JOURNAL!$D:$D,A115))</f>
        <v/>
      </c>
      <c r="F116" s="30">
        <f>IF(A115="","",SUMIFS(JOURNAL!$H:$H,JOURNAL!$D:$D,A115))</f>
        <v/>
      </c>
      <c r="G116" s="30">
        <f>IF(A115="","",MAX(0,(C115+E115)-(D115+F115)))</f>
        <v/>
      </c>
      <c r="H116" s="30">
        <f>IF(A115="","",MAX(0,(D115+F115)-(C115+E115)))</f>
        <v/>
      </c>
    </row>
    <row r="117">
      <c r="A117" s="20">
        <f>IF(PLAN_PCG!A116="","",PLAN_PCG!A116)</f>
        <v/>
      </c>
      <c r="B117" s="20">
        <f>IF(PLAN_PCG!A116="","",PLAN_PCG!B116)</f>
        <v/>
      </c>
      <c r="C117" s="26">
        <f>IF(A116="","",SUMIFS(OUVERTURE!$C:$C,OUVERTURE!$A:$A,A116))</f>
        <v/>
      </c>
      <c r="D117" s="26">
        <f>IF(A116="","",SUMIFS(OUVERTURE!$D:$D,OUVERTURE!$A:$A,A116))</f>
        <v/>
      </c>
      <c r="E117" s="26">
        <f>IF(A116="","",SUMIFS(JOURNAL!$G:$G,JOURNAL!$D:$D,A116))</f>
        <v/>
      </c>
      <c r="F117" s="26">
        <f>IF(A116="","",SUMIFS(JOURNAL!$H:$H,JOURNAL!$D:$D,A116))</f>
        <v/>
      </c>
      <c r="G117" s="26">
        <f>IF(A116="","",MAX(0,(C116+E116)-(D116+F116)))</f>
        <v/>
      </c>
      <c r="H117" s="26">
        <f>IF(A116="","",MAX(0,(D116+F116)-(C116+E116)))</f>
        <v/>
      </c>
    </row>
    <row r="118">
      <c r="A118" s="29">
        <f>IF(PLAN_PCG!A117="","",PLAN_PCG!A117)</f>
        <v/>
      </c>
      <c r="B118" s="29">
        <f>IF(PLAN_PCG!A117="","",PLAN_PCG!B117)</f>
        <v/>
      </c>
      <c r="C118" s="30">
        <f>IF(A117="","",SUMIFS(OUVERTURE!$C:$C,OUVERTURE!$A:$A,A117))</f>
        <v/>
      </c>
      <c r="D118" s="30">
        <f>IF(A117="","",SUMIFS(OUVERTURE!$D:$D,OUVERTURE!$A:$A,A117))</f>
        <v/>
      </c>
      <c r="E118" s="30">
        <f>IF(A117="","",SUMIFS(JOURNAL!$G:$G,JOURNAL!$D:$D,A117))</f>
        <v/>
      </c>
      <c r="F118" s="30">
        <f>IF(A117="","",SUMIFS(JOURNAL!$H:$H,JOURNAL!$D:$D,A117))</f>
        <v/>
      </c>
      <c r="G118" s="30">
        <f>IF(A117="","",MAX(0,(C117+E117)-(D117+F117)))</f>
        <v/>
      </c>
      <c r="H118" s="30">
        <f>IF(A117="","",MAX(0,(D117+F117)-(C117+E117)))</f>
        <v/>
      </c>
    </row>
    <row r="119">
      <c r="A119" s="20">
        <f>IF(PLAN_PCG!A118="","",PLAN_PCG!A118)</f>
        <v/>
      </c>
      <c r="B119" s="20">
        <f>IF(PLAN_PCG!A118="","",PLAN_PCG!B118)</f>
        <v/>
      </c>
      <c r="C119" s="26">
        <f>IF(A118="","",SUMIFS(OUVERTURE!$C:$C,OUVERTURE!$A:$A,A118))</f>
        <v/>
      </c>
      <c r="D119" s="26">
        <f>IF(A118="","",SUMIFS(OUVERTURE!$D:$D,OUVERTURE!$A:$A,A118))</f>
        <v/>
      </c>
      <c r="E119" s="26">
        <f>IF(A118="","",SUMIFS(JOURNAL!$G:$G,JOURNAL!$D:$D,A118))</f>
        <v/>
      </c>
      <c r="F119" s="26">
        <f>IF(A118="","",SUMIFS(JOURNAL!$H:$H,JOURNAL!$D:$D,A118))</f>
        <v/>
      </c>
      <c r="G119" s="26">
        <f>IF(A118="","",MAX(0,(C118+E118)-(D118+F118)))</f>
        <v/>
      </c>
      <c r="H119" s="26">
        <f>IF(A118="","",MAX(0,(D118+F118)-(C118+E118)))</f>
        <v/>
      </c>
    </row>
    <row r="120">
      <c r="A120" s="29">
        <f>IF(PLAN_PCG!A119="","",PLAN_PCG!A119)</f>
        <v/>
      </c>
      <c r="B120" s="29">
        <f>IF(PLAN_PCG!A119="","",PLAN_PCG!B119)</f>
        <v/>
      </c>
      <c r="C120" s="30">
        <f>IF(A119="","",SUMIFS(OUVERTURE!$C:$C,OUVERTURE!$A:$A,A119))</f>
        <v/>
      </c>
      <c r="D120" s="30">
        <f>IF(A119="","",SUMIFS(OUVERTURE!$D:$D,OUVERTURE!$A:$A,A119))</f>
        <v/>
      </c>
      <c r="E120" s="30">
        <f>IF(A119="","",SUMIFS(JOURNAL!$G:$G,JOURNAL!$D:$D,A119))</f>
        <v/>
      </c>
      <c r="F120" s="30">
        <f>IF(A119="","",SUMIFS(JOURNAL!$H:$H,JOURNAL!$D:$D,A119))</f>
        <v/>
      </c>
      <c r="G120" s="30">
        <f>IF(A119="","",MAX(0,(C119+E119)-(D119+F119)))</f>
        <v/>
      </c>
      <c r="H120" s="30">
        <f>IF(A119="","",MAX(0,(D119+F119)-(C119+E119)))</f>
        <v/>
      </c>
    </row>
    <row r="121">
      <c r="A121" s="20">
        <f>IF(PLAN_PCG!A120="","",PLAN_PCG!A120)</f>
        <v/>
      </c>
      <c r="B121" s="20">
        <f>IF(PLAN_PCG!A120="","",PLAN_PCG!B120)</f>
        <v/>
      </c>
      <c r="C121" s="26">
        <f>IF(A120="","",SUMIFS(OUVERTURE!$C:$C,OUVERTURE!$A:$A,A120))</f>
        <v/>
      </c>
      <c r="D121" s="26">
        <f>IF(A120="","",SUMIFS(OUVERTURE!$D:$D,OUVERTURE!$A:$A,A120))</f>
        <v/>
      </c>
      <c r="E121" s="26">
        <f>IF(A120="","",SUMIFS(JOURNAL!$G:$G,JOURNAL!$D:$D,A120))</f>
        <v/>
      </c>
      <c r="F121" s="26">
        <f>IF(A120="","",SUMIFS(JOURNAL!$H:$H,JOURNAL!$D:$D,A120))</f>
        <v/>
      </c>
      <c r="G121" s="26">
        <f>IF(A120="","",MAX(0,(C120+E120)-(D120+F120)))</f>
        <v/>
      </c>
      <c r="H121" s="26">
        <f>IF(A120="","",MAX(0,(D120+F120)-(C120+E120)))</f>
        <v/>
      </c>
    </row>
    <row r="122">
      <c r="A122" s="29">
        <f>IF(PLAN_PCG!A121="","",PLAN_PCG!A121)</f>
        <v/>
      </c>
      <c r="B122" s="29">
        <f>IF(PLAN_PCG!A121="","",PLAN_PCG!B121)</f>
        <v/>
      </c>
      <c r="C122" s="30">
        <f>IF(A121="","",SUMIFS(OUVERTURE!$C:$C,OUVERTURE!$A:$A,A121))</f>
        <v/>
      </c>
      <c r="D122" s="30">
        <f>IF(A121="","",SUMIFS(OUVERTURE!$D:$D,OUVERTURE!$A:$A,A121))</f>
        <v/>
      </c>
      <c r="E122" s="30">
        <f>IF(A121="","",SUMIFS(JOURNAL!$G:$G,JOURNAL!$D:$D,A121))</f>
        <v/>
      </c>
      <c r="F122" s="30">
        <f>IF(A121="","",SUMIFS(JOURNAL!$H:$H,JOURNAL!$D:$D,A121))</f>
        <v/>
      </c>
      <c r="G122" s="30">
        <f>IF(A121="","",MAX(0,(C121+E121)-(D121+F121)))</f>
        <v/>
      </c>
      <c r="H122" s="30">
        <f>IF(A121="","",MAX(0,(D121+F121)-(C121+E121)))</f>
        <v/>
      </c>
    </row>
    <row r="123">
      <c r="A123" s="20">
        <f>IF(PLAN_PCG!A122="","",PLAN_PCG!A122)</f>
        <v/>
      </c>
      <c r="B123" s="20">
        <f>IF(PLAN_PCG!A122="","",PLAN_PCG!B122)</f>
        <v/>
      </c>
      <c r="C123" s="26">
        <f>IF(A122="","",SUMIFS(OUVERTURE!$C:$C,OUVERTURE!$A:$A,A122))</f>
        <v/>
      </c>
      <c r="D123" s="26">
        <f>IF(A122="","",SUMIFS(OUVERTURE!$D:$D,OUVERTURE!$A:$A,A122))</f>
        <v/>
      </c>
      <c r="E123" s="26">
        <f>IF(A122="","",SUMIFS(JOURNAL!$G:$G,JOURNAL!$D:$D,A122))</f>
        <v/>
      </c>
      <c r="F123" s="26">
        <f>IF(A122="","",SUMIFS(JOURNAL!$H:$H,JOURNAL!$D:$D,A122))</f>
        <v/>
      </c>
      <c r="G123" s="26">
        <f>IF(A122="","",MAX(0,(C122+E122)-(D122+F122)))</f>
        <v/>
      </c>
      <c r="H123" s="26">
        <f>IF(A122="","",MAX(0,(D122+F122)-(C122+E122)))</f>
        <v/>
      </c>
    </row>
    <row r="124">
      <c r="A124" s="29">
        <f>IF(PLAN_PCG!A123="","",PLAN_PCG!A123)</f>
        <v/>
      </c>
      <c r="B124" s="29">
        <f>IF(PLAN_PCG!A123="","",PLAN_PCG!B123)</f>
        <v/>
      </c>
      <c r="C124" s="30">
        <f>IF(A123="","",SUMIFS(OUVERTURE!$C:$C,OUVERTURE!$A:$A,A123))</f>
        <v/>
      </c>
      <c r="D124" s="30">
        <f>IF(A123="","",SUMIFS(OUVERTURE!$D:$D,OUVERTURE!$A:$A,A123))</f>
        <v/>
      </c>
      <c r="E124" s="30">
        <f>IF(A123="","",SUMIFS(JOURNAL!$G:$G,JOURNAL!$D:$D,A123))</f>
        <v/>
      </c>
      <c r="F124" s="30">
        <f>IF(A123="","",SUMIFS(JOURNAL!$H:$H,JOURNAL!$D:$D,A123))</f>
        <v/>
      </c>
      <c r="G124" s="30">
        <f>IF(A123="","",MAX(0,(C123+E123)-(D123+F123)))</f>
        <v/>
      </c>
      <c r="H124" s="30">
        <f>IF(A123="","",MAX(0,(D123+F123)-(C123+E123)))</f>
        <v/>
      </c>
    </row>
    <row r="125">
      <c r="A125" s="20">
        <f>IF(PLAN_PCG!A124="","",PLAN_PCG!A124)</f>
        <v/>
      </c>
      <c r="B125" s="20">
        <f>IF(PLAN_PCG!A124="","",PLAN_PCG!B124)</f>
        <v/>
      </c>
      <c r="C125" s="26">
        <f>IF(A124="","",SUMIFS(OUVERTURE!$C:$C,OUVERTURE!$A:$A,A124))</f>
        <v/>
      </c>
      <c r="D125" s="26">
        <f>IF(A124="","",SUMIFS(OUVERTURE!$D:$D,OUVERTURE!$A:$A,A124))</f>
        <v/>
      </c>
      <c r="E125" s="26">
        <f>IF(A124="","",SUMIFS(JOURNAL!$G:$G,JOURNAL!$D:$D,A124))</f>
        <v/>
      </c>
      <c r="F125" s="26">
        <f>IF(A124="","",SUMIFS(JOURNAL!$H:$H,JOURNAL!$D:$D,A124))</f>
        <v/>
      </c>
      <c r="G125" s="26">
        <f>IF(A124="","",MAX(0,(C124+E124)-(D124+F124)))</f>
        <v/>
      </c>
      <c r="H125" s="26">
        <f>IF(A124="","",MAX(0,(D124+F124)-(C124+E124)))</f>
        <v/>
      </c>
    </row>
    <row r="126">
      <c r="A126" s="29">
        <f>IF(PLAN_PCG!A125="","",PLAN_PCG!A125)</f>
        <v/>
      </c>
      <c r="B126" s="29">
        <f>IF(PLAN_PCG!A125="","",PLAN_PCG!B125)</f>
        <v/>
      </c>
      <c r="C126" s="30">
        <f>IF(A125="","",SUMIFS(OUVERTURE!$C:$C,OUVERTURE!$A:$A,A125))</f>
        <v/>
      </c>
      <c r="D126" s="30">
        <f>IF(A125="","",SUMIFS(OUVERTURE!$D:$D,OUVERTURE!$A:$A,A125))</f>
        <v/>
      </c>
      <c r="E126" s="30">
        <f>IF(A125="","",SUMIFS(JOURNAL!$G:$G,JOURNAL!$D:$D,A125))</f>
        <v/>
      </c>
      <c r="F126" s="30">
        <f>IF(A125="","",SUMIFS(JOURNAL!$H:$H,JOURNAL!$D:$D,A125))</f>
        <v/>
      </c>
      <c r="G126" s="30">
        <f>IF(A125="","",MAX(0,(C125+E125)-(D125+F125)))</f>
        <v/>
      </c>
      <c r="H126" s="30">
        <f>IF(A125="","",MAX(0,(D125+F125)-(C125+E125)))</f>
        <v/>
      </c>
    </row>
    <row r="127">
      <c r="A127" s="20">
        <f>IF(PLAN_PCG!A126="","",PLAN_PCG!A126)</f>
        <v/>
      </c>
      <c r="B127" s="20">
        <f>IF(PLAN_PCG!A126="","",PLAN_PCG!B126)</f>
        <v/>
      </c>
      <c r="C127" s="26">
        <f>IF(A126="","",SUMIFS(OUVERTURE!$C:$C,OUVERTURE!$A:$A,A126))</f>
        <v/>
      </c>
      <c r="D127" s="26">
        <f>IF(A126="","",SUMIFS(OUVERTURE!$D:$D,OUVERTURE!$A:$A,A126))</f>
        <v/>
      </c>
      <c r="E127" s="26">
        <f>IF(A126="","",SUMIFS(JOURNAL!$G:$G,JOURNAL!$D:$D,A126))</f>
        <v/>
      </c>
      <c r="F127" s="26">
        <f>IF(A126="","",SUMIFS(JOURNAL!$H:$H,JOURNAL!$D:$D,A126))</f>
        <v/>
      </c>
      <c r="G127" s="26">
        <f>IF(A126="","",MAX(0,(C126+E126)-(D126+F126)))</f>
        <v/>
      </c>
      <c r="H127" s="26">
        <f>IF(A126="","",MAX(0,(D126+F126)-(C126+E126)))</f>
        <v/>
      </c>
    </row>
    <row r="128">
      <c r="A128" s="29">
        <f>IF(PLAN_PCG!A127="","",PLAN_PCG!A127)</f>
        <v/>
      </c>
      <c r="B128" s="29">
        <f>IF(PLAN_PCG!A127="","",PLAN_PCG!B127)</f>
        <v/>
      </c>
      <c r="C128" s="30">
        <f>IF(A127="","",SUMIFS(OUVERTURE!$C:$C,OUVERTURE!$A:$A,A127))</f>
        <v/>
      </c>
      <c r="D128" s="30">
        <f>IF(A127="","",SUMIFS(OUVERTURE!$D:$D,OUVERTURE!$A:$A,A127))</f>
        <v/>
      </c>
      <c r="E128" s="30">
        <f>IF(A127="","",SUMIFS(JOURNAL!$G:$G,JOURNAL!$D:$D,A127))</f>
        <v/>
      </c>
      <c r="F128" s="30">
        <f>IF(A127="","",SUMIFS(JOURNAL!$H:$H,JOURNAL!$D:$D,A127))</f>
        <v/>
      </c>
      <c r="G128" s="30">
        <f>IF(A127="","",MAX(0,(C127+E127)-(D127+F127)))</f>
        <v/>
      </c>
      <c r="H128" s="30">
        <f>IF(A127="","",MAX(0,(D127+F127)-(C127+E127)))</f>
        <v/>
      </c>
    </row>
    <row r="129">
      <c r="A129" s="20">
        <f>IF(PLAN_PCG!A128="","",PLAN_PCG!A128)</f>
        <v/>
      </c>
      <c r="B129" s="20">
        <f>IF(PLAN_PCG!A128="","",PLAN_PCG!B128)</f>
        <v/>
      </c>
      <c r="C129" s="26">
        <f>IF(A128="","",SUMIFS(OUVERTURE!$C:$C,OUVERTURE!$A:$A,A128))</f>
        <v/>
      </c>
      <c r="D129" s="26">
        <f>IF(A128="","",SUMIFS(OUVERTURE!$D:$D,OUVERTURE!$A:$A,A128))</f>
        <v/>
      </c>
      <c r="E129" s="26">
        <f>IF(A128="","",SUMIFS(JOURNAL!$G:$G,JOURNAL!$D:$D,A128))</f>
        <v/>
      </c>
      <c r="F129" s="26">
        <f>IF(A128="","",SUMIFS(JOURNAL!$H:$H,JOURNAL!$D:$D,A128))</f>
        <v/>
      </c>
      <c r="G129" s="26">
        <f>IF(A128="","",MAX(0,(C128+E128)-(D128+F128)))</f>
        <v/>
      </c>
      <c r="H129" s="26">
        <f>IF(A128="","",MAX(0,(D128+F128)-(C128+E128)))</f>
        <v/>
      </c>
    </row>
    <row r="130">
      <c r="A130" s="29">
        <f>IF(PLAN_PCG!A129="","",PLAN_PCG!A129)</f>
        <v/>
      </c>
      <c r="B130" s="29">
        <f>IF(PLAN_PCG!A129="","",PLAN_PCG!B129)</f>
        <v/>
      </c>
      <c r="C130" s="30">
        <f>IF(A129="","",SUMIFS(OUVERTURE!$C:$C,OUVERTURE!$A:$A,A129))</f>
        <v/>
      </c>
      <c r="D130" s="30">
        <f>IF(A129="","",SUMIFS(OUVERTURE!$D:$D,OUVERTURE!$A:$A,A129))</f>
        <v/>
      </c>
      <c r="E130" s="30">
        <f>IF(A129="","",SUMIFS(JOURNAL!$G:$G,JOURNAL!$D:$D,A129))</f>
        <v/>
      </c>
      <c r="F130" s="30">
        <f>IF(A129="","",SUMIFS(JOURNAL!$H:$H,JOURNAL!$D:$D,A129))</f>
        <v/>
      </c>
      <c r="G130" s="30">
        <f>IF(A129="","",MAX(0,(C129+E129)-(D129+F129)))</f>
        <v/>
      </c>
      <c r="H130" s="30">
        <f>IF(A129="","",MAX(0,(D129+F129)-(C129+E129)))</f>
        <v/>
      </c>
    </row>
    <row r="131">
      <c r="A131" s="20">
        <f>IF(PLAN_PCG!A130="","",PLAN_PCG!A130)</f>
        <v/>
      </c>
      <c r="B131" s="20">
        <f>IF(PLAN_PCG!A130="","",PLAN_PCG!B130)</f>
        <v/>
      </c>
      <c r="C131" s="26">
        <f>IF(A130="","",SUMIFS(OUVERTURE!$C:$C,OUVERTURE!$A:$A,A130))</f>
        <v/>
      </c>
      <c r="D131" s="26">
        <f>IF(A130="","",SUMIFS(OUVERTURE!$D:$D,OUVERTURE!$A:$A,A130))</f>
        <v/>
      </c>
      <c r="E131" s="26">
        <f>IF(A130="","",SUMIFS(JOURNAL!$G:$G,JOURNAL!$D:$D,A130))</f>
        <v/>
      </c>
      <c r="F131" s="26">
        <f>IF(A130="","",SUMIFS(JOURNAL!$H:$H,JOURNAL!$D:$D,A130))</f>
        <v/>
      </c>
      <c r="G131" s="26">
        <f>IF(A130="","",MAX(0,(C130+E130)-(D130+F130)))</f>
        <v/>
      </c>
      <c r="H131" s="26">
        <f>IF(A130="","",MAX(0,(D130+F130)-(C130+E130)))</f>
        <v/>
      </c>
    </row>
    <row r="132">
      <c r="A132" s="29">
        <f>IF(PLAN_PCG!A131="","",PLAN_PCG!A131)</f>
        <v/>
      </c>
      <c r="B132" s="29">
        <f>IF(PLAN_PCG!A131="","",PLAN_PCG!B131)</f>
        <v/>
      </c>
      <c r="C132" s="30">
        <f>IF(A131="","",SUMIFS(OUVERTURE!$C:$C,OUVERTURE!$A:$A,A131))</f>
        <v/>
      </c>
      <c r="D132" s="30">
        <f>IF(A131="","",SUMIFS(OUVERTURE!$D:$D,OUVERTURE!$A:$A,A131))</f>
        <v/>
      </c>
      <c r="E132" s="30">
        <f>IF(A131="","",SUMIFS(JOURNAL!$G:$G,JOURNAL!$D:$D,A131))</f>
        <v/>
      </c>
      <c r="F132" s="30">
        <f>IF(A131="","",SUMIFS(JOURNAL!$H:$H,JOURNAL!$D:$D,A131))</f>
        <v/>
      </c>
      <c r="G132" s="30">
        <f>IF(A131="","",MAX(0,(C131+E131)-(D131+F131)))</f>
        <v/>
      </c>
      <c r="H132" s="30">
        <f>IF(A131="","",MAX(0,(D131+F131)-(C131+E131)))</f>
        <v/>
      </c>
    </row>
    <row r="133">
      <c r="A133" s="20">
        <f>IF(PLAN_PCG!A132="","",PLAN_PCG!A132)</f>
        <v/>
      </c>
      <c r="B133" s="20">
        <f>IF(PLAN_PCG!A132="","",PLAN_PCG!B132)</f>
        <v/>
      </c>
      <c r="C133" s="26">
        <f>IF(A132="","",SUMIFS(OUVERTURE!$C:$C,OUVERTURE!$A:$A,A132))</f>
        <v/>
      </c>
      <c r="D133" s="26">
        <f>IF(A132="","",SUMIFS(OUVERTURE!$D:$D,OUVERTURE!$A:$A,A132))</f>
        <v/>
      </c>
      <c r="E133" s="26">
        <f>IF(A132="","",SUMIFS(JOURNAL!$G:$G,JOURNAL!$D:$D,A132))</f>
        <v/>
      </c>
      <c r="F133" s="26">
        <f>IF(A132="","",SUMIFS(JOURNAL!$H:$H,JOURNAL!$D:$D,A132))</f>
        <v/>
      </c>
      <c r="G133" s="26">
        <f>IF(A132="","",MAX(0,(C132+E132)-(D132+F132)))</f>
        <v/>
      </c>
      <c r="H133" s="26">
        <f>IF(A132="","",MAX(0,(D132+F132)-(C132+E132)))</f>
        <v/>
      </c>
    </row>
    <row r="134">
      <c r="A134" s="29">
        <f>IF(PLAN_PCG!A133="","",PLAN_PCG!A133)</f>
        <v/>
      </c>
      <c r="B134" s="29">
        <f>IF(PLAN_PCG!A133="","",PLAN_PCG!B133)</f>
        <v/>
      </c>
      <c r="C134" s="30">
        <f>IF(A133="","",SUMIFS(OUVERTURE!$C:$C,OUVERTURE!$A:$A,A133))</f>
        <v/>
      </c>
      <c r="D134" s="30">
        <f>IF(A133="","",SUMIFS(OUVERTURE!$D:$D,OUVERTURE!$A:$A,A133))</f>
        <v/>
      </c>
      <c r="E134" s="30">
        <f>IF(A133="","",SUMIFS(JOURNAL!$G:$G,JOURNAL!$D:$D,A133))</f>
        <v/>
      </c>
      <c r="F134" s="30">
        <f>IF(A133="","",SUMIFS(JOURNAL!$H:$H,JOURNAL!$D:$D,A133))</f>
        <v/>
      </c>
      <c r="G134" s="30">
        <f>IF(A133="","",MAX(0,(C133+E133)-(D133+F133)))</f>
        <v/>
      </c>
      <c r="H134" s="30">
        <f>IF(A133="","",MAX(0,(D133+F133)-(C133+E133)))</f>
        <v/>
      </c>
    </row>
    <row r="135">
      <c r="A135" s="20">
        <f>IF(PLAN_PCG!A134="","",PLAN_PCG!A134)</f>
        <v/>
      </c>
      <c r="B135" s="20">
        <f>IF(PLAN_PCG!A134="","",PLAN_PCG!B134)</f>
        <v/>
      </c>
      <c r="C135" s="26">
        <f>IF(A134="","",SUMIFS(OUVERTURE!$C:$C,OUVERTURE!$A:$A,A134))</f>
        <v/>
      </c>
      <c r="D135" s="26">
        <f>IF(A134="","",SUMIFS(OUVERTURE!$D:$D,OUVERTURE!$A:$A,A134))</f>
        <v/>
      </c>
      <c r="E135" s="26">
        <f>IF(A134="","",SUMIFS(JOURNAL!$G:$G,JOURNAL!$D:$D,A134))</f>
        <v/>
      </c>
      <c r="F135" s="26">
        <f>IF(A134="","",SUMIFS(JOURNAL!$H:$H,JOURNAL!$D:$D,A134))</f>
        <v/>
      </c>
      <c r="G135" s="26">
        <f>IF(A134="","",MAX(0,(C134+E134)-(D134+F134)))</f>
        <v/>
      </c>
      <c r="H135" s="26">
        <f>IF(A134="","",MAX(0,(D134+F134)-(C134+E134)))</f>
        <v/>
      </c>
    </row>
    <row r="136">
      <c r="A136" s="29">
        <f>IF(PLAN_PCG!A135="","",PLAN_PCG!A135)</f>
        <v/>
      </c>
      <c r="B136" s="29">
        <f>IF(PLAN_PCG!A135="","",PLAN_PCG!B135)</f>
        <v/>
      </c>
      <c r="C136" s="30">
        <f>IF(A135="","",SUMIFS(OUVERTURE!$C:$C,OUVERTURE!$A:$A,A135))</f>
        <v/>
      </c>
      <c r="D136" s="30">
        <f>IF(A135="","",SUMIFS(OUVERTURE!$D:$D,OUVERTURE!$A:$A,A135))</f>
        <v/>
      </c>
      <c r="E136" s="30">
        <f>IF(A135="","",SUMIFS(JOURNAL!$G:$G,JOURNAL!$D:$D,A135))</f>
        <v/>
      </c>
      <c r="F136" s="30">
        <f>IF(A135="","",SUMIFS(JOURNAL!$H:$H,JOURNAL!$D:$D,A135))</f>
        <v/>
      </c>
      <c r="G136" s="30">
        <f>IF(A135="","",MAX(0,(C135+E135)-(D135+F135)))</f>
        <v/>
      </c>
      <c r="H136" s="30">
        <f>IF(A135="","",MAX(0,(D135+F135)-(C135+E135)))</f>
        <v/>
      </c>
    </row>
    <row r="137">
      <c r="A137" s="20">
        <f>IF(PLAN_PCG!A136="","",PLAN_PCG!A136)</f>
        <v/>
      </c>
      <c r="B137" s="20">
        <f>IF(PLAN_PCG!A136="","",PLAN_PCG!B136)</f>
        <v/>
      </c>
      <c r="C137" s="26">
        <f>IF(A136="","",SUMIFS(OUVERTURE!$C:$C,OUVERTURE!$A:$A,A136))</f>
        <v/>
      </c>
      <c r="D137" s="26">
        <f>IF(A136="","",SUMIFS(OUVERTURE!$D:$D,OUVERTURE!$A:$A,A136))</f>
        <v/>
      </c>
      <c r="E137" s="26">
        <f>IF(A136="","",SUMIFS(JOURNAL!$G:$G,JOURNAL!$D:$D,A136))</f>
        <v/>
      </c>
      <c r="F137" s="26">
        <f>IF(A136="","",SUMIFS(JOURNAL!$H:$H,JOURNAL!$D:$D,A136))</f>
        <v/>
      </c>
      <c r="G137" s="26">
        <f>IF(A136="","",MAX(0,(C136+E136)-(D136+F136)))</f>
        <v/>
      </c>
      <c r="H137" s="26">
        <f>IF(A136="","",MAX(0,(D136+F136)-(C136+E136)))</f>
        <v/>
      </c>
    </row>
    <row r="138">
      <c r="A138" s="29">
        <f>IF(PLAN_PCG!A137="","",PLAN_PCG!A137)</f>
        <v/>
      </c>
      <c r="B138" s="29">
        <f>IF(PLAN_PCG!A137="","",PLAN_PCG!B137)</f>
        <v/>
      </c>
      <c r="C138" s="30">
        <f>IF(A137="","",SUMIFS(OUVERTURE!$C:$C,OUVERTURE!$A:$A,A137))</f>
        <v/>
      </c>
      <c r="D138" s="30">
        <f>IF(A137="","",SUMIFS(OUVERTURE!$D:$D,OUVERTURE!$A:$A,A137))</f>
        <v/>
      </c>
      <c r="E138" s="30">
        <f>IF(A137="","",SUMIFS(JOURNAL!$G:$G,JOURNAL!$D:$D,A137))</f>
        <v/>
      </c>
      <c r="F138" s="30">
        <f>IF(A137="","",SUMIFS(JOURNAL!$H:$H,JOURNAL!$D:$D,A137))</f>
        <v/>
      </c>
      <c r="G138" s="30">
        <f>IF(A137="","",MAX(0,(C137+E137)-(D137+F137)))</f>
        <v/>
      </c>
      <c r="H138" s="30">
        <f>IF(A137="","",MAX(0,(D137+F137)-(C137+E137)))</f>
        <v/>
      </c>
    </row>
    <row r="139">
      <c r="A139" s="20">
        <f>IF(PLAN_PCG!A138="","",PLAN_PCG!A138)</f>
        <v/>
      </c>
      <c r="B139" s="20">
        <f>IF(PLAN_PCG!A138="","",PLAN_PCG!B138)</f>
        <v/>
      </c>
      <c r="C139" s="26">
        <f>IF(A138="","",SUMIFS(OUVERTURE!$C:$C,OUVERTURE!$A:$A,A138))</f>
        <v/>
      </c>
      <c r="D139" s="26">
        <f>IF(A138="","",SUMIFS(OUVERTURE!$D:$D,OUVERTURE!$A:$A,A138))</f>
        <v/>
      </c>
      <c r="E139" s="26">
        <f>IF(A138="","",SUMIFS(JOURNAL!$G:$G,JOURNAL!$D:$D,A138))</f>
        <v/>
      </c>
      <c r="F139" s="26">
        <f>IF(A138="","",SUMIFS(JOURNAL!$H:$H,JOURNAL!$D:$D,A138))</f>
        <v/>
      </c>
      <c r="G139" s="26">
        <f>IF(A138="","",MAX(0,(C138+E138)-(D138+F138)))</f>
        <v/>
      </c>
      <c r="H139" s="26">
        <f>IF(A138="","",MAX(0,(D138+F138)-(C138+E138)))</f>
        <v/>
      </c>
    </row>
  </sheetData>
  <autoFilter ref="A2:H139"/>
  <mergeCells count="1">
    <mergeCell ref="A1:H1"/>
  </mergeCells>
  <conditionalFormatting sqref="A3:H139">
    <cfRule type="expression" priority="1" dxfId="3">
      <formula>=OR($G3&lt;&gt;0,$H3&lt;&gt;0)</formula>
    </cfRule>
  </conditionalFormatting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tabColor rgb="00C00000"/>
    <outlinePr summaryBelow="1" summaryRight="1"/>
    <pageSetUpPr/>
  </sheetPr>
  <dimension ref="A1:C4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8" customWidth="1" min="1" max="1"/>
    <col width="20" customWidth="1" min="2" max="2"/>
    <col width="64" customWidth="1" min="3" max="3"/>
  </cols>
  <sheetData>
    <row r="1" ht="28" customHeight="1">
      <c r="A1" s="31" t="inlineStr">
        <is>
          <t>Contrôles – anomalies et cohérence</t>
        </is>
      </c>
    </row>
    <row r="2" ht="24" customHeight="1">
      <c r="A2" s="8" t="inlineStr">
        <is>
          <t>Indicateur</t>
        </is>
      </c>
      <c r="B2" s="8" t="inlineStr">
        <is>
          <t>Valeur</t>
        </is>
      </c>
      <c r="C2" s="8" t="inlineStr">
        <is>
          <t>Interprétation</t>
        </is>
      </c>
    </row>
    <row r="3">
      <c r="A3" s="20" t="inlineStr">
        <is>
          <t>Écart global Journal (Débit - Crédit)</t>
        </is>
      </c>
      <c r="B3" s="26">
        <f>SUM(JOURNAL!G:G)-SUM(JOURNAL!H:H)</f>
        <v/>
      </c>
      <c r="C3" s="20" t="inlineStr">
        <is>
          <t>Doit être à 0.</t>
        </is>
      </c>
    </row>
    <row r="4">
      <c r="A4" s="27" t="inlineStr">
        <is>
          <t>Nb lignes pièce À équilibrer</t>
        </is>
      </c>
      <c r="B4" s="28">
        <f>COUNTIF(JOURNAL!L:L,"À équilibrer")</f>
        <v/>
      </c>
      <c r="C4" s="27" t="inlineStr">
        <is>
          <t>Doit être 0.</t>
        </is>
      </c>
    </row>
  </sheetData>
  <mergeCells count="1">
    <mergeCell ref="A1:C1"/>
  </mergeCells>
  <conditionalFormatting sqref="B3:B50">
    <cfRule type="expression" priority="1" dxfId="6">
      <formula>=AND($A3&lt;&gt;"",ABS($B3)&gt;0.0001)</formula>
    </cfRule>
  </conditionalFormatting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8.xml><?xml version="1.0" encoding="utf-8"?>
<worksheet xmlns="http://schemas.openxmlformats.org/spreadsheetml/2006/main">
  <sheetPr>
    <tabColor rgb="002E7D32"/>
    <outlinePr summaryBelow="1" summaryRight="1"/>
    <pageSetUpPr/>
  </sheetPr>
  <dimension ref="A1:B5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8" customWidth="1" min="1" max="1"/>
    <col width="20" customWidth="1" min="2" max="2"/>
  </cols>
  <sheetData>
    <row r="1" ht="28" customHeight="1">
      <c r="A1" s="7" t="inlineStr">
        <is>
          <t>Tableau de bord – lecture rapide</t>
        </is>
      </c>
    </row>
    <row r="2" ht="24" customHeight="1">
      <c r="A2" s="8" t="inlineStr">
        <is>
          <t>KPI</t>
        </is>
      </c>
      <c r="B2" s="8" t="inlineStr">
        <is>
          <t>Montant</t>
        </is>
      </c>
    </row>
    <row r="3">
      <c r="A3" s="20" t="inlineStr">
        <is>
          <t>Total charges (classe 6)</t>
        </is>
      </c>
      <c r="B3" s="26">
        <f>SUMIFS(BALANCE!$E:$E,BALANCE!$A:$A,"6*")-SUMIFS(BALANCE!$F:$F,BALANCE!$A:$A,"6*")</f>
        <v/>
      </c>
    </row>
    <row r="4">
      <c r="A4" s="22" t="inlineStr">
        <is>
          <t>Total produits (classe 7)</t>
        </is>
      </c>
      <c r="B4" s="23">
        <f>SUMIFS(BALANCE!$F:$F,BALANCE!$A:$A,"7*")-SUMIFS(BALANCE!$E:$E,BALANCE!$A:$A,"7*")</f>
        <v/>
      </c>
    </row>
    <row r="5">
      <c r="A5" s="20" t="inlineStr">
        <is>
          <t>Résultat (Produits - Charges)</t>
        </is>
      </c>
      <c r="B5" s="26">
        <f>B3-B2</f>
        <v/>
      </c>
    </row>
  </sheetData>
  <mergeCells count="1">
    <mergeCell ref="A1:B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2026-01-31T15:26:04Z</dcterms:created>
  <dcterms:modified xmlns:dcterms="http://purl.org/dc/terms/" xmlns:xsi="http://www.w3.org/2001/XMLSchema-instance" xsi:type="dcterms:W3CDTF">2026-01-31T15:46:47Z</dcterms:modified>
</cp:coreProperties>
</file>