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a51c29ae3674c0e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Entrées" sheetId="1" r:id="R820306a065ed4e1c"/>
    <x:sheet xmlns:r="http://schemas.openxmlformats.org/officeDocument/2006/relationships" name="Mensuel" sheetId="2" r:id="Rc17ec88ed22842fa"/>
    <x:sheet xmlns:r="http://schemas.openxmlformats.org/officeDocument/2006/relationships" name="Annuel_KPI" sheetId="3" r:id="R3c482421a9024899"/>
    <x:sheet xmlns:r="http://schemas.openxmlformats.org/officeDocument/2006/relationships" name="Emprunt" sheetId="4" r:id="R0a095bd03f6c4074"/>
  </x:sheets>
</x:workbook>
</file>

<file path=xl/sharedStrings.xml><?xml version="1.0" encoding="utf-8"?>
<x:sst xmlns:x="http://schemas.openxmlformats.org/spreadsheetml/2006/main">
  <x:si>
    <x:t xml:space="preserve">Modèle Excel – Rentabilité locative (France)</x:t>
  </x:si>
  <x:si>
    <x:t xml:space="preserve">Achat &amp; financement</x:t>
  </x:si>
  <x:si>
    <x:t xml:space="preserve">Prix d'achat</x:t>
  </x:si>
  <x:si>
    <x:t xml:space="preserve">Prix net vendeur</x:t>
  </x:si>
  <x:si>
    <x:t xml:space="preserve">Frais de notaire</x:t>
  </x:si>
  <x:si>
    <x:t xml:space="preserve">Estimation</x:t>
  </x:si>
  <x:si>
    <x:t xml:space="preserve">Frais d'agence</x:t>
  </x:si>
  <x:si>
    <x:t xml:space="preserve">Si à votre charge</x:t>
  </x:si>
  <x:si>
    <x:t xml:space="preserve">Travaux / rénovation</x:t>
  </x:si>
  <x:si>
    <x:t xml:space="preserve"/>
  </x:si>
  <x:si>
    <x:t xml:space="preserve">Mobilier</x:t>
  </x:si>
  <x:si>
    <x:t xml:space="preserve">Si location meublée</x:t>
  </x:si>
  <x:si>
    <x:t xml:space="preserve">Frais dossier / garantie</x:t>
  </x:si>
  <x:si>
    <x:t xml:space="preserve">Banque / caution</x:t>
  </x:si>
  <x:si>
    <x:t xml:space="preserve">Apport</x:t>
  </x:si>
  <x:si>
    <x:t xml:space="preserve">Cash investi</x:t>
  </x:si>
  <x:si>
    <x:t xml:space="preserve">Montant emprunté</x:t>
  </x:si>
  <x:si>
    <x:t xml:space="preserve">Calculé</x:t>
  </x:si>
  <x:si>
    <x:t xml:space="preserve">Taux annuel</x:t>
  </x:si>
  <x:si>
    <x:t xml:space="preserve">Ex: 3,50%</x:t>
  </x:si>
  <x:si>
    <x:t xml:space="preserve">Durée (années)</x:t>
  </x:si>
  <x:si>
    <x:t xml:space="preserve">Assurance emprunteur (€/mois)</x:t>
  </x:si>
  <x:si>
    <x:t xml:space="preserve">Date de début (1ère mensualité)</x:t>
  </x:si>
  <x:si>
    <x:t xml:space="preserve">Investissement total</x:t>
  </x:si>
  <x:si>
    <x:t xml:space="preserve">Achat + frais + travaux + mobilier</x:t>
  </x:si>
  <x:si>
    <x:t xml:space="preserve">Mensualité crédit (hors assurance)</x:t>
  </x:si>
  <x:si>
    <x:t xml:space="preserve">Mensualité totale (avec assurance)</x:t>
  </x:si>
  <x:si>
    <x:t xml:space="preserve">Revenus</x:t>
  </x:si>
  <x:si>
    <x:t xml:space="preserve">Loyer mensuel hors charges</x:t>
  </x:si>
  <x:si>
    <x:t xml:space="preserve">Charges récupérables (€/mois)</x:t>
  </x:si>
  <x:si>
    <x:t xml:space="preserve">Payées par le locataire</x:t>
  </x:si>
  <x:si>
    <x:t xml:space="preserve">Vacance locative</x:t>
  </x:si>
  <x:si>
    <x:t xml:space="preserve">5% = ~18 jours/an</x:t>
  </x:si>
  <x:si>
    <x:t xml:space="preserve">Autres revenus (€/mois)</x:t>
  </x:si>
  <x:si>
    <x:t xml:space="preserve">Ex: parking</x:t>
  </x:si>
  <x:si>
    <x:t xml:space="preserve">Charges</x:t>
  </x:si>
  <x:si>
    <x:t xml:space="preserve">Charges non récupérables copro (€/mois)</x:t>
  </x:si>
  <x:si>
    <x:t xml:space="preserve">Taxe foncière (€/an)</x:t>
  </x:si>
  <x:si>
    <x:t xml:space="preserve">Assurance PNO (€/an)</x:t>
  </x:si>
  <x:si>
    <x:t xml:space="preserve">Gestion locative (% du loyer encaissé)</x:t>
  </x:si>
  <x:si>
    <x:t xml:space="preserve">Entretien / Capex (% du loyer encaissé)</x:t>
  </x:si>
  <x:si>
    <x:t xml:space="preserve">Comptable (€/an)</x:t>
  </x:si>
  <x:si>
    <x:t xml:space="preserve">Si LMNP/SCI etc.</x:t>
  </x:si>
  <x:si>
    <x:t xml:space="preserve">Divers (€/mois)</x:t>
  </x:si>
  <x:si>
    <x:t xml:space="preserve">Résultats rapides (avant impôts)</x:t>
  </x:si>
  <x:si>
    <x:t xml:space="preserve">Revenus mensuels encaissés</x:t>
  </x:si>
  <x:si>
    <x:t xml:space="preserve">Charges mensuelles (hors crédit)</x:t>
  </x:si>
  <x:si>
    <x:t xml:space="preserve">NOI mensuel (revenu net avant crédit)</x:t>
  </x:si>
  <x:si>
    <x:t xml:space="preserve">Cash-flow mensuel</x:t>
  </x:si>
  <x:si>
    <x:t xml:space="preserve">Rendement brut</x:t>
  </x:si>
  <x:si>
    <x:t xml:space="preserve">Loyers annuels / investissement total</x:t>
  </x:si>
  <x:si>
    <x:t xml:space="preserve">Rendement net (hors crédit)</x:t>
  </x:si>
  <x:si>
    <x:t xml:space="preserve">NOI annuel / investissement total</x:t>
  </x:si>
  <x:si>
    <x:t xml:space="preserve">ROI sur apport (cash-flow)</x:t>
  </x:si>
  <x:si>
    <x:t xml:space="preserve">Cash-flow annuel / apport</x:t>
  </x:si>
  <x:si>
    <x:t xml:space="preserve">Projection mensuelle (année type)</x:t>
  </x:si>
  <x:si>
    <x:t xml:space="preserve">Mois</x:t>
  </x:si>
  <x:si>
    <x:t xml:space="preserve">Revenus théoriques</x:t>
  </x:si>
  <x:si>
    <x:t xml:space="preserve">Vacance</x:t>
  </x:si>
  <x:si>
    <x:t xml:space="preserve">Revenus encaissés</x:t>
  </x:si>
  <x:si>
    <x:t xml:space="preserve">Copro non récup</x:t>
  </x:si>
  <x:si>
    <x:t xml:space="preserve">Taxe foncière</x:t>
  </x:si>
  <x:si>
    <x:t xml:space="preserve">Ass. PNO</x:t>
  </x:si>
  <x:si>
    <x:t xml:space="preserve">Comptable</x:t>
  </x:si>
  <x:si>
    <x:t xml:space="preserve">Divers</x:t>
  </x:si>
  <x:si>
    <x:t xml:space="preserve">Gestion</x:t>
  </x:si>
  <x:si>
    <x:t xml:space="preserve">Entretien</x:t>
  </x:si>
  <x:si>
    <x:t xml:space="preserve">Total charges</x:t>
  </x:si>
  <x:si>
    <x:t xml:space="preserve">NOI</x:t>
  </x:si>
  <x:si>
    <x:t xml:space="preserve">Crédit (avec ass.)</x:t>
  </x:si>
  <x:si>
    <x:t xml:space="preserve">Cash-flow</x:t>
  </x:si>
  <x:si>
    <x:t xml:space="preserve">Total</x:t>
  </x:si>
  <x:si>
    <x:t xml:space="preserve">Synthèse annuelle &amp; KPI (avant impôts)</x:t>
  </x:si>
  <x:si>
    <x:t xml:space="preserve">Indicateur</x:t>
  </x:si>
  <x:si>
    <x:t xml:space="preserve">Valeur</x:t>
  </x:si>
  <x:si>
    <x:t xml:space="preserve">Détail</x:t>
  </x:si>
  <x:si>
    <x:t xml:space="preserve">Dette (emprunt)</x:t>
  </x:si>
  <x:si>
    <x:t xml:space="preserve">Revenus encaissés (annuel)</x:t>
  </x:si>
  <x:si>
    <x:t xml:space="preserve">Après vacance</x:t>
  </x:si>
  <x:si>
    <x:t xml:space="preserve">Charges hors crédit (annuel)</x:t>
  </x:si>
  <x:si>
    <x:t xml:space="preserve">Incl. gestion, entretien, charges</x:t>
  </x:si>
  <x:si>
    <x:t xml:space="preserve">NOI (annuel)</x:t>
  </x:si>
  <x:si>
    <x:t xml:space="preserve">Revenu net avant crédit</x:t>
  </x:si>
  <x:si>
    <x:t xml:space="preserve">Service de la dette (annuel)</x:t>
  </x:si>
  <x:si>
    <x:t xml:space="preserve">Mensualités avec assurance</x:t>
  </x:si>
  <x:si>
    <x:t xml:space="preserve">Cash-flow (annuel)</x:t>
  </x:si>
  <x:si>
    <x:t xml:space="preserve">Loyer annuel / investissement total</x:t>
  </x:si>
  <x:si>
    <x:t xml:space="preserve">DSCR</x:t>
  </x:si>
  <x:si>
    <x:t xml:space="preserve">NOI annuel / dette annuelle</x:t>
  </x:si>
  <x:si>
    <x:t xml:space="preserve">Tableau d'amortissement (mensuel)</x:t>
  </x:si>
  <x:si>
    <x:t xml:space="preserve">Période</x:t>
  </x:si>
  <x:si>
    <x:t xml:space="preserve">Date</x:t>
  </x:si>
  <x:si>
    <x:t xml:space="preserve">Capital début</x:t>
  </x:si>
  <x:si>
    <x:t xml:space="preserve">Intérêts</x:t>
  </x:si>
  <x:si>
    <x:t xml:space="preserve">Principal</x:t>
  </x:si>
  <x:si>
    <x:t xml:space="preserve">Mensualité</x:t>
  </x:si>
  <x:si>
    <x:t xml:space="preserve">Capital fin</x:t>
  </x:si>
  <x:si>
    <x:t xml:space="preserve">Totaux</x:t>
  </x:si>
</x:sst>
</file>

<file path=xl/styles.xml><?xml version="1.0" encoding="utf-8"?>
<x:styleSheet xmlns:x="http://schemas.openxmlformats.org/spreadsheetml/2006/main">
  <x:numFmts count="7">
    <x:numFmt numFmtId="1" formatCode="0"/>
    <x:numFmt numFmtId="2" formatCode="0.00"/>
    <x:numFmt numFmtId="10" formatCode="0.00%"/>
    <x:numFmt numFmtId="167" formatCode="#,##0.00 &quot;€&quot;"/>
    <x:numFmt numFmtId="168" formatCode="dd/mm/yyyy"/>
    <x:numFmt numFmtId="169" formatCode="#,##0.00 &quot;€&quot;"/>
    <x:numFmt numFmtId="170" formatCode="dd/mm/yyyy"/>
  </x:numFmts>
  <x:fonts count="7">
    <x:font>
      <x:sz val="12"/>
      <x:color theme="1"/>
      <x:name val="Aptos Narrow"/>
      <x:family val="2"/>
      <x:scheme val="minor"/>
    </x:font>
    <x:font>
      <x:b/>
      <x:sz val="18"/>
      <x:family val="2"/>
      <x:scheme val="minor"/>
    </x:font>
    <x:font>
      <x:b/>
      <x:sz val="12"/>
      <x:color rgb="FFFFFF"/>
      <x:family val="2"/>
      <x:scheme val="minor"/>
    </x:font>
    <x:font>
      <x:b/>
      <x:sz val="11"/>
      <x:family val="2"/>
      <x:scheme val="minor"/>
    </x:font>
    <x:font>
      <x:sz val="11"/>
      <x:family val="2"/>
      <x:scheme val="minor"/>
    </x:font>
    <x:font>
      <x:sz val="10"/>
      <x:color rgb="666666"/>
      <x:family val="2"/>
      <x:scheme val="minor"/>
    </x:font>
    <x:font>
      <x:sz val="11"/>
      <x:color rgb="0000FF"/>
      <x:family val="2"/>
      <x:scheme val="minor"/>
    </x:font>
  </x:fonts>
  <x:fills count="6">
    <x:fill>
      <x:patternFill patternType="none"/>
    </x:fill>
    <x:fill>
      <x:patternFill patternType="gray125"/>
    </x:fill>
    <x:fill>
      <x:patternFill patternType="solid">
        <x:fgColor rgb="2F5597"/>
      </x:patternFill>
    </x:fill>
    <x:fill>
      <x:patternFill patternType="solid">
        <x:fgColor rgb="D9E1F2"/>
      </x:patternFill>
    </x:fill>
    <x:fill>
      <x:patternFill patternType="solid">
        <x:fgColor rgb="FFF2CC"/>
      </x:patternFill>
    </x:fill>
    <x:fill>
      <x:patternFill patternType="solid">
        <x:fgColor rgb="E2EFDA"/>
      </x:patternFill>
    </x:fill>
  </x:fills>
  <x:borders count="1">
    <x:border>
      <x:left/>
      <x:right/>
      <x:top/>
      <x:bottom/>
      <x:diagonal/>
    </x:border>
  </x:borders>
  <x:cellStyleXfs count="1">
    <x:xf numFmtId="0" fontId="0" fillId="0" borderId="0"/>
  </x:cellStyleXfs>
  <x:cellXfs count="16">
    <x:xf numFmtId="0" fontId="0" fillId="0" borderId="0" xfId="0"/>
    <x:xf fontId="1" applyFont="1" applyAlignment="1">
      <x:alignment horizontal="left" vertical="center"/>
    </x:xf>
    <x:xf fontId="2" fillId="2" applyFont="1" applyFill="1" applyAlignment="1">
      <x:alignment horizontal="left" vertical="center"/>
    </x:xf>
    <x:xf fontId="3" fillId="3" applyFont="1" applyFill="1" applyAlignment="1">
      <x:alignment horizontal="center" vertical="center"/>
    </x:xf>
    <x:xf fontId="4" applyFont="1" applyAlignment="1">
      <x:alignment horizontal="left" vertical="center"/>
    </x:xf>
    <x:xf fontId="5" applyFont="1" applyAlignment="1">
      <x:alignment horizontal="left" vertical="center"/>
    </x:xf>
    <x:xf numFmtId="167" fontId="6" fillId="4" applyNumberFormat="1" applyFont="1" applyFill="1" applyAlignment="1">
      <x:alignment horizontal="right" vertical="center"/>
    </x:xf>
    <x:xf numFmtId="10" fontId="6" fillId="4" applyNumberFormat="1" applyFont="1" applyFill="1" applyAlignment="1">
      <x:alignment horizontal="right" vertical="center"/>
    </x:xf>
    <x:xf numFmtId="1" fontId="6" fillId="4" applyNumberFormat="1" applyFont="1" applyFill="1" applyAlignment="1">
      <x:alignment horizontal="right" vertical="center"/>
    </x:xf>
    <x:xf numFmtId="168" fontId="6" fillId="4" applyNumberFormat="1" applyFont="1" applyFill="1" applyAlignment="1">
      <x:alignment horizontal="right" vertical="center"/>
    </x:xf>
    <x:xf numFmtId="169" fontId="4" applyNumberFormat="1" applyFont="1" applyAlignment="1">
      <x:alignment horizontal="right" vertical="center"/>
    </x:xf>
    <x:xf numFmtId="10" fontId="4" applyNumberFormat="1" applyFont="1" applyAlignment="1">
      <x:alignment horizontal="right" vertical="center"/>
    </x:xf>
    <x:xf numFmtId="1" fontId="4" applyNumberFormat="1" applyFont="1" applyAlignment="1">
      <x:alignment horizontal="right" vertical="center"/>
    </x:xf>
    <x:xf numFmtId="2" fontId="4" applyNumberFormat="1" applyFont="1" applyAlignment="1">
      <x:alignment horizontal="right" vertical="center"/>
    </x:xf>
    <x:xf fontId="3" fillId="5" applyFont="1" applyFill="1" applyAlignment="1">
      <x:alignment horizontal="right" vertical="center"/>
    </x:xf>
    <x:xf numFmtId="170" fontId="4" applyNumberFormat="1" applyFont="1" applyAlignment="1">
      <x:alignment horizontal="right"/>
    </x:xf>
  </x:cellXfs>
  <x:cellStyles count="1">
    <x:cellStyle name="Normal" xfId="0"/>
  </x:cellStyles>
  <x:dxfs count="2">
    <x:dxf>
      <x:fill>
        <x:patternFill>
          <x:bgColor rgb="FFF4CCCC"/>
        </x:patternFill>
      </x:fill>
    </x:dxf>
    <x:dxf>
      <x:fill>
        <x:patternFill>
          <x:bgColor rgb="FFF4CCCC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54c19f243fb147dd" /><Relationship Type="http://schemas.openxmlformats.org/officeDocument/2006/relationships/theme" Target="/xl/theme/theme1.xml" Id="Rfceb2ff1e30d46b8" /><Relationship Type="http://schemas.openxmlformats.org/officeDocument/2006/relationships/sharedStrings" Target="/xl/sharedStrings.xml" Id="Rbe002b01e6444e3b" /><Relationship Type="http://schemas.openxmlformats.org/officeDocument/2006/relationships/worksheet" Target="/xl/worksheets/sheet1.xml" Id="R820306a065ed4e1c" /><Relationship Type="http://schemas.openxmlformats.org/officeDocument/2006/relationships/worksheet" Target="/xl/worksheets/sheet2.xml" Id="Rc17ec88ed22842fa" /><Relationship Type="http://schemas.openxmlformats.org/officeDocument/2006/relationships/worksheet" Target="/xl/worksheets/sheet3.xml" Id="R3c482421a9024899" /><Relationship Type="http://schemas.openxmlformats.org/officeDocument/2006/relationships/worksheet" Target="/xl/worksheets/sheet4.xml" Id="R0a095bd03f6c4074" 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/>
        </a:gradFill>
      </a:bgFillStyleLst>
    </a:fmtScheme>
  </a:themeElements>
</a:theme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.75"/>
  <x:cols>
    <x:col min="1" max="1" width="44" customWidth="1"/>
    <x:col min="2" max="2" width="18" customWidth="1"/>
    <x:col min="3" max="3" width="42" customWidth="1"/>
  </x:cols>
  <x:sheetData>
    <x:row r="1" ht="28" customHeight="1">
      <x:c r="A1" s="1" t="s">
        <x:v>0</x:v>
      </x:c>
    </x:row>
    <x:row r="3" ht="20" customHeight="1">
      <x:c r="A3" s="2" t="s">
        <x:v>1</x:v>
      </x:c>
    </x:row>
    <x:row r="4">
      <x:c r="A4" s="4" t="s">
        <x:v>2</x:v>
      </x:c>
      <x:c r="B4" s="6">
        <x:v>200000</x:v>
      </x:c>
      <x:c r="C4" s="5" t="s">
        <x:v>3</x:v>
      </x:c>
    </x:row>
    <x:row r="5">
      <x:c r="A5" s="4" t="s">
        <x:v>4</x:v>
      </x:c>
      <x:c r="B5" s="6">
        <x:v>16000</x:v>
      </x:c>
      <x:c r="C5" s="5" t="s">
        <x:v>5</x:v>
      </x:c>
    </x:row>
    <x:row r="6">
      <x:c r="A6" s="4" t="s">
        <x:v>6</x:v>
      </x:c>
      <x:c r="B6" s="6">
        <x:v>0</x:v>
      </x:c>
      <x:c r="C6" s="5" t="s">
        <x:v>7</x:v>
      </x:c>
    </x:row>
    <x:row r="7">
      <x:c r="A7" s="4" t="s">
        <x:v>8</x:v>
      </x:c>
      <x:c r="B7" s="6">
        <x:v>10000</x:v>
      </x:c>
      <x:c r="C7" s="5" t="s">
        <x:v>9</x:v>
      </x:c>
    </x:row>
    <x:row r="8">
      <x:c r="A8" s="4" t="s">
        <x:v>10</x:v>
      </x:c>
      <x:c r="B8" s="6">
        <x:v>0</x:v>
      </x:c>
      <x:c r="C8" s="5" t="s">
        <x:v>11</x:v>
      </x:c>
    </x:row>
    <x:row r="9">
      <x:c r="A9" s="4" t="s">
        <x:v>12</x:v>
      </x:c>
      <x:c r="B9" s="6">
        <x:v>1000</x:v>
      </x:c>
      <x:c r="C9" s="5" t="s">
        <x:v>13</x:v>
      </x:c>
    </x:row>
    <x:row r="10">
      <x:c r="A10" s="4" t="s">
        <x:v>14</x:v>
      </x:c>
      <x:c r="B10" s="6">
        <x:v>40000</x:v>
      </x:c>
      <x:c r="C10" s="5" t="s">
        <x:v>15</x:v>
      </x:c>
    </x:row>
    <x:row r="11">
      <x:c r="A11" s="4" t="s">
        <x:v>16</x:v>
      </x:c>
      <x:c r="B11" s="10">
        <x:f>MAX(0,$B$16-$B$10)</x:f>
        <x:v>187000</x:v>
      </x:c>
      <x:c r="C11" s="5" t="s">
        <x:v>17</x:v>
      </x:c>
    </x:row>
    <x:row r="12">
      <x:c r="A12" s="4" t="s">
        <x:v>18</x:v>
      </x:c>
      <x:c r="B12" s="7">
        <x:v>0.035</x:v>
      </x:c>
      <x:c r="C12" s="5" t="s">
        <x:v>19</x:v>
      </x:c>
    </x:row>
    <x:row r="13">
      <x:c r="A13" s="4" t="s">
        <x:v>20</x:v>
      </x:c>
      <x:c r="B13" s="8">
        <x:v>20</x:v>
      </x:c>
      <x:c r="C13" s="5" t="s">
        <x:v>9</x:v>
      </x:c>
    </x:row>
    <x:row r="14">
      <x:c r="A14" s="4" t="s">
        <x:v>21</x:v>
      </x:c>
      <x:c r="B14" s="6">
        <x:v>20</x:v>
      </x:c>
      <x:c r="C14" s="5" t="s">
        <x:v>9</x:v>
      </x:c>
    </x:row>
    <x:row r="15">
      <x:c r="A15" s="4" t="s">
        <x:v>22</x:v>
      </x:c>
      <x:c r="B15" s="9" t="d">
        <x:v>2026-01-01T00:00:00</x:v>
      </x:c>
      <x:c r="C15" s="5" t="s">
        <x:v>9</x:v>
      </x:c>
    </x:row>
    <x:row r="16">
      <x:c r="A16" s="4" t="s">
        <x:v>23</x:v>
      </x:c>
      <x:c r="B16" s="14">
        <x:f>SUM($B$4:$B$9)</x:f>
        <x:v>227000</x:v>
      </x:c>
      <x:c r="C16" s="5" t="s">
        <x:v>24</x:v>
      </x:c>
    </x:row>
    <x:row r="17">
      <x:c r="A17" s="4" t="s">
        <x:v>25</x:v>
      </x:c>
      <x:c r="B17" s="10">
        <x:f>-PMT($B$12/12,$B$13*12,$B$11)</x:f>
        <x:v>1084.5246726283858</x:v>
      </x:c>
      <x:c r="C17" s="5" t="s">
        <x:v>17</x:v>
      </x:c>
    </x:row>
    <x:row r="18">
      <x:c r="A18" s="4" t="s">
        <x:v>26</x:v>
      </x:c>
      <x:c r="B18" s="14">
        <x:f>$B$17+$B$14</x:f>
        <x:v>1104.5246726283858</x:v>
      </x:c>
      <x:c r="C18" s="5" t="s">
        <x:v>17</x:v>
      </x:c>
    </x:row>
    <x:row r="20" ht="20" customHeight="1">
      <x:c r="A20" s="2" t="s">
        <x:v>27</x:v>
      </x:c>
    </x:row>
    <x:row r="21">
      <x:c r="A21" s="4" t="s">
        <x:v>28</x:v>
      </x:c>
      <x:c r="B21" s="6">
        <x:v>900</x:v>
      </x:c>
      <x:c r="C21" s="5" t="s">
        <x:v>9</x:v>
      </x:c>
    </x:row>
    <x:row r="22">
      <x:c r="A22" s="4" t="s">
        <x:v>29</x:v>
      </x:c>
      <x:c r="B22" s="6">
        <x:v>50</x:v>
      </x:c>
      <x:c r="C22" s="5" t="s">
        <x:v>30</x:v>
      </x:c>
    </x:row>
    <x:row r="23">
      <x:c r="A23" s="4" t="s">
        <x:v>31</x:v>
      </x:c>
      <x:c r="B23" s="7">
        <x:v>0.05</x:v>
      </x:c>
      <x:c r="C23" s="5" t="s">
        <x:v>32</x:v>
      </x:c>
    </x:row>
    <x:row r="24">
      <x:c r="A24" s="4" t="s">
        <x:v>33</x:v>
      </x:c>
      <x:c r="B24" s="6">
        <x:v>0</x:v>
      </x:c>
      <x:c r="C24" s="5" t="s">
        <x:v>34</x:v>
      </x:c>
    </x:row>
    <x:row r="26" ht="20" customHeight="1">
      <x:c r="A26" s="2" t="s">
        <x:v>35</x:v>
      </x:c>
    </x:row>
    <x:row r="27">
      <x:c r="A27" s="4" t="s">
        <x:v>36</x:v>
      </x:c>
      <x:c r="B27" s="6">
        <x:v>50</x:v>
      </x:c>
      <x:c r="C27" s="5" t="s">
        <x:v>9</x:v>
      </x:c>
    </x:row>
    <x:row r="28">
      <x:c r="A28" s="4" t="s">
        <x:v>37</x:v>
      </x:c>
      <x:c r="B28" s="6">
        <x:v>1200</x:v>
      </x:c>
      <x:c r="C28" s="5" t="s">
        <x:v>9</x:v>
      </x:c>
    </x:row>
    <x:row r="29">
      <x:c r="A29" s="4" t="s">
        <x:v>38</x:v>
      </x:c>
      <x:c r="B29" s="6">
        <x:v>120</x:v>
      </x:c>
      <x:c r="C29" s="5" t="s">
        <x:v>9</x:v>
      </x:c>
    </x:row>
    <x:row r="30">
      <x:c r="A30" s="4" t="s">
        <x:v>39</x:v>
      </x:c>
      <x:c r="B30" s="7">
        <x:v>0.07</x:v>
      </x:c>
      <x:c r="C30" s="5" t="s">
        <x:v>9</x:v>
      </x:c>
    </x:row>
    <x:row r="31">
      <x:c r="A31" s="4" t="s">
        <x:v>40</x:v>
      </x:c>
      <x:c r="B31" s="7">
        <x:v>0.05</x:v>
      </x:c>
      <x:c r="C31" s="5" t="s">
        <x:v>9</x:v>
      </x:c>
    </x:row>
    <x:row r="32">
      <x:c r="A32" s="4" t="s">
        <x:v>41</x:v>
      </x:c>
      <x:c r="B32" s="6">
        <x:v>300</x:v>
      </x:c>
      <x:c r="C32" s="5" t="s">
        <x:v>42</x:v>
      </x:c>
    </x:row>
    <x:row r="33">
      <x:c r="A33" s="4" t="s">
        <x:v>43</x:v>
      </x:c>
      <x:c r="B33" s="6">
        <x:v>20</x:v>
      </x:c>
      <x:c r="C33" s="5" t="s">
        <x:v>9</x:v>
      </x:c>
    </x:row>
    <x:row r="35" ht="20" customHeight="1">
      <x:c r="A35" s="2" t="s">
        <x:v>44</x:v>
      </x:c>
    </x:row>
    <x:row r="36">
      <x:c r="A36" s="4" t="s">
        <x:v>45</x:v>
      </x:c>
      <x:c r="B36" s="10">
        <x:f>(($B$21+$B$22+$B$24)*(1-$B$23))</x:f>
        <x:v>902.5</x:v>
      </x:c>
      <x:c r="C36" s="5" t="s">
        <x:v>17</x:v>
      </x:c>
    </x:row>
    <x:row r="37">
      <x:c r="A37" s="4" t="s">
        <x:v>46</x:v>
      </x:c>
      <x:c r="B37" s="10">
        <x:f>($B$27+$B$28/12+$B$29/12+$B$32/12+$B$33)+($B$36*$B$30)+($B$36*$B$31)</x:f>
        <x:v>313.3</x:v>
      </x:c>
      <x:c r="C37" s="5" t="s">
        <x:v>17</x:v>
      </x:c>
    </x:row>
    <x:row r="38">
      <x:c r="A38" s="4" t="s">
        <x:v>47</x:v>
      </x:c>
      <x:c r="B38" s="10">
        <x:f>$B$36-$B$37</x:f>
        <x:v>589.2</x:v>
      </x:c>
      <x:c r="C38" s="5" t="s">
        <x:v>17</x:v>
      </x:c>
    </x:row>
    <x:row r="39">
      <x:c r="A39" s="4" t="s">
        <x:v>48</x:v>
      </x:c>
      <x:c r="B39" s="14">
        <x:f>$B$38-$B$18</x:f>
        <x:v>-515.3246726283858</x:v>
      </x:c>
      <x:c r="C39" s="5" t="s">
        <x:v>17</x:v>
      </x:c>
    </x:row>
    <x:row r="40">
      <x:c r="A40" s="4" t="s">
        <x:v>49</x:v>
      </x:c>
      <x:c r="B40" s="11">
        <x:f>($B$21*12)/$B$16</x:f>
        <x:v>0.04757709251101322</x:v>
      </x:c>
      <x:c r="C40" s="5" t="s">
        <x:v>50</x:v>
      </x:c>
    </x:row>
    <x:row r="41">
      <x:c r="A41" s="4" t="s">
        <x:v>51</x:v>
      </x:c>
      <x:c r="B41" s="11">
        <x:f>($B$38*12)/$B$16</x:f>
        <x:v>0.031147136563876656</x:v>
      </x:c>
      <x:c r="C41" s="5" t="s">
        <x:v>52</x:v>
      </x:c>
    </x:row>
    <x:row r="42">
      <x:c r="A42" s="4" t="s">
        <x:v>53</x:v>
      </x:c>
      <x:c r="B42" s="11">
        <x:f>IF($B$10=0,"",($B$39*12)/$B$10)</x:f>
        <x:v>-0.15459740178851572</x:v>
      </x:c>
      <x:c r="C42" s="5" t="s">
        <x:v>54</x:v>
      </x:c>
    </x:row>
  </x:sheetData>
  <x:mergeCells>
    <x:mergeCell ref="A1:C1"/>
    <x:mergeCell ref="A3:C3"/>
    <x:mergeCell ref="A20:C20"/>
    <x:mergeCell ref="A26:C26"/>
    <x:mergeCell ref="A35:C35"/>
  </x:mergeCells>
  <x:conditionalFormatting sqref="B39:B39">
    <x:cfRule type="cellIs" dxfId="0" operator="lessThan">
      <x:formula>0</x:formula>
    </x:cfRule>
  </x:conditionalFormatting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.75"/>
  <x:cols>
    <x:col min="1" max="1" width="8" customWidth="1"/>
    <x:col min="2" max="2" width="18" customWidth="1"/>
    <x:col min="3" max="3" width="14" customWidth="1"/>
    <x:col min="4" max="4" width="18" customWidth="1"/>
    <x:col min="5" max="5" width="16" customWidth="1"/>
    <x:col min="6" max="6" width="14" customWidth="1"/>
    <x:col min="7" max="7" width="12" customWidth="1"/>
    <x:col min="8" max="8" width="12" customWidth="1"/>
    <x:col min="9" max="9" width="12" customWidth="1"/>
    <x:col min="10" max="10" width="12" customWidth="1"/>
    <x:col min="11" max="11" width="12" customWidth="1"/>
    <x:col min="12" max="12" width="14" customWidth="1"/>
    <x:col min="13" max="13" width="14" customWidth="1"/>
    <x:col min="14" max="14" width="14" customWidth="1"/>
    <x:col min="15" max="15" width="14" customWidth="1"/>
  </x:cols>
  <x:sheetData>
    <x:row r="1" ht="24" customHeight="1">
      <x:c r="A1" s="1" t="s">
        <x:v>55</x:v>
      </x:c>
    </x:row>
    <x:row r="2" ht="22" customHeight="1">
      <x:c r="A2" s="3" t="s">
        <x:v>56</x:v>
      </x:c>
      <x:c r="B2" s="3" t="s">
        <x:v>57</x:v>
      </x:c>
      <x:c r="C2" s="3" t="s">
        <x:v>58</x:v>
      </x:c>
      <x:c r="D2" s="3" t="s">
        <x:v>59</x:v>
      </x:c>
      <x:c r="E2" s="3" t="s">
        <x:v>60</x:v>
      </x:c>
      <x:c r="F2" s="3" t="s">
        <x:v>61</x:v>
      </x:c>
      <x:c r="G2" s="3" t="s">
        <x:v>62</x:v>
      </x:c>
      <x:c r="H2" s="3" t="s">
        <x:v>63</x:v>
      </x:c>
      <x:c r="I2" s="3" t="s">
        <x:v>64</x:v>
      </x:c>
      <x:c r="J2" s="3" t="s">
        <x:v>65</x:v>
      </x:c>
      <x:c r="K2" s="3" t="s">
        <x:v>66</x:v>
      </x:c>
      <x:c r="L2" s="3" t="s">
        <x:v>67</x:v>
      </x:c>
      <x:c r="M2" s="3" t="s">
        <x:v>68</x:v>
      </x:c>
      <x:c r="N2" s="3" t="s">
        <x:v>69</x:v>
      </x:c>
      <x:c r="O2" s="3" t="s">
        <x:v>70</x:v>
      </x:c>
    </x:row>
    <x:row r="3">
      <x:c r="A3" s="12">
        <x:v>1</x:v>
      </x:c>
      <x:c r="B3" s="10">
        <x:f>Entrées!$B$21+Entrées!$B$22+Entrées!$B$24</x:f>
        <x:v>950</x:v>
      </x:c>
      <x:c r="C3" s="10">
        <x:f>B3*Entrées!$B$23</x:f>
        <x:v>47.5</x:v>
      </x:c>
      <x:c r="D3" s="10">
        <x:f>B3-C3</x:f>
        <x:v>902.5</x:v>
      </x:c>
      <x:c r="E3" s="10">
        <x:f>Entrées!$B$27</x:f>
        <x:v>50</x:v>
      </x:c>
      <x:c r="F3" s="10">
        <x:f>Entrées!$B$28/12</x:f>
        <x:v>100</x:v>
      </x:c>
      <x:c r="G3" s="10">
        <x:f>Entrées!$B$29/12</x:f>
        <x:v>10</x:v>
      </x:c>
      <x:c r="H3" s="10">
        <x:f>Entrées!$B$32/12</x:f>
        <x:v>25</x:v>
      </x:c>
      <x:c r="I3" s="10">
        <x:f>Entrées!$B$33</x:f>
        <x:v>20</x:v>
      </x:c>
      <x:c r="J3" s="10">
        <x:f>D3*Entrées!$B$30</x:f>
        <x:v>63.175000000000004</x:v>
      </x:c>
      <x:c r="K3" s="10">
        <x:f>D3*Entrées!$B$31</x:f>
        <x:v>45.125</x:v>
      </x:c>
      <x:c r="L3" s="10">
        <x:f>SUM(E3:K3)</x:f>
        <x:v>313.3</x:v>
      </x:c>
      <x:c r="M3" s="10">
        <x:f>D3-L3</x:f>
        <x:v>589.2</x:v>
      </x:c>
      <x:c r="N3" s="10">
        <x:f>Entrées!$B$18</x:f>
        <x:v>1104.5246726283858</x:v>
      </x:c>
      <x:c r="O3" s="10">
        <x:f>M3-N3</x:f>
        <x:v>-515.3246726283858</x:v>
      </x:c>
    </x:row>
    <x:row r="4">
      <x:c r="A4" s="12">
        <x:v>2</x:v>
      </x:c>
      <x:c r="B4" s="10">
        <x:f>Entrées!$B$21+Entrées!$B$22+Entrées!$B$24</x:f>
        <x:v>950</x:v>
      </x:c>
      <x:c r="C4" s="10">
        <x:f>B4*Entrées!$B$23</x:f>
        <x:v>47.5</x:v>
      </x:c>
      <x:c r="D4" s="10">
        <x:f>B4-C4</x:f>
        <x:v>902.5</x:v>
      </x:c>
      <x:c r="E4" s="10">
        <x:f>Entrées!$B$27</x:f>
        <x:v>50</x:v>
      </x:c>
      <x:c r="F4" s="10">
        <x:f>Entrées!$B$28/12</x:f>
        <x:v>100</x:v>
      </x:c>
      <x:c r="G4" s="10">
        <x:f>Entrées!$B$29/12</x:f>
        <x:v>10</x:v>
      </x:c>
      <x:c r="H4" s="10">
        <x:f>Entrées!$B$32/12</x:f>
        <x:v>25</x:v>
      </x:c>
      <x:c r="I4" s="10">
        <x:f>Entrées!$B$33</x:f>
        <x:v>20</x:v>
      </x:c>
      <x:c r="J4" s="10">
        <x:f>D4*Entrées!$B$30</x:f>
        <x:v>63.175000000000004</x:v>
      </x:c>
      <x:c r="K4" s="10">
        <x:f>D4*Entrées!$B$31</x:f>
        <x:v>45.125</x:v>
      </x:c>
      <x:c r="L4" s="10">
        <x:f>SUM(E4:K4)</x:f>
        <x:v>313.3</x:v>
      </x:c>
      <x:c r="M4" s="10">
        <x:f>D4-L4</x:f>
        <x:v>589.2</x:v>
      </x:c>
      <x:c r="N4" s="10">
        <x:f>Entrées!$B$18</x:f>
        <x:v>1104.5246726283858</x:v>
      </x:c>
      <x:c r="O4" s="10">
        <x:f>M4-N4</x:f>
        <x:v>-515.3246726283858</x:v>
      </x:c>
    </x:row>
    <x:row r="5">
      <x:c r="A5" s="12">
        <x:v>3</x:v>
      </x:c>
      <x:c r="B5" s="10">
        <x:f>Entrées!$B$21+Entrées!$B$22+Entrées!$B$24</x:f>
        <x:v>950</x:v>
      </x:c>
      <x:c r="C5" s="10">
        <x:f>B5*Entrées!$B$23</x:f>
        <x:v>47.5</x:v>
      </x:c>
      <x:c r="D5" s="10">
        <x:f>B5-C5</x:f>
        <x:v>902.5</x:v>
      </x:c>
      <x:c r="E5" s="10">
        <x:f>Entrées!$B$27</x:f>
        <x:v>50</x:v>
      </x:c>
      <x:c r="F5" s="10">
        <x:f>Entrées!$B$28/12</x:f>
        <x:v>100</x:v>
      </x:c>
      <x:c r="G5" s="10">
        <x:f>Entrées!$B$29/12</x:f>
        <x:v>10</x:v>
      </x:c>
      <x:c r="H5" s="10">
        <x:f>Entrées!$B$32/12</x:f>
        <x:v>25</x:v>
      </x:c>
      <x:c r="I5" s="10">
        <x:f>Entrées!$B$33</x:f>
        <x:v>20</x:v>
      </x:c>
      <x:c r="J5" s="10">
        <x:f>D5*Entrées!$B$30</x:f>
        <x:v>63.175000000000004</x:v>
      </x:c>
      <x:c r="K5" s="10">
        <x:f>D5*Entrées!$B$31</x:f>
        <x:v>45.125</x:v>
      </x:c>
      <x:c r="L5" s="10">
        <x:f>SUM(E5:K5)</x:f>
        <x:v>313.3</x:v>
      </x:c>
      <x:c r="M5" s="10">
        <x:f>D5-L5</x:f>
        <x:v>589.2</x:v>
      </x:c>
      <x:c r="N5" s="10">
        <x:f>Entrées!$B$18</x:f>
        <x:v>1104.5246726283858</x:v>
      </x:c>
      <x:c r="O5" s="10">
        <x:f>M5-N5</x:f>
        <x:v>-515.3246726283858</x:v>
      </x:c>
    </x:row>
    <x:row r="6">
      <x:c r="A6" s="12">
        <x:v>4</x:v>
      </x:c>
      <x:c r="B6" s="10">
        <x:f>Entrées!$B$21+Entrées!$B$22+Entrées!$B$24</x:f>
        <x:v>950</x:v>
      </x:c>
      <x:c r="C6" s="10">
        <x:f>B6*Entrées!$B$23</x:f>
        <x:v>47.5</x:v>
      </x:c>
      <x:c r="D6" s="10">
        <x:f>B6-C6</x:f>
        <x:v>902.5</x:v>
      </x:c>
      <x:c r="E6" s="10">
        <x:f>Entrées!$B$27</x:f>
        <x:v>50</x:v>
      </x:c>
      <x:c r="F6" s="10">
        <x:f>Entrées!$B$28/12</x:f>
        <x:v>100</x:v>
      </x:c>
      <x:c r="G6" s="10">
        <x:f>Entrées!$B$29/12</x:f>
        <x:v>10</x:v>
      </x:c>
      <x:c r="H6" s="10">
        <x:f>Entrées!$B$32/12</x:f>
        <x:v>25</x:v>
      </x:c>
      <x:c r="I6" s="10">
        <x:f>Entrées!$B$33</x:f>
        <x:v>20</x:v>
      </x:c>
      <x:c r="J6" s="10">
        <x:f>D6*Entrées!$B$30</x:f>
        <x:v>63.175000000000004</x:v>
      </x:c>
      <x:c r="K6" s="10">
        <x:f>D6*Entrées!$B$31</x:f>
        <x:v>45.125</x:v>
      </x:c>
      <x:c r="L6" s="10">
        <x:f>SUM(E6:K6)</x:f>
        <x:v>313.3</x:v>
      </x:c>
      <x:c r="M6" s="10">
        <x:f>D6-L6</x:f>
        <x:v>589.2</x:v>
      </x:c>
      <x:c r="N6" s="10">
        <x:f>Entrées!$B$18</x:f>
        <x:v>1104.5246726283858</x:v>
      </x:c>
      <x:c r="O6" s="10">
        <x:f>M6-N6</x:f>
        <x:v>-515.3246726283858</x:v>
      </x:c>
    </x:row>
    <x:row r="7">
      <x:c r="A7" s="12">
        <x:v>5</x:v>
      </x:c>
      <x:c r="B7" s="10">
        <x:f>Entrées!$B$21+Entrées!$B$22+Entrées!$B$24</x:f>
        <x:v>950</x:v>
      </x:c>
      <x:c r="C7" s="10">
        <x:f>B7*Entrées!$B$23</x:f>
        <x:v>47.5</x:v>
      </x:c>
      <x:c r="D7" s="10">
        <x:f>B7-C7</x:f>
        <x:v>902.5</x:v>
      </x:c>
      <x:c r="E7" s="10">
        <x:f>Entrées!$B$27</x:f>
        <x:v>50</x:v>
      </x:c>
      <x:c r="F7" s="10">
        <x:f>Entrées!$B$28/12</x:f>
        <x:v>100</x:v>
      </x:c>
      <x:c r="G7" s="10">
        <x:f>Entrées!$B$29/12</x:f>
        <x:v>10</x:v>
      </x:c>
      <x:c r="H7" s="10">
        <x:f>Entrées!$B$32/12</x:f>
        <x:v>25</x:v>
      </x:c>
      <x:c r="I7" s="10">
        <x:f>Entrées!$B$33</x:f>
        <x:v>20</x:v>
      </x:c>
      <x:c r="J7" s="10">
        <x:f>D7*Entrées!$B$30</x:f>
        <x:v>63.175000000000004</x:v>
      </x:c>
      <x:c r="K7" s="10">
        <x:f>D7*Entrées!$B$31</x:f>
        <x:v>45.125</x:v>
      </x:c>
      <x:c r="L7" s="10">
        <x:f>SUM(E7:K7)</x:f>
        <x:v>313.3</x:v>
      </x:c>
      <x:c r="M7" s="10">
        <x:f>D7-L7</x:f>
        <x:v>589.2</x:v>
      </x:c>
      <x:c r="N7" s="10">
        <x:f>Entrées!$B$18</x:f>
        <x:v>1104.5246726283858</x:v>
      </x:c>
      <x:c r="O7" s="10">
        <x:f>M7-N7</x:f>
        <x:v>-515.3246726283858</x:v>
      </x:c>
    </x:row>
    <x:row r="8">
      <x:c r="A8" s="12">
        <x:v>6</x:v>
      </x:c>
      <x:c r="B8" s="10">
        <x:f>Entrées!$B$21+Entrées!$B$22+Entrées!$B$24</x:f>
        <x:v>950</x:v>
      </x:c>
      <x:c r="C8" s="10">
        <x:f>B8*Entrées!$B$23</x:f>
        <x:v>47.5</x:v>
      </x:c>
      <x:c r="D8" s="10">
        <x:f>B8-C8</x:f>
        <x:v>902.5</x:v>
      </x:c>
      <x:c r="E8" s="10">
        <x:f>Entrées!$B$27</x:f>
        <x:v>50</x:v>
      </x:c>
      <x:c r="F8" s="10">
        <x:f>Entrées!$B$28/12</x:f>
        <x:v>100</x:v>
      </x:c>
      <x:c r="G8" s="10">
        <x:f>Entrées!$B$29/12</x:f>
        <x:v>10</x:v>
      </x:c>
      <x:c r="H8" s="10">
        <x:f>Entrées!$B$32/12</x:f>
        <x:v>25</x:v>
      </x:c>
      <x:c r="I8" s="10">
        <x:f>Entrées!$B$33</x:f>
        <x:v>20</x:v>
      </x:c>
      <x:c r="J8" s="10">
        <x:f>D8*Entrées!$B$30</x:f>
        <x:v>63.175000000000004</x:v>
      </x:c>
      <x:c r="K8" s="10">
        <x:f>D8*Entrées!$B$31</x:f>
        <x:v>45.125</x:v>
      </x:c>
      <x:c r="L8" s="10">
        <x:f>SUM(E8:K8)</x:f>
        <x:v>313.3</x:v>
      </x:c>
      <x:c r="M8" s="10">
        <x:f>D8-L8</x:f>
        <x:v>589.2</x:v>
      </x:c>
      <x:c r="N8" s="10">
        <x:f>Entrées!$B$18</x:f>
        <x:v>1104.5246726283858</x:v>
      </x:c>
      <x:c r="O8" s="10">
        <x:f>M8-N8</x:f>
        <x:v>-515.3246726283858</x:v>
      </x:c>
    </x:row>
    <x:row r="9">
      <x:c r="A9" s="12">
        <x:v>7</x:v>
      </x:c>
      <x:c r="B9" s="10">
        <x:f>Entrées!$B$21+Entrées!$B$22+Entrées!$B$24</x:f>
        <x:v>950</x:v>
      </x:c>
      <x:c r="C9" s="10">
        <x:f>B9*Entrées!$B$23</x:f>
        <x:v>47.5</x:v>
      </x:c>
      <x:c r="D9" s="10">
        <x:f>B9-C9</x:f>
        <x:v>902.5</x:v>
      </x:c>
      <x:c r="E9" s="10">
        <x:f>Entrées!$B$27</x:f>
        <x:v>50</x:v>
      </x:c>
      <x:c r="F9" s="10">
        <x:f>Entrées!$B$28/12</x:f>
        <x:v>100</x:v>
      </x:c>
      <x:c r="G9" s="10">
        <x:f>Entrées!$B$29/12</x:f>
        <x:v>10</x:v>
      </x:c>
      <x:c r="H9" s="10">
        <x:f>Entrées!$B$32/12</x:f>
        <x:v>25</x:v>
      </x:c>
      <x:c r="I9" s="10">
        <x:f>Entrées!$B$33</x:f>
        <x:v>20</x:v>
      </x:c>
      <x:c r="J9" s="10">
        <x:f>D9*Entrées!$B$30</x:f>
        <x:v>63.175000000000004</x:v>
      </x:c>
      <x:c r="K9" s="10">
        <x:f>D9*Entrées!$B$31</x:f>
        <x:v>45.125</x:v>
      </x:c>
      <x:c r="L9" s="10">
        <x:f>SUM(E9:K9)</x:f>
        <x:v>313.3</x:v>
      </x:c>
      <x:c r="M9" s="10">
        <x:f>D9-L9</x:f>
        <x:v>589.2</x:v>
      </x:c>
      <x:c r="N9" s="10">
        <x:f>Entrées!$B$18</x:f>
        <x:v>1104.5246726283858</x:v>
      </x:c>
      <x:c r="O9" s="10">
        <x:f>M9-N9</x:f>
        <x:v>-515.3246726283858</x:v>
      </x:c>
    </x:row>
    <x:row r="10">
      <x:c r="A10" s="12">
        <x:v>8</x:v>
      </x:c>
      <x:c r="B10" s="10">
        <x:f>Entrées!$B$21+Entrées!$B$22+Entrées!$B$24</x:f>
        <x:v>950</x:v>
      </x:c>
      <x:c r="C10" s="10">
        <x:f>B10*Entrées!$B$23</x:f>
        <x:v>47.5</x:v>
      </x:c>
      <x:c r="D10" s="10">
        <x:f>B10-C10</x:f>
        <x:v>902.5</x:v>
      </x:c>
      <x:c r="E10" s="10">
        <x:f>Entrées!$B$27</x:f>
        <x:v>50</x:v>
      </x:c>
      <x:c r="F10" s="10">
        <x:f>Entrées!$B$28/12</x:f>
        <x:v>100</x:v>
      </x:c>
      <x:c r="G10" s="10">
        <x:f>Entrées!$B$29/12</x:f>
        <x:v>10</x:v>
      </x:c>
      <x:c r="H10" s="10">
        <x:f>Entrées!$B$32/12</x:f>
        <x:v>25</x:v>
      </x:c>
      <x:c r="I10" s="10">
        <x:f>Entrées!$B$33</x:f>
        <x:v>20</x:v>
      </x:c>
      <x:c r="J10" s="10">
        <x:f>D10*Entrées!$B$30</x:f>
        <x:v>63.175000000000004</x:v>
      </x:c>
      <x:c r="K10" s="10">
        <x:f>D10*Entrées!$B$31</x:f>
        <x:v>45.125</x:v>
      </x:c>
      <x:c r="L10" s="10">
        <x:f>SUM(E10:K10)</x:f>
        <x:v>313.3</x:v>
      </x:c>
      <x:c r="M10" s="10">
        <x:f>D10-L10</x:f>
        <x:v>589.2</x:v>
      </x:c>
      <x:c r="N10" s="10">
        <x:f>Entrées!$B$18</x:f>
        <x:v>1104.5246726283858</x:v>
      </x:c>
      <x:c r="O10" s="10">
        <x:f>M10-N10</x:f>
        <x:v>-515.3246726283858</x:v>
      </x:c>
    </x:row>
    <x:row r="11">
      <x:c r="A11" s="12">
        <x:v>9</x:v>
      </x:c>
      <x:c r="B11" s="10">
        <x:f>Entrées!$B$21+Entrées!$B$22+Entrées!$B$24</x:f>
        <x:v>950</x:v>
      </x:c>
      <x:c r="C11" s="10">
        <x:f>B11*Entrées!$B$23</x:f>
        <x:v>47.5</x:v>
      </x:c>
      <x:c r="D11" s="10">
        <x:f>B11-C11</x:f>
        <x:v>902.5</x:v>
      </x:c>
      <x:c r="E11" s="10">
        <x:f>Entrées!$B$27</x:f>
        <x:v>50</x:v>
      </x:c>
      <x:c r="F11" s="10">
        <x:f>Entrées!$B$28/12</x:f>
        <x:v>100</x:v>
      </x:c>
      <x:c r="G11" s="10">
        <x:f>Entrées!$B$29/12</x:f>
        <x:v>10</x:v>
      </x:c>
      <x:c r="H11" s="10">
        <x:f>Entrées!$B$32/12</x:f>
        <x:v>25</x:v>
      </x:c>
      <x:c r="I11" s="10">
        <x:f>Entrées!$B$33</x:f>
        <x:v>20</x:v>
      </x:c>
      <x:c r="J11" s="10">
        <x:f>D11*Entrées!$B$30</x:f>
        <x:v>63.175000000000004</x:v>
      </x:c>
      <x:c r="K11" s="10">
        <x:f>D11*Entrées!$B$31</x:f>
        <x:v>45.125</x:v>
      </x:c>
      <x:c r="L11" s="10">
        <x:f>SUM(E11:K11)</x:f>
        <x:v>313.3</x:v>
      </x:c>
      <x:c r="M11" s="10">
        <x:f>D11-L11</x:f>
        <x:v>589.2</x:v>
      </x:c>
      <x:c r="N11" s="10">
        <x:f>Entrées!$B$18</x:f>
        <x:v>1104.5246726283858</x:v>
      </x:c>
      <x:c r="O11" s="10">
        <x:f>M11-N11</x:f>
        <x:v>-515.3246726283858</x:v>
      </x:c>
    </x:row>
    <x:row r="12">
      <x:c r="A12" s="12">
        <x:v>10</x:v>
      </x:c>
      <x:c r="B12" s="10">
        <x:f>Entrées!$B$21+Entrées!$B$22+Entrées!$B$24</x:f>
        <x:v>950</x:v>
      </x:c>
      <x:c r="C12" s="10">
        <x:f>B12*Entrées!$B$23</x:f>
        <x:v>47.5</x:v>
      </x:c>
      <x:c r="D12" s="10">
        <x:f>B12-C12</x:f>
        <x:v>902.5</x:v>
      </x:c>
      <x:c r="E12" s="10">
        <x:f>Entrées!$B$27</x:f>
        <x:v>50</x:v>
      </x:c>
      <x:c r="F12" s="10">
        <x:f>Entrées!$B$28/12</x:f>
        <x:v>100</x:v>
      </x:c>
      <x:c r="G12" s="10">
        <x:f>Entrées!$B$29/12</x:f>
        <x:v>10</x:v>
      </x:c>
      <x:c r="H12" s="10">
        <x:f>Entrées!$B$32/12</x:f>
        <x:v>25</x:v>
      </x:c>
      <x:c r="I12" s="10">
        <x:f>Entrées!$B$33</x:f>
        <x:v>20</x:v>
      </x:c>
      <x:c r="J12" s="10">
        <x:f>D12*Entrées!$B$30</x:f>
        <x:v>63.175000000000004</x:v>
      </x:c>
      <x:c r="K12" s="10">
        <x:f>D12*Entrées!$B$31</x:f>
        <x:v>45.125</x:v>
      </x:c>
      <x:c r="L12" s="10">
        <x:f>SUM(E12:K12)</x:f>
        <x:v>313.3</x:v>
      </x:c>
      <x:c r="M12" s="10">
        <x:f>D12-L12</x:f>
        <x:v>589.2</x:v>
      </x:c>
      <x:c r="N12" s="10">
        <x:f>Entrées!$B$18</x:f>
        <x:v>1104.5246726283858</x:v>
      </x:c>
      <x:c r="O12" s="10">
        <x:f>M12-N12</x:f>
        <x:v>-515.3246726283858</x:v>
      </x:c>
    </x:row>
    <x:row r="13">
      <x:c r="A13" s="12">
        <x:v>11</x:v>
      </x:c>
      <x:c r="B13" s="10">
        <x:f>Entrées!$B$21+Entrées!$B$22+Entrées!$B$24</x:f>
        <x:v>950</x:v>
      </x:c>
      <x:c r="C13" s="10">
        <x:f>B13*Entrées!$B$23</x:f>
        <x:v>47.5</x:v>
      </x:c>
      <x:c r="D13" s="10">
        <x:f>B13-C13</x:f>
        <x:v>902.5</x:v>
      </x:c>
      <x:c r="E13" s="10">
        <x:f>Entrées!$B$27</x:f>
        <x:v>50</x:v>
      </x:c>
      <x:c r="F13" s="10">
        <x:f>Entrées!$B$28/12</x:f>
        <x:v>100</x:v>
      </x:c>
      <x:c r="G13" s="10">
        <x:f>Entrées!$B$29/12</x:f>
        <x:v>10</x:v>
      </x:c>
      <x:c r="H13" s="10">
        <x:f>Entrées!$B$32/12</x:f>
        <x:v>25</x:v>
      </x:c>
      <x:c r="I13" s="10">
        <x:f>Entrées!$B$33</x:f>
        <x:v>20</x:v>
      </x:c>
      <x:c r="J13" s="10">
        <x:f>D13*Entrées!$B$30</x:f>
        <x:v>63.175000000000004</x:v>
      </x:c>
      <x:c r="K13" s="10">
        <x:f>D13*Entrées!$B$31</x:f>
        <x:v>45.125</x:v>
      </x:c>
      <x:c r="L13" s="10">
        <x:f>SUM(E13:K13)</x:f>
        <x:v>313.3</x:v>
      </x:c>
      <x:c r="M13" s="10">
        <x:f>D13-L13</x:f>
        <x:v>589.2</x:v>
      </x:c>
      <x:c r="N13" s="10">
        <x:f>Entrées!$B$18</x:f>
        <x:v>1104.5246726283858</x:v>
      </x:c>
      <x:c r="O13" s="10">
        <x:f>M13-N13</x:f>
        <x:v>-515.3246726283858</x:v>
      </x:c>
    </x:row>
    <x:row r="14">
      <x:c r="A14" s="12">
        <x:v>12</x:v>
      </x:c>
      <x:c r="B14" s="10">
        <x:f>Entrées!$B$21+Entrées!$B$22+Entrées!$B$24</x:f>
        <x:v>950</x:v>
      </x:c>
      <x:c r="C14" s="10">
        <x:f>B14*Entrées!$B$23</x:f>
        <x:v>47.5</x:v>
      </x:c>
      <x:c r="D14" s="10">
        <x:f>B14-C14</x:f>
        <x:v>902.5</x:v>
      </x:c>
      <x:c r="E14" s="10">
        <x:f>Entrées!$B$27</x:f>
        <x:v>50</x:v>
      </x:c>
      <x:c r="F14" s="10">
        <x:f>Entrées!$B$28/12</x:f>
        <x:v>100</x:v>
      </x:c>
      <x:c r="G14" s="10">
        <x:f>Entrées!$B$29/12</x:f>
        <x:v>10</x:v>
      </x:c>
      <x:c r="H14" s="10">
        <x:f>Entrées!$B$32/12</x:f>
        <x:v>25</x:v>
      </x:c>
      <x:c r="I14" s="10">
        <x:f>Entrées!$B$33</x:f>
        <x:v>20</x:v>
      </x:c>
      <x:c r="J14" s="10">
        <x:f>D14*Entrées!$B$30</x:f>
        <x:v>63.175000000000004</x:v>
      </x:c>
      <x:c r="K14" s="10">
        <x:f>D14*Entrées!$B$31</x:f>
        <x:v>45.125</x:v>
      </x:c>
      <x:c r="L14" s="10">
        <x:f>SUM(E14:K14)</x:f>
        <x:v>313.3</x:v>
      </x:c>
      <x:c r="M14" s="10">
        <x:f>D14-L14</x:f>
        <x:v>589.2</x:v>
      </x:c>
      <x:c r="N14" s="10">
        <x:f>Entrées!$B$18</x:f>
        <x:v>1104.5246726283858</x:v>
      </x:c>
      <x:c r="O14" s="10">
        <x:f>M14-N14</x:f>
        <x:v>-515.3246726283858</x:v>
      </x:c>
    </x:row>
    <x:row r="15">
      <x:c r="A15" s="14" t="s">
        <x:v>71</x:v>
      </x:c>
      <x:c r="B15" s="14">
        <x:f>SUM(B3:B14)</x:f>
        <x:v>11400</x:v>
      </x:c>
      <x:c r="C15" s="14">
        <x:f>SUM(C3:C14)</x:f>
        <x:v>570</x:v>
      </x:c>
      <x:c r="D15" s="14">
        <x:f>SUM(D3:D14)</x:f>
        <x:v>10830</x:v>
      </x:c>
      <x:c r="E15" s="14">
        <x:f>SUM(E3:E14)</x:f>
        <x:v>600</x:v>
      </x:c>
      <x:c r="F15" s="14">
        <x:f>SUM(F3:F14)</x:f>
        <x:v>1200</x:v>
      </x:c>
      <x:c r="G15" s="14">
        <x:f>SUM(G3:G14)</x:f>
        <x:v>120</x:v>
      </x:c>
      <x:c r="H15" s="14">
        <x:f>SUM(H3:H14)</x:f>
        <x:v>300</x:v>
      </x:c>
      <x:c r="I15" s="14">
        <x:f>SUM(I3:I14)</x:f>
        <x:v>240</x:v>
      </x:c>
      <x:c r="J15" s="14">
        <x:f>SUM(J3:J14)</x:f>
        <x:v>758.0999999999999</x:v>
      </x:c>
      <x:c r="K15" s="14">
        <x:f>SUM(K3:K14)</x:f>
        <x:v>541.5</x:v>
      </x:c>
      <x:c r="L15" s="14">
        <x:f>SUM(L3:L14)</x:f>
        <x:v>3759.600000000001</x:v>
      </x:c>
      <x:c r="M15" s="14">
        <x:f>SUM(M3:M14)</x:f>
        <x:v>7070.399999999999</x:v>
      </x:c>
      <x:c r="N15" s="14">
        <x:f>SUM(N3:N14)</x:f>
        <x:v>13254.29607154063</x:v>
      </x:c>
      <x:c r="O15" s="14">
        <x:f>SUM(O3:O14)</x:f>
        <x:v>-6183.896071540631</x:v>
      </x:c>
    </x:row>
  </x:sheetData>
  <x:mergeCells>
    <x:mergeCell ref="A1:O1"/>
  </x:mergeCells>
  <x:conditionalFormatting sqref="O3:O15">
    <x:cfRule type="cellIs" dxfId="1" operator="lessThan">
      <x:formula>0</x:formula>
    </x:cfRule>
  </x:conditionalFormatting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.75"/>
  <x:cols>
    <x:col min="1" max="1" width="38" customWidth="1"/>
    <x:col min="2" max="2" width="20" customWidth="1"/>
    <x:col min="3" max="3" width="48" customWidth="1"/>
  </x:cols>
  <x:sheetData>
    <x:row r="1" ht="24" customHeight="1">
      <x:c r="A1" s="1" t="s">
        <x:v>72</x:v>
      </x:c>
    </x:row>
    <x:row r="3" ht="20" customHeight="1">
      <x:c r="A3" s="3" t="s">
        <x:v>73</x:v>
      </x:c>
      <x:c r="B3" s="3" t="s">
        <x:v>74</x:v>
      </x:c>
      <x:c r="C3" s="3" t="s">
        <x:v>75</x:v>
      </x:c>
    </x:row>
    <x:row r="4">
      <x:c r="A4" s="4" t="s">
        <x:v>23</x:v>
      </x:c>
      <x:c r="B4" s="10">
        <x:f>Entrées!$B$16</x:f>
        <x:v>227000</x:v>
      </x:c>
      <x:c r="C4" s="5" t="s">
        <x:v>24</x:v>
      </x:c>
    </x:row>
    <x:row r="5">
      <x:c r="A5" s="4" t="s">
        <x:v>14</x:v>
      </x:c>
      <x:c r="B5" s="10">
        <x:f>Entrées!$B$10</x:f>
        <x:v>40000</x:v>
      </x:c>
      <x:c r="C5" s="5" t="s">
        <x:v>15</x:v>
      </x:c>
    </x:row>
    <x:row r="6">
      <x:c r="A6" s="4" t="s">
        <x:v>76</x:v>
      </x:c>
      <x:c r="B6" s="10">
        <x:f>Entrées!$B$11</x:f>
        <x:v>187000</x:v>
      </x:c>
      <x:c r="C6" s="5" t="s">
        <x:v>9</x:v>
      </x:c>
    </x:row>
    <x:row r="7">
      <x:c r="A7" s="4" t="s">
        <x:v>77</x:v>
      </x:c>
      <x:c r="B7" s="10">
        <x:f>Mensuel!$D$15</x:f>
        <x:v>10830</x:v>
      </x:c>
      <x:c r="C7" s="5" t="s">
        <x:v>78</x:v>
      </x:c>
    </x:row>
    <x:row r="8">
      <x:c r="A8" s="4" t="s">
        <x:v>79</x:v>
      </x:c>
      <x:c r="B8" s="10">
        <x:f>Mensuel!$L$15</x:f>
        <x:v>3759.600000000001</x:v>
      </x:c>
      <x:c r="C8" s="5" t="s">
        <x:v>80</x:v>
      </x:c>
    </x:row>
    <x:row r="9">
      <x:c r="A9" s="4" t="s">
        <x:v>81</x:v>
      </x:c>
      <x:c r="B9" s="10">
        <x:f>Mensuel!$M$15</x:f>
        <x:v>7070.399999999999</x:v>
      </x:c>
      <x:c r="C9" s="5" t="s">
        <x:v>82</x:v>
      </x:c>
    </x:row>
    <x:row r="10">
      <x:c r="A10" s="4" t="s">
        <x:v>83</x:v>
      </x:c>
      <x:c r="B10" s="10">
        <x:f>Mensuel!$N$15</x:f>
        <x:v>13254.29607154063</x:v>
      </x:c>
      <x:c r="C10" s="5" t="s">
        <x:v>84</x:v>
      </x:c>
    </x:row>
    <x:row r="11">
      <x:c r="A11" s="4" t="s">
        <x:v>85</x:v>
      </x:c>
      <x:c r="B11" s="10">
        <x:f>Mensuel!$O$15</x:f>
        <x:v>-6183.896071540631</x:v>
      </x:c>
      <x:c r="C11" s="5" t="s">
        <x:v>9</x:v>
      </x:c>
    </x:row>
    <x:row r="12">
      <x:c r="A12" s="4" t="s">
        <x:v>49</x:v>
      </x:c>
      <x:c r="B12" s="11">
        <x:f>Entrées!$B$40</x:f>
        <x:v>0.04757709251101322</x:v>
      </x:c>
      <x:c r="C12" s="5" t="s">
        <x:v>86</x:v>
      </x:c>
    </x:row>
    <x:row r="13">
      <x:c r="A13" s="4" t="s">
        <x:v>51</x:v>
      </x:c>
      <x:c r="B13" s="11">
        <x:f>Entrées!$B$41</x:f>
        <x:v>0.031147136563876656</x:v>
      </x:c>
      <x:c r="C13" s="5" t="s">
        <x:v>52</x:v>
      </x:c>
    </x:row>
    <x:row r="14">
      <x:c r="A14" s="4" t="s">
        <x:v>53</x:v>
      </x:c>
      <x:c r="B14" s="11">
        <x:f>Entrées!$B$42</x:f>
        <x:v>-0.15459740178851572</x:v>
      </x:c>
      <x:c r="C14" s="5" t="s">
        <x:v>54</x:v>
      </x:c>
    </x:row>
    <x:row r="15">
      <x:c r="A15" s="4" t="s">
        <x:v>87</x:v>
      </x:c>
      <x:c r="B15" s="13">
        <x:f>IF(Mensuel!$N$15=0,"",Mensuel!$M$15/Mensuel!$N$15)</x:f>
        <x:v>0.5334421354281821</x:v>
      </x:c>
      <x:c r="C15" s="5" t="s">
        <x:v>88</x:v>
      </x:c>
    </x:row>
  </x:sheetData>
  <x:mergeCells>
    <x:mergeCell ref="A1:C1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.75"/>
  <x:cols>
    <x:col min="1" max="1" width="10" customWidth="1"/>
    <x:col min="2" max="2" width="14" customWidth="1"/>
    <x:col min="3" max="3" width="18" customWidth="1"/>
    <x:col min="4" max="4" width="14" customWidth="1"/>
    <x:col min="5" max="5" width="14" customWidth="1"/>
    <x:col min="6" max="6" width="14" customWidth="1"/>
    <x:col min="7" max="7" width="18" customWidth="1"/>
  </x:cols>
  <x:sheetData>
    <x:row r="1" ht="24" customHeight="1">
      <x:c r="A1" s="1" t="s">
        <x:v>89</x:v>
      </x:c>
    </x:row>
    <x:row r="3" ht="20" customHeight="1">
      <x:c r="A3" s="3" t="s">
        <x:v>90</x:v>
      </x:c>
      <x:c r="B3" s="3" t="s">
        <x:v>91</x:v>
      </x:c>
      <x:c r="C3" s="3" t="s">
        <x:v>92</x:v>
      </x:c>
      <x:c r="D3" s="3" t="s">
        <x:v>93</x:v>
      </x:c>
      <x:c r="E3" s="3" t="s">
        <x:v>94</x:v>
      </x:c>
      <x:c r="F3" s="3" t="s">
        <x:v>95</x:v>
      </x:c>
      <x:c r="G3" s="3" t="s">
        <x:v>96</x:v>
      </x:c>
    </x:row>
    <x:row r="4">
      <x:c r="A4" s="12">
        <x:v>1</x:v>
      </x:c>
      <x:c r="B4" s="15">
        <x:f>IF(A4&lt;=Entrées!$B$13*12,EDATE(Entrées!$B$15,A4-1),"")</x:f>
        <x:v>46023</x:v>
      </x:c>
      <x:c r="C4" s="10">
        <x:f>IF(A4&lt;=Entrées!$B$13*12,Entrées!$B$11,"")</x:f>
        <x:v>187000</x:v>
      </x:c>
      <x:c r="D4" s="10">
        <x:f>IF(A4&lt;=Entrées!$B$13*12,C4*Entrées!$B$12/12,"")</x:f>
        <x:v>545.4166666666667</x:v>
      </x:c>
      <x:c r="E4" s="10">
        <x:f>IF(A4&lt;=Entrées!$B$13*12,F4-D4,"")</x:f>
        <x:v>539.1080059617191</x:v>
      </x:c>
      <x:c r="F4" s="10">
        <x:f>IF(A4&lt;=Entrées!$B$13*12,Entrées!$B$17,"")</x:f>
        <x:v>1084.5246726283858</x:v>
      </x:c>
      <x:c r="G4" s="10">
        <x:f>IF(A4&lt;=Entrées!$B$13*12,C4-E4,"")</x:f>
        <x:v>186460.89199403828</x:v>
      </x:c>
    </x:row>
    <x:row r="5">
      <x:c r="A5" s="12">
        <x:v>2</x:v>
      </x:c>
      <x:c r="B5" s="15">
        <x:f>IF(A5&lt;=Entrées!$B$13*12,EDATE(Entrées!$B$15,A5-1),"")</x:f>
        <x:v>46054</x:v>
      </x:c>
      <x:c r="C5" s="10">
        <x:f>IF(A5&lt;=Entrées!$B$13*12,G4,"")</x:f>
        <x:v>186460.89199403828</x:v>
      </x:c>
      <x:c r="D5" s="10">
        <x:f>IF(A5&lt;=Entrées!$B$13*12,C5*Entrées!$B$12/12,"")</x:f>
        <x:v>543.844268315945</x:v>
      </x:c>
      <x:c r="E5" s="10">
        <x:f>IF(A5&lt;=Entrées!$B$13*12,F5-D5,"")</x:f>
        <x:v>540.6804043124408</x:v>
      </x:c>
      <x:c r="F5" s="10">
        <x:f>IF(A5&lt;=Entrées!$B$13*12,Entrées!$B$17,"")</x:f>
        <x:v>1084.5246726283858</x:v>
      </x:c>
      <x:c r="G5" s="10">
        <x:f>IF(A5&lt;=Entrées!$B$13*12,C5-E5,"")</x:f>
        <x:v>185920.21158972583</x:v>
      </x:c>
    </x:row>
    <x:row r="6">
      <x:c r="A6" s="12">
        <x:v>3</x:v>
      </x:c>
      <x:c r="B6" s="15">
        <x:f>IF(A6&lt;=Entrées!$B$13*12,EDATE(Entrées!$B$15,A6-1),"")</x:f>
        <x:v>46082</x:v>
      </x:c>
      <x:c r="C6" s="10">
        <x:f>IF(A6&lt;=Entrées!$B$13*12,G5,"")</x:f>
        <x:v>185920.21158972583</x:v>
      </x:c>
      <x:c r="D6" s="10">
        <x:f>IF(A6&lt;=Entrées!$B$13*12,C6*Entrées!$B$12/12,"")</x:f>
        <x:v>542.267283803367</x:v>
      </x:c>
      <x:c r="E6" s="10">
        <x:f>IF(A6&lt;=Entrées!$B$13*12,F6-D6,"")</x:f>
        <x:v>542.2573888250188</x:v>
      </x:c>
      <x:c r="F6" s="10">
        <x:f>IF(A6&lt;=Entrées!$B$13*12,Entrées!$B$17,"")</x:f>
        <x:v>1084.5246726283858</x:v>
      </x:c>
      <x:c r="G6" s="10">
        <x:f>IF(A6&lt;=Entrées!$B$13*12,C6-E6,"")</x:f>
        <x:v>185377.95420090083</x:v>
      </x:c>
    </x:row>
    <x:row r="7">
      <x:c r="A7" s="12">
        <x:v>4</x:v>
      </x:c>
      <x:c r="B7" s="15">
        <x:f>IF(A7&lt;=Entrées!$B$13*12,EDATE(Entrées!$B$15,A7-1),"")</x:f>
        <x:v>46113</x:v>
      </x:c>
      <x:c r="C7" s="10">
        <x:f>IF(A7&lt;=Entrées!$B$13*12,G6,"")</x:f>
        <x:v>185377.95420090083</x:v>
      </x:c>
      <x:c r="D7" s="10">
        <x:f>IF(A7&lt;=Entrées!$B$13*12,C7*Entrées!$B$12/12,"")</x:f>
        <x:v>540.6856997526274</x:v>
      </x:c>
      <x:c r="E7" s="10">
        <x:f>IF(A7&lt;=Entrées!$B$13*12,F7-D7,"")</x:f>
        <x:v>543.8389728757584</x:v>
      </x:c>
      <x:c r="F7" s="10">
        <x:f>IF(A7&lt;=Entrées!$B$13*12,Entrées!$B$17,"")</x:f>
        <x:v>1084.5246726283858</x:v>
      </x:c>
      <x:c r="G7" s="10">
        <x:f>IF(A7&lt;=Entrées!$B$13*12,C7-E7,"")</x:f>
        <x:v>184834.11522802507</x:v>
      </x:c>
    </x:row>
    <x:row r="8">
      <x:c r="A8" s="12">
        <x:v>5</x:v>
      </x:c>
      <x:c r="B8" s="15">
        <x:f>IF(A8&lt;=Entrées!$B$13*12,EDATE(Entrées!$B$15,A8-1),"")</x:f>
        <x:v>46143</x:v>
      </x:c>
      <x:c r="C8" s="10">
        <x:f>IF(A8&lt;=Entrées!$B$13*12,G7,"")</x:f>
        <x:v>184834.11522802507</x:v>
      </x:c>
      <x:c r="D8" s="10">
        <x:f>IF(A8&lt;=Entrées!$B$13*12,C8*Entrées!$B$12/12,"")</x:f>
        <x:v>539.0995027484065</x:v>
      </x:c>
      <x:c r="E8" s="10">
        <x:f>IF(A8&lt;=Entrées!$B$13*12,F8-D8,"")</x:f>
        <x:v>545.4251698799793</x:v>
      </x:c>
      <x:c r="F8" s="10">
        <x:f>IF(A8&lt;=Entrées!$B$13*12,Entrées!$B$17,"")</x:f>
        <x:v>1084.5246726283858</x:v>
      </x:c>
      <x:c r="G8" s="10">
        <x:f>IF(A8&lt;=Entrées!$B$13*12,C8-E8,"")</x:f>
        <x:v>184288.6900581451</x:v>
      </x:c>
    </x:row>
    <x:row r="9">
      <x:c r="A9" s="12">
        <x:v>6</x:v>
      </x:c>
      <x:c r="B9" s="15">
        <x:f>IF(A9&lt;=Entrées!$B$13*12,EDATE(Entrées!$B$15,A9-1),"")</x:f>
        <x:v>46174</x:v>
      </x:c>
      <x:c r="C9" s="10">
        <x:f>IF(A9&lt;=Entrées!$B$13*12,G8,"")</x:f>
        <x:v>184288.6900581451</x:v>
      </x:c>
      <x:c r="D9" s="10">
        <x:f>IF(A9&lt;=Entrées!$B$13*12,C9*Entrées!$B$12/12,"")</x:f>
        <x:v>537.5086793362566</x:v>
      </x:c>
      <x:c r="E9" s="10">
        <x:f>IF(A9&lt;=Entrées!$B$13*12,F9-D9,"")</x:f>
        <x:v>547.0159932921292</x:v>
      </x:c>
      <x:c r="F9" s="10">
        <x:f>IF(A9&lt;=Entrées!$B$13*12,Entrées!$B$17,"")</x:f>
        <x:v>1084.5246726283858</x:v>
      </x:c>
      <x:c r="G9" s="10">
        <x:f>IF(A9&lt;=Entrées!$B$13*12,C9-E9,"")</x:f>
        <x:v>183741.67406485297</x:v>
      </x:c>
    </x:row>
    <x:row r="10">
      <x:c r="A10" s="12">
        <x:v>7</x:v>
      </x:c>
      <x:c r="B10" s="15">
        <x:f>IF(A10&lt;=Entrées!$B$13*12,EDATE(Entrées!$B$15,A10-1),"")</x:f>
        <x:v>46204</x:v>
      </x:c>
      <x:c r="C10" s="10">
        <x:f>IF(A10&lt;=Entrées!$B$13*12,G9,"")</x:f>
        <x:v>183741.67406485297</x:v>
      </x:c>
      <x:c r="D10" s="10">
        <x:f>IF(A10&lt;=Entrées!$B$13*12,C10*Entrées!$B$12/12,"")</x:f>
        <x:v>535.9132160224879</x:v>
      </x:c>
      <x:c r="E10" s="10">
        <x:f>IF(A10&lt;=Entrées!$B$13*12,F10-D10,"")</x:f>
        <x:v>548.611456605898</x:v>
      </x:c>
      <x:c r="F10" s="10">
        <x:f>IF(A10&lt;=Entrées!$B$13*12,Entrées!$B$17,"")</x:f>
        <x:v>1084.5246726283858</x:v>
      </x:c>
      <x:c r="G10" s="10">
        <x:f>IF(A10&lt;=Entrées!$B$13*12,C10-E10,"")</x:f>
        <x:v>183193.06260824707</x:v>
      </x:c>
    </x:row>
    <x:row r="11">
      <x:c r="A11" s="12">
        <x:v>8</x:v>
      </x:c>
      <x:c r="B11" s="15">
        <x:f>IF(A11&lt;=Entrées!$B$13*12,EDATE(Entrées!$B$15,A11-1),"")</x:f>
        <x:v>46235</x:v>
      </x:c>
      <x:c r="C11" s="10">
        <x:f>IF(A11&lt;=Entrées!$B$13*12,G10,"")</x:f>
        <x:v>183193.06260824707</x:v>
      </x:c>
      <x:c r="D11" s="10">
        <x:f>IF(A11&lt;=Entrées!$B$13*12,C11*Entrées!$B$12/12,"")</x:f>
        <x:v>534.313099274054</x:v>
      </x:c>
      <x:c r="E11" s="10">
        <x:f>IF(A11&lt;=Entrées!$B$13*12,F11-D11,"")</x:f>
        <x:v>550.2115733543318</x:v>
      </x:c>
      <x:c r="F11" s="10">
        <x:f>IF(A11&lt;=Entrées!$B$13*12,Entrées!$B$17,"")</x:f>
        <x:v>1084.5246726283858</x:v>
      </x:c>
      <x:c r="G11" s="10">
        <x:f>IF(A11&lt;=Entrées!$B$13*12,C11-E11,"")</x:f>
        <x:v>182642.85103489275</x:v>
      </x:c>
    </x:row>
    <x:row r="12">
      <x:c r="A12" s="12">
        <x:v>9</x:v>
      </x:c>
      <x:c r="B12" s="15">
        <x:f>IF(A12&lt;=Entrées!$B$13*12,EDATE(Entrées!$B$15,A12-1),"")</x:f>
        <x:v>46266</x:v>
      </x:c>
      <x:c r="C12" s="10">
        <x:f>IF(A12&lt;=Entrées!$B$13*12,G11,"")</x:f>
        <x:v>182642.85103489275</x:v>
      </x:c>
      <x:c r="D12" s="10">
        <x:f>IF(A12&lt;=Entrées!$B$13*12,C12*Entrées!$B$12/12,"")</x:f>
        <x:v>532.7083155184372</x:v>
      </x:c>
      <x:c r="E12" s="10">
        <x:f>IF(A12&lt;=Entrées!$B$13*12,F12-D12,"")</x:f>
        <x:v>551.8163571099486</x:v>
      </x:c>
      <x:c r="F12" s="10">
        <x:f>IF(A12&lt;=Entrées!$B$13*12,Entrées!$B$17,"")</x:f>
        <x:v>1084.5246726283858</x:v>
      </x:c>
      <x:c r="G12" s="10">
        <x:f>IF(A12&lt;=Entrées!$B$13*12,C12-E12,"")</x:f>
        <x:v>182091.0346777828</x:v>
      </x:c>
    </x:row>
    <x:row r="13">
      <x:c r="A13" s="12">
        <x:v>10</x:v>
      </x:c>
      <x:c r="B13" s="15">
        <x:f>IF(A13&lt;=Entrées!$B$13*12,EDATE(Entrées!$B$15,A13-1),"")</x:f>
        <x:v>46296</x:v>
      </x:c>
      <x:c r="C13" s="10">
        <x:f>IF(A13&lt;=Entrées!$B$13*12,G12,"")</x:f>
        <x:v>182091.0346777828</x:v>
      </x:c>
      <x:c r="D13" s="10">
        <x:f>IF(A13&lt;=Entrées!$B$13*12,C13*Entrées!$B$12/12,"")</x:f>
        <x:v>531.0988511435331</x:v>
      </x:c>
      <x:c r="E13" s="10">
        <x:f>IF(A13&lt;=Entrées!$B$13*12,F13-D13,"")</x:f>
        <x:v>553.4258214848527</x:v>
      </x:c>
      <x:c r="F13" s="10">
        <x:f>IF(A13&lt;=Entrées!$B$13*12,Entrées!$B$17,"")</x:f>
        <x:v>1084.5246726283858</x:v>
      </x:c>
      <x:c r="G13" s="10">
        <x:f>IF(A13&lt;=Entrées!$B$13*12,C13-E13,"")</x:f>
        <x:v>181537.60885629794</x:v>
      </x:c>
    </x:row>
    <x:row r="14">
      <x:c r="A14" s="12">
        <x:v>11</x:v>
      </x:c>
      <x:c r="B14" s="15">
        <x:f>IF(A14&lt;=Entrées!$B$13*12,EDATE(Entrées!$B$15,A14-1),"")</x:f>
        <x:v>46327</x:v>
      </x:c>
      <x:c r="C14" s="10">
        <x:f>IF(A14&lt;=Entrées!$B$13*12,G13,"")</x:f>
        <x:v>181537.60885629794</x:v>
      </x:c>
      <x:c r="D14" s="10">
        <x:f>IF(A14&lt;=Entrées!$B$13*12,C14*Entrées!$B$12/12,"")</x:f>
        <x:v>529.4846924975357</x:v>
      </x:c>
      <x:c r="E14" s="10">
        <x:f>IF(A14&lt;=Entrées!$B$13*12,F14-D14,"")</x:f>
        <x:v>555.0399801308502</x:v>
      </x:c>
      <x:c r="F14" s="10">
        <x:f>IF(A14&lt;=Entrées!$B$13*12,Entrées!$B$17,"")</x:f>
        <x:v>1084.5246726283858</x:v>
      </x:c>
      <x:c r="G14" s="10">
        <x:f>IF(A14&lt;=Entrées!$B$13*12,C14-E14,"")</x:f>
        <x:v>180982.5688761671</x:v>
      </x:c>
    </x:row>
    <x:row r="15">
      <x:c r="A15" s="12">
        <x:v>12</x:v>
      </x:c>
      <x:c r="B15" s="15">
        <x:f>IF(A15&lt;=Entrées!$B$13*12,EDATE(Entrées!$B$15,A15-1),"")</x:f>
        <x:v>46357</x:v>
      </x:c>
      <x:c r="C15" s="10">
        <x:f>IF(A15&lt;=Entrées!$B$13*12,G14,"")</x:f>
        <x:v>180982.5688761671</x:v>
      </x:c>
      <x:c r="D15" s="10">
        <x:f>IF(A15&lt;=Entrées!$B$13*12,C15*Entrées!$B$12/12,"")</x:f>
        <x:v>527.8658258888207</x:v>
      </x:c>
      <x:c r="E15" s="10">
        <x:f>IF(A15&lt;=Entrées!$B$13*12,F15-D15,"")</x:f>
        <x:v>556.6588467395651</x:v>
      </x:c>
      <x:c r="F15" s="10">
        <x:f>IF(A15&lt;=Entrées!$B$13*12,Entrées!$B$17,"")</x:f>
        <x:v>1084.5246726283858</x:v>
      </x:c>
      <x:c r="G15" s="10">
        <x:f>IF(A15&lt;=Entrées!$B$13*12,C15-E15,"")</x:f>
        <x:v>180425.91002942753</x:v>
      </x:c>
    </x:row>
    <x:row r="16">
      <x:c r="A16" s="12">
        <x:v>13</x:v>
      </x:c>
      <x:c r="B16" s="15">
        <x:f>IF(A16&lt;=Entrées!$B$13*12,EDATE(Entrées!$B$15,A16-1),"")</x:f>
        <x:v>46388</x:v>
      </x:c>
      <x:c r="C16" s="10">
        <x:f>IF(A16&lt;=Entrées!$B$13*12,G15,"")</x:f>
        <x:v>180425.91002942753</x:v>
      </x:c>
      <x:c r="D16" s="10">
        <x:f>IF(A16&lt;=Entrées!$B$13*12,C16*Entrées!$B$12/12,"")</x:f>
        <x:v>526.2422375858304</x:v>
      </x:c>
      <x:c r="E16" s="10">
        <x:f>IF(A16&lt;=Entrées!$B$13*12,F16-D16,"")</x:f>
        <x:v>558.2824350425554</x:v>
      </x:c>
      <x:c r="F16" s="10">
        <x:f>IF(A16&lt;=Entrées!$B$13*12,Entrées!$B$17,"")</x:f>
        <x:v>1084.5246726283858</x:v>
      </x:c>
      <x:c r="G16" s="10">
        <x:f>IF(A16&lt;=Entrées!$B$13*12,C16-E16,"")</x:f>
        <x:v>179867.62759438498</x:v>
      </x:c>
    </x:row>
    <x:row r="17">
      <x:c r="A17" s="12">
        <x:v>14</x:v>
      </x:c>
      <x:c r="B17" s="15">
        <x:f>IF(A17&lt;=Entrées!$B$13*12,EDATE(Entrées!$B$15,A17-1),"")</x:f>
        <x:v>46419</x:v>
      </x:c>
      <x:c r="C17" s="10">
        <x:f>IF(A17&lt;=Entrées!$B$13*12,G16,"")</x:f>
        <x:v>179867.62759438498</x:v>
      </x:c>
      <x:c r="D17" s="10">
        <x:f>IF(A17&lt;=Entrées!$B$13*12,C17*Entrées!$B$12/12,"")</x:f>
        <x:v>524.6139138169563</x:v>
      </x:c>
      <x:c r="E17" s="10">
        <x:f>IF(A17&lt;=Entrées!$B$13*12,F17-D17,"")</x:f>
        <x:v>559.9107588114296</x:v>
      </x:c>
      <x:c r="F17" s="10">
        <x:f>IF(A17&lt;=Entrées!$B$13*12,Entrées!$B$17,"")</x:f>
        <x:v>1084.5246726283858</x:v>
      </x:c>
      <x:c r="G17" s="10">
        <x:f>IF(A17&lt;=Entrées!$B$13*12,C17-E17,"")</x:f>
        <x:v>179307.71683557355</x:v>
      </x:c>
    </x:row>
    <x:row r="18">
      <x:c r="A18" s="12">
        <x:v>15</x:v>
      </x:c>
      <x:c r="B18" s="15">
        <x:f>IF(A18&lt;=Entrées!$B$13*12,EDATE(Entrées!$B$15,A18-1),"")</x:f>
        <x:v>46447</x:v>
      </x:c>
      <x:c r="C18" s="10">
        <x:f>IF(A18&lt;=Entrées!$B$13*12,G17,"")</x:f>
        <x:v>179307.71683557355</x:v>
      </x:c>
      <x:c r="D18" s="10">
        <x:f>IF(A18&lt;=Entrées!$B$13*12,C18*Entrées!$B$12/12,"")</x:f>
        <x:v>522.9808407704229</x:v>
      </x:c>
      <x:c r="E18" s="10">
        <x:f>IF(A18&lt;=Entrées!$B$13*12,F18-D18,"")</x:f>
        <x:v>561.5438318579629</x:v>
      </x:c>
      <x:c r="F18" s="10">
        <x:f>IF(A18&lt;=Entrées!$B$13*12,Entrées!$B$17,"")</x:f>
        <x:v>1084.5246726283858</x:v>
      </x:c>
      <x:c r="G18" s="10">
        <x:f>IF(A18&lt;=Entrées!$B$13*12,C18-E18,"")</x:f>
        <x:v>178746.17300371558</x:v>
      </x:c>
    </x:row>
    <x:row r="19">
      <x:c r="A19" s="12">
        <x:v>16</x:v>
      </x:c>
      <x:c r="B19" s="15">
        <x:f>IF(A19&lt;=Entrées!$B$13*12,EDATE(Entrées!$B$15,A19-1),"")</x:f>
        <x:v>46478</x:v>
      </x:c>
      <x:c r="C19" s="10">
        <x:f>IF(A19&lt;=Entrées!$B$13*12,G18,"")</x:f>
        <x:v>178746.17300371558</x:v>
      </x:c>
      <x:c r="D19" s="10">
        <x:f>IF(A19&lt;=Entrées!$B$13*12,C19*Entrées!$B$12/12,"")</x:f>
        <x:v>521.3430045941705</x:v>
      </x:c>
      <x:c r="E19" s="10">
        <x:f>IF(A19&lt;=Entrées!$B$13*12,F19-D19,"")</x:f>
        <x:v>563.1816680342154</x:v>
      </x:c>
      <x:c r="F19" s="10">
        <x:f>IF(A19&lt;=Entrées!$B$13*12,Entrées!$B$17,"")</x:f>
        <x:v>1084.5246726283858</x:v>
      </x:c>
      <x:c r="G19" s="10">
        <x:f>IF(A19&lt;=Entrées!$B$13*12,C19-E19,"")</x:f>
        <x:v>178182.99133568138</x:v>
      </x:c>
    </x:row>
    <x:row r="20">
      <x:c r="A20" s="12">
        <x:v>17</x:v>
      </x:c>
      <x:c r="B20" s="15">
        <x:f>IF(A20&lt;=Entrées!$B$13*12,EDATE(Entrées!$B$15,A20-1),"")</x:f>
        <x:v>46508</x:v>
      </x:c>
      <x:c r="C20" s="10">
        <x:f>IF(A20&lt;=Entrées!$B$13*12,G19,"")</x:f>
        <x:v>178182.99133568138</x:v>
      </x:c>
      <x:c r="D20" s="10">
        <x:f>IF(A20&lt;=Entrées!$B$13*12,C20*Entrées!$B$12/12,"")</x:f>
        <x:v>519.7003913957374</x:v>
      </x:c>
      <x:c r="E20" s="10">
        <x:f>IF(A20&lt;=Entrées!$B$13*12,F20-D20,"")</x:f>
        <x:v>564.8242812326484</x:v>
      </x:c>
      <x:c r="F20" s="10">
        <x:f>IF(A20&lt;=Entrées!$B$13*12,Entrées!$B$17,"")</x:f>
        <x:v>1084.5246726283858</x:v>
      </x:c>
      <x:c r="G20" s="10">
        <x:f>IF(A20&lt;=Entrées!$B$13*12,C20-E20,"")</x:f>
        <x:v>177618.16705444874</x:v>
      </x:c>
    </x:row>
    <x:row r="21">
      <x:c r="A21" s="12">
        <x:v>18</x:v>
      </x:c>
      <x:c r="B21" s="15">
        <x:f>IF(A21&lt;=Entrées!$B$13*12,EDATE(Entrées!$B$15,A21-1),"")</x:f>
        <x:v>46539</x:v>
      </x:c>
      <x:c r="C21" s="10">
        <x:f>IF(A21&lt;=Entrées!$B$13*12,G20,"")</x:f>
        <x:v>177618.16705444874</x:v>
      </x:c>
      <x:c r="D21" s="10">
        <x:f>IF(A21&lt;=Entrées!$B$13*12,C21*Entrées!$B$12/12,"")</x:f>
        <x:v>518.0529872421422</x:v>
      </x:c>
      <x:c r="E21" s="10">
        <x:f>IF(A21&lt;=Entrées!$B$13*12,F21-D21,"")</x:f>
        <x:v>566.4716853862436</x:v>
      </x:c>
      <x:c r="F21" s="10">
        <x:f>IF(A21&lt;=Entrées!$B$13*12,Entrées!$B$17,"")</x:f>
        <x:v>1084.5246726283858</x:v>
      </x:c>
      <x:c r="G21" s="10">
        <x:f>IF(A21&lt;=Entrées!$B$13*12,C21-E21,"")</x:f>
        <x:v>177051.6953690625</x:v>
      </x:c>
    </x:row>
    <x:row r="22">
      <x:c r="A22" s="12">
        <x:v>19</x:v>
      </x:c>
      <x:c r="B22" s="15">
        <x:f>IF(A22&lt;=Entrées!$B$13*12,EDATE(Entrées!$B$15,A22-1),"")</x:f>
        <x:v>46569</x:v>
      </x:c>
      <x:c r="C22" s="10">
        <x:f>IF(A22&lt;=Entrées!$B$13*12,G21,"")</x:f>
        <x:v>177051.6953690625</x:v>
      </x:c>
      <x:c r="D22" s="10">
        <x:f>IF(A22&lt;=Entrées!$B$13*12,C22*Entrées!$B$12/12,"")</x:f>
        <x:v>516.4007781597657</x:v>
      </x:c>
      <x:c r="E22" s="10">
        <x:f>IF(A22&lt;=Entrées!$B$13*12,F22-D22,"")</x:f>
        <x:v>568.1238944686202</x:v>
      </x:c>
      <x:c r="F22" s="10">
        <x:f>IF(A22&lt;=Entrées!$B$13*12,Entrées!$B$17,"")</x:f>
        <x:v>1084.5246726283858</x:v>
      </x:c>
      <x:c r="G22" s="10">
        <x:f>IF(A22&lt;=Entrées!$B$13*12,C22-E22,"")</x:f>
        <x:v>176483.5714745939</x:v>
      </x:c>
    </x:row>
    <x:row r="23">
      <x:c r="A23" s="12">
        <x:v>20</x:v>
      </x:c>
      <x:c r="B23" s="15">
        <x:f>IF(A23&lt;=Entrées!$B$13*12,EDATE(Entrées!$B$15,A23-1),"")</x:f>
        <x:v>46600</x:v>
      </x:c>
      <x:c r="C23" s="10">
        <x:f>IF(A23&lt;=Entrées!$B$13*12,G22,"")</x:f>
        <x:v>176483.5714745939</x:v>
      </x:c>
      <x:c r="D23" s="10">
        <x:f>IF(A23&lt;=Entrées!$B$13*12,C23*Entrées!$B$12/12,"")</x:f>
        <x:v>514.7437501342322</x:v>
      </x:c>
      <x:c r="E23" s="10">
        <x:f>IF(A23&lt;=Entrées!$B$13*12,F23-D23,"")</x:f>
        <x:v>569.7809224941536</x:v>
      </x:c>
      <x:c r="F23" s="10">
        <x:f>IF(A23&lt;=Entrées!$B$13*12,Entrées!$B$17,"")</x:f>
        <x:v>1084.5246726283858</x:v>
      </x:c>
      <x:c r="G23" s="10">
        <x:f>IF(A23&lt;=Entrées!$B$13*12,C23-E23,"")</x:f>
        <x:v>175913.79055209973</x:v>
      </x:c>
    </x:row>
    <x:row r="24">
      <x:c r="A24" s="12">
        <x:v>21</x:v>
      </x:c>
      <x:c r="B24" s="15">
        <x:f>IF(A24&lt;=Entrées!$B$13*12,EDATE(Entrées!$B$15,A24-1),"")</x:f>
        <x:v>46631</x:v>
      </x:c>
      <x:c r="C24" s="10">
        <x:f>IF(A24&lt;=Entrées!$B$13*12,G23,"")</x:f>
        <x:v>175913.79055209973</x:v>
      </x:c>
      <x:c r="D24" s="10">
        <x:f>IF(A24&lt;=Entrées!$B$13*12,C24*Entrées!$B$12/12,"")</x:f>
        <x:v>513.081889110291</x:v>
      </x:c>
      <x:c r="E24" s="10">
        <x:f>IF(A24&lt;=Entrées!$B$13*12,F24-D24,"")</x:f>
        <x:v>571.4427835180949</x:v>
      </x:c>
      <x:c r="F24" s="10">
        <x:f>IF(A24&lt;=Entrées!$B$13*12,Entrées!$B$17,"")</x:f>
        <x:v>1084.5246726283858</x:v>
      </x:c>
      <x:c r="G24" s="10">
        <x:f>IF(A24&lt;=Entrées!$B$13*12,C24-E24,"")</x:f>
        <x:v>175342.34776858165</x:v>
      </x:c>
    </x:row>
    <x:row r="25">
      <x:c r="A25" s="12">
        <x:v>22</x:v>
      </x:c>
      <x:c r="B25" s="15">
        <x:f>IF(A25&lt;=Entrées!$B$13*12,EDATE(Entrées!$B$15,A25-1),"")</x:f>
        <x:v>46661</x:v>
      </x:c>
      <x:c r="C25" s="10">
        <x:f>IF(A25&lt;=Entrées!$B$13*12,G24,"")</x:f>
        <x:v>175342.34776858165</x:v>
      </x:c>
      <x:c r="D25" s="10">
        <x:f>IF(A25&lt;=Entrées!$B$13*12,C25*Entrées!$B$12/12,"")</x:f>
        <x:v>511.4151809916965</x:v>
      </x:c>
      <x:c r="E25" s="10">
        <x:f>IF(A25&lt;=Entrées!$B$13*12,F25-D25,"")</x:f>
        <x:v>573.1094916366893</x:v>
      </x:c>
      <x:c r="F25" s="10">
        <x:f>IF(A25&lt;=Entrées!$B$13*12,Entrées!$B$17,"")</x:f>
        <x:v>1084.5246726283858</x:v>
      </x:c>
      <x:c r="G25" s="10">
        <x:f>IF(A25&lt;=Entrées!$B$13*12,C25-E25,"")</x:f>
        <x:v>174769.23827694496</x:v>
      </x:c>
    </x:row>
    <x:row r="26">
      <x:c r="A26" s="12">
        <x:v>23</x:v>
      </x:c>
      <x:c r="B26" s="15">
        <x:f>IF(A26&lt;=Entrées!$B$13*12,EDATE(Entrées!$B$15,A26-1),"")</x:f>
        <x:v>46692</x:v>
      </x:c>
      <x:c r="C26" s="10">
        <x:f>IF(A26&lt;=Entrées!$B$13*12,G25,"")</x:f>
        <x:v>174769.23827694496</x:v>
      </x:c>
      <x:c r="D26" s="10">
        <x:f>IF(A26&lt;=Entrées!$B$13*12,C26*Entrées!$B$12/12,"")</x:f>
        <x:v>509.7436116410895</x:v>
      </x:c>
      <x:c r="E26" s="10">
        <x:f>IF(A26&lt;=Entrées!$B$13*12,F26-D26,"")</x:f>
        <x:v>574.7810609872963</x:v>
      </x:c>
      <x:c r="F26" s="10">
        <x:f>IF(A26&lt;=Entrées!$B$13*12,Entrées!$B$17,"")</x:f>
        <x:v>1084.5246726283858</x:v>
      </x:c>
      <x:c r="G26" s="10">
        <x:f>IF(A26&lt;=Entrées!$B$13*12,C26-E26,"")</x:f>
        <x:v>174194.45721595766</x:v>
      </x:c>
    </x:row>
    <x:row r="27">
      <x:c r="A27" s="12">
        <x:v>24</x:v>
      </x:c>
      <x:c r="B27" s="15">
        <x:f>IF(A27&lt;=Entrées!$B$13*12,EDATE(Entrées!$B$15,A27-1),"")</x:f>
        <x:v>46722</x:v>
      </x:c>
      <x:c r="C27" s="10">
        <x:f>IF(A27&lt;=Entrées!$B$13*12,G26,"")</x:f>
        <x:v>174194.45721595766</x:v>
      </x:c>
      <x:c r="D27" s="10">
        <x:f>IF(A27&lt;=Entrées!$B$13*12,C27*Entrées!$B$12/12,"")</x:f>
        <x:v>508.06716687987654</x:v>
      </x:c>
      <x:c r="E27" s="10">
        <x:f>IF(A27&lt;=Entrées!$B$13*12,F27-D27,"")</x:f>
        <x:v>576.4575057485092</x:v>
      </x:c>
      <x:c r="F27" s="10">
        <x:f>IF(A27&lt;=Entrées!$B$13*12,Entrées!$B$17,"")</x:f>
        <x:v>1084.5246726283858</x:v>
      </x:c>
      <x:c r="G27" s="10">
        <x:f>IF(A27&lt;=Entrées!$B$13*12,C27-E27,"")</x:f>
        <x:v>173617.99971020914</x:v>
      </x:c>
    </x:row>
    <x:row r="28">
      <x:c r="A28" s="12">
        <x:v>25</x:v>
      </x:c>
      <x:c r="B28" s="15">
        <x:f>IF(A28&lt;=Entrées!$B$13*12,EDATE(Entrées!$B$15,A28-1),"")</x:f>
        <x:v>46753</x:v>
      </x:c>
      <x:c r="C28" s="10">
        <x:f>IF(A28&lt;=Entrées!$B$13*12,G27,"")</x:f>
        <x:v>173617.99971020914</x:v>
      </x:c>
      <x:c r="D28" s="10">
        <x:f>IF(A28&lt;=Entrées!$B$13*12,C28*Entrées!$B$12/12,"")</x:f>
        <x:v>506.38583248811</x:v>
      </x:c>
      <x:c r="E28" s="10">
        <x:f>IF(A28&lt;=Entrées!$B$13*12,F28-D28,"")</x:f>
        <x:v>578.1388401402758</x:v>
      </x:c>
      <x:c r="F28" s="10">
        <x:f>IF(A28&lt;=Entrées!$B$13*12,Entrées!$B$17,"")</x:f>
        <x:v>1084.5246726283858</x:v>
      </x:c>
      <x:c r="G28" s="10">
        <x:f>IF(A28&lt;=Entrées!$B$13*12,C28-E28,"")</x:f>
        <x:v>173039.86087006886</x:v>
      </x:c>
    </x:row>
    <x:row r="29">
      <x:c r="A29" s="12">
        <x:v>26</x:v>
      </x:c>
      <x:c r="B29" s="15">
        <x:f>IF(A29&lt;=Entrées!$B$13*12,EDATE(Entrées!$B$15,A29-1),"")</x:f>
        <x:v>46784</x:v>
      </x:c>
      <x:c r="C29" s="10">
        <x:f>IF(A29&lt;=Entrées!$B$13*12,G28,"")</x:f>
        <x:v>173039.86087006886</x:v>
      </x:c>
      <x:c r="D29" s="10">
        <x:f>IF(A29&lt;=Entrées!$B$13*12,C29*Entrées!$B$12/12,"")</x:f>
        <x:v>504.69959420436754</x:v>
      </x:c>
      <x:c r="E29" s="10">
        <x:f>IF(A29&lt;=Entrées!$B$13*12,F29-D29,"")</x:f>
        <x:v>579.8250784240183</x:v>
      </x:c>
      <x:c r="F29" s="10">
        <x:f>IF(A29&lt;=Entrées!$B$13*12,Entrées!$B$17,"")</x:f>
        <x:v>1084.5246726283858</x:v>
      </x:c>
      <x:c r="G29" s="10">
        <x:f>IF(A29&lt;=Entrées!$B$13*12,C29-E29,"")</x:f>
        <x:v>172460.03579164486</x:v>
      </x:c>
    </x:row>
    <x:row r="30">
      <x:c r="A30" s="12">
        <x:v>27</x:v>
      </x:c>
      <x:c r="B30" s="15">
        <x:f>IF(A30&lt;=Entrées!$B$13*12,EDATE(Entrées!$B$15,A30-1),"")</x:f>
        <x:v>46813</x:v>
      </x:c>
      <x:c r="C30" s="10">
        <x:f>IF(A30&lt;=Entrées!$B$13*12,G29,"")</x:f>
        <x:v>172460.03579164486</x:v>
      </x:c>
      <x:c r="D30" s="10">
        <x:f>IF(A30&lt;=Entrées!$B$13*12,C30*Entrées!$B$12/12,"")</x:f>
        <x:v>503.00843772563087</x:v>
      </x:c>
      <x:c r="E30" s="10">
        <x:f>IF(A30&lt;=Entrées!$B$13*12,F30-D30,"")</x:f>
        <x:v>581.516234902755</x:v>
      </x:c>
      <x:c r="F30" s="10">
        <x:f>IF(A30&lt;=Entrées!$B$13*12,Entrées!$B$17,"")</x:f>
        <x:v>1084.5246726283858</x:v>
      </x:c>
      <x:c r="G30" s="10">
        <x:f>IF(A30&lt;=Entrées!$B$13*12,C30-E30,"")</x:f>
        <x:v>171878.5195567421</x:v>
      </x:c>
    </x:row>
    <x:row r="31">
      <x:c r="A31" s="12">
        <x:v>28</x:v>
      </x:c>
      <x:c r="B31" s="15">
        <x:f>IF(A31&lt;=Entrées!$B$13*12,EDATE(Entrées!$B$15,A31-1),"")</x:f>
        <x:v>46844</x:v>
      </x:c>
      <x:c r="C31" s="10">
        <x:f>IF(A31&lt;=Entrées!$B$13*12,G30,"")</x:f>
        <x:v>171878.5195567421</x:v>
      </x:c>
      <x:c r="D31" s="10">
        <x:f>IF(A31&lt;=Entrées!$B$13*12,C31*Entrées!$B$12/12,"")</x:f>
        <x:v>501.3123487071645</x:v>
      </x:c>
      <x:c r="E31" s="10">
        <x:f>IF(A31&lt;=Entrées!$B$13*12,F31-D31,"")</x:f>
        <x:v>583.2123239212212</x:v>
      </x:c>
      <x:c r="F31" s="10">
        <x:f>IF(A31&lt;=Entrées!$B$13*12,Entrées!$B$17,"")</x:f>
        <x:v>1084.5246726283858</x:v>
      </x:c>
      <x:c r="G31" s="10">
        <x:f>IF(A31&lt;=Entrées!$B$13*12,C31-E31,"")</x:f>
        <x:v>171295.3072328209</x:v>
      </x:c>
    </x:row>
    <x:row r="32">
      <x:c r="A32" s="12">
        <x:v>29</x:v>
      </x:c>
      <x:c r="B32" s="15">
        <x:f>IF(A32&lt;=Entrées!$B$13*12,EDATE(Entrées!$B$15,A32-1),"")</x:f>
        <x:v>46874</x:v>
      </x:c>
      <x:c r="C32" s="10">
        <x:f>IF(A32&lt;=Entrées!$B$13*12,G31,"")</x:f>
        <x:v>171295.3072328209</x:v>
      </x:c>
      <x:c r="D32" s="10">
        <x:f>IF(A32&lt;=Entrées!$B$13*12,C32*Entrées!$B$12/12,"")</x:f>
        <x:v>499.6113127623943</x:v>
      </x:c>
      <x:c r="E32" s="10">
        <x:f>IF(A32&lt;=Entrées!$B$13*12,F32-D32,"")</x:f>
        <x:v>584.9133598659915</x:v>
      </x:c>
      <x:c r="F32" s="10">
        <x:f>IF(A32&lt;=Entrées!$B$13*12,Entrées!$B$17,"")</x:f>
        <x:v>1084.5246726283858</x:v>
      </x:c>
      <x:c r="G32" s="10">
        <x:f>IF(A32&lt;=Entrées!$B$13*12,C32-E32,"")</x:f>
        <x:v>170710.3938729549</x:v>
      </x:c>
    </x:row>
    <x:row r="33">
      <x:c r="A33" s="12">
        <x:v>30</x:v>
      </x:c>
      <x:c r="B33" s="15">
        <x:f>IF(A33&lt;=Entrées!$B$13*12,EDATE(Entrées!$B$15,A33-1),"")</x:f>
        <x:v>46905</x:v>
      </x:c>
      <x:c r="C33" s="10">
        <x:f>IF(A33&lt;=Entrées!$B$13*12,G32,"")</x:f>
        <x:v>170710.3938729549</x:v>
      </x:c>
      <x:c r="D33" s="10">
        <x:f>IF(A33&lt;=Entrées!$B$13*12,C33*Entrées!$B$12/12,"")</x:f>
        <x:v>497.90531546278515</x:v>
      </x:c>
      <x:c r="E33" s="10">
        <x:f>IF(A33&lt;=Entrées!$B$13*12,F33-D33,"")</x:f>
        <x:v>586.6193571656006</x:v>
      </x:c>
      <x:c r="F33" s="10">
        <x:f>IF(A33&lt;=Entrées!$B$13*12,Entrées!$B$17,"")</x:f>
        <x:v>1084.5246726283858</x:v>
      </x:c>
      <x:c r="G33" s="10">
        <x:f>IF(A33&lt;=Entrées!$B$13*12,C33-E33,"")</x:f>
        <x:v>170123.77451578932</x:v>
      </x:c>
    </x:row>
    <x:row r="34">
      <x:c r="A34" s="12">
        <x:v>31</x:v>
      </x:c>
      <x:c r="B34" s="15">
        <x:f>IF(A34&lt;=Entrées!$B$13*12,EDATE(Entrées!$B$15,A34-1),"")</x:f>
        <x:v>46935</x:v>
      </x:c>
      <x:c r="C34" s="10">
        <x:f>IF(A34&lt;=Entrées!$B$13*12,G33,"")</x:f>
        <x:v>170123.77451578932</x:v>
      </x:c>
      <x:c r="D34" s="10">
        <x:f>IF(A34&lt;=Entrées!$B$13*12,C34*Entrées!$B$12/12,"")</x:f>
        <x:v>496.19434233771887</x:v>
      </x:c>
      <x:c r="E34" s="10">
        <x:f>IF(A34&lt;=Entrées!$B$13*12,F34-D34,"")</x:f>
        <x:v>588.330330290667</x:v>
      </x:c>
      <x:c r="F34" s="10">
        <x:f>IF(A34&lt;=Entrées!$B$13*12,Entrées!$B$17,"")</x:f>
        <x:v>1084.5246726283858</x:v>
      </x:c>
      <x:c r="G34" s="10">
        <x:f>IF(A34&lt;=Entrées!$B$13*12,C34-E34,"")</x:f>
        <x:v>169535.44418549867</x:v>
      </x:c>
    </x:row>
    <x:row r="35">
      <x:c r="A35" s="12">
        <x:v>32</x:v>
      </x:c>
      <x:c r="B35" s="15">
        <x:f>IF(A35&lt;=Entrées!$B$13*12,EDATE(Entrées!$B$15,A35-1),"")</x:f>
        <x:v>46966</x:v>
      </x:c>
      <x:c r="C35" s="10">
        <x:f>IF(A35&lt;=Entrées!$B$13*12,G34,"")</x:f>
        <x:v>169535.44418549867</x:v>
      </x:c>
      <x:c r="D35" s="10">
        <x:f>IF(A35&lt;=Entrées!$B$13*12,C35*Entrées!$B$12/12,"")</x:f>
        <x:v>494.4783788743711</x:v>
      </x:c>
      <x:c r="E35" s="10">
        <x:f>IF(A35&lt;=Entrées!$B$13*12,F35-D35,"")</x:f>
        <x:v>590.0462937540146</x:v>
      </x:c>
      <x:c r="F35" s="10">
        <x:f>IF(A35&lt;=Entrées!$B$13*12,Entrées!$B$17,"")</x:f>
        <x:v>1084.5246726283858</x:v>
      </x:c>
      <x:c r="G35" s="10">
        <x:f>IF(A35&lt;=Entrées!$B$13*12,C35-E35,"")</x:f>
        <x:v>168945.39789174465</x:v>
      </x:c>
    </x:row>
    <x:row r="36">
      <x:c r="A36" s="12">
        <x:v>33</x:v>
      </x:c>
      <x:c r="B36" s="15">
        <x:f>IF(A36&lt;=Entrées!$B$13*12,EDATE(Entrées!$B$15,A36-1),"")</x:f>
        <x:v>46997</x:v>
      </x:c>
      <x:c r="C36" s="10">
        <x:f>IF(A36&lt;=Entrées!$B$13*12,G35,"")</x:f>
        <x:v>168945.39789174465</x:v>
      </x:c>
      <x:c r="D36" s="10">
        <x:f>IF(A36&lt;=Entrées!$B$13*12,C36*Entrées!$B$12/12,"")</x:f>
        <x:v>492.7574105175886</x:v>
      </x:c>
      <x:c r="E36" s="10">
        <x:f>IF(A36&lt;=Entrées!$B$13*12,F36-D36,"")</x:f>
        <x:v>591.7672621107972</x:v>
      </x:c>
      <x:c r="F36" s="10">
        <x:f>IF(A36&lt;=Entrées!$B$13*12,Entrées!$B$17,"")</x:f>
        <x:v>1084.5246726283858</x:v>
      </x:c>
      <x:c r="G36" s="10">
        <x:f>IF(A36&lt;=Entrées!$B$13*12,C36-E36,"")</x:f>
        <x:v>168353.63062963384</x:v>
      </x:c>
    </x:row>
    <x:row r="37">
      <x:c r="A37" s="12">
        <x:v>34</x:v>
      </x:c>
      <x:c r="B37" s="15">
        <x:f>IF(A37&lt;=Entrées!$B$13*12,EDATE(Entrées!$B$15,A37-1),"")</x:f>
        <x:v>47027</x:v>
      </x:c>
      <x:c r="C37" s="10">
        <x:f>IF(A37&lt;=Entrées!$B$13*12,G36,"")</x:f>
        <x:v>168353.63062963384</x:v>
      </x:c>
      <x:c r="D37" s="10">
        <x:f>IF(A37&lt;=Entrées!$B$13*12,C37*Entrées!$B$12/12,"")</x:f>
        <x:v>491.0314226697654</x:v>
      </x:c>
      <x:c r="E37" s="10">
        <x:f>IF(A37&lt;=Entrées!$B$13*12,F37-D37,"")</x:f>
        <x:v>593.4932499586205</x:v>
      </x:c>
      <x:c r="F37" s="10">
        <x:f>IF(A37&lt;=Entrées!$B$13*12,Entrées!$B$17,"")</x:f>
        <x:v>1084.5246726283858</x:v>
      </x:c>
      <x:c r="G37" s="10">
        <x:f>IF(A37&lt;=Entrées!$B$13*12,C37-E37,"")</x:f>
        <x:v>167760.13737967523</x:v>
      </x:c>
    </x:row>
    <x:row r="38">
      <x:c r="A38" s="12">
        <x:v>35</x:v>
      </x:c>
      <x:c r="B38" s="15">
        <x:f>IF(A38&lt;=Entrées!$B$13*12,EDATE(Entrées!$B$15,A38-1),"")</x:f>
        <x:v>47058</x:v>
      </x:c>
      <x:c r="C38" s="10">
        <x:f>IF(A38&lt;=Entrées!$B$13*12,G37,"")</x:f>
        <x:v>167760.13737967523</x:v>
      </x:c>
      <x:c r="D38" s="10">
        <x:f>IF(A38&lt;=Entrées!$B$13*12,C38*Entrées!$B$12/12,"")</x:f>
        <x:v>489.30040069071947</x:v>
      </x:c>
      <x:c r="E38" s="10">
        <x:f>IF(A38&lt;=Entrées!$B$13*12,F38-D38,"")</x:f>
        <x:v>595.2242719376663</x:v>
      </x:c>
      <x:c r="F38" s="10">
        <x:f>IF(A38&lt;=Entrées!$B$13*12,Entrées!$B$17,"")</x:f>
        <x:v>1084.5246726283858</x:v>
      </x:c>
      <x:c r="G38" s="10">
        <x:f>IF(A38&lt;=Entrées!$B$13*12,C38-E38,"")</x:f>
        <x:v>167164.91310773755</x:v>
      </x:c>
    </x:row>
    <x:row r="39">
      <x:c r="A39" s="12">
        <x:v>36</x:v>
      </x:c>
      <x:c r="B39" s="15">
        <x:f>IF(A39&lt;=Entrées!$B$13*12,EDATE(Entrées!$B$15,A39-1),"")</x:f>
        <x:v>47088</x:v>
      </x:c>
      <x:c r="C39" s="10">
        <x:f>IF(A39&lt;=Entrées!$B$13*12,G38,"")</x:f>
        <x:v>167164.91310773755</x:v>
      </x:c>
      <x:c r="D39" s="10">
        <x:f>IF(A39&lt;=Entrées!$B$13*12,C39*Entrées!$B$12/12,"")</x:f>
        <x:v>487.56432989756786</x:v>
      </x:c>
      <x:c r="E39" s="10">
        <x:f>IF(A39&lt;=Entrées!$B$13*12,F39-D39,"")</x:f>
        <x:v>596.960342730818</x:v>
      </x:c>
      <x:c r="F39" s="10">
        <x:f>IF(A39&lt;=Entrées!$B$13*12,Entrées!$B$17,"")</x:f>
        <x:v>1084.5246726283858</x:v>
      </x:c>
      <x:c r="G39" s="10">
        <x:f>IF(A39&lt;=Entrées!$B$13*12,C39-E39,"")</x:f>
        <x:v>166567.95276500672</x:v>
      </x:c>
    </x:row>
    <x:row r="40">
      <x:c r="A40" s="12">
        <x:v>37</x:v>
      </x:c>
      <x:c r="B40" s="15">
        <x:f>IF(A40&lt;=Entrées!$B$13*12,EDATE(Entrées!$B$15,A40-1),"")</x:f>
        <x:v>47119</x:v>
      </x:c>
      <x:c r="C40" s="10">
        <x:f>IF(A40&lt;=Entrées!$B$13*12,G39,"")</x:f>
        <x:v>166567.95276500672</x:v>
      </x:c>
      <x:c r="D40" s="10">
        <x:f>IF(A40&lt;=Entrées!$B$13*12,C40*Entrées!$B$12/12,"")</x:f>
        <x:v>485.82319556460294</x:v>
      </x:c>
      <x:c r="E40" s="10">
        <x:f>IF(A40&lt;=Entrées!$B$13*12,F40-D40,"")</x:f>
        <x:v>598.7014770637829</x:v>
      </x:c>
      <x:c r="F40" s="10">
        <x:f>IF(A40&lt;=Entrées!$B$13*12,Entrées!$B$17,"")</x:f>
        <x:v>1084.5246726283858</x:v>
      </x:c>
      <x:c r="G40" s="10">
        <x:f>IF(A40&lt;=Entrées!$B$13*12,C40-E40,"")</x:f>
        <x:v>165969.25128794293</x:v>
      </x:c>
    </x:row>
    <x:row r="41">
      <x:c r="A41" s="12">
        <x:v>38</x:v>
      </x:c>
      <x:c r="B41" s="15">
        <x:f>IF(A41&lt;=Entrées!$B$13*12,EDATE(Entrées!$B$15,A41-1),"")</x:f>
        <x:v>47150</x:v>
      </x:c>
      <x:c r="C41" s="10">
        <x:f>IF(A41&lt;=Entrées!$B$13*12,G40,"")</x:f>
        <x:v>165969.25128794293</x:v>
      </x:c>
      <x:c r="D41" s="10">
        <x:f>IF(A41&lt;=Entrées!$B$13*12,C41*Entrées!$B$12/12,"")</x:f>
        <x:v>484.0769829231669</x:v>
      </x:c>
      <x:c r="E41" s="10">
        <x:f>IF(A41&lt;=Entrées!$B$13*12,F41-D41,"")</x:f>
        <x:v>600.4476897052189</x:v>
      </x:c>
      <x:c r="F41" s="10">
        <x:f>IF(A41&lt;=Entrées!$B$13*12,Entrées!$B$17,"")</x:f>
        <x:v>1084.5246726283858</x:v>
      </x:c>
      <x:c r="G41" s="10">
        <x:f>IF(A41&lt;=Entrées!$B$13*12,C41-E41,"")</x:f>
        <x:v>165368.80359823772</x:v>
      </x:c>
    </x:row>
    <x:row r="42">
      <x:c r="A42" s="12">
        <x:v>39</x:v>
      </x:c>
      <x:c r="B42" s="15">
        <x:f>IF(A42&lt;=Entrées!$B$13*12,EDATE(Entrées!$B$15,A42-1),"")</x:f>
        <x:v>47178</x:v>
      </x:c>
      <x:c r="C42" s="10">
        <x:f>IF(A42&lt;=Entrées!$B$13*12,G41,"")</x:f>
        <x:v>165368.80359823772</x:v>
      </x:c>
      <x:c r="D42" s="10">
        <x:f>IF(A42&lt;=Entrées!$B$13*12,C42*Entrées!$B$12/12,"")</x:f>
        <x:v>482.3256771615267</x:v>
      </x:c>
      <x:c r="E42" s="10">
        <x:f>IF(A42&lt;=Entrées!$B$13*12,F42-D42,"")</x:f>
        <x:v>602.1989954668591</x:v>
      </x:c>
      <x:c r="F42" s="10">
        <x:f>IF(A42&lt;=Entrées!$B$13*12,Entrées!$B$17,"")</x:f>
        <x:v>1084.5246726283858</x:v>
      </x:c>
      <x:c r="G42" s="10">
        <x:f>IF(A42&lt;=Entrées!$B$13*12,C42-E42,"")</x:f>
        <x:v>164766.60460277085</x:v>
      </x:c>
    </x:row>
    <x:row r="43">
      <x:c r="A43" s="12">
        <x:v>40</x:v>
      </x:c>
      <x:c r="B43" s="15">
        <x:f>IF(A43&lt;=Entrées!$B$13*12,EDATE(Entrées!$B$15,A43-1),"")</x:f>
        <x:v>47209</x:v>
      </x:c>
      <x:c r="C43" s="10">
        <x:f>IF(A43&lt;=Entrées!$B$13*12,G42,"")</x:f>
        <x:v>164766.60460277085</x:v>
      </x:c>
      <x:c r="D43" s="10">
        <x:f>IF(A43&lt;=Entrées!$B$13*12,C43*Entrées!$B$12/12,"")</x:f>
        <x:v>480.5692634247483</x:v>
      </x:c>
      <x:c r="E43" s="10">
        <x:f>IF(A43&lt;=Entrées!$B$13*12,F43-D43,"")</x:f>
        <x:v>603.9554092036375</x:v>
      </x:c>
      <x:c r="F43" s="10">
        <x:f>IF(A43&lt;=Entrées!$B$13*12,Entrées!$B$17,"")</x:f>
        <x:v>1084.5246726283858</x:v>
      </x:c>
      <x:c r="G43" s="10">
        <x:f>IF(A43&lt;=Entrées!$B$13*12,C43-E43,"")</x:f>
        <x:v>164162.64919356722</x:v>
      </x:c>
    </x:row>
    <x:row r="44">
      <x:c r="A44" s="12">
        <x:v>41</x:v>
      </x:c>
      <x:c r="B44" s="15">
        <x:f>IF(A44&lt;=Entrées!$B$13*12,EDATE(Entrées!$B$15,A44-1),"")</x:f>
        <x:v>47239</x:v>
      </x:c>
      <x:c r="C44" s="10">
        <x:f>IF(A44&lt;=Entrées!$B$13*12,G43,"")</x:f>
        <x:v>164162.64919356722</x:v>
      </x:c>
      <x:c r="D44" s="10">
        <x:f>IF(A44&lt;=Entrées!$B$13*12,C44*Entrées!$B$12/12,"")</x:f>
        <x:v>478.8077268145711</x:v>
      </x:c>
      <x:c r="E44" s="10">
        <x:f>IF(A44&lt;=Entrées!$B$13*12,F44-D44,"")</x:f>
        <x:v>605.7169458138147</x:v>
      </x:c>
      <x:c r="F44" s="10">
        <x:f>IF(A44&lt;=Entrées!$B$13*12,Entrées!$B$17,"")</x:f>
        <x:v>1084.5246726283858</x:v>
      </x:c>
      <x:c r="G44" s="10">
        <x:f>IF(A44&lt;=Entrées!$B$13*12,C44-E44,"")</x:f>
        <x:v>163556.9322477534</x:v>
      </x:c>
    </x:row>
    <x:row r="45">
      <x:c r="A45" s="12">
        <x:v>42</x:v>
      </x:c>
      <x:c r="B45" s="15">
        <x:f>IF(A45&lt;=Entrées!$B$13*12,EDATE(Entrées!$B$15,A45-1),"")</x:f>
        <x:v>47270</x:v>
      </x:c>
      <x:c r="C45" s="10">
        <x:f>IF(A45&lt;=Entrées!$B$13*12,G44,"")</x:f>
        <x:v>163556.9322477534</x:v>
      </x:c>
      <x:c r="D45" s="10">
        <x:f>IF(A45&lt;=Entrées!$B$13*12,C45*Entrées!$B$12/12,"")</x:f>
        <x:v>477.04105238928076</x:v>
      </x:c>
      <x:c r="E45" s="10">
        <x:f>IF(A45&lt;=Entrées!$B$13*12,F45-D45,"")</x:f>
        <x:v>607.483620239105</x:v>
      </x:c>
      <x:c r="F45" s="10">
        <x:f>IF(A45&lt;=Entrées!$B$13*12,Entrées!$B$17,"")</x:f>
        <x:v>1084.5246726283858</x:v>
      </x:c>
      <x:c r="G45" s="10">
        <x:f>IF(A45&lt;=Entrées!$B$13*12,C45-E45,"")</x:f>
        <x:v>162949.4486275143</x:v>
      </x:c>
    </x:row>
    <x:row r="46">
      <x:c r="A46" s="12">
        <x:v>43</x:v>
      </x:c>
      <x:c r="B46" s="15">
        <x:f>IF(A46&lt;=Entrées!$B$13*12,EDATE(Entrées!$B$15,A46-1),"")</x:f>
        <x:v>47300</x:v>
      </x:c>
      <x:c r="C46" s="10">
        <x:f>IF(A46&lt;=Entrées!$B$13*12,G45,"")</x:f>
        <x:v>162949.4486275143</x:v>
      </x:c>
      <x:c r="D46" s="10">
        <x:f>IF(A46&lt;=Entrées!$B$13*12,C46*Entrées!$B$12/12,"")</x:f>
        <x:v>475.26922516358337</x:v>
      </x:c>
      <x:c r="E46" s="10">
        <x:f>IF(A46&lt;=Entrées!$B$13*12,F46-D46,"")</x:f>
        <x:v>609.2554474648025</x:v>
      </x:c>
      <x:c r="F46" s="10">
        <x:f>IF(A46&lt;=Entrées!$B$13*12,Entrées!$B$17,"")</x:f>
        <x:v>1084.5246726283858</x:v>
      </x:c>
      <x:c r="G46" s="10">
        <x:f>IF(A46&lt;=Entrées!$B$13*12,C46-E46,"")</x:f>
        <x:v>162340.1931800495</x:v>
      </x:c>
    </x:row>
    <x:row r="47">
      <x:c r="A47" s="12">
        <x:v>44</x:v>
      </x:c>
      <x:c r="B47" s="15">
        <x:f>IF(A47&lt;=Entrées!$B$13*12,EDATE(Entrées!$B$15,A47-1),"")</x:f>
        <x:v>47331</x:v>
      </x:c>
      <x:c r="C47" s="10">
        <x:f>IF(A47&lt;=Entrées!$B$13*12,G46,"")</x:f>
        <x:v>162340.1931800495</x:v>
      </x:c>
      <x:c r="D47" s="10">
        <x:f>IF(A47&lt;=Entrées!$B$13*12,C47*Entrées!$B$12/12,"")</x:f>
        <x:v>473.49223010847777</x:v>
      </x:c>
      <x:c r="E47" s="10">
        <x:f>IF(A47&lt;=Entrées!$B$13*12,F47-D47,"")</x:f>
        <x:v>611.032442519908</x:v>
      </x:c>
      <x:c r="F47" s="10">
        <x:f>IF(A47&lt;=Entrées!$B$13*12,Entrées!$B$17,"")</x:f>
        <x:v>1084.5246726283858</x:v>
      </x:c>
      <x:c r="G47" s="10">
        <x:f>IF(A47&lt;=Entrées!$B$13*12,C47-E47,"")</x:f>
        <x:v>161729.1607375296</x:v>
      </x:c>
    </x:row>
    <x:row r="48">
      <x:c r="A48" s="12">
        <x:v>45</x:v>
      </x:c>
      <x:c r="B48" s="15">
        <x:f>IF(A48&lt;=Entrées!$B$13*12,EDATE(Entrées!$B$15,A48-1),"")</x:f>
        <x:v>47362</x:v>
      </x:c>
      <x:c r="C48" s="10">
        <x:f>IF(A48&lt;=Entrées!$B$13*12,G47,"")</x:f>
        <x:v>161729.1607375296</x:v>
      </x:c>
      <x:c r="D48" s="10">
        <x:f>IF(A48&lt;=Entrées!$B$13*12,C48*Entrées!$B$12/12,"")</x:f>
        <x:v>471.710052151128</x:v>
      </x:c>
      <x:c r="E48" s="10">
        <x:f>IF(A48&lt;=Entrées!$B$13*12,F48-D48,"")</x:f>
        <x:v>612.8146204772578</x:v>
      </x:c>
      <x:c r="F48" s="10">
        <x:f>IF(A48&lt;=Entrées!$B$13*12,Entrées!$B$17,"")</x:f>
        <x:v>1084.5246726283858</x:v>
      </x:c>
      <x:c r="G48" s="10">
        <x:f>IF(A48&lt;=Entrées!$B$13*12,C48-E48,"")</x:f>
        <x:v>161116.34611705234</x:v>
      </x:c>
    </x:row>
    <x:row r="49">
      <x:c r="A49" s="12">
        <x:v>46</x:v>
      </x:c>
      <x:c r="B49" s="15">
        <x:f>IF(A49&lt;=Entrées!$B$13*12,EDATE(Entrées!$B$15,A49-1),"")</x:f>
        <x:v>47392</x:v>
      </x:c>
      <x:c r="C49" s="10">
        <x:f>IF(A49&lt;=Entrées!$B$13*12,G48,"")</x:f>
        <x:v>161116.34611705234</x:v>
      </x:c>
      <x:c r="D49" s="10">
        <x:f>IF(A49&lt;=Entrées!$B$13*12,C49*Entrées!$B$12/12,"")</x:f>
        <x:v>469.922676174736</x:v>
      </x:c>
      <x:c r="E49" s="10">
        <x:f>IF(A49&lt;=Entrées!$B$13*12,F49-D49,"")</x:f>
        <x:v>614.6019964536498</x:v>
      </x:c>
      <x:c r="F49" s="10">
        <x:f>IF(A49&lt;=Entrées!$B$13*12,Entrées!$B$17,"")</x:f>
        <x:v>1084.5246726283858</x:v>
      </x:c>
      <x:c r="G49" s="10">
        <x:f>IF(A49&lt;=Entrées!$B$13*12,C49-E49,"")</x:f>
        <x:v>160501.74412059868</x:v>
      </x:c>
    </x:row>
    <x:row r="50">
      <x:c r="A50" s="12">
        <x:v>47</x:v>
      </x:c>
      <x:c r="B50" s="15">
        <x:f>IF(A50&lt;=Entrées!$B$13*12,EDATE(Entrées!$B$15,A50-1),"")</x:f>
        <x:v>47423</x:v>
      </x:c>
      <x:c r="C50" s="10">
        <x:f>IF(A50&lt;=Entrées!$B$13*12,G49,"")</x:f>
        <x:v>160501.74412059868</x:v>
      </x:c>
      <x:c r="D50" s="10">
        <x:f>IF(A50&lt;=Entrées!$B$13*12,C50*Entrées!$B$12/12,"")</x:f>
        <x:v>468.13008701841284</x:v>
      </x:c>
      <x:c r="E50" s="10">
        <x:f>IF(A50&lt;=Entrées!$B$13*12,F50-D50,"")</x:f>
        <x:v>616.394585609973</x:v>
      </x:c>
      <x:c r="F50" s="10">
        <x:f>IF(A50&lt;=Entrées!$B$13*12,Entrées!$B$17,"")</x:f>
        <x:v>1084.5246726283858</x:v>
      </x:c>
      <x:c r="G50" s="10">
        <x:f>IF(A50&lt;=Entrées!$B$13*12,C50-E50,"")</x:f>
        <x:v>159885.34953498872</x:v>
      </x:c>
    </x:row>
    <x:row r="51">
      <x:c r="A51" s="12">
        <x:v>48</x:v>
      </x:c>
      <x:c r="B51" s="15">
        <x:f>IF(A51&lt;=Entrées!$B$13*12,EDATE(Entrées!$B$15,A51-1),"")</x:f>
      </x:c>
      <x:c r="C51" s="10">
        <x:f>IF(A51&lt;=Entrées!$B$13*12,G50,"")</x:f>
      </x:c>
      <x:c r="D51" s="10">
        <x:f>IF(A51&lt;=Entrées!$B$13*12,C51*Entrées!$B$12/12,"")</x:f>
      </x:c>
      <x:c r="E51" s="10">
        <x:f>IF(A51&lt;=Entrées!$B$13*12,F51-D51,"")</x:f>
      </x:c>
      <x:c r="F51" s="10">
        <x:f>IF(A51&lt;=Entrées!$B$13*12,Entrées!$B$17,"")</x:f>
      </x:c>
      <x:c r="G51" s="10">
        <x:f>IF(A51&lt;=Entrées!$B$13*12,C51-E51,"")</x:f>
      </x:c>
    </x:row>
    <x:row r="52">
      <x:c r="A52" s="12">
        <x:v>49</x:v>
      </x:c>
      <x:c r="B52" s="15">
        <x:f>IF(A52&lt;=Entrées!$B$13*12,EDATE(Entrées!$B$15,A52-1),"")</x:f>
      </x:c>
      <x:c r="C52" s="10">
        <x:f>IF(A52&lt;=Entrées!$B$13*12,G51,"")</x:f>
      </x:c>
      <x:c r="D52" s="10">
        <x:f>IF(A52&lt;=Entrées!$B$13*12,C52*Entrées!$B$12/12,"")</x:f>
      </x:c>
      <x:c r="E52" s="10">
        <x:f>IF(A52&lt;=Entrées!$B$13*12,F52-D52,"")</x:f>
      </x:c>
      <x:c r="F52" s="10">
        <x:f>IF(A52&lt;=Entrées!$B$13*12,Entrées!$B$17,"")</x:f>
      </x:c>
      <x:c r="G52" s="10">
        <x:f>IF(A52&lt;=Entrées!$B$13*12,C52-E52,"")</x:f>
      </x:c>
    </x:row>
    <x:row r="53">
      <x:c r="A53" s="12">
        <x:v>50</x:v>
      </x:c>
      <x:c r="B53" s="15">
        <x:f>IF(A53&lt;=Entrées!$B$13*12,EDATE(Entrées!$B$15,A53-1),"")</x:f>
      </x:c>
      <x:c r="C53" s="10">
        <x:f>IF(A53&lt;=Entrées!$B$13*12,G52,"")</x:f>
      </x:c>
      <x:c r="D53" s="10">
        <x:f>IF(A53&lt;=Entrées!$B$13*12,C53*Entrées!$B$12/12,"")</x:f>
      </x:c>
      <x:c r="E53" s="10">
        <x:f>IF(A53&lt;=Entrées!$B$13*12,F53-D53,"")</x:f>
      </x:c>
      <x:c r="F53" s="10">
        <x:f>IF(A53&lt;=Entrées!$B$13*12,Entrées!$B$17,"")</x:f>
      </x:c>
      <x:c r="G53" s="10">
        <x:f>IF(A53&lt;=Entrées!$B$13*12,C53-E53,"")</x:f>
      </x:c>
    </x:row>
    <x:row r="54">
      <x:c r="A54" s="12">
        <x:v>51</x:v>
      </x:c>
      <x:c r="B54" s="15">
        <x:f>IF(A54&lt;=Entrées!$B$13*12,EDATE(Entrées!$B$15,A54-1),"")</x:f>
      </x:c>
      <x:c r="C54" s="10">
        <x:f>IF(A54&lt;=Entrées!$B$13*12,G53,"")</x:f>
      </x:c>
      <x:c r="D54" s="10">
        <x:f>IF(A54&lt;=Entrées!$B$13*12,C54*Entrées!$B$12/12,"")</x:f>
      </x:c>
      <x:c r="E54" s="10">
        <x:f>IF(A54&lt;=Entrées!$B$13*12,F54-D54,"")</x:f>
      </x:c>
      <x:c r="F54" s="10">
        <x:f>IF(A54&lt;=Entrées!$B$13*12,Entrées!$B$17,"")</x:f>
      </x:c>
      <x:c r="G54" s="10">
        <x:f>IF(A54&lt;=Entrées!$B$13*12,C54-E54,"")</x:f>
      </x:c>
    </x:row>
    <x:row r="55">
      <x:c r="A55" s="12">
        <x:v>52</x:v>
      </x:c>
      <x:c r="B55" s="15">
        <x:f>IF(A55&lt;=Entrées!$B$13*12,EDATE(Entrées!$B$15,A55-1),"")</x:f>
      </x:c>
      <x:c r="C55" s="10">
        <x:f>IF(A55&lt;=Entrées!$B$13*12,G54,"")</x:f>
      </x:c>
      <x:c r="D55" s="10">
        <x:f>IF(A55&lt;=Entrées!$B$13*12,C55*Entrées!$B$12/12,"")</x:f>
      </x:c>
      <x:c r="E55" s="10">
        <x:f>IF(A55&lt;=Entrées!$B$13*12,F55-D55,"")</x:f>
      </x:c>
      <x:c r="F55" s="10">
        <x:f>IF(A55&lt;=Entrées!$B$13*12,Entrées!$B$17,"")</x:f>
      </x:c>
      <x:c r="G55" s="10">
        <x:f>IF(A55&lt;=Entrées!$B$13*12,C55-E55,"")</x:f>
      </x:c>
    </x:row>
    <x:row r="56">
      <x:c r="A56" s="12">
        <x:v>53</x:v>
      </x:c>
      <x:c r="B56" s="15">
        <x:f>IF(A56&lt;=Entrées!$B$13*12,EDATE(Entrées!$B$15,A56-1),"")</x:f>
      </x:c>
      <x:c r="C56" s="10">
        <x:f>IF(A56&lt;=Entrées!$B$13*12,G55,"")</x:f>
      </x:c>
      <x:c r="D56" s="10">
        <x:f>IF(A56&lt;=Entrées!$B$13*12,C56*Entrées!$B$12/12,"")</x:f>
      </x:c>
      <x:c r="E56" s="10">
        <x:f>IF(A56&lt;=Entrées!$B$13*12,F56-D56,"")</x:f>
      </x:c>
      <x:c r="F56" s="10">
        <x:f>IF(A56&lt;=Entrées!$B$13*12,Entrées!$B$17,"")</x:f>
      </x:c>
      <x:c r="G56" s="10">
        <x:f>IF(A56&lt;=Entrées!$B$13*12,C56-E56,"")</x:f>
      </x:c>
    </x:row>
    <x:row r="57">
      <x:c r="A57" s="12">
        <x:v>54</x:v>
      </x:c>
      <x:c r="B57" s="15">
        <x:f>IF(A57&lt;=Entrées!$B$13*12,EDATE(Entrées!$B$15,A57-1),"")</x:f>
      </x:c>
      <x:c r="C57" s="10">
        <x:f>IF(A57&lt;=Entrées!$B$13*12,G56,"")</x:f>
      </x:c>
      <x:c r="D57" s="10">
        <x:f>IF(A57&lt;=Entrées!$B$13*12,C57*Entrées!$B$12/12,"")</x:f>
      </x:c>
      <x:c r="E57" s="10">
        <x:f>IF(A57&lt;=Entrées!$B$13*12,F57-D57,"")</x:f>
      </x:c>
      <x:c r="F57" s="10">
        <x:f>IF(A57&lt;=Entrées!$B$13*12,Entrées!$B$17,"")</x:f>
      </x:c>
      <x:c r="G57" s="10">
        <x:f>IF(A57&lt;=Entrées!$B$13*12,C57-E57,"")</x:f>
      </x:c>
    </x:row>
    <x:row r="58">
      <x:c r="A58" s="12">
        <x:v>55</x:v>
      </x:c>
      <x:c r="B58" s="15">
        <x:f>IF(A58&lt;=Entrées!$B$13*12,EDATE(Entrées!$B$15,A58-1),"")</x:f>
      </x:c>
      <x:c r="C58" s="10">
        <x:f>IF(A58&lt;=Entrées!$B$13*12,G57,"")</x:f>
      </x:c>
      <x:c r="D58" s="10">
        <x:f>IF(A58&lt;=Entrées!$B$13*12,C58*Entrées!$B$12/12,"")</x:f>
      </x:c>
      <x:c r="E58" s="10">
        <x:f>IF(A58&lt;=Entrées!$B$13*12,F58-D58,"")</x:f>
      </x:c>
      <x:c r="F58" s="10">
        <x:f>IF(A58&lt;=Entrées!$B$13*12,Entrées!$B$17,"")</x:f>
      </x:c>
      <x:c r="G58" s="10">
        <x:f>IF(A58&lt;=Entrées!$B$13*12,C58-E58,"")</x:f>
      </x:c>
    </x:row>
    <x:row r="59">
      <x:c r="A59" s="12">
        <x:v>56</x:v>
      </x:c>
      <x:c r="B59" s="15">
        <x:f>IF(A59&lt;=Entrées!$B$13*12,EDATE(Entrées!$B$15,A59-1),"")</x:f>
      </x:c>
      <x:c r="C59" s="10">
        <x:f>IF(A59&lt;=Entrées!$B$13*12,G58,"")</x:f>
      </x:c>
      <x:c r="D59" s="10">
        <x:f>IF(A59&lt;=Entrées!$B$13*12,C59*Entrées!$B$12/12,"")</x:f>
      </x:c>
      <x:c r="E59" s="10">
        <x:f>IF(A59&lt;=Entrées!$B$13*12,F59-D59,"")</x:f>
      </x:c>
      <x:c r="F59" s="10">
        <x:f>IF(A59&lt;=Entrées!$B$13*12,Entrées!$B$17,"")</x:f>
      </x:c>
      <x:c r="G59" s="10">
        <x:f>IF(A59&lt;=Entrées!$B$13*12,C59-E59,"")</x:f>
      </x:c>
    </x:row>
    <x:row r="60">
      <x:c r="A60" s="12">
        <x:v>57</x:v>
      </x:c>
      <x:c r="B60" s="15">
        <x:f>IF(A60&lt;=Entrées!$B$13*12,EDATE(Entrées!$B$15,A60-1),"")</x:f>
      </x:c>
      <x:c r="C60" s="10">
        <x:f>IF(A60&lt;=Entrées!$B$13*12,G59,"")</x:f>
      </x:c>
      <x:c r="D60" s="10">
        <x:f>IF(A60&lt;=Entrées!$B$13*12,C60*Entrées!$B$12/12,"")</x:f>
      </x:c>
      <x:c r="E60" s="10">
        <x:f>IF(A60&lt;=Entrées!$B$13*12,F60-D60,"")</x:f>
      </x:c>
      <x:c r="F60" s="10">
        <x:f>IF(A60&lt;=Entrées!$B$13*12,Entrées!$B$17,"")</x:f>
      </x:c>
      <x:c r="G60" s="10">
        <x:f>IF(A60&lt;=Entrées!$B$13*12,C60-E60,"")</x:f>
      </x:c>
    </x:row>
    <x:row r="61">
      <x:c r="A61" s="12">
        <x:v>58</x:v>
      </x:c>
      <x:c r="B61" s="15">
        <x:f>IF(A61&lt;=Entrées!$B$13*12,EDATE(Entrées!$B$15,A61-1),"")</x:f>
      </x:c>
      <x:c r="C61" s="10">
        <x:f>IF(A61&lt;=Entrées!$B$13*12,G60,"")</x:f>
      </x:c>
      <x:c r="D61" s="10">
        <x:f>IF(A61&lt;=Entrées!$B$13*12,C61*Entrées!$B$12/12,"")</x:f>
      </x:c>
      <x:c r="E61" s="10">
        <x:f>IF(A61&lt;=Entrées!$B$13*12,F61-D61,"")</x:f>
      </x:c>
      <x:c r="F61" s="10">
        <x:f>IF(A61&lt;=Entrées!$B$13*12,Entrées!$B$17,"")</x:f>
      </x:c>
      <x:c r="G61" s="10">
        <x:f>IF(A61&lt;=Entrées!$B$13*12,C61-E61,"")</x:f>
      </x:c>
    </x:row>
    <x:row r="62">
      <x:c r="A62" s="12">
        <x:v>59</x:v>
      </x:c>
      <x:c r="B62" s="15">
        <x:f>IF(A62&lt;=Entrées!$B$13*12,EDATE(Entrées!$B$15,A62-1),"")</x:f>
      </x:c>
      <x:c r="C62" s="10">
        <x:f>IF(A62&lt;=Entrées!$B$13*12,G61,"")</x:f>
      </x:c>
      <x:c r="D62" s="10">
        <x:f>IF(A62&lt;=Entrées!$B$13*12,C62*Entrées!$B$12/12,"")</x:f>
      </x:c>
      <x:c r="E62" s="10">
        <x:f>IF(A62&lt;=Entrées!$B$13*12,F62-D62,"")</x:f>
      </x:c>
      <x:c r="F62" s="10">
        <x:f>IF(A62&lt;=Entrées!$B$13*12,Entrées!$B$17,"")</x:f>
      </x:c>
      <x:c r="G62" s="10">
        <x:f>IF(A62&lt;=Entrées!$B$13*12,C62-E62,"")</x:f>
      </x:c>
    </x:row>
    <x:row r="63">
      <x:c r="A63" s="12">
        <x:v>60</x:v>
      </x:c>
      <x:c r="B63" s="15">
        <x:f>IF(A63&lt;=Entrées!$B$13*12,EDATE(Entrées!$B$15,A63-1),"")</x:f>
      </x:c>
      <x:c r="C63" s="10">
        <x:f>IF(A63&lt;=Entrées!$B$13*12,G62,"")</x:f>
      </x:c>
      <x:c r="D63" s="10">
        <x:f>IF(A63&lt;=Entrées!$B$13*12,C63*Entrées!$B$12/12,"")</x:f>
      </x:c>
      <x:c r="E63" s="10">
        <x:f>IF(A63&lt;=Entrées!$B$13*12,F63-D63,"")</x:f>
      </x:c>
      <x:c r="F63" s="10">
        <x:f>IF(A63&lt;=Entrées!$B$13*12,Entrées!$B$17,"")</x:f>
      </x:c>
      <x:c r="G63" s="10">
        <x:f>IF(A63&lt;=Entrées!$B$13*12,C63-E63,"")</x:f>
      </x:c>
    </x:row>
    <x:row r="64">
      <x:c r="A64" s="12">
        <x:v>61</x:v>
      </x:c>
      <x:c r="B64" s="15">
        <x:f>IF(A64&lt;=Entrées!$B$13*12,EDATE(Entrées!$B$15,A64-1),"")</x:f>
      </x:c>
      <x:c r="C64" s="10">
        <x:f>IF(A64&lt;=Entrées!$B$13*12,G63,"")</x:f>
      </x:c>
      <x:c r="D64" s="10">
        <x:f>IF(A64&lt;=Entrées!$B$13*12,C64*Entrées!$B$12/12,"")</x:f>
      </x:c>
      <x:c r="E64" s="10">
        <x:f>IF(A64&lt;=Entrées!$B$13*12,F64-D64,"")</x:f>
      </x:c>
      <x:c r="F64" s="10">
        <x:f>IF(A64&lt;=Entrées!$B$13*12,Entrées!$B$17,"")</x:f>
      </x:c>
      <x:c r="G64" s="10">
        <x:f>IF(A64&lt;=Entrées!$B$13*12,C64-E64,"")</x:f>
      </x:c>
    </x:row>
    <x:row r="65">
      <x:c r="A65" s="12">
        <x:v>62</x:v>
      </x:c>
      <x:c r="B65" s="15">
        <x:f>IF(A65&lt;=Entrées!$B$13*12,EDATE(Entrées!$B$15,A65-1),"")</x:f>
      </x:c>
      <x:c r="C65" s="10">
        <x:f>IF(A65&lt;=Entrées!$B$13*12,G64,"")</x:f>
      </x:c>
      <x:c r="D65" s="10">
        <x:f>IF(A65&lt;=Entrées!$B$13*12,C65*Entrées!$B$12/12,"")</x:f>
      </x:c>
      <x:c r="E65" s="10">
        <x:f>IF(A65&lt;=Entrées!$B$13*12,F65-D65,"")</x:f>
      </x:c>
      <x:c r="F65" s="10">
        <x:f>IF(A65&lt;=Entrées!$B$13*12,Entrées!$B$17,"")</x:f>
      </x:c>
      <x:c r="G65" s="10">
        <x:f>IF(A65&lt;=Entrées!$B$13*12,C65-E65,"")</x:f>
      </x:c>
    </x:row>
    <x:row r="66">
      <x:c r="A66" s="12">
        <x:v>63</x:v>
      </x:c>
      <x:c r="B66" s="15">
        <x:f>IF(A66&lt;=Entrées!$B$13*12,EDATE(Entrées!$B$15,A66-1),"")</x:f>
      </x:c>
      <x:c r="C66" s="10">
        <x:f>IF(A66&lt;=Entrées!$B$13*12,G65,"")</x:f>
      </x:c>
      <x:c r="D66" s="10">
        <x:f>IF(A66&lt;=Entrées!$B$13*12,C66*Entrées!$B$12/12,"")</x:f>
      </x:c>
      <x:c r="E66" s="10">
        <x:f>IF(A66&lt;=Entrées!$B$13*12,F66-D66,"")</x:f>
      </x:c>
      <x:c r="F66" s="10">
        <x:f>IF(A66&lt;=Entrées!$B$13*12,Entrées!$B$17,"")</x:f>
      </x:c>
      <x:c r="G66" s="10">
        <x:f>IF(A66&lt;=Entrées!$B$13*12,C66-E66,"")</x:f>
      </x:c>
    </x:row>
    <x:row r="67">
      <x:c r="A67" s="12">
        <x:v>64</x:v>
      </x:c>
      <x:c r="B67" s="15">
        <x:f>IF(A67&lt;=Entrées!$B$13*12,EDATE(Entrées!$B$15,A67-1),"")</x:f>
      </x:c>
      <x:c r="C67" s="10">
        <x:f>IF(A67&lt;=Entrées!$B$13*12,G66,"")</x:f>
      </x:c>
      <x:c r="D67" s="10">
        <x:f>IF(A67&lt;=Entrées!$B$13*12,C67*Entrées!$B$12/12,"")</x:f>
      </x:c>
      <x:c r="E67" s="10">
        <x:f>IF(A67&lt;=Entrées!$B$13*12,F67-D67,"")</x:f>
      </x:c>
      <x:c r="F67" s="10">
        <x:f>IF(A67&lt;=Entrées!$B$13*12,Entrées!$B$17,"")</x:f>
      </x:c>
      <x:c r="G67" s="10">
        <x:f>IF(A67&lt;=Entrées!$B$13*12,C67-E67,"")</x:f>
      </x:c>
    </x:row>
    <x:row r="68">
      <x:c r="A68" s="12">
        <x:v>65</x:v>
      </x:c>
      <x:c r="B68" s="15">
        <x:f>IF(A68&lt;=Entrées!$B$13*12,EDATE(Entrées!$B$15,A68-1),"")</x:f>
      </x:c>
      <x:c r="C68" s="10">
        <x:f>IF(A68&lt;=Entrées!$B$13*12,G67,"")</x:f>
      </x:c>
      <x:c r="D68" s="10">
        <x:f>IF(A68&lt;=Entrées!$B$13*12,C68*Entrées!$B$12/12,"")</x:f>
      </x:c>
      <x:c r="E68" s="10">
        <x:f>IF(A68&lt;=Entrées!$B$13*12,F68-D68,"")</x:f>
      </x:c>
      <x:c r="F68" s="10">
        <x:f>IF(A68&lt;=Entrées!$B$13*12,Entrées!$B$17,"")</x:f>
      </x:c>
      <x:c r="G68" s="10">
        <x:f>IF(A68&lt;=Entrées!$B$13*12,C68-E68,"")</x:f>
      </x:c>
    </x:row>
    <x:row r="69">
      <x:c r="A69" s="12">
        <x:v>66</x:v>
      </x:c>
      <x:c r="B69" s="15">
        <x:f>IF(A69&lt;=Entrées!$B$13*12,EDATE(Entrées!$B$15,A69-1),"")</x:f>
      </x:c>
      <x:c r="C69" s="10">
        <x:f>IF(A69&lt;=Entrées!$B$13*12,G68,"")</x:f>
      </x:c>
      <x:c r="D69" s="10">
        <x:f>IF(A69&lt;=Entrées!$B$13*12,C69*Entrées!$B$12/12,"")</x:f>
      </x:c>
      <x:c r="E69" s="10">
        <x:f>IF(A69&lt;=Entrées!$B$13*12,F69-D69,"")</x:f>
      </x:c>
      <x:c r="F69" s="10">
        <x:f>IF(A69&lt;=Entrées!$B$13*12,Entrées!$B$17,"")</x:f>
      </x:c>
      <x:c r="G69" s="10">
        <x:f>IF(A69&lt;=Entrées!$B$13*12,C69-E69,"")</x:f>
      </x:c>
    </x:row>
    <x:row r="70">
      <x:c r="A70" s="12">
        <x:v>67</x:v>
      </x:c>
      <x:c r="B70" s="15">
        <x:f>IF(A70&lt;=Entrées!$B$13*12,EDATE(Entrées!$B$15,A70-1),"")</x:f>
      </x:c>
      <x:c r="C70" s="10">
        <x:f>IF(A70&lt;=Entrées!$B$13*12,G69,"")</x:f>
      </x:c>
      <x:c r="D70" s="10">
        <x:f>IF(A70&lt;=Entrées!$B$13*12,C70*Entrées!$B$12/12,"")</x:f>
      </x:c>
      <x:c r="E70" s="10">
        <x:f>IF(A70&lt;=Entrées!$B$13*12,F70-D70,"")</x:f>
      </x:c>
      <x:c r="F70" s="10">
        <x:f>IF(A70&lt;=Entrées!$B$13*12,Entrées!$B$17,"")</x:f>
      </x:c>
      <x:c r="G70" s="10">
        <x:f>IF(A70&lt;=Entrées!$B$13*12,C70-E70,"")</x:f>
      </x:c>
    </x:row>
    <x:row r="71">
      <x:c r="A71" s="12">
        <x:v>68</x:v>
      </x:c>
      <x:c r="B71" s="15">
        <x:f>IF(A71&lt;=Entrées!$B$13*12,EDATE(Entrées!$B$15,A71-1),"")</x:f>
      </x:c>
      <x:c r="C71" s="10">
        <x:f>IF(A71&lt;=Entrées!$B$13*12,G70,"")</x:f>
      </x:c>
      <x:c r="D71" s="10">
        <x:f>IF(A71&lt;=Entrées!$B$13*12,C71*Entrées!$B$12/12,"")</x:f>
      </x:c>
      <x:c r="E71" s="10">
        <x:f>IF(A71&lt;=Entrées!$B$13*12,F71-D71,"")</x:f>
      </x:c>
      <x:c r="F71" s="10">
        <x:f>IF(A71&lt;=Entrées!$B$13*12,Entrées!$B$17,"")</x:f>
      </x:c>
      <x:c r="G71" s="10">
        <x:f>IF(A71&lt;=Entrées!$B$13*12,C71-E71,"")</x:f>
      </x:c>
    </x:row>
    <x:row r="72">
      <x:c r="A72" s="12">
        <x:v>69</x:v>
      </x:c>
      <x:c r="B72" s="15">
        <x:f>IF(A72&lt;=Entrées!$B$13*12,EDATE(Entrées!$B$15,A72-1),"")</x:f>
      </x:c>
      <x:c r="C72" s="10">
        <x:f>IF(A72&lt;=Entrées!$B$13*12,G71,"")</x:f>
      </x:c>
      <x:c r="D72" s="10">
        <x:f>IF(A72&lt;=Entrées!$B$13*12,C72*Entrées!$B$12/12,"")</x:f>
      </x:c>
      <x:c r="E72" s="10">
        <x:f>IF(A72&lt;=Entrées!$B$13*12,F72-D72,"")</x:f>
      </x:c>
      <x:c r="F72" s="10">
        <x:f>IF(A72&lt;=Entrées!$B$13*12,Entrées!$B$17,"")</x:f>
      </x:c>
      <x:c r="G72" s="10">
        <x:f>IF(A72&lt;=Entrées!$B$13*12,C72-E72,"")</x:f>
      </x:c>
    </x:row>
    <x:row r="73">
      <x:c r="A73" s="12">
        <x:v>70</x:v>
      </x:c>
      <x:c r="B73" s="15">
        <x:f>IF(A73&lt;=Entrées!$B$13*12,EDATE(Entrées!$B$15,A73-1),"")</x:f>
      </x:c>
      <x:c r="C73" s="10">
        <x:f>IF(A73&lt;=Entrées!$B$13*12,G72,"")</x:f>
      </x:c>
      <x:c r="D73" s="10">
        <x:f>IF(A73&lt;=Entrées!$B$13*12,C73*Entrées!$B$12/12,"")</x:f>
      </x:c>
      <x:c r="E73" s="10">
        <x:f>IF(A73&lt;=Entrées!$B$13*12,F73-D73,"")</x:f>
      </x:c>
      <x:c r="F73" s="10">
        <x:f>IF(A73&lt;=Entrées!$B$13*12,Entrées!$B$17,"")</x:f>
      </x:c>
      <x:c r="G73" s="10">
        <x:f>IF(A73&lt;=Entrées!$B$13*12,C73-E73,"")</x:f>
      </x:c>
    </x:row>
    <x:row r="74">
      <x:c r="A74" s="12">
        <x:v>71</x:v>
      </x:c>
      <x:c r="B74" s="15">
        <x:f>IF(A74&lt;=Entrées!$B$13*12,EDATE(Entrées!$B$15,A74-1),"")</x:f>
      </x:c>
      <x:c r="C74" s="10">
        <x:f>IF(A74&lt;=Entrées!$B$13*12,G73,"")</x:f>
      </x:c>
      <x:c r="D74" s="10">
        <x:f>IF(A74&lt;=Entrées!$B$13*12,C74*Entrées!$B$12/12,"")</x:f>
      </x:c>
      <x:c r="E74" s="10">
        <x:f>IF(A74&lt;=Entrées!$B$13*12,F74-D74,"")</x:f>
      </x:c>
      <x:c r="F74" s="10">
        <x:f>IF(A74&lt;=Entrées!$B$13*12,Entrées!$B$17,"")</x:f>
      </x:c>
      <x:c r="G74" s="10">
        <x:f>IF(A74&lt;=Entrées!$B$13*12,C74-E74,"")</x:f>
      </x:c>
    </x:row>
    <x:row r="75">
      <x:c r="A75" s="12">
        <x:v>72</x:v>
      </x:c>
      <x:c r="B75" s="15">
        <x:f>IF(A75&lt;=Entrées!$B$13*12,EDATE(Entrées!$B$15,A75-1),"")</x:f>
      </x:c>
      <x:c r="C75" s="10">
        <x:f>IF(A75&lt;=Entrées!$B$13*12,G74,"")</x:f>
      </x:c>
      <x:c r="D75" s="10">
        <x:f>IF(A75&lt;=Entrées!$B$13*12,C75*Entrées!$B$12/12,"")</x:f>
      </x:c>
      <x:c r="E75" s="10">
        <x:f>IF(A75&lt;=Entrées!$B$13*12,F75-D75,"")</x:f>
      </x:c>
      <x:c r="F75" s="10">
        <x:f>IF(A75&lt;=Entrées!$B$13*12,Entrées!$B$17,"")</x:f>
      </x:c>
      <x:c r="G75" s="10">
        <x:f>IF(A75&lt;=Entrées!$B$13*12,C75-E75,"")</x:f>
      </x:c>
    </x:row>
    <x:row r="76">
      <x:c r="A76" s="12">
        <x:v>73</x:v>
      </x:c>
      <x:c r="B76" s="15">
        <x:f>IF(A76&lt;=Entrées!$B$13*12,EDATE(Entrées!$B$15,A76-1),"")</x:f>
      </x:c>
      <x:c r="C76" s="10">
        <x:f>IF(A76&lt;=Entrées!$B$13*12,G75,"")</x:f>
      </x:c>
      <x:c r="D76" s="10">
        <x:f>IF(A76&lt;=Entrées!$B$13*12,C76*Entrées!$B$12/12,"")</x:f>
      </x:c>
      <x:c r="E76" s="10">
        <x:f>IF(A76&lt;=Entrées!$B$13*12,F76-D76,"")</x:f>
      </x:c>
      <x:c r="F76" s="10">
        <x:f>IF(A76&lt;=Entrées!$B$13*12,Entrées!$B$17,"")</x:f>
      </x:c>
      <x:c r="G76" s="10">
        <x:f>IF(A76&lt;=Entrées!$B$13*12,C76-E76,"")</x:f>
      </x:c>
    </x:row>
    <x:row r="77">
      <x:c r="A77" s="12">
        <x:v>74</x:v>
      </x:c>
      <x:c r="B77" s="15">
        <x:f>IF(A77&lt;=Entrées!$B$13*12,EDATE(Entrées!$B$15,A77-1),"")</x:f>
      </x:c>
      <x:c r="C77" s="10">
        <x:f>IF(A77&lt;=Entrées!$B$13*12,G76,"")</x:f>
      </x:c>
      <x:c r="D77" s="10">
        <x:f>IF(A77&lt;=Entrées!$B$13*12,C77*Entrées!$B$12/12,"")</x:f>
      </x:c>
      <x:c r="E77" s="10">
        <x:f>IF(A77&lt;=Entrées!$B$13*12,F77-D77,"")</x:f>
      </x:c>
      <x:c r="F77" s="10">
        <x:f>IF(A77&lt;=Entrées!$B$13*12,Entrées!$B$17,"")</x:f>
      </x:c>
      <x:c r="G77" s="10">
        <x:f>IF(A77&lt;=Entrées!$B$13*12,C77-E77,"")</x:f>
      </x:c>
    </x:row>
    <x:row r="78">
      <x:c r="A78" s="12">
        <x:v>75</x:v>
      </x:c>
      <x:c r="B78" s="15">
        <x:f>IF(A78&lt;=Entrées!$B$13*12,EDATE(Entrées!$B$15,A78-1),"")</x:f>
      </x:c>
      <x:c r="C78" s="10">
        <x:f>IF(A78&lt;=Entrées!$B$13*12,G77,"")</x:f>
      </x:c>
      <x:c r="D78" s="10">
        <x:f>IF(A78&lt;=Entrées!$B$13*12,C78*Entrées!$B$12/12,"")</x:f>
      </x:c>
      <x:c r="E78" s="10">
        <x:f>IF(A78&lt;=Entrées!$B$13*12,F78-D78,"")</x:f>
      </x:c>
      <x:c r="F78" s="10">
        <x:f>IF(A78&lt;=Entrées!$B$13*12,Entrées!$B$17,"")</x:f>
      </x:c>
      <x:c r="G78" s="10">
        <x:f>IF(A78&lt;=Entrées!$B$13*12,C78-E78,"")</x:f>
      </x:c>
    </x:row>
    <x:row r="79">
      <x:c r="A79" s="12">
        <x:v>76</x:v>
      </x:c>
      <x:c r="B79" s="15">
        <x:f>IF(A79&lt;=Entrées!$B$13*12,EDATE(Entrées!$B$15,A79-1),"")</x:f>
      </x:c>
      <x:c r="C79" s="10">
        <x:f>IF(A79&lt;=Entrées!$B$13*12,G78,"")</x:f>
      </x:c>
      <x:c r="D79" s="10">
        <x:f>IF(A79&lt;=Entrées!$B$13*12,C79*Entrées!$B$12/12,"")</x:f>
      </x:c>
      <x:c r="E79" s="10">
        <x:f>IF(A79&lt;=Entrées!$B$13*12,F79-D79,"")</x:f>
      </x:c>
      <x:c r="F79" s="10">
        <x:f>IF(A79&lt;=Entrées!$B$13*12,Entrées!$B$17,"")</x:f>
      </x:c>
      <x:c r="G79" s="10">
        <x:f>IF(A79&lt;=Entrées!$B$13*12,C79-E79,"")</x:f>
      </x:c>
    </x:row>
    <x:row r="80">
      <x:c r="A80" s="12">
        <x:v>77</x:v>
      </x:c>
      <x:c r="B80" s="15">
        <x:f>IF(A80&lt;=Entrées!$B$13*12,EDATE(Entrées!$B$15,A80-1),"")</x:f>
      </x:c>
      <x:c r="C80" s="10">
        <x:f>IF(A80&lt;=Entrées!$B$13*12,G79,"")</x:f>
      </x:c>
      <x:c r="D80" s="10">
        <x:f>IF(A80&lt;=Entrées!$B$13*12,C80*Entrées!$B$12/12,"")</x:f>
      </x:c>
      <x:c r="E80" s="10">
        <x:f>IF(A80&lt;=Entrées!$B$13*12,F80-D80,"")</x:f>
      </x:c>
      <x:c r="F80" s="10">
        <x:f>IF(A80&lt;=Entrées!$B$13*12,Entrées!$B$17,"")</x:f>
      </x:c>
      <x:c r="G80" s="10">
        <x:f>IF(A80&lt;=Entrées!$B$13*12,C80-E80,"")</x:f>
      </x:c>
    </x:row>
    <x:row r="81">
      <x:c r="A81" s="12">
        <x:v>78</x:v>
      </x:c>
      <x:c r="B81" s="15">
        <x:f>IF(A81&lt;=Entrées!$B$13*12,EDATE(Entrées!$B$15,A81-1),"")</x:f>
      </x:c>
      <x:c r="C81" s="10">
        <x:f>IF(A81&lt;=Entrées!$B$13*12,G80,"")</x:f>
      </x:c>
      <x:c r="D81" s="10">
        <x:f>IF(A81&lt;=Entrées!$B$13*12,C81*Entrées!$B$12/12,"")</x:f>
      </x:c>
      <x:c r="E81" s="10">
        <x:f>IF(A81&lt;=Entrées!$B$13*12,F81-D81,"")</x:f>
      </x:c>
      <x:c r="F81" s="10">
        <x:f>IF(A81&lt;=Entrées!$B$13*12,Entrées!$B$17,"")</x:f>
      </x:c>
      <x:c r="G81" s="10">
        <x:f>IF(A81&lt;=Entrées!$B$13*12,C81-E81,"")</x:f>
      </x:c>
    </x:row>
    <x:row r="82">
      <x:c r="A82" s="12">
        <x:v>79</x:v>
      </x:c>
      <x:c r="B82" s="15">
        <x:f>IF(A82&lt;=Entrées!$B$13*12,EDATE(Entrées!$B$15,A82-1),"")</x:f>
      </x:c>
      <x:c r="C82" s="10">
        <x:f>IF(A82&lt;=Entrées!$B$13*12,G81,"")</x:f>
      </x:c>
      <x:c r="D82" s="10">
        <x:f>IF(A82&lt;=Entrées!$B$13*12,C82*Entrées!$B$12/12,"")</x:f>
      </x:c>
      <x:c r="E82" s="10">
        <x:f>IF(A82&lt;=Entrées!$B$13*12,F82-D82,"")</x:f>
      </x:c>
      <x:c r="F82" s="10">
        <x:f>IF(A82&lt;=Entrées!$B$13*12,Entrées!$B$17,"")</x:f>
      </x:c>
      <x:c r="G82" s="10">
        <x:f>IF(A82&lt;=Entrées!$B$13*12,C82-E82,"")</x:f>
      </x:c>
    </x:row>
    <x:row r="83">
      <x:c r="A83" s="12">
        <x:v>80</x:v>
      </x:c>
      <x:c r="B83" s="15">
        <x:f>IF(A83&lt;=Entrées!$B$13*12,EDATE(Entrées!$B$15,A83-1),"")</x:f>
      </x:c>
      <x:c r="C83" s="10">
        <x:f>IF(A83&lt;=Entrées!$B$13*12,G82,"")</x:f>
      </x:c>
      <x:c r="D83" s="10">
        <x:f>IF(A83&lt;=Entrées!$B$13*12,C83*Entrées!$B$12/12,"")</x:f>
      </x:c>
      <x:c r="E83" s="10">
        <x:f>IF(A83&lt;=Entrées!$B$13*12,F83-D83,"")</x:f>
      </x:c>
      <x:c r="F83" s="10">
        <x:f>IF(A83&lt;=Entrées!$B$13*12,Entrées!$B$17,"")</x:f>
      </x:c>
      <x:c r="G83" s="10">
        <x:f>IF(A83&lt;=Entrées!$B$13*12,C83-E83,"")</x:f>
      </x:c>
    </x:row>
    <x:row r="84">
      <x:c r="A84" s="12">
        <x:v>81</x:v>
      </x:c>
      <x:c r="B84" s="15">
        <x:f>IF(A84&lt;=Entrées!$B$13*12,EDATE(Entrées!$B$15,A84-1),"")</x:f>
      </x:c>
      <x:c r="C84" s="10">
        <x:f>IF(A84&lt;=Entrées!$B$13*12,G83,"")</x:f>
      </x:c>
      <x:c r="D84" s="10">
        <x:f>IF(A84&lt;=Entrées!$B$13*12,C84*Entrées!$B$12/12,"")</x:f>
      </x:c>
      <x:c r="E84" s="10">
        <x:f>IF(A84&lt;=Entrées!$B$13*12,F84-D84,"")</x:f>
      </x:c>
      <x:c r="F84" s="10">
        <x:f>IF(A84&lt;=Entrées!$B$13*12,Entrées!$B$17,"")</x:f>
      </x:c>
      <x:c r="G84" s="10">
        <x:f>IF(A84&lt;=Entrées!$B$13*12,C84-E84,"")</x:f>
      </x:c>
    </x:row>
    <x:row r="85">
      <x:c r="A85" s="12">
        <x:v>82</x:v>
      </x:c>
      <x:c r="B85" s="15">
        <x:f>IF(A85&lt;=Entrées!$B$13*12,EDATE(Entrées!$B$15,A85-1),"")</x:f>
      </x:c>
      <x:c r="C85" s="10">
        <x:f>IF(A85&lt;=Entrées!$B$13*12,G84,"")</x:f>
      </x:c>
      <x:c r="D85" s="10">
        <x:f>IF(A85&lt;=Entrées!$B$13*12,C85*Entrées!$B$12/12,"")</x:f>
      </x:c>
      <x:c r="E85" s="10">
        <x:f>IF(A85&lt;=Entrées!$B$13*12,F85-D85,"")</x:f>
      </x:c>
      <x:c r="F85" s="10">
        <x:f>IF(A85&lt;=Entrées!$B$13*12,Entrées!$B$17,"")</x:f>
      </x:c>
      <x:c r="G85" s="10">
        <x:f>IF(A85&lt;=Entrées!$B$13*12,C85-E85,"")</x:f>
      </x:c>
    </x:row>
    <x:row r="86">
      <x:c r="A86" s="12">
        <x:v>83</x:v>
      </x:c>
      <x:c r="B86" s="15">
        <x:f>IF(A86&lt;=Entrées!$B$13*12,EDATE(Entrées!$B$15,A86-1),"")</x:f>
      </x:c>
      <x:c r="C86" s="10">
        <x:f>IF(A86&lt;=Entrées!$B$13*12,G85,"")</x:f>
      </x:c>
      <x:c r="D86" s="10">
        <x:f>IF(A86&lt;=Entrées!$B$13*12,C86*Entrées!$B$12/12,"")</x:f>
      </x:c>
      <x:c r="E86" s="10">
        <x:f>IF(A86&lt;=Entrées!$B$13*12,F86-D86,"")</x:f>
      </x:c>
      <x:c r="F86" s="10">
        <x:f>IF(A86&lt;=Entrées!$B$13*12,Entrées!$B$17,"")</x:f>
      </x:c>
      <x:c r="G86" s="10">
        <x:f>IF(A86&lt;=Entrées!$B$13*12,C86-E86,"")</x:f>
      </x:c>
    </x:row>
    <x:row r="87">
      <x:c r="A87" s="12">
        <x:v>84</x:v>
      </x:c>
      <x:c r="B87" s="15">
        <x:f>IF(A87&lt;=Entrées!$B$13*12,EDATE(Entrées!$B$15,A87-1),"")</x:f>
      </x:c>
      <x:c r="C87" s="10">
        <x:f>IF(A87&lt;=Entrées!$B$13*12,G86,"")</x:f>
      </x:c>
      <x:c r="D87" s="10">
        <x:f>IF(A87&lt;=Entrées!$B$13*12,C87*Entrées!$B$12/12,"")</x:f>
      </x:c>
      <x:c r="E87" s="10">
        <x:f>IF(A87&lt;=Entrées!$B$13*12,F87-D87,"")</x:f>
      </x:c>
      <x:c r="F87" s="10">
        <x:f>IF(A87&lt;=Entrées!$B$13*12,Entrées!$B$17,"")</x:f>
      </x:c>
      <x:c r="G87" s="10">
        <x:f>IF(A87&lt;=Entrées!$B$13*12,C87-E87,"")</x:f>
      </x:c>
    </x:row>
    <x:row r="88">
      <x:c r="A88" s="12">
        <x:v>85</x:v>
      </x:c>
      <x:c r="B88" s="15">
        <x:f>IF(A88&lt;=Entrées!$B$13*12,EDATE(Entrées!$B$15,A88-1),"")</x:f>
      </x:c>
      <x:c r="C88" s="10">
        <x:f>IF(A88&lt;=Entrées!$B$13*12,G87,"")</x:f>
      </x:c>
      <x:c r="D88" s="10">
        <x:f>IF(A88&lt;=Entrées!$B$13*12,C88*Entrées!$B$12/12,"")</x:f>
      </x:c>
      <x:c r="E88" s="10">
        <x:f>IF(A88&lt;=Entrées!$B$13*12,F88-D88,"")</x:f>
      </x:c>
      <x:c r="F88" s="10">
        <x:f>IF(A88&lt;=Entrées!$B$13*12,Entrées!$B$17,"")</x:f>
      </x:c>
      <x:c r="G88" s="10">
        <x:f>IF(A88&lt;=Entrées!$B$13*12,C88-E88,"")</x:f>
      </x:c>
    </x:row>
    <x:row r="89">
      <x:c r="A89" s="12">
        <x:v>86</x:v>
      </x:c>
      <x:c r="B89" s="15">
        <x:f>IF(A89&lt;=Entrées!$B$13*12,EDATE(Entrées!$B$15,A89-1),"")</x:f>
      </x:c>
      <x:c r="C89" s="10">
        <x:f>IF(A89&lt;=Entrées!$B$13*12,G88,"")</x:f>
      </x:c>
      <x:c r="D89" s="10">
        <x:f>IF(A89&lt;=Entrées!$B$13*12,C89*Entrées!$B$12/12,"")</x:f>
      </x:c>
      <x:c r="E89" s="10">
        <x:f>IF(A89&lt;=Entrées!$B$13*12,F89-D89,"")</x:f>
      </x:c>
      <x:c r="F89" s="10">
        <x:f>IF(A89&lt;=Entrées!$B$13*12,Entrées!$B$17,"")</x:f>
      </x:c>
      <x:c r="G89" s="10">
        <x:f>IF(A89&lt;=Entrées!$B$13*12,C89-E89,"")</x:f>
      </x:c>
    </x:row>
    <x:row r="90">
      <x:c r="A90" s="12">
        <x:v>87</x:v>
      </x:c>
      <x:c r="B90" s="15">
        <x:f>IF(A90&lt;=Entrées!$B$13*12,EDATE(Entrées!$B$15,A90-1),"")</x:f>
      </x:c>
      <x:c r="C90" s="10">
        <x:f>IF(A90&lt;=Entrées!$B$13*12,G89,"")</x:f>
      </x:c>
      <x:c r="D90" s="10">
        <x:f>IF(A90&lt;=Entrées!$B$13*12,C90*Entrées!$B$12/12,"")</x:f>
      </x:c>
      <x:c r="E90" s="10">
        <x:f>IF(A90&lt;=Entrées!$B$13*12,F90-D90,"")</x:f>
      </x:c>
      <x:c r="F90" s="10">
        <x:f>IF(A90&lt;=Entrées!$B$13*12,Entrées!$B$17,"")</x:f>
      </x:c>
      <x:c r="G90" s="10">
        <x:f>IF(A90&lt;=Entrées!$B$13*12,C90-E90,"")</x:f>
      </x:c>
    </x:row>
    <x:row r="91">
      <x:c r="A91" s="12">
        <x:v>88</x:v>
      </x:c>
      <x:c r="B91" s="15">
        <x:f>IF(A91&lt;=Entrées!$B$13*12,EDATE(Entrées!$B$15,A91-1),"")</x:f>
      </x:c>
      <x:c r="C91" s="10">
        <x:f>IF(A91&lt;=Entrées!$B$13*12,G90,"")</x:f>
      </x:c>
      <x:c r="D91" s="10">
        <x:f>IF(A91&lt;=Entrées!$B$13*12,C91*Entrées!$B$12/12,"")</x:f>
      </x:c>
      <x:c r="E91" s="10">
        <x:f>IF(A91&lt;=Entrées!$B$13*12,F91-D91,"")</x:f>
      </x:c>
      <x:c r="F91" s="10">
        <x:f>IF(A91&lt;=Entrées!$B$13*12,Entrées!$B$17,"")</x:f>
      </x:c>
      <x:c r="G91" s="10">
        <x:f>IF(A91&lt;=Entrées!$B$13*12,C91-E91,"")</x:f>
      </x:c>
    </x:row>
    <x:row r="92">
      <x:c r="A92" s="12">
        <x:v>89</x:v>
      </x:c>
      <x:c r="B92" s="15">
        <x:f>IF(A92&lt;=Entrées!$B$13*12,EDATE(Entrées!$B$15,A92-1),"")</x:f>
      </x:c>
      <x:c r="C92" s="10">
        <x:f>IF(A92&lt;=Entrées!$B$13*12,G91,"")</x:f>
      </x:c>
      <x:c r="D92" s="10">
        <x:f>IF(A92&lt;=Entrées!$B$13*12,C92*Entrées!$B$12/12,"")</x:f>
      </x:c>
      <x:c r="E92" s="10">
        <x:f>IF(A92&lt;=Entrées!$B$13*12,F92-D92,"")</x:f>
      </x:c>
      <x:c r="F92" s="10">
        <x:f>IF(A92&lt;=Entrées!$B$13*12,Entrées!$B$17,"")</x:f>
      </x:c>
      <x:c r="G92" s="10">
        <x:f>IF(A92&lt;=Entrées!$B$13*12,C92-E92,"")</x:f>
      </x:c>
    </x:row>
    <x:row r="93">
      <x:c r="A93" s="12">
        <x:v>90</x:v>
      </x:c>
      <x:c r="B93" s="15">
        <x:f>IF(A93&lt;=Entrées!$B$13*12,EDATE(Entrées!$B$15,A93-1),"")</x:f>
      </x:c>
      <x:c r="C93" s="10">
        <x:f>IF(A93&lt;=Entrées!$B$13*12,G92,"")</x:f>
      </x:c>
      <x:c r="D93" s="10">
        <x:f>IF(A93&lt;=Entrées!$B$13*12,C93*Entrées!$B$12/12,"")</x:f>
      </x:c>
      <x:c r="E93" s="10">
        <x:f>IF(A93&lt;=Entrées!$B$13*12,F93-D93,"")</x:f>
      </x:c>
      <x:c r="F93" s="10">
        <x:f>IF(A93&lt;=Entrées!$B$13*12,Entrées!$B$17,"")</x:f>
      </x:c>
      <x:c r="G93" s="10">
        <x:f>IF(A93&lt;=Entrées!$B$13*12,C93-E93,"")</x:f>
      </x:c>
    </x:row>
    <x:row r="94">
      <x:c r="A94" s="12">
        <x:v>91</x:v>
      </x:c>
      <x:c r="B94" s="15">
        <x:f>IF(A94&lt;=Entrées!$B$13*12,EDATE(Entrées!$B$15,A94-1),"")</x:f>
      </x:c>
      <x:c r="C94" s="10">
        <x:f>IF(A94&lt;=Entrées!$B$13*12,G93,"")</x:f>
      </x:c>
      <x:c r="D94" s="10">
        <x:f>IF(A94&lt;=Entrées!$B$13*12,C94*Entrées!$B$12/12,"")</x:f>
      </x:c>
      <x:c r="E94" s="10">
        <x:f>IF(A94&lt;=Entrées!$B$13*12,F94-D94,"")</x:f>
      </x:c>
      <x:c r="F94" s="10">
        <x:f>IF(A94&lt;=Entrées!$B$13*12,Entrées!$B$17,"")</x:f>
      </x:c>
      <x:c r="G94" s="10">
        <x:f>IF(A94&lt;=Entrées!$B$13*12,C94-E94,"")</x:f>
      </x:c>
    </x:row>
    <x:row r="95">
      <x:c r="A95" s="12">
        <x:v>92</x:v>
      </x:c>
      <x:c r="B95" s="15">
        <x:f>IF(A95&lt;=Entrées!$B$13*12,EDATE(Entrées!$B$15,A95-1),"")</x:f>
      </x:c>
      <x:c r="C95" s="10">
        <x:f>IF(A95&lt;=Entrées!$B$13*12,G94,"")</x:f>
      </x:c>
      <x:c r="D95" s="10">
        <x:f>IF(A95&lt;=Entrées!$B$13*12,C95*Entrées!$B$12/12,"")</x:f>
      </x:c>
      <x:c r="E95" s="10">
        <x:f>IF(A95&lt;=Entrées!$B$13*12,F95-D95,"")</x:f>
      </x:c>
      <x:c r="F95" s="10">
        <x:f>IF(A95&lt;=Entrées!$B$13*12,Entrées!$B$17,"")</x:f>
      </x:c>
      <x:c r="G95" s="10">
        <x:f>IF(A95&lt;=Entrées!$B$13*12,C95-E95,"")</x:f>
      </x:c>
    </x:row>
    <x:row r="96">
      <x:c r="A96" s="12">
        <x:v>93</x:v>
      </x:c>
      <x:c r="B96" s="15">
        <x:f>IF(A96&lt;=Entrées!$B$13*12,EDATE(Entrées!$B$15,A96-1),"")</x:f>
      </x:c>
      <x:c r="C96" s="10">
        <x:f>IF(A96&lt;=Entrées!$B$13*12,G95,"")</x:f>
      </x:c>
      <x:c r="D96" s="10">
        <x:f>IF(A96&lt;=Entrées!$B$13*12,C96*Entrées!$B$12/12,"")</x:f>
      </x:c>
      <x:c r="E96" s="10">
        <x:f>IF(A96&lt;=Entrées!$B$13*12,F96-D96,"")</x:f>
      </x:c>
      <x:c r="F96" s="10">
        <x:f>IF(A96&lt;=Entrées!$B$13*12,Entrées!$B$17,"")</x:f>
      </x:c>
      <x:c r="G96" s="10">
        <x:f>IF(A96&lt;=Entrées!$B$13*12,C96-E96,"")</x:f>
      </x:c>
    </x:row>
    <x:row r="97">
      <x:c r="A97" s="12">
        <x:v>94</x:v>
      </x:c>
      <x:c r="B97" s="15">
        <x:f>IF(A97&lt;=Entrées!$B$13*12,EDATE(Entrées!$B$15,A97-1),"")</x:f>
      </x:c>
      <x:c r="C97" s="10">
        <x:f>IF(A97&lt;=Entrées!$B$13*12,G96,"")</x:f>
      </x:c>
      <x:c r="D97" s="10">
        <x:f>IF(A97&lt;=Entrées!$B$13*12,C97*Entrées!$B$12/12,"")</x:f>
      </x:c>
      <x:c r="E97" s="10">
        <x:f>IF(A97&lt;=Entrées!$B$13*12,F97-D97,"")</x:f>
      </x:c>
      <x:c r="F97" s="10">
        <x:f>IF(A97&lt;=Entrées!$B$13*12,Entrées!$B$17,"")</x:f>
      </x:c>
      <x:c r="G97" s="10">
        <x:f>IF(A97&lt;=Entrées!$B$13*12,C97-E97,"")</x:f>
      </x:c>
    </x:row>
    <x:row r="98">
      <x:c r="A98" s="12">
        <x:v>95</x:v>
      </x:c>
      <x:c r="B98" s="15">
        <x:f>IF(A98&lt;=Entrées!$B$13*12,EDATE(Entrées!$B$15,A98-1),"")</x:f>
      </x:c>
      <x:c r="C98" s="10">
        <x:f>IF(A98&lt;=Entrées!$B$13*12,G97,"")</x:f>
      </x:c>
      <x:c r="D98" s="10">
        <x:f>IF(A98&lt;=Entrées!$B$13*12,C98*Entrées!$B$12/12,"")</x:f>
      </x:c>
      <x:c r="E98" s="10">
        <x:f>IF(A98&lt;=Entrées!$B$13*12,F98-D98,"")</x:f>
      </x:c>
      <x:c r="F98" s="10">
        <x:f>IF(A98&lt;=Entrées!$B$13*12,Entrées!$B$17,"")</x:f>
      </x:c>
      <x:c r="G98" s="10">
        <x:f>IF(A98&lt;=Entrées!$B$13*12,C98-E98,"")</x:f>
      </x:c>
    </x:row>
    <x:row r="99">
      <x:c r="A99" s="12">
        <x:v>96</x:v>
      </x:c>
      <x:c r="B99" s="15">
        <x:f>IF(A99&lt;=Entrées!$B$13*12,EDATE(Entrées!$B$15,A99-1),"")</x:f>
      </x:c>
      <x:c r="C99" s="10">
        <x:f>IF(A99&lt;=Entrées!$B$13*12,G98,"")</x:f>
      </x:c>
      <x:c r="D99" s="10">
        <x:f>IF(A99&lt;=Entrées!$B$13*12,C99*Entrées!$B$12/12,"")</x:f>
      </x:c>
      <x:c r="E99" s="10">
        <x:f>IF(A99&lt;=Entrées!$B$13*12,F99-D99,"")</x:f>
      </x:c>
      <x:c r="F99" s="10">
        <x:f>IF(A99&lt;=Entrées!$B$13*12,Entrées!$B$17,"")</x:f>
      </x:c>
      <x:c r="G99" s="10">
        <x:f>IF(A99&lt;=Entrées!$B$13*12,C99-E99,"")</x:f>
      </x:c>
    </x:row>
    <x:row r="100">
      <x:c r="A100" s="12">
        <x:v>97</x:v>
      </x:c>
      <x:c r="B100" s="15">
        <x:f>IF(A100&lt;=Entrées!$B$13*12,EDATE(Entrées!$B$15,A100-1),"")</x:f>
      </x:c>
      <x:c r="C100" s="10">
        <x:f>IF(A100&lt;=Entrées!$B$13*12,G99,"")</x:f>
      </x:c>
      <x:c r="D100" s="10">
        <x:f>IF(A100&lt;=Entrées!$B$13*12,C100*Entrées!$B$12/12,"")</x:f>
      </x:c>
      <x:c r="E100" s="10">
        <x:f>IF(A100&lt;=Entrées!$B$13*12,F100-D100,"")</x:f>
      </x:c>
      <x:c r="F100" s="10">
        <x:f>IF(A100&lt;=Entrées!$B$13*12,Entrées!$B$17,"")</x:f>
      </x:c>
      <x:c r="G100" s="10">
        <x:f>IF(A100&lt;=Entrées!$B$13*12,C100-E100,"")</x:f>
      </x:c>
    </x:row>
    <x:row r="101">
      <x:c r="A101" s="12">
        <x:v>98</x:v>
      </x:c>
      <x:c r="B101" s="15">
        <x:f>IF(A101&lt;=Entrées!$B$13*12,EDATE(Entrées!$B$15,A101-1),"")</x:f>
      </x:c>
      <x:c r="C101" s="10">
        <x:f>IF(A101&lt;=Entrées!$B$13*12,G100,"")</x:f>
      </x:c>
      <x:c r="D101" s="10">
        <x:f>IF(A101&lt;=Entrées!$B$13*12,C101*Entrées!$B$12/12,"")</x:f>
      </x:c>
      <x:c r="E101" s="10">
        <x:f>IF(A101&lt;=Entrées!$B$13*12,F101-D101,"")</x:f>
      </x:c>
      <x:c r="F101" s="10">
        <x:f>IF(A101&lt;=Entrées!$B$13*12,Entrées!$B$17,"")</x:f>
      </x:c>
      <x:c r="G101" s="10">
        <x:f>IF(A101&lt;=Entrées!$B$13*12,C101-E101,"")</x:f>
      </x:c>
    </x:row>
    <x:row r="102">
      <x:c r="A102" s="12">
        <x:v>99</x:v>
      </x:c>
      <x:c r="B102" s="15">
        <x:f>IF(A102&lt;=Entrées!$B$13*12,EDATE(Entrées!$B$15,A102-1),"")</x:f>
      </x:c>
      <x:c r="C102" s="10">
        <x:f>IF(A102&lt;=Entrées!$B$13*12,G101,"")</x:f>
      </x:c>
      <x:c r="D102" s="10">
        <x:f>IF(A102&lt;=Entrées!$B$13*12,C102*Entrées!$B$12/12,"")</x:f>
      </x:c>
      <x:c r="E102" s="10">
        <x:f>IF(A102&lt;=Entrées!$B$13*12,F102-D102,"")</x:f>
      </x:c>
      <x:c r="F102" s="10">
        <x:f>IF(A102&lt;=Entrées!$B$13*12,Entrées!$B$17,"")</x:f>
      </x:c>
      <x:c r="G102" s="10">
        <x:f>IF(A102&lt;=Entrées!$B$13*12,C102-E102,"")</x:f>
      </x:c>
    </x:row>
    <x:row r="103">
      <x:c r="A103" s="12">
        <x:v>100</x:v>
      </x:c>
      <x:c r="B103" s="15">
        <x:f>IF(A103&lt;=Entrées!$B$13*12,EDATE(Entrées!$B$15,A103-1),"")</x:f>
      </x:c>
      <x:c r="C103" s="10">
        <x:f>IF(A103&lt;=Entrées!$B$13*12,G102,"")</x:f>
      </x:c>
      <x:c r="D103" s="10">
        <x:f>IF(A103&lt;=Entrées!$B$13*12,C103*Entrées!$B$12/12,"")</x:f>
      </x:c>
      <x:c r="E103" s="10">
        <x:f>IF(A103&lt;=Entrées!$B$13*12,F103-D103,"")</x:f>
      </x:c>
      <x:c r="F103" s="10">
        <x:f>IF(A103&lt;=Entrées!$B$13*12,Entrées!$B$17,"")</x:f>
      </x:c>
      <x:c r="G103" s="10">
        <x:f>IF(A103&lt;=Entrées!$B$13*12,C103-E103,"")</x:f>
      </x:c>
    </x:row>
    <x:row r="104">
      <x:c r="A104" s="12">
        <x:v>101</x:v>
      </x:c>
      <x:c r="B104" s="15">
        <x:f>IF(A104&lt;=Entrées!$B$13*12,EDATE(Entrées!$B$15,A104-1),"")</x:f>
      </x:c>
      <x:c r="C104" s="10">
        <x:f>IF(A104&lt;=Entrées!$B$13*12,G103,"")</x:f>
      </x:c>
      <x:c r="D104" s="10">
        <x:f>IF(A104&lt;=Entrées!$B$13*12,C104*Entrées!$B$12/12,"")</x:f>
      </x:c>
      <x:c r="E104" s="10">
        <x:f>IF(A104&lt;=Entrées!$B$13*12,F104-D104,"")</x:f>
      </x:c>
      <x:c r="F104" s="10">
        <x:f>IF(A104&lt;=Entrées!$B$13*12,Entrées!$B$17,"")</x:f>
      </x:c>
      <x:c r="G104" s="10">
        <x:f>IF(A104&lt;=Entrées!$B$13*12,C104-E104,"")</x:f>
      </x:c>
    </x:row>
    <x:row r="105">
      <x:c r="A105" s="12">
        <x:v>102</x:v>
      </x:c>
      <x:c r="B105" s="15">
        <x:f>IF(A105&lt;=Entrées!$B$13*12,EDATE(Entrées!$B$15,A105-1),"")</x:f>
      </x:c>
      <x:c r="C105" s="10">
        <x:f>IF(A105&lt;=Entrées!$B$13*12,G104,"")</x:f>
      </x:c>
      <x:c r="D105" s="10">
        <x:f>IF(A105&lt;=Entrées!$B$13*12,C105*Entrées!$B$12/12,"")</x:f>
      </x:c>
      <x:c r="E105" s="10">
        <x:f>IF(A105&lt;=Entrées!$B$13*12,F105-D105,"")</x:f>
      </x:c>
      <x:c r="F105" s="10">
        <x:f>IF(A105&lt;=Entrées!$B$13*12,Entrées!$B$17,"")</x:f>
      </x:c>
      <x:c r="G105" s="10">
        <x:f>IF(A105&lt;=Entrées!$B$13*12,C105-E105,"")</x:f>
      </x:c>
    </x:row>
    <x:row r="106">
      <x:c r="A106" s="12">
        <x:v>103</x:v>
      </x:c>
      <x:c r="B106" s="15">
        <x:f>IF(A106&lt;=Entrées!$B$13*12,EDATE(Entrées!$B$15,A106-1),"")</x:f>
      </x:c>
      <x:c r="C106" s="10">
        <x:f>IF(A106&lt;=Entrées!$B$13*12,G105,"")</x:f>
      </x:c>
      <x:c r="D106" s="10">
        <x:f>IF(A106&lt;=Entrées!$B$13*12,C106*Entrées!$B$12/12,"")</x:f>
      </x:c>
      <x:c r="E106" s="10">
        <x:f>IF(A106&lt;=Entrées!$B$13*12,F106-D106,"")</x:f>
      </x:c>
      <x:c r="F106" s="10">
        <x:f>IF(A106&lt;=Entrées!$B$13*12,Entrées!$B$17,"")</x:f>
      </x:c>
      <x:c r="G106" s="10">
        <x:f>IF(A106&lt;=Entrées!$B$13*12,C106-E106,"")</x:f>
      </x:c>
    </x:row>
    <x:row r="107">
      <x:c r="A107" s="12">
        <x:v>104</x:v>
      </x:c>
      <x:c r="B107" s="15">
        <x:f>IF(A107&lt;=Entrées!$B$13*12,EDATE(Entrées!$B$15,A107-1),"")</x:f>
      </x:c>
      <x:c r="C107" s="10">
        <x:f>IF(A107&lt;=Entrées!$B$13*12,G106,"")</x:f>
      </x:c>
      <x:c r="D107" s="10">
        <x:f>IF(A107&lt;=Entrées!$B$13*12,C107*Entrées!$B$12/12,"")</x:f>
      </x:c>
      <x:c r="E107" s="10">
        <x:f>IF(A107&lt;=Entrées!$B$13*12,F107-D107,"")</x:f>
      </x:c>
      <x:c r="F107" s="10">
        <x:f>IF(A107&lt;=Entrées!$B$13*12,Entrées!$B$17,"")</x:f>
      </x:c>
      <x:c r="G107" s="10">
        <x:f>IF(A107&lt;=Entrées!$B$13*12,C107-E107,"")</x:f>
      </x:c>
    </x:row>
    <x:row r="108">
      <x:c r="A108" s="12">
        <x:v>105</x:v>
      </x:c>
      <x:c r="B108" s="15">
        <x:f>IF(A108&lt;=Entrées!$B$13*12,EDATE(Entrées!$B$15,A108-1),"")</x:f>
      </x:c>
      <x:c r="C108" s="10">
        <x:f>IF(A108&lt;=Entrées!$B$13*12,G107,"")</x:f>
      </x:c>
      <x:c r="D108" s="10">
        <x:f>IF(A108&lt;=Entrées!$B$13*12,C108*Entrées!$B$12/12,"")</x:f>
      </x:c>
      <x:c r="E108" s="10">
        <x:f>IF(A108&lt;=Entrées!$B$13*12,F108-D108,"")</x:f>
      </x:c>
      <x:c r="F108" s="10">
        <x:f>IF(A108&lt;=Entrées!$B$13*12,Entrées!$B$17,"")</x:f>
      </x:c>
      <x:c r="G108" s="10">
        <x:f>IF(A108&lt;=Entrées!$B$13*12,C108-E108,"")</x:f>
      </x:c>
    </x:row>
    <x:row r="109">
      <x:c r="A109" s="12">
        <x:v>106</x:v>
      </x:c>
      <x:c r="B109" s="15">
        <x:f>IF(A109&lt;=Entrées!$B$13*12,EDATE(Entrées!$B$15,A109-1),"")</x:f>
      </x:c>
      <x:c r="C109" s="10">
        <x:f>IF(A109&lt;=Entrées!$B$13*12,G108,"")</x:f>
      </x:c>
      <x:c r="D109" s="10">
        <x:f>IF(A109&lt;=Entrées!$B$13*12,C109*Entrées!$B$12/12,"")</x:f>
      </x:c>
      <x:c r="E109" s="10">
        <x:f>IF(A109&lt;=Entrées!$B$13*12,F109-D109,"")</x:f>
      </x:c>
      <x:c r="F109" s="10">
        <x:f>IF(A109&lt;=Entrées!$B$13*12,Entrées!$B$17,"")</x:f>
      </x:c>
      <x:c r="G109" s="10">
        <x:f>IF(A109&lt;=Entrées!$B$13*12,C109-E109,"")</x:f>
      </x:c>
    </x:row>
    <x:row r="110">
      <x:c r="A110" s="12">
        <x:v>107</x:v>
      </x:c>
      <x:c r="B110" s="15">
        <x:f>IF(A110&lt;=Entrées!$B$13*12,EDATE(Entrées!$B$15,A110-1),"")</x:f>
      </x:c>
      <x:c r="C110" s="10">
        <x:f>IF(A110&lt;=Entrées!$B$13*12,G109,"")</x:f>
      </x:c>
      <x:c r="D110" s="10">
        <x:f>IF(A110&lt;=Entrées!$B$13*12,C110*Entrées!$B$12/12,"")</x:f>
      </x:c>
      <x:c r="E110" s="10">
        <x:f>IF(A110&lt;=Entrées!$B$13*12,F110-D110,"")</x:f>
      </x:c>
      <x:c r="F110" s="10">
        <x:f>IF(A110&lt;=Entrées!$B$13*12,Entrées!$B$17,"")</x:f>
      </x:c>
      <x:c r="G110" s="10">
        <x:f>IF(A110&lt;=Entrées!$B$13*12,C110-E110,"")</x:f>
      </x:c>
    </x:row>
    <x:row r="111">
      <x:c r="A111" s="12">
        <x:v>108</x:v>
      </x:c>
      <x:c r="B111" s="15">
        <x:f>IF(A111&lt;=Entrées!$B$13*12,EDATE(Entrées!$B$15,A111-1),"")</x:f>
      </x:c>
      <x:c r="C111" s="10">
        <x:f>IF(A111&lt;=Entrées!$B$13*12,G110,"")</x:f>
      </x:c>
      <x:c r="D111" s="10">
        <x:f>IF(A111&lt;=Entrées!$B$13*12,C111*Entrées!$B$12/12,"")</x:f>
      </x:c>
      <x:c r="E111" s="10">
        <x:f>IF(A111&lt;=Entrées!$B$13*12,F111-D111,"")</x:f>
      </x:c>
      <x:c r="F111" s="10">
        <x:f>IF(A111&lt;=Entrées!$B$13*12,Entrées!$B$17,"")</x:f>
      </x:c>
      <x:c r="G111" s="10">
        <x:f>IF(A111&lt;=Entrées!$B$13*12,C111-E111,"")</x:f>
      </x:c>
    </x:row>
    <x:row r="112">
      <x:c r="A112" s="12">
        <x:v>109</x:v>
      </x:c>
      <x:c r="B112" s="15">
        <x:f>IF(A112&lt;=Entrées!$B$13*12,EDATE(Entrées!$B$15,A112-1),"")</x:f>
      </x:c>
      <x:c r="C112" s="10">
        <x:f>IF(A112&lt;=Entrées!$B$13*12,G111,"")</x:f>
      </x:c>
      <x:c r="D112" s="10">
        <x:f>IF(A112&lt;=Entrées!$B$13*12,C112*Entrées!$B$12/12,"")</x:f>
      </x:c>
      <x:c r="E112" s="10">
        <x:f>IF(A112&lt;=Entrées!$B$13*12,F112-D112,"")</x:f>
      </x:c>
      <x:c r="F112" s="10">
        <x:f>IF(A112&lt;=Entrées!$B$13*12,Entrées!$B$17,"")</x:f>
      </x:c>
      <x:c r="G112" s="10">
        <x:f>IF(A112&lt;=Entrées!$B$13*12,C112-E112,"")</x:f>
      </x:c>
    </x:row>
    <x:row r="113">
      <x:c r="A113" s="12">
        <x:v>110</x:v>
      </x:c>
      <x:c r="B113" s="15">
        <x:f>IF(A113&lt;=Entrées!$B$13*12,EDATE(Entrées!$B$15,A113-1),"")</x:f>
      </x:c>
      <x:c r="C113" s="10">
        <x:f>IF(A113&lt;=Entrées!$B$13*12,G112,"")</x:f>
      </x:c>
      <x:c r="D113" s="10">
        <x:f>IF(A113&lt;=Entrées!$B$13*12,C113*Entrées!$B$12/12,"")</x:f>
      </x:c>
      <x:c r="E113" s="10">
        <x:f>IF(A113&lt;=Entrées!$B$13*12,F113-D113,"")</x:f>
      </x:c>
      <x:c r="F113" s="10">
        <x:f>IF(A113&lt;=Entrées!$B$13*12,Entrées!$B$17,"")</x:f>
      </x:c>
      <x:c r="G113" s="10">
        <x:f>IF(A113&lt;=Entrées!$B$13*12,C113-E113,"")</x:f>
      </x:c>
    </x:row>
    <x:row r="114">
      <x:c r="A114" s="12">
        <x:v>111</x:v>
      </x:c>
      <x:c r="B114" s="15">
        <x:f>IF(A114&lt;=Entrées!$B$13*12,EDATE(Entrées!$B$15,A114-1),"")</x:f>
      </x:c>
      <x:c r="C114" s="10">
        <x:f>IF(A114&lt;=Entrées!$B$13*12,G113,"")</x:f>
      </x:c>
      <x:c r="D114" s="10">
        <x:f>IF(A114&lt;=Entrées!$B$13*12,C114*Entrées!$B$12/12,"")</x:f>
      </x:c>
      <x:c r="E114" s="10">
        <x:f>IF(A114&lt;=Entrées!$B$13*12,F114-D114,"")</x:f>
      </x:c>
      <x:c r="F114" s="10">
        <x:f>IF(A114&lt;=Entrées!$B$13*12,Entrées!$B$17,"")</x:f>
      </x:c>
      <x:c r="G114" s="10">
        <x:f>IF(A114&lt;=Entrées!$B$13*12,C114-E114,"")</x:f>
      </x:c>
    </x:row>
    <x:row r="115">
      <x:c r="A115" s="12">
        <x:v>112</x:v>
      </x:c>
      <x:c r="B115" s="15">
        <x:f>IF(A115&lt;=Entrées!$B$13*12,EDATE(Entrées!$B$15,A115-1),"")</x:f>
      </x:c>
      <x:c r="C115" s="10">
        <x:f>IF(A115&lt;=Entrées!$B$13*12,G114,"")</x:f>
      </x:c>
      <x:c r="D115" s="10">
        <x:f>IF(A115&lt;=Entrées!$B$13*12,C115*Entrées!$B$12/12,"")</x:f>
      </x:c>
      <x:c r="E115" s="10">
        <x:f>IF(A115&lt;=Entrées!$B$13*12,F115-D115,"")</x:f>
      </x:c>
      <x:c r="F115" s="10">
        <x:f>IF(A115&lt;=Entrées!$B$13*12,Entrées!$B$17,"")</x:f>
      </x:c>
      <x:c r="G115" s="10">
        <x:f>IF(A115&lt;=Entrées!$B$13*12,C115-E115,"")</x:f>
      </x:c>
    </x:row>
    <x:row r="116">
      <x:c r="A116" s="12">
        <x:v>113</x:v>
      </x:c>
      <x:c r="B116" s="15">
        <x:f>IF(A116&lt;=Entrées!$B$13*12,EDATE(Entrées!$B$15,A116-1),"")</x:f>
      </x:c>
      <x:c r="C116" s="10">
        <x:f>IF(A116&lt;=Entrées!$B$13*12,G115,"")</x:f>
      </x:c>
      <x:c r="D116" s="10">
        <x:f>IF(A116&lt;=Entrées!$B$13*12,C116*Entrées!$B$12/12,"")</x:f>
      </x:c>
      <x:c r="E116" s="10">
        <x:f>IF(A116&lt;=Entrées!$B$13*12,F116-D116,"")</x:f>
      </x:c>
      <x:c r="F116" s="10">
        <x:f>IF(A116&lt;=Entrées!$B$13*12,Entrées!$B$17,"")</x:f>
      </x:c>
      <x:c r="G116" s="10">
        <x:f>IF(A116&lt;=Entrées!$B$13*12,C116-E116,"")</x:f>
      </x:c>
    </x:row>
    <x:row r="117">
      <x:c r="A117" s="12">
        <x:v>114</x:v>
      </x:c>
      <x:c r="B117" s="15">
        <x:f>IF(A117&lt;=Entrées!$B$13*12,EDATE(Entrées!$B$15,A117-1),"")</x:f>
      </x:c>
      <x:c r="C117" s="10">
        <x:f>IF(A117&lt;=Entrées!$B$13*12,G116,"")</x:f>
      </x:c>
      <x:c r="D117" s="10">
        <x:f>IF(A117&lt;=Entrées!$B$13*12,C117*Entrées!$B$12/12,"")</x:f>
      </x:c>
      <x:c r="E117" s="10">
        <x:f>IF(A117&lt;=Entrées!$B$13*12,F117-D117,"")</x:f>
      </x:c>
      <x:c r="F117" s="10">
        <x:f>IF(A117&lt;=Entrées!$B$13*12,Entrées!$B$17,"")</x:f>
      </x:c>
      <x:c r="G117" s="10">
        <x:f>IF(A117&lt;=Entrées!$B$13*12,C117-E117,"")</x:f>
      </x:c>
    </x:row>
    <x:row r="118">
      <x:c r="A118" s="12">
        <x:v>115</x:v>
      </x:c>
      <x:c r="B118" s="15">
        <x:f>IF(A118&lt;=Entrées!$B$13*12,EDATE(Entrées!$B$15,A118-1),"")</x:f>
      </x:c>
      <x:c r="C118" s="10">
        <x:f>IF(A118&lt;=Entrées!$B$13*12,G117,"")</x:f>
      </x:c>
      <x:c r="D118" s="10">
        <x:f>IF(A118&lt;=Entrées!$B$13*12,C118*Entrées!$B$12/12,"")</x:f>
      </x:c>
      <x:c r="E118" s="10">
        <x:f>IF(A118&lt;=Entrées!$B$13*12,F118-D118,"")</x:f>
      </x:c>
      <x:c r="F118" s="10">
        <x:f>IF(A118&lt;=Entrées!$B$13*12,Entrées!$B$17,"")</x:f>
      </x:c>
      <x:c r="G118" s="10">
        <x:f>IF(A118&lt;=Entrées!$B$13*12,C118-E118,"")</x:f>
      </x:c>
    </x:row>
    <x:row r="119">
      <x:c r="A119" s="12">
        <x:v>116</x:v>
      </x:c>
      <x:c r="B119" s="15">
        <x:f>IF(A119&lt;=Entrées!$B$13*12,EDATE(Entrées!$B$15,A119-1),"")</x:f>
      </x:c>
      <x:c r="C119" s="10">
        <x:f>IF(A119&lt;=Entrées!$B$13*12,G118,"")</x:f>
      </x:c>
      <x:c r="D119" s="10">
        <x:f>IF(A119&lt;=Entrées!$B$13*12,C119*Entrées!$B$12/12,"")</x:f>
      </x:c>
      <x:c r="E119" s="10">
        <x:f>IF(A119&lt;=Entrées!$B$13*12,F119-D119,"")</x:f>
      </x:c>
      <x:c r="F119" s="10">
        <x:f>IF(A119&lt;=Entrées!$B$13*12,Entrées!$B$17,"")</x:f>
      </x:c>
      <x:c r="G119" s="10">
        <x:f>IF(A119&lt;=Entrées!$B$13*12,C119-E119,"")</x:f>
      </x:c>
    </x:row>
    <x:row r="120">
      <x:c r="A120" s="12">
        <x:v>117</x:v>
      </x:c>
      <x:c r="B120" s="15">
        <x:f>IF(A120&lt;=Entrées!$B$13*12,EDATE(Entrées!$B$15,A120-1),"")</x:f>
      </x:c>
      <x:c r="C120" s="10">
        <x:f>IF(A120&lt;=Entrées!$B$13*12,G119,"")</x:f>
      </x:c>
      <x:c r="D120" s="10">
        <x:f>IF(A120&lt;=Entrées!$B$13*12,C120*Entrées!$B$12/12,"")</x:f>
      </x:c>
      <x:c r="E120" s="10">
        <x:f>IF(A120&lt;=Entrées!$B$13*12,F120-D120,"")</x:f>
      </x:c>
      <x:c r="F120" s="10">
        <x:f>IF(A120&lt;=Entrées!$B$13*12,Entrées!$B$17,"")</x:f>
      </x:c>
      <x:c r="G120" s="10">
        <x:f>IF(A120&lt;=Entrées!$B$13*12,C120-E120,"")</x:f>
      </x:c>
    </x:row>
    <x:row r="121">
      <x:c r="A121" s="12">
        <x:v>118</x:v>
      </x:c>
      <x:c r="B121" s="15">
        <x:f>IF(A121&lt;=Entrées!$B$13*12,EDATE(Entrées!$B$15,A121-1),"")</x:f>
      </x:c>
      <x:c r="C121" s="10">
        <x:f>IF(A121&lt;=Entrées!$B$13*12,G120,"")</x:f>
      </x:c>
      <x:c r="D121" s="10">
        <x:f>IF(A121&lt;=Entrées!$B$13*12,C121*Entrées!$B$12/12,"")</x:f>
      </x:c>
      <x:c r="E121" s="10">
        <x:f>IF(A121&lt;=Entrées!$B$13*12,F121-D121,"")</x:f>
      </x:c>
      <x:c r="F121" s="10">
        <x:f>IF(A121&lt;=Entrées!$B$13*12,Entrées!$B$17,"")</x:f>
      </x:c>
      <x:c r="G121" s="10">
        <x:f>IF(A121&lt;=Entrées!$B$13*12,C121-E121,"")</x:f>
      </x:c>
    </x:row>
    <x:row r="122">
      <x:c r="A122" s="12">
        <x:v>119</x:v>
      </x:c>
      <x:c r="B122" s="15">
        <x:f>IF(A122&lt;=Entrées!$B$13*12,EDATE(Entrées!$B$15,A122-1),"")</x:f>
      </x:c>
      <x:c r="C122" s="10">
        <x:f>IF(A122&lt;=Entrées!$B$13*12,G121,"")</x:f>
      </x:c>
      <x:c r="D122" s="10">
        <x:f>IF(A122&lt;=Entrées!$B$13*12,C122*Entrées!$B$12/12,"")</x:f>
      </x:c>
      <x:c r="E122" s="10">
        <x:f>IF(A122&lt;=Entrées!$B$13*12,F122-D122,"")</x:f>
      </x:c>
      <x:c r="F122" s="10">
        <x:f>IF(A122&lt;=Entrées!$B$13*12,Entrées!$B$17,"")</x:f>
      </x:c>
      <x:c r="G122" s="10">
        <x:f>IF(A122&lt;=Entrées!$B$13*12,C122-E122,"")</x:f>
      </x:c>
    </x:row>
    <x:row r="123">
      <x:c r="A123" s="12">
        <x:v>120</x:v>
      </x:c>
      <x:c r="B123" s="15">
        <x:f>IF(A123&lt;=Entrées!$B$13*12,EDATE(Entrées!$B$15,A123-1),"")</x:f>
      </x:c>
      <x:c r="C123" s="10">
        <x:f>IF(A123&lt;=Entrées!$B$13*12,G122,"")</x:f>
      </x:c>
      <x:c r="D123" s="10">
        <x:f>IF(A123&lt;=Entrées!$B$13*12,C123*Entrées!$B$12/12,"")</x:f>
      </x:c>
      <x:c r="E123" s="10">
        <x:f>IF(A123&lt;=Entrées!$B$13*12,F123-D123,"")</x:f>
      </x:c>
      <x:c r="F123" s="10">
        <x:f>IF(A123&lt;=Entrées!$B$13*12,Entrées!$B$17,"")</x:f>
      </x:c>
      <x:c r="G123" s="10">
        <x:f>IF(A123&lt;=Entrées!$B$13*12,C123-E123,"")</x:f>
      </x:c>
    </x:row>
    <x:row r="124">
      <x:c r="A124" s="12">
        <x:v>121</x:v>
      </x:c>
      <x:c r="B124" s="15">
        <x:f>IF(A124&lt;=Entrées!$B$13*12,EDATE(Entrées!$B$15,A124-1),"")</x:f>
      </x:c>
      <x:c r="C124" s="10">
        <x:f>IF(A124&lt;=Entrées!$B$13*12,G123,"")</x:f>
      </x:c>
      <x:c r="D124" s="10">
        <x:f>IF(A124&lt;=Entrées!$B$13*12,C124*Entrées!$B$12/12,"")</x:f>
      </x:c>
      <x:c r="E124" s="10">
        <x:f>IF(A124&lt;=Entrées!$B$13*12,F124-D124,"")</x:f>
      </x:c>
      <x:c r="F124" s="10">
        <x:f>IF(A124&lt;=Entrées!$B$13*12,Entrées!$B$17,"")</x:f>
      </x:c>
      <x:c r="G124" s="10">
        <x:f>IF(A124&lt;=Entrées!$B$13*12,C124-E124,"")</x:f>
      </x:c>
    </x:row>
    <x:row r="125">
      <x:c r="A125" s="12">
        <x:v>122</x:v>
      </x:c>
      <x:c r="B125" s="15">
        <x:f>IF(A125&lt;=Entrées!$B$13*12,EDATE(Entrées!$B$15,A125-1),"")</x:f>
      </x:c>
      <x:c r="C125" s="10">
        <x:f>IF(A125&lt;=Entrées!$B$13*12,G124,"")</x:f>
      </x:c>
      <x:c r="D125" s="10">
        <x:f>IF(A125&lt;=Entrées!$B$13*12,C125*Entrées!$B$12/12,"")</x:f>
      </x:c>
      <x:c r="E125" s="10">
        <x:f>IF(A125&lt;=Entrées!$B$13*12,F125-D125,"")</x:f>
      </x:c>
      <x:c r="F125" s="10">
        <x:f>IF(A125&lt;=Entrées!$B$13*12,Entrées!$B$17,"")</x:f>
      </x:c>
      <x:c r="G125" s="10">
        <x:f>IF(A125&lt;=Entrées!$B$13*12,C125-E125,"")</x:f>
      </x:c>
    </x:row>
    <x:row r="126">
      <x:c r="A126" s="12">
        <x:v>123</x:v>
      </x:c>
      <x:c r="B126" s="15">
        <x:f>IF(A126&lt;=Entrées!$B$13*12,EDATE(Entrées!$B$15,A126-1),"")</x:f>
      </x:c>
      <x:c r="C126" s="10">
        <x:f>IF(A126&lt;=Entrées!$B$13*12,G125,"")</x:f>
      </x:c>
      <x:c r="D126" s="10">
        <x:f>IF(A126&lt;=Entrées!$B$13*12,C126*Entrées!$B$12/12,"")</x:f>
      </x:c>
      <x:c r="E126" s="10">
        <x:f>IF(A126&lt;=Entrées!$B$13*12,F126-D126,"")</x:f>
      </x:c>
      <x:c r="F126" s="10">
        <x:f>IF(A126&lt;=Entrées!$B$13*12,Entrées!$B$17,"")</x:f>
      </x:c>
      <x:c r="G126" s="10">
        <x:f>IF(A126&lt;=Entrées!$B$13*12,C126-E126,"")</x:f>
      </x:c>
    </x:row>
    <x:row r="127">
      <x:c r="A127" s="12">
        <x:v>124</x:v>
      </x:c>
      <x:c r="B127" s="15">
        <x:f>IF(A127&lt;=Entrées!$B$13*12,EDATE(Entrées!$B$15,A127-1),"")</x:f>
      </x:c>
      <x:c r="C127" s="10">
        <x:f>IF(A127&lt;=Entrées!$B$13*12,G126,"")</x:f>
      </x:c>
      <x:c r="D127" s="10">
        <x:f>IF(A127&lt;=Entrées!$B$13*12,C127*Entrées!$B$12/12,"")</x:f>
      </x:c>
      <x:c r="E127" s="10">
        <x:f>IF(A127&lt;=Entrées!$B$13*12,F127-D127,"")</x:f>
      </x:c>
      <x:c r="F127" s="10">
        <x:f>IF(A127&lt;=Entrées!$B$13*12,Entrées!$B$17,"")</x:f>
      </x:c>
      <x:c r="G127" s="10">
        <x:f>IF(A127&lt;=Entrées!$B$13*12,C127-E127,"")</x:f>
      </x:c>
    </x:row>
    <x:row r="128">
      <x:c r="A128" s="12">
        <x:v>125</x:v>
      </x:c>
      <x:c r="B128" s="15">
        <x:f>IF(A128&lt;=Entrées!$B$13*12,EDATE(Entrées!$B$15,A128-1),"")</x:f>
      </x:c>
      <x:c r="C128" s="10">
        <x:f>IF(A128&lt;=Entrées!$B$13*12,G127,"")</x:f>
      </x:c>
      <x:c r="D128" s="10">
        <x:f>IF(A128&lt;=Entrées!$B$13*12,C128*Entrées!$B$12/12,"")</x:f>
      </x:c>
      <x:c r="E128" s="10">
        <x:f>IF(A128&lt;=Entrées!$B$13*12,F128-D128,"")</x:f>
      </x:c>
      <x:c r="F128" s="10">
        <x:f>IF(A128&lt;=Entrées!$B$13*12,Entrées!$B$17,"")</x:f>
      </x:c>
      <x:c r="G128" s="10">
        <x:f>IF(A128&lt;=Entrées!$B$13*12,C128-E128,"")</x:f>
      </x:c>
    </x:row>
    <x:row r="129">
      <x:c r="A129" s="12">
        <x:v>126</x:v>
      </x:c>
      <x:c r="B129" s="15">
        <x:f>IF(A129&lt;=Entrées!$B$13*12,EDATE(Entrées!$B$15,A129-1),"")</x:f>
      </x:c>
      <x:c r="C129" s="10">
        <x:f>IF(A129&lt;=Entrées!$B$13*12,G128,"")</x:f>
      </x:c>
      <x:c r="D129" s="10">
        <x:f>IF(A129&lt;=Entrées!$B$13*12,C129*Entrées!$B$12/12,"")</x:f>
      </x:c>
      <x:c r="E129" s="10">
        <x:f>IF(A129&lt;=Entrées!$B$13*12,F129-D129,"")</x:f>
      </x:c>
      <x:c r="F129" s="10">
        <x:f>IF(A129&lt;=Entrées!$B$13*12,Entrées!$B$17,"")</x:f>
      </x:c>
      <x:c r="G129" s="10">
        <x:f>IF(A129&lt;=Entrées!$B$13*12,C129-E129,"")</x:f>
      </x:c>
    </x:row>
    <x:row r="130">
      <x:c r="A130" s="12">
        <x:v>127</x:v>
      </x:c>
      <x:c r="B130" s="15">
        <x:f>IF(A130&lt;=Entrées!$B$13*12,EDATE(Entrées!$B$15,A130-1),"")</x:f>
      </x:c>
      <x:c r="C130" s="10">
        <x:f>IF(A130&lt;=Entrées!$B$13*12,G129,"")</x:f>
      </x:c>
      <x:c r="D130" s="10">
        <x:f>IF(A130&lt;=Entrées!$B$13*12,C130*Entrées!$B$12/12,"")</x:f>
      </x:c>
      <x:c r="E130" s="10">
        <x:f>IF(A130&lt;=Entrées!$B$13*12,F130-D130,"")</x:f>
      </x:c>
      <x:c r="F130" s="10">
        <x:f>IF(A130&lt;=Entrées!$B$13*12,Entrées!$B$17,"")</x:f>
      </x:c>
      <x:c r="G130" s="10">
        <x:f>IF(A130&lt;=Entrées!$B$13*12,C130-E130,"")</x:f>
      </x:c>
    </x:row>
    <x:row r="131">
      <x:c r="A131" s="12">
        <x:v>128</x:v>
      </x:c>
      <x:c r="B131" s="15">
        <x:f>IF(A131&lt;=Entrées!$B$13*12,EDATE(Entrées!$B$15,A131-1),"")</x:f>
      </x:c>
      <x:c r="C131" s="10">
        <x:f>IF(A131&lt;=Entrées!$B$13*12,G130,"")</x:f>
      </x:c>
      <x:c r="D131" s="10">
        <x:f>IF(A131&lt;=Entrées!$B$13*12,C131*Entrées!$B$12/12,"")</x:f>
      </x:c>
      <x:c r="E131" s="10">
        <x:f>IF(A131&lt;=Entrées!$B$13*12,F131-D131,"")</x:f>
      </x:c>
      <x:c r="F131" s="10">
        <x:f>IF(A131&lt;=Entrées!$B$13*12,Entrées!$B$17,"")</x:f>
      </x:c>
      <x:c r="G131" s="10">
        <x:f>IF(A131&lt;=Entrées!$B$13*12,C131-E131,"")</x:f>
      </x:c>
    </x:row>
    <x:row r="132">
      <x:c r="A132" s="12">
        <x:v>129</x:v>
      </x:c>
      <x:c r="B132" s="15">
        <x:f>IF(A132&lt;=Entrées!$B$13*12,EDATE(Entrées!$B$15,A132-1),"")</x:f>
      </x:c>
      <x:c r="C132" s="10">
        <x:f>IF(A132&lt;=Entrées!$B$13*12,G131,"")</x:f>
      </x:c>
      <x:c r="D132" s="10">
        <x:f>IF(A132&lt;=Entrées!$B$13*12,C132*Entrées!$B$12/12,"")</x:f>
      </x:c>
      <x:c r="E132" s="10">
        <x:f>IF(A132&lt;=Entrées!$B$13*12,F132-D132,"")</x:f>
      </x:c>
      <x:c r="F132" s="10">
        <x:f>IF(A132&lt;=Entrées!$B$13*12,Entrées!$B$17,"")</x:f>
      </x:c>
      <x:c r="G132" s="10">
        <x:f>IF(A132&lt;=Entrées!$B$13*12,C132-E132,"")</x:f>
      </x:c>
    </x:row>
    <x:row r="133">
      <x:c r="A133" s="12">
        <x:v>130</x:v>
      </x:c>
      <x:c r="B133" s="15">
        <x:f>IF(A133&lt;=Entrées!$B$13*12,EDATE(Entrées!$B$15,A133-1),"")</x:f>
      </x:c>
      <x:c r="C133" s="10">
        <x:f>IF(A133&lt;=Entrées!$B$13*12,G132,"")</x:f>
      </x:c>
      <x:c r="D133" s="10">
        <x:f>IF(A133&lt;=Entrées!$B$13*12,C133*Entrées!$B$12/12,"")</x:f>
      </x:c>
      <x:c r="E133" s="10">
        <x:f>IF(A133&lt;=Entrées!$B$13*12,F133-D133,"")</x:f>
      </x:c>
      <x:c r="F133" s="10">
        <x:f>IF(A133&lt;=Entrées!$B$13*12,Entrées!$B$17,"")</x:f>
      </x:c>
      <x:c r="G133" s="10">
        <x:f>IF(A133&lt;=Entrées!$B$13*12,C133-E133,"")</x:f>
      </x:c>
    </x:row>
    <x:row r="134">
      <x:c r="A134" s="12">
        <x:v>131</x:v>
      </x:c>
      <x:c r="B134" s="15">
        <x:f>IF(A134&lt;=Entrées!$B$13*12,EDATE(Entrées!$B$15,A134-1),"")</x:f>
      </x:c>
      <x:c r="C134" s="10">
        <x:f>IF(A134&lt;=Entrées!$B$13*12,G133,"")</x:f>
      </x:c>
      <x:c r="D134" s="10">
        <x:f>IF(A134&lt;=Entrées!$B$13*12,C134*Entrées!$B$12/12,"")</x:f>
      </x:c>
      <x:c r="E134" s="10">
        <x:f>IF(A134&lt;=Entrées!$B$13*12,F134-D134,"")</x:f>
      </x:c>
      <x:c r="F134" s="10">
        <x:f>IF(A134&lt;=Entrées!$B$13*12,Entrées!$B$17,"")</x:f>
      </x:c>
      <x:c r="G134" s="10">
        <x:f>IF(A134&lt;=Entrées!$B$13*12,C134-E134,"")</x:f>
      </x:c>
    </x:row>
    <x:row r="135">
      <x:c r="A135" s="12">
        <x:v>132</x:v>
      </x:c>
      <x:c r="B135" s="15">
        <x:f>IF(A135&lt;=Entrées!$B$13*12,EDATE(Entrées!$B$15,A135-1),"")</x:f>
      </x:c>
      <x:c r="C135" s="10">
        <x:f>IF(A135&lt;=Entrées!$B$13*12,G134,"")</x:f>
      </x:c>
      <x:c r="D135" s="10">
        <x:f>IF(A135&lt;=Entrées!$B$13*12,C135*Entrées!$B$12/12,"")</x:f>
      </x:c>
      <x:c r="E135" s="10">
        <x:f>IF(A135&lt;=Entrées!$B$13*12,F135-D135,"")</x:f>
      </x:c>
      <x:c r="F135" s="10">
        <x:f>IF(A135&lt;=Entrées!$B$13*12,Entrées!$B$17,"")</x:f>
      </x:c>
      <x:c r="G135" s="10">
        <x:f>IF(A135&lt;=Entrées!$B$13*12,C135-E135,"")</x:f>
      </x:c>
    </x:row>
    <x:row r="136">
      <x:c r="A136" s="12">
        <x:v>133</x:v>
      </x:c>
      <x:c r="B136" s="15">
        <x:f>IF(A136&lt;=Entrées!$B$13*12,EDATE(Entrées!$B$15,A136-1),"")</x:f>
      </x:c>
      <x:c r="C136" s="10">
        <x:f>IF(A136&lt;=Entrées!$B$13*12,G135,"")</x:f>
      </x:c>
      <x:c r="D136" s="10">
        <x:f>IF(A136&lt;=Entrées!$B$13*12,C136*Entrées!$B$12/12,"")</x:f>
      </x:c>
      <x:c r="E136" s="10">
        <x:f>IF(A136&lt;=Entrées!$B$13*12,F136-D136,"")</x:f>
      </x:c>
      <x:c r="F136" s="10">
        <x:f>IF(A136&lt;=Entrées!$B$13*12,Entrées!$B$17,"")</x:f>
      </x:c>
      <x:c r="G136" s="10">
        <x:f>IF(A136&lt;=Entrées!$B$13*12,C136-E136,"")</x:f>
      </x:c>
    </x:row>
    <x:row r="137">
      <x:c r="A137" s="12">
        <x:v>134</x:v>
      </x:c>
      <x:c r="B137" s="15">
        <x:f>IF(A137&lt;=Entrées!$B$13*12,EDATE(Entrées!$B$15,A137-1),"")</x:f>
      </x:c>
      <x:c r="C137" s="10">
        <x:f>IF(A137&lt;=Entrées!$B$13*12,G136,"")</x:f>
      </x:c>
      <x:c r="D137" s="10">
        <x:f>IF(A137&lt;=Entrées!$B$13*12,C137*Entrées!$B$12/12,"")</x:f>
      </x:c>
      <x:c r="E137" s="10">
        <x:f>IF(A137&lt;=Entrées!$B$13*12,F137-D137,"")</x:f>
      </x:c>
      <x:c r="F137" s="10">
        <x:f>IF(A137&lt;=Entrées!$B$13*12,Entrées!$B$17,"")</x:f>
      </x:c>
      <x:c r="G137" s="10">
        <x:f>IF(A137&lt;=Entrées!$B$13*12,C137-E137,"")</x:f>
      </x:c>
    </x:row>
    <x:row r="138">
      <x:c r="A138" s="12">
        <x:v>135</x:v>
      </x:c>
      <x:c r="B138" s="15">
        <x:f>IF(A138&lt;=Entrées!$B$13*12,EDATE(Entrées!$B$15,A138-1),"")</x:f>
      </x:c>
      <x:c r="C138" s="10">
        <x:f>IF(A138&lt;=Entrées!$B$13*12,G137,"")</x:f>
      </x:c>
      <x:c r="D138" s="10">
        <x:f>IF(A138&lt;=Entrées!$B$13*12,C138*Entrées!$B$12/12,"")</x:f>
      </x:c>
      <x:c r="E138" s="10">
        <x:f>IF(A138&lt;=Entrées!$B$13*12,F138-D138,"")</x:f>
      </x:c>
      <x:c r="F138" s="10">
        <x:f>IF(A138&lt;=Entrées!$B$13*12,Entrées!$B$17,"")</x:f>
      </x:c>
      <x:c r="G138" s="10">
        <x:f>IF(A138&lt;=Entrées!$B$13*12,C138-E138,"")</x:f>
      </x:c>
    </x:row>
    <x:row r="139">
      <x:c r="A139" s="12">
        <x:v>136</x:v>
      </x:c>
      <x:c r="B139" s="15">
        <x:f>IF(A139&lt;=Entrées!$B$13*12,EDATE(Entrées!$B$15,A139-1),"")</x:f>
      </x:c>
      <x:c r="C139" s="10">
        <x:f>IF(A139&lt;=Entrées!$B$13*12,G138,"")</x:f>
      </x:c>
      <x:c r="D139" s="10">
        <x:f>IF(A139&lt;=Entrées!$B$13*12,C139*Entrées!$B$12/12,"")</x:f>
      </x:c>
      <x:c r="E139" s="10">
        <x:f>IF(A139&lt;=Entrées!$B$13*12,F139-D139,"")</x:f>
      </x:c>
      <x:c r="F139" s="10">
        <x:f>IF(A139&lt;=Entrées!$B$13*12,Entrées!$B$17,"")</x:f>
      </x:c>
      <x:c r="G139" s="10">
        <x:f>IF(A139&lt;=Entrées!$B$13*12,C139-E139,"")</x:f>
      </x:c>
    </x:row>
    <x:row r="140">
      <x:c r="A140" s="12">
        <x:v>137</x:v>
      </x:c>
      <x:c r="B140" s="15">
        <x:f>IF(A140&lt;=Entrées!$B$13*12,EDATE(Entrées!$B$15,A140-1),"")</x:f>
      </x:c>
      <x:c r="C140" s="10">
        <x:f>IF(A140&lt;=Entrées!$B$13*12,G139,"")</x:f>
      </x:c>
      <x:c r="D140" s="10">
        <x:f>IF(A140&lt;=Entrées!$B$13*12,C140*Entrées!$B$12/12,"")</x:f>
      </x:c>
      <x:c r="E140" s="10">
        <x:f>IF(A140&lt;=Entrées!$B$13*12,F140-D140,"")</x:f>
      </x:c>
      <x:c r="F140" s="10">
        <x:f>IF(A140&lt;=Entrées!$B$13*12,Entrées!$B$17,"")</x:f>
      </x:c>
      <x:c r="G140" s="10">
        <x:f>IF(A140&lt;=Entrées!$B$13*12,C140-E140,"")</x:f>
      </x:c>
    </x:row>
    <x:row r="141">
      <x:c r="A141" s="12">
        <x:v>138</x:v>
      </x:c>
      <x:c r="B141" s="15">
        <x:f>IF(A141&lt;=Entrées!$B$13*12,EDATE(Entrées!$B$15,A141-1),"")</x:f>
      </x:c>
      <x:c r="C141" s="10">
        <x:f>IF(A141&lt;=Entrées!$B$13*12,G140,"")</x:f>
      </x:c>
      <x:c r="D141" s="10">
        <x:f>IF(A141&lt;=Entrées!$B$13*12,C141*Entrées!$B$12/12,"")</x:f>
      </x:c>
      <x:c r="E141" s="10">
        <x:f>IF(A141&lt;=Entrées!$B$13*12,F141-D141,"")</x:f>
      </x:c>
      <x:c r="F141" s="10">
        <x:f>IF(A141&lt;=Entrées!$B$13*12,Entrées!$B$17,"")</x:f>
      </x:c>
      <x:c r="G141" s="10">
        <x:f>IF(A141&lt;=Entrées!$B$13*12,C141-E141,"")</x:f>
      </x:c>
    </x:row>
    <x:row r="142">
      <x:c r="A142" s="12">
        <x:v>139</x:v>
      </x:c>
      <x:c r="B142" s="15">
        <x:f>IF(A142&lt;=Entrées!$B$13*12,EDATE(Entrées!$B$15,A142-1),"")</x:f>
      </x:c>
      <x:c r="C142" s="10">
        <x:f>IF(A142&lt;=Entrées!$B$13*12,G141,"")</x:f>
      </x:c>
      <x:c r="D142" s="10">
        <x:f>IF(A142&lt;=Entrées!$B$13*12,C142*Entrées!$B$12/12,"")</x:f>
      </x:c>
      <x:c r="E142" s="10">
        <x:f>IF(A142&lt;=Entrées!$B$13*12,F142-D142,"")</x:f>
      </x:c>
      <x:c r="F142" s="10">
        <x:f>IF(A142&lt;=Entrées!$B$13*12,Entrées!$B$17,"")</x:f>
      </x:c>
      <x:c r="G142" s="10">
        <x:f>IF(A142&lt;=Entrées!$B$13*12,C142-E142,"")</x:f>
      </x:c>
    </x:row>
    <x:row r="143">
      <x:c r="A143" s="12">
        <x:v>140</x:v>
      </x:c>
      <x:c r="B143" s="15">
        <x:f>IF(A143&lt;=Entrées!$B$13*12,EDATE(Entrées!$B$15,A143-1),"")</x:f>
      </x:c>
      <x:c r="C143" s="10">
        <x:f>IF(A143&lt;=Entrées!$B$13*12,G142,"")</x:f>
      </x:c>
      <x:c r="D143" s="10">
        <x:f>IF(A143&lt;=Entrées!$B$13*12,C143*Entrées!$B$12/12,"")</x:f>
      </x:c>
      <x:c r="E143" s="10">
        <x:f>IF(A143&lt;=Entrées!$B$13*12,F143-D143,"")</x:f>
      </x:c>
      <x:c r="F143" s="10">
        <x:f>IF(A143&lt;=Entrées!$B$13*12,Entrées!$B$17,"")</x:f>
      </x:c>
      <x:c r="G143" s="10">
        <x:f>IF(A143&lt;=Entrées!$B$13*12,C143-E143,"")</x:f>
      </x:c>
    </x:row>
    <x:row r="144">
      <x:c r="A144" s="12">
        <x:v>141</x:v>
      </x:c>
      <x:c r="B144" s="15">
        <x:f>IF(A144&lt;=Entrées!$B$13*12,EDATE(Entrées!$B$15,A144-1),"")</x:f>
      </x:c>
      <x:c r="C144" s="10">
        <x:f>IF(A144&lt;=Entrées!$B$13*12,G143,"")</x:f>
      </x:c>
      <x:c r="D144" s="10">
        <x:f>IF(A144&lt;=Entrées!$B$13*12,C144*Entrées!$B$12/12,"")</x:f>
      </x:c>
      <x:c r="E144" s="10">
        <x:f>IF(A144&lt;=Entrées!$B$13*12,F144-D144,"")</x:f>
      </x:c>
      <x:c r="F144" s="10">
        <x:f>IF(A144&lt;=Entrées!$B$13*12,Entrées!$B$17,"")</x:f>
      </x:c>
      <x:c r="G144" s="10">
        <x:f>IF(A144&lt;=Entrées!$B$13*12,C144-E144,"")</x:f>
      </x:c>
    </x:row>
    <x:row r="145">
      <x:c r="A145" s="12">
        <x:v>142</x:v>
      </x:c>
      <x:c r="B145" s="15">
        <x:f>IF(A145&lt;=Entrées!$B$13*12,EDATE(Entrées!$B$15,A145-1),"")</x:f>
      </x:c>
      <x:c r="C145" s="10">
        <x:f>IF(A145&lt;=Entrées!$B$13*12,G144,"")</x:f>
      </x:c>
      <x:c r="D145" s="10">
        <x:f>IF(A145&lt;=Entrées!$B$13*12,C145*Entrées!$B$12/12,"")</x:f>
      </x:c>
      <x:c r="E145" s="10">
        <x:f>IF(A145&lt;=Entrées!$B$13*12,F145-D145,"")</x:f>
      </x:c>
      <x:c r="F145" s="10">
        <x:f>IF(A145&lt;=Entrées!$B$13*12,Entrées!$B$17,"")</x:f>
      </x:c>
      <x:c r="G145" s="10">
        <x:f>IF(A145&lt;=Entrées!$B$13*12,C145-E145,"")</x:f>
      </x:c>
    </x:row>
    <x:row r="146">
      <x:c r="A146" s="12">
        <x:v>143</x:v>
      </x:c>
      <x:c r="B146" s="15">
        <x:f>IF(A146&lt;=Entrées!$B$13*12,EDATE(Entrées!$B$15,A146-1),"")</x:f>
      </x:c>
      <x:c r="C146" s="10">
        <x:f>IF(A146&lt;=Entrées!$B$13*12,G145,"")</x:f>
      </x:c>
      <x:c r="D146" s="10">
        <x:f>IF(A146&lt;=Entrées!$B$13*12,C146*Entrées!$B$12/12,"")</x:f>
      </x:c>
      <x:c r="E146" s="10">
        <x:f>IF(A146&lt;=Entrées!$B$13*12,F146-D146,"")</x:f>
      </x:c>
      <x:c r="F146" s="10">
        <x:f>IF(A146&lt;=Entrées!$B$13*12,Entrées!$B$17,"")</x:f>
      </x:c>
      <x:c r="G146" s="10">
        <x:f>IF(A146&lt;=Entrées!$B$13*12,C146-E146,"")</x:f>
      </x:c>
    </x:row>
    <x:row r="147">
      <x:c r="A147" s="12">
        <x:v>144</x:v>
      </x:c>
      <x:c r="B147" s="15">
        <x:f>IF(A147&lt;=Entrées!$B$13*12,EDATE(Entrées!$B$15,A147-1),"")</x:f>
      </x:c>
      <x:c r="C147" s="10">
        <x:f>IF(A147&lt;=Entrées!$B$13*12,G146,"")</x:f>
      </x:c>
      <x:c r="D147" s="10">
        <x:f>IF(A147&lt;=Entrées!$B$13*12,C147*Entrées!$B$12/12,"")</x:f>
      </x:c>
      <x:c r="E147" s="10">
        <x:f>IF(A147&lt;=Entrées!$B$13*12,F147-D147,"")</x:f>
      </x:c>
      <x:c r="F147" s="10">
        <x:f>IF(A147&lt;=Entrées!$B$13*12,Entrées!$B$17,"")</x:f>
      </x:c>
      <x:c r="G147" s="10">
        <x:f>IF(A147&lt;=Entrées!$B$13*12,C147-E147,"")</x:f>
      </x:c>
    </x:row>
    <x:row r="148">
      <x:c r="A148" s="12">
        <x:v>145</x:v>
      </x:c>
      <x:c r="B148" s="15">
        <x:f>IF(A148&lt;=Entrées!$B$13*12,EDATE(Entrées!$B$15,A148-1),"")</x:f>
      </x:c>
      <x:c r="C148" s="10">
        <x:f>IF(A148&lt;=Entrées!$B$13*12,G147,"")</x:f>
      </x:c>
      <x:c r="D148" s="10">
        <x:f>IF(A148&lt;=Entrées!$B$13*12,C148*Entrées!$B$12/12,"")</x:f>
      </x:c>
      <x:c r="E148" s="10">
        <x:f>IF(A148&lt;=Entrées!$B$13*12,F148-D148,"")</x:f>
      </x:c>
      <x:c r="F148" s="10">
        <x:f>IF(A148&lt;=Entrées!$B$13*12,Entrées!$B$17,"")</x:f>
      </x:c>
      <x:c r="G148" s="10">
        <x:f>IF(A148&lt;=Entrées!$B$13*12,C148-E148,"")</x:f>
      </x:c>
    </x:row>
    <x:row r="149">
      <x:c r="A149" s="12">
        <x:v>146</x:v>
      </x:c>
      <x:c r="B149" s="15">
        <x:f>IF(A149&lt;=Entrées!$B$13*12,EDATE(Entrées!$B$15,A149-1),"")</x:f>
      </x:c>
      <x:c r="C149" s="10">
        <x:f>IF(A149&lt;=Entrées!$B$13*12,G148,"")</x:f>
      </x:c>
      <x:c r="D149" s="10">
        <x:f>IF(A149&lt;=Entrées!$B$13*12,C149*Entrées!$B$12/12,"")</x:f>
      </x:c>
      <x:c r="E149" s="10">
        <x:f>IF(A149&lt;=Entrées!$B$13*12,F149-D149,"")</x:f>
      </x:c>
      <x:c r="F149" s="10">
        <x:f>IF(A149&lt;=Entrées!$B$13*12,Entrées!$B$17,"")</x:f>
      </x:c>
      <x:c r="G149" s="10">
        <x:f>IF(A149&lt;=Entrées!$B$13*12,C149-E149,"")</x:f>
      </x:c>
    </x:row>
    <x:row r="150">
      <x:c r="A150" s="12">
        <x:v>147</x:v>
      </x:c>
      <x:c r="B150" s="15">
        <x:f>IF(A150&lt;=Entrées!$B$13*12,EDATE(Entrées!$B$15,A150-1),"")</x:f>
      </x:c>
      <x:c r="C150" s="10">
        <x:f>IF(A150&lt;=Entrées!$B$13*12,G149,"")</x:f>
      </x:c>
      <x:c r="D150" s="10">
        <x:f>IF(A150&lt;=Entrées!$B$13*12,C150*Entrées!$B$12/12,"")</x:f>
      </x:c>
      <x:c r="E150" s="10">
        <x:f>IF(A150&lt;=Entrées!$B$13*12,F150-D150,"")</x:f>
      </x:c>
      <x:c r="F150" s="10">
        <x:f>IF(A150&lt;=Entrées!$B$13*12,Entrées!$B$17,"")</x:f>
      </x:c>
      <x:c r="G150" s="10">
        <x:f>IF(A150&lt;=Entrées!$B$13*12,C150-E150,"")</x:f>
      </x:c>
    </x:row>
    <x:row r="151">
      <x:c r="A151" s="12">
        <x:v>148</x:v>
      </x:c>
      <x:c r="B151" s="15">
        <x:f>IF(A151&lt;=Entrées!$B$13*12,EDATE(Entrées!$B$15,A151-1),"")</x:f>
      </x:c>
      <x:c r="C151" s="10">
        <x:f>IF(A151&lt;=Entrées!$B$13*12,G150,"")</x:f>
      </x:c>
      <x:c r="D151" s="10">
        <x:f>IF(A151&lt;=Entrées!$B$13*12,C151*Entrées!$B$12/12,"")</x:f>
      </x:c>
      <x:c r="E151" s="10">
        <x:f>IF(A151&lt;=Entrées!$B$13*12,F151-D151,"")</x:f>
      </x:c>
      <x:c r="F151" s="10">
        <x:f>IF(A151&lt;=Entrées!$B$13*12,Entrées!$B$17,"")</x:f>
      </x:c>
      <x:c r="G151" s="10">
        <x:f>IF(A151&lt;=Entrées!$B$13*12,C151-E151,"")</x:f>
      </x:c>
    </x:row>
    <x:row r="152">
      <x:c r="A152" s="12">
        <x:v>149</x:v>
      </x:c>
      <x:c r="B152" s="15">
        <x:f>IF(A152&lt;=Entrées!$B$13*12,EDATE(Entrées!$B$15,A152-1),"")</x:f>
      </x:c>
      <x:c r="C152" s="10">
        <x:f>IF(A152&lt;=Entrées!$B$13*12,G151,"")</x:f>
      </x:c>
      <x:c r="D152" s="10">
        <x:f>IF(A152&lt;=Entrées!$B$13*12,C152*Entrées!$B$12/12,"")</x:f>
      </x:c>
      <x:c r="E152" s="10">
        <x:f>IF(A152&lt;=Entrées!$B$13*12,F152-D152,"")</x:f>
      </x:c>
      <x:c r="F152" s="10">
        <x:f>IF(A152&lt;=Entrées!$B$13*12,Entrées!$B$17,"")</x:f>
      </x:c>
      <x:c r="G152" s="10">
        <x:f>IF(A152&lt;=Entrées!$B$13*12,C152-E152,"")</x:f>
      </x:c>
    </x:row>
    <x:row r="153">
      <x:c r="A153" s="12">
        <x:v>150</x:v>
      </x:c>
      <x:c r="B153" s="15">
        <x:f>IF(A153&lt;=Entrées!$B$13*12,EDATE(Entrées!$B$15,A153-1),"")</x:f>
      </x:c>
      <x:c r="C153" s="10">
        <x:f>IF(A153&lt;=Entrées!$B$13*12,G152,"")</x:f>
      </x:c>
      <x:c r="D153" s="10">
        <x:f>IF(A153&lt;=Entrées!$B$13*12,C153*Entrées!$B$12/12,"")</x:f>
      </x:c>
      <x:c r="E153" s="10">
        <x:f>IF(A153&lt;=Entrées!$B$13*12,F153-D153,"")</x:f>
      </x:c>
      <x:c r="F153" s="10">
        <x:f>IF(A153&lt;=Entrées!$B$13*12,Entrées!$B$17,"")</x:f>
      </x:c>
      <x:c r="G153" s="10">
        <x:f>IF(A153&lt;=Entrées!$B$13*12,C153-E153,"")</x:f>
      </x:c>
    </x:row>
    <x:row r="154">
      <x:c r="A154" s="12">
        <x:v>151</x:v>
      </x:c>
      <x:c r="B154" s="15">
        <x:f>IF(A154&lt;=Entrées!$B$13*12,EDATE(Entrées!$B$15,A154-1),"")</x:f>
      </x:c>
      <x:c r="C154" s="10">
        <x:f>IF(A154&lt;=Entrées!$B$13*12,G153,"")</x:f>
      </x:c>
      <x:c r="D154" s="10">
        <x:f>IF(A154&lt;=Entrées!$B$13*12,C154*Entrées!$B$12/12,"")</x:f>
      </x:c>
      <x:c r="E154" s="10">
        <x:f>IF(A154&lt;=Entrées!$B$13*12,F154-D154,"")</x:f>
      </x:c>
      <x:c r="F154" s="10">
        <x:f>IF(A154&lt;=Entrées!$B$13*12,Entrées!$B$17,"")</x:f>
      </x:c>
      <x:c r="G154" s="10">
        <x:f>IF(A154&lt;=Entrées!$B$13*12,C154-E154,"")</x:f>
      </x:c>
    </x:row>
    <x:row r="155">
      <x:c r="A155" s="12">
        <x:v>152</x:v>
      </x:c>
      <x:c r="B155" s="15">
        <x:f>IF(A155&lt;=Entrées!$B$13*12,EDATE(Entrées!$B$15,A155-1),"")</x:f>
      </x:c>
      <x:c r="C155" s="10">
        <x:f>IF(A155&lt;=Entrées!$B$13*12,G154,"")</x:f>
      </x:c>
      <x:c r="D155" s="10">
        <x:f>IF(A155&lt;=Entrées!$B$13*12,C155*Entrées!$B$12/12,"")</x:f>
      </x:c>
      <x:c r="E155" s="10">
        <x:f>IF(A155&lt;=Entrées!$B$13*12,F155-D155,"")</x:f>
      </x:c>
      <x:c r="F155" s="10">
        <x:f>IF(A155&lt;=Entrées!$B$13*12,Entrées!$B$17,"")</x:f>
      </x:c>
      <x:c r="G155" s="10">
        <x:f>IF(A155&lt;=Entrées!$B$13*12,C155-E155,"")</x:f>
      </x:c>
    </x:row>
    <x:row r="156">
      <x:c r="A156" s="12">
        <x:v>153</x:v>
      </x:c>
      <x:c r="B156" s="15">
        <x:f>IF(A156&lt;=Entrées!$B$13*12,EDATE(Entrées!$B$15,A156-1),"")</x:f>
      </x:c>
      <x:c r="C156" s="10">
        <x:f>IF(A156&lt;=Entrées!$B$13*12,G155,"")</x:f>
      </x:c>
      <x:c r="D156" s="10">
        <x:f>IF(A156&lt;=Entrées!$B$13*12,C156*Entrées!$B$12/12,"")</x:f>
      </x:c>
      <x:c r="E156" s="10">
        <x:f>IF(A156&lt;=Entrées!$B$13*12,F156-D156,"")</x:f>
      </x:c>
      <x:c r="F156" s="10">
        <x:f>IF(A156&lt;=Entrées!$B$13*12,Entrées!$B$17,"")</x:f>
      </x:c>
      <x:c r="G156" s="10">
        <x:f>IF(A156&lt;=Entrées!$B$13*12,C156-E156,"")</x:f>
      </x:c>
    </x:row>
    <x:row r="157">
      <x:c r="A157" s="12">
        <x:v>154</x:v>
      </x:c>
      <x:c r="B157" s="15">
        <x:f>IF(A157&lt;=Entrées!$B$13*12,EDATE(Entrées!$B$15,A157-1),"")</x:f>
      </x:c>
      <x:c r="C157" s="10">
        <x:f>IF(A157&lt;=Entrées!$B$13*12,G156,"")</x:f>
      </x:c>
      <x:c r="D157" s="10">
        <x:f>IF(A157&lt;=Entrées!$B$13*12,C157*Entrées!$B$12/12,"")</x:f>
      </x:c>
      <x:c r="E157" s="10">
        <x:f>IF(A157&lt;=Entrées!$B$13*12,F157-D157,"")</x:f>
      </x:c>
      <x:c r="F157" s="10">
        <x:f>IF(A157&lt;=Entrées!$B$13*12,Entrées!$B$17,"")</x:f>
      </x:c>
      <x:c r="G157" s="10">
        <x:f>IF(A157&lt;=Entrées!$B$13*12,C157-E157,"")</x:f>
      </x:c>
    </x:row>
    <x:row r="158">
      <x:c r="A158" s="12">
        <x:v>155</x:v>
      </x:c>
      <x:c r="B158" s="15">
        <x:f>IF(A158&lt;=Entrées!$B$13*12,EDATE(Entrées!$B$15,A158-1),"")</x:f>
      </x:c>
      <x:c r="C158" s="10">
        <x:f>IF(A158&lt;=Entrées!$B$13*12,G157,"")</x:f>
      </x:c>
      <x:c r="D158" s="10">
        <x:f>IF(A158&lt;=Entrées!$B$13*12,C158*Entrées!$B$12/12,"")</x:f>
      </x:c>
      <x:c r="E158" s="10">
        <x:f>IF(A158&lt;=Entrées!$B$13*12,F158-D158,"")</x:f>
      </x:c>
      <x:c r="F158" s="10">
        <x:f>IF(A158&lt;=Entrées!$B$13*12,Entrées!$B$17,"")</x:f>
      </x:c>
      <x:c r="G158" s="10">
        <x:f>IF(A158&lt;=Entrées!$B$13*12,C158-E158,"")</x:f>
      </x:c>
    </x:row>
    <x:row r="159">
      <x:c r="A159" s="12">
        <x:v>156</x:v>
      </x:c>
      <x:c r="B159" s="15">
        <x:f>IF(A159&lt;=Entrées!$B$13*12,EDATE(Entrées!$B$15,A159-1),"")</x:f>
      </x:c>
      <x:c r="C159" s="10">
        <x:f>IF(A159&lt;=Entrées!$B$13*12,G158,"")</x:f>
      </x:c>
      <x:c r="D159" s="10">
        <x:f>IF(A159&lt;=Entrées!$B$13*12,C159*Entrées!$B$12/12,"")</x:f>
      </x:c>
      <x:c r="E159" s="10">
        <x:f>IF(A159&lt;=Entrées!$B$13*12,F159-D159,"")</x:f>
      </x:c>
      <x:c r="F159" s="10">
        <x:f>IF(A159&lt;=Entrées!$B$13*12,Entrées!$B$17,"")</x:f>
      </x:c>
      <x:c r="G159" s="10">
        <x:f>IF(A159&lt;=Entrées!$B$13*12,C159-E159,"")</x:f>
      </x:c>
    </x:row>
    <x:row r="160">
      <x:c r="A160" s="12">
        <x:v>157</x:v>
      </x:c>
      <x:c r="B160" s="15">
        <x:f>IF(A160&lt;=Entrées!$B$13*12,EDATE(Entrées!$B$15,A160-1),"")</x:f>
      </x:c>
      <x:c r="C160" s="10">
        <x:f>IF(A160&lt;=Entrées!$B$13*12,G159,"")</x:f>
      </x:c>
      <x:c r="D160" s="10">
        <x:f>IF(A160&lt;=Entrées!$B$13*12,C160*Entrées!$B$12/12,"")</x:f>
      </x:c>
      <x:c r="E160" s="10">
        <x:f>IF(A160&lt;=Entrées!$B$13*12,F160-D160,"")</x:f>
      </x:c>
      <x:c r="F160" s="10">
        <x:f>IF(A160&lt;=Entrées!$B$13*12,Entrées!$B$17,"")</x:f>
      </x:c>
      <x:c r="G160" s="10">
        <x:f>IF(A160&lt;=Entrées!$B$13*12,C160-E160,"")</x:f>
      </x:c>
    </x:row>
    <x:row r="161">
      <x:c r="A161" s="12">
        <x:v>158</x:v>
      </x:c>
      <x:c r="B161" s="15">
        <x:f>IF(A161&lt;=Entrées!$B$13*12,EDATE(Entrées!$B$15,A161-1),"")</x:f>
      </x:c>
      <x:c r="C161" s="10">
        <x:f>IF(A161&lt;=Entrées!$B$13*12,G160,"")</x:f>
      </x:c>
      <x:c r="D161" s="10">
        <x:f>IF(A161&lt;=Entrées!$B$13*12,C161*Entrées!$B$12/12,"")</x:f>
      </x:c>
      <x:c r="E161" s="10">
        <x:f>IF(A161&lt;=Entrées!$B$13*12,F161-D161,"")</x:f>
      </x:c>
      <x:c r="F161" s="10">
        <x:f>IF(A161&lt;=Entrées!$B$13*12,Entrées!$B$17,"")</x:f>
      </x:c>
      <x:c r="G161" s="10">
        <x:f>IF(A161&lt;=Entrées!$B$13*12,C161-E161,"")</x:f>
      </x:c>
    </x:row>
    <x:row r="162">
      <x:c r="A162" s="12">
        <x:v>159</x:v>
      </x:c>
      <x:c r="B162" s="15">
        <x:f>IF(A162&lt;=Entrées!$B$13*12,EDATE(Entrées!$B$15,A162-1),"")</x:f>
      </x:c>
      <x:c r="C162" s="10">
        <x:f>IF(A162&lt;=Entrées!$B$13*12,G161,"")</x:f>
      </x:c>
      <x:c r="D162" s="10">
        <x:f>IF(A162&lt;=Entrées!$B$13*12,C162*Entrées!$B$12/12,"")</x:f>
      </x:c>
      <x:c r="E162" s="10">
        <x:f>IF(A162&lt;=Entrées!$B$13*12,F162-D162,"")</x:f>
      </x:c>
      <x:c r="F162" s="10">
        <x:f>IF(A162&lt;=Entrées!$B$13*12,Entrées!$B$17,"")</x:f>
      </x:c>
      <x:c r="G162" s="10">
        <x:f>IF(A162&lt;=Entrées!$B$13*12,C162-E162,"")</x:f>
      </x:c>
    </x:row>
    <x:row r="163">
      <x:c r="A163" s="12">
        <x:v>160</x:v>
      </x:c>
      <x:c r="B163" s="15">
        <x:f>IF(A163&lt;=Entrées!$B$13*12,EDATE(Entrées!$B$15,A163-1),"")</x:f>
      </x:c>
      <x:c r="C163" s="10">
        <x:f>IF(A163&lt;=Entrées!$B$13*12,G162,"")</x:f>
      </x:c>
      <x:c r="D163" s="10">
        <x:f>IF(A163&lt;=Entrées!$B$13*12,C163*Entrées!$B$12/12,"")</x:f>
      </x:c>
      <x:c r="E163" s="10">
        <x:f>IF(A163&lt;=Entrées!$B$13*12,F163-D163,"")</x:f>
      </x:c>
      <x:c r="F163" s="10">
        <x:f>IF(A163&lt;=Entrées!$B$13*12,Entrées!$B$17,"")</x:f>
      </x:c>
      <x:c r="G163" s="10">
        <x:f>IF(A163&lt;=Entrées!$B$13*12,C163-E163,"")</x:f>
      </x:c>
    </x:row>
    <x:row r="164">
      <x:c r="A164" s="12">
        <x:v>161</x:v>
      </x:c>
      <x:c r="B164" s="15">
        <x:f>IF(A164&lt;=Entrées!$B$13*12,EDATE(Entrées!$B$15,A164-1),"")</x:f>
      </x:c>
      <x:c r="C164" s="10">
        <x:f>IF(A164&lt;=Entrées!$B$13*12,G163,"")</x:f>
      </x:c>
      <x:c r="D164" s="10">
        <x:f>IF(A164&lt;=Entrées!$B$13*12,C164*Entrées!$B$12/12,"")</x:f>
      </x:c>
      <x:c r="E164" s="10">
        <x:f>IF(A164&lt;=Entrées!$B$13*12,F164-D164,"")</x:f>
      </x:c>
      <x:c r="F164" s="10">
        <x:f>IF(A164&lt;=Entrées!$B$13*12,Entrées!$B$17,"")</x:f>
      </x:c>
      <x:c r="G164" s="10">
        <x:f>IF(A164&lt;=Entrées!$B$13*12,C164-E164,"")</x:f>
      </x:c>
    </x:row>
    <x:row r="165">
      <x:c r="A165" s="12">
        <x:v>162</x:v>
      </x:c>
      <x:c r="B165" s="15">
        <x:f>IF(A165&lt;=Entrées!$B$13*12,EDATE(Entrées!$B$15,A165-1),"")</x:f>
      </x:c>
      <x:c r="C165" s="10">
        <x:f>IF(A165&lt;=Entrées!$B$13*12,G164,"")</x:f>
      </x:c>
      <x:c r="D165" s="10">
        <x:f>IF(A165&lt;=Entrées!$B$13*12,C165*Entrées!$B$12/12,"")</x:f>
      </x:c>
      <x:c r="E165" s="10">
        <x:f>IF(A165&lt;=Entrées!$B$13*12,F165-D165,"")</x:f>
      </x:c>
      <x:c r="F165" s="10">
        <x:f>IF(A165&lt;=Entrées!$B$13*12,Entrées!$B$17,"")</x:f>
      </x:c>
      <x:c r="G165" s="10">
        <x:f>IF(A165&lt;=Entrées!$B$13*12,C165-E165,"")</x:f>
      </x:c>
    </x:row>
    <x:row r="166">
      <x:c r="A166" s="12">
        <x:v>163</x:v>
      </x:c>
      <x:c r="B166" s="15">
        <x:f>IF(A166&lt;=Entrées!$B$13*12,EDATE(Entrées!$B$15,A166-1),"")</x:f>
      </x:c>
      <x:c r="C166" s="10">
        <x:f>IF(A166&lt;=Entrées!$B$13*12,G165,"")</x:f>
      </x:c>
      <x:c r="D166" s="10">
        <x:f>IF(A166&lt;=Entrées!$B$13*12,C166*Entrées!$B$12/12,"")</x:f>
      </x:c>
      <x:c r="E166" s="10">
        <x:f>IF(A166&lt;=Entrées!$B$13*12,F166-D166,"")</x:f>
      </x:c>
      <x:c r="F166" s="10">
        <x:f>IF(A166&lt;=Entrées!$B$13*12,Entrées!$B$17,"")</x:f>
      </x:c>
      <x:c r="G166" s="10">
        <x:f>IF(A166&lt;=Entrées!$B$13*12,C166-E166,"")</x:f>
      </x:c>
    </x:row>
    <x:row r="167">
      <x:c r="A167" s="12">
        <x:v>164</x:v>
      </x:c>
      <x:c r="B167" s="15">
        <x:f>IF(A167&lt;=Entrées!$B$13*12,EDATE(Entrées!$B$15,A167-1),"")</x:f>
      </x:c>
      <x:c r="C167" s="10">
        <x:f>IF(A167&lt;=Entrées!$B$13*12,G166,"")</x:f>
      </x:c>
      <x:c r="D167" s="10">
        <x:f>IF(A167&lt;=Entrées!$B$13*12,C167*Entrées!$B$12/12,"")</x:f>
      </x:c>
      <x:c r="E167" s="10">
        <x:f>IF(A167&lt;=Entrées!$B$13*12,F167-D167,"")</x:f>
      </x:c>
      <x:c r="F167" s="10">
        <x:f>IF(A167&lt;=Entrées!$B$13*12,Entrées!$B$17,"")</x:f>
      </x:c>
      <x:c r="G167" s="10">
        <x:f>IF(A167&lt;=Entrées!$B$13*12,C167-E167,"")</x:f>
      </x:c>
    </x:row>
    <x:row r="168">
      <x:c r="A168" s="12">
        <x:v>165</x:v>
      </x:c>
      <x:c r="B168" s="15">
        <x:f>IF(A168&lt;=Entrées!$B$13*12,EDATE(Entrées!$B$15,A168-1),"")</x:f>
      </x:c>
      <x:c r="C168" s="10">
        <x:f>IF(A168&lt;=Entrées!$B$13*12,G167,"")</x:f>
      </x:c>
      <x:c r="D168" s="10">
        <x:f>IF(A168&lt;=Entrées!$B$13*12,C168*Entrées!$B$12/12,"")</x:f>
      </x:c>
      <x:c r="E168" s="10">
        <x:f>IF(A168&lt;=Entrées!$B$13*12,F168-D168,"")</x:f>
      </x:c>
      <x:c r="F168" s="10">
        <x:f>IF(A168&lt;=Entrées!$B$13*12,Entrées!$B$17,"")</x:f>
      </x:c>
      <x:c r="G168" s="10">
        <x:f>IF(A168&lt;=Entrées!$B$13*12,C168-E168,"")</x:f>
      </x:c>
    </x:row>
    <x:row r="169">
      <x:c r="A169" s="12">
        <x:v>166</x:v>
      </x:c>
      <x:c r="B169" s="15">
        <x:f>IF(A169&lt;=Entrées!$B$13*12,EDATE(Entrées!$B$15,A169-1),"")</x:f>
      </x:c>
      <x:c r="C169" s="10">
        <x:f>IF(A169&lt;=Entrées!$B$13*12,G168,"")</x:f>
      </x:c>
      <x:c r="D169" s="10">
        <x:f>IF(A169&lt;=Entrées!$B$13*12,C169*Entrées!$B$12/12,"")</x:f>
      </x:c>
      <x:c r="E169" s="10">
        <x:f>IF(A169&lt;=Entrées!$B$13*12,F169-D169,"")</x:f>
      </x:c>
      <x:c r="F169" s="10">
        <x:f>IF(A169&lt;=Entrées!$B$13*12,Entrées!$B$17,"")</x:f>
      </x:c>
      <x:c r="G169" s="10">
        <x:f>IF(A169&lt;=Entrées!$B$13*12,C169-E169,"")</x:f>
      </x:c>
    </x:row>
    <x:row r="170">
      <x:c r="A170" s="12">
        <x:v>167</x:v>
      </x:c>
      <x:c r="B170" s="15">
        <x:f>IF(A170&lt;=Entrées!$B$13*12,EDATE(Entrées!$B$15,A170-1),"")</x:f>
      </x:c>
      <x:c r="C170" s="10">
        <x:f>IF(A170&lt;=Entrées!$B$13*12,G169,"")</x:f>
      </x:c>
      <x:c r="D170" s="10">
        <x:f>IF(A170&lt;=Entrées!$B$13*12,C170*Entrées!$B$12/12,"")</x:f>
      </x:c>
      <x:c r="E170" s="10">
        <x:f>IF(A170&lt;=Entrées!$B$13*12,F170-D170,"")</x:f>
      </x:c>
      <x:c r="F170" s="10">
        <x:f>IF(A170&lt;=Entrées!$B$13*12,Entrées!$B$17,"")</x:f>
      </x:c>
      <x:c r="G170" s="10">
        <x:f>IF(A170&lt;=Entrées!$B$13*12,C170-E170,"")</x:f>
      </x:c>
    </x:row>
    <x:row r="171">
      <x:c r="A171" s="12">
        <x:v>168</x:v>
      </x:c>
      <x:c r="B171" s="15">
        <x:f>IF(A171&lt;=Entrées!$B$13*12,EDATE(Entrées!$B$15,A171-1),"")</x:f>
      </x:c>
      <x:c r="C171" s="10">
        <x:f>IF(A171&lt;=Entrées!$B$13*12,G170,"")</x:f>
      </x:c>
      <x:c r="D171" s="10">
        <x:f>IF(A171&lt;=Entrées!$B$13*12,C171*Entrées!$B$12/12,"")</x:f>
      </x:c>
      <x:c r="E171" s="10">
        <x:f>IF(A171&lt;=Entrées!$B$13*12,F171-D171,"")</x:f>
      </x:c>
      <x:c r="F171" s="10">
        <x:f>IF(A171&lt;=Entrées!$B$13*12,Entrées!$B$17,"")</x:f>
      </x:c>
      <x:c r="G171" s="10">
        <x:f>IF(A171&lt;=Entrées!$B$13*12,C171-E171,"")</x:f>
      </x:c>
    </x:row>
    <x:row r="172">
      <x:c r="A172" s="12">
        <x:v>169</x:v>
      </x:c>
      <x:c r="B172" s="15">
        <x:f>IF(A172&lt;=Entrées!$B$13*12,EDATE(Entrées!$B$15,A172-1),"")</x:f>
      </x:c>
      <x:c r="C172" s="10">
        <x:f>IF(A172&lt;=Entrées!$B$13*12,G171,"")</x:f>
      </x:c>
      <x:c r="D172" s="10">
        <x:f>IF(A172&lt;=Entrées!$B$13*12,C172*Entrées!$B$12/12,"")</x:f>
      </x:c>
      <x:c r="E172" s="10">
        <x:f>IF(A172&lt;=Entrées!$B$13*12,F172-D172,"")</x:f>
      </x:c>
      <x:c r="F172" s="10">
        <x:f>IF(A172&lt;=Entrées!$B$13*12,Entrées!$B$17,"")</x:f>
      </x:c>
      <x:c r="G172" s="10">
        <x:f>IF(A172&lt;=Entrées!$B$13*12,C172-E172,"")</x:f>
      </x:c>
    </x:row>
    <x:row r="173">
      <x:c r="A173" s="12">
        <x:v>170</x:v>
      </x:c>
      <x:c r="B173" s="15">
        <x:f>IF(A173&lt;=Entrées!$B$13*12,EDATE(Entrées!$B$15,A173-1),"")</x:f>
      </x:c>
      <x:c r="C173" s="10">
        <x:f>IF(A173&lt;=Entrées!$B$13*12,G172,"")</x:f>
      </x:c>
      <x:c r="D173" s="10">
        <x:f>IF(A173&lt;=Entrées!$B$13*12,C173*Entrées!$B$12/12,"")</x:f>
      </x:c>
      <x:c r="E173" s="10">
        <x:f>IF(A173&lt;=Entrées!$B$13*12,F173-D173,"")</x:f>
      </x:c>
      <x:c r="F173" s="10">
        <x:f>IF(A173&lt;=Entrées!$B$13*12,Entrées!$B$17,"")</x:f>
      </x:c>
      <x:c r="G173" s="10">
        <x:f>IF(A173&lt;=Entrées!$B$13*12,C173-E173,"")</x:f>
      </x:c>
    </x:row>
    <x:row r="174">
      <x:c r="A174" s="12">
        <x:v>171</x:v>
      </x:c>
      <x:c r="B174" s="15">
        <x:f>IF(A174&lt;=Entrées!$B$13*12,EDATE(Entrées!$B$15,A174-1),"")</x:f>
      </x:c>
      <x:c r="C174" s="10">
        <x:f>IF(A174&lt;=Entrées!$B$13*12,G173,"")</x:f>
      </x:c>
      <x:c r="D174" s="10">
        <x:f>IF(A174&lt;=Entrées!$B$13*12,C174*Entrées!$B$12/12,"")</x:f>
      </x:c>
      <x:c r="E174" s="10">
        <x:f>IF(A174&lt;=Entrées!$B$13*12,F174-D174,"")</x:f>
      </x:c>
      <x:c r="F174" s="10">
        <x:f>IF(A174&lt;=Entrées!$B$13*12,Entrées!$B$17,"")</x:f>
      </x:c>
      <x:c r="G174" s="10">
        <x:f>IF(A174&lt;=Entrées!$B$13*12,C174-E174,"")</x:f>
      </x:c>
    </x:row>
    <x:row r="175">
      <x:c r="A175" s="12">
        <x:v>172</x:v>
      </x:c>
      <x:c r="B175" s="15">
        <x:f>IF(A175&lt;=Entrées!$B$13*12,EDATE(Entrées!$B$15,A175-1),"")</x:f>
      </x:c>
      <x:c r="C175" s="10">
        <x:f>IF(A175&lt;=Entrées!$B$13*12,G174,"")</x:f>
      </x:c>
      <x:c r="D175" s="10">
        <x:f>IF(A175&lt;=Entrées!$B$13*12,C175*Entrées!$B$12/12,"")</x:f>
      </x:c>
      <x:c r="E175" s="10">
        <x:f>IF(A175&lt;=Entrées!$B$13*12,F175-D175,"")</x:f>
      </x:c>
      <x:c r="F175" s="10">
        <x:f>IF(A175&lt;=Entrées!$B$13*12,Entrées!$B$17,"")</x:f>
      </x:c>
      <x:c r="G175" s="10">
        <x:f>IF(A175&lt;=Entrées!$B$13*12,C175-E175,"")</x:f>
      </x:c>
    </x:row>
    <x:row r="176">
      <x:c r="A176" s="12">
        <x:v>173</x:v>
      </x:c>
      <x:c r="B176" s="15">
        <x:f>IF(A176&lt;=Entrées!$B$13*12,EDATE(Entrées!$B$15,A176-1),"")</x:f>
      </x:c>
      <x:c r="C176" s="10">
        <x:f>IF(A176&lt;=Entrées!$B$13*12,G175,"")</x:f>
      </x:c>
      <x:c r="D176" s="10">
        <x:f>IF(A176&lt;=Entrées!$B$13*12,C176*Entrées!$B$12/12,"")</x:f>
      </x:c>
      <x:c r="E176" s="10">
        <x:f>IF(A176&lt;=Entrées!$B$13*12,F176-D176,"")</x:f>
      </x:c>
      <x:c r="F176" s="10">
        <x:f>IF(A176&lt;=Entrées!$B$13*12,Entrées!$B$17,"")</x:f>
      </x:c>
      <x:c r="G176" s="10">
        <x:f>IF(A176&lt;=Entrées!$B$13*12,C176-E176,"")</x:f>
      </x:c>
    </x:row>
    <x:row r="177">
      <x:c r="A177" s="12">
        <x:v>174</x:v>
      </x:c>
      <x:c r="B177" s="15">
        <x:f>IF(A177&lt;=Entrées!$B$13*12,EDATE(Entrées!$B$15,A177-1),"")</x:f>
      </x:c>
      <x:c r="C177" s="10">
        <x:f>IF(A177&lt;=Entrées!$B$13*12,G176,"")</x:f>
      </x:c>
      <x:c r="D177" s="10">
        <x:f>IF(A177&lt;=Entrées!$B$13*12,C177*Entrées!$B$12/12,"")</x:f>
      </x:c>
      <x:c r="E177" s="10">
        <x:f>IF(A177&lt;=Entrées!$B$13*12,F177-D177,"")</x:f>
      </x:c>
      <x:c r="F177" s="10">
        <x:f>IF(A177&lt;=Entrées!$B$13*12,Entrées!$B$17,"")</x:f>
      </x:c>
      <x:c r="G177" s="10">
        <x:f>IF(A177&lt;=Entrées!$B$13*12,C177-E177,"")</x:f>
      </x:c>
    </x:row>
    <x:row r="178">
      <x:c r="A178" s="12">
        <x:v>175</x:v>
      </x:c>
      <x:c r="B178" s="15">
        <x:f>IF(A178&lt;=Entrées!$B$13*12,EDATE(Entrées!$B$15,A178-1),"")</x:f>
      </x:c>
      <x:c r="C178" s="10">
        <x:f>IF(A178&lt;=Entrées!$B$13*12,G177,"")</x:f>
      </x:c>
      <x:c r="D178" s="10">
        <x:f>IF(A178&lt;=Entrées!$B$13*12,C178*Entrées!$B$12/12,"")</x:f>
      </x:c>
      <x:c r="E178" s="10">
        <x:f>IF(A178&lt;=Entrées!$B$13*12,F178-D178,"")</x:f>
      </x:c>
      <x:c r="F178" s="10">
        <x:f>IF(A178&lt;=Entrées!$B$13*12,Entrées!$B$17,"")</x:f>
      </x:c>
      <x:c r="G178" s="10">
        <x:f>IF(A178&lt;=Entrées!$B$13*12,C178-E178,"")</x:f>
      </x:c>
    </x:row>
    <x:row r="179">
      <x:c r="A179" s="12">
        <x:v>176</x:v>
      </x:c>
      <x:c r="B179" s="15">
        <x:f>IF(A179&lt;=Entrées!$B$13*12,EDATE(Entrées!$B$15,A179-1),"")</x:f>
      </x:c>
      <x:c r="C179" s="10">
        <x:f>IF(A179&lt;=Entrées!$B$13*12,G178,"")</x:f>
      </x:c>
      <x:c r="D179" s="10">
        <x:f>IF(A179&lt;=Entrées!$B$13*12,C179*Entrées!$B$12/12,"")</x:f>
      </x:c>
      <x:c r="E179" s="10">
        <x:f>IF(A179&lt;=Entrées!$B$13*12,F179-D179,"")</x:f>
      </x:c>
      <x:c r="F179" s="10">
        <x:f>IF(A179&lt;=Entrées!$B$13*12,Entrées!$B$17,"")</x:f>
      </x:c>
      <x:c r="G179" s="10">
        <x:f>IF(A179&lt;=Entrées!$B$13*12,C179-E179,"")</x:f>
      </x:c>
    </x:row>
    <x:row r="180">
      <x:c r="A180" s="12">
        <x:v>177</x:v>
      </x:c>
      <x:c r="B180" s="15">
        <x:f>IF(A180&lt;=Entrées!$B$13*12,EDATE(Entrées!$B$15,A180-1),"")</x:f>
      </x:c>
      <x:c r="C180" s="10">
        <x:f>IF(A180&lt;=Entrées!$B$13*12,G179,"")</x:f>
      </x:c>
      <x:c r="D180" s="10">
        <x:f>IF(A180&lt;=Entrées!$B$13*12,C180*Entrées!$B$12/12,"")</x:f>
      </x:c>
      <x:c r="E180" s="10">
        <x:f>IF(A180&lt;=Entrées!$B$13*12,F180-D180,"")</x:f>
      </x:c>
      <x:c r="F180" s="10">
        <x:f>IF(A180&lt;=Entrées!$B$13*12,Entrées!$B$17,"")</x:f>
      </x:c>
      <x:c r="G180" s="10">
        <x:f>IF(A180&lt;=Entrées!$B$13*12,C180-E180,"")</x:f>
      </x:c>
    </x:row>
    <x:row r="181">
      <x:c r="A181" s="12">
        <x:v>178</x:v>
      </x:c>
      <x:c r="B181" s="15">
        <x:f>IF(A181&lt;=Entrées!$B$13*12,EDATE(Entrées!$B$15,A181-1),"")</x:f>
      </x:c>
      <x:c r="C181" s="10">
        <x:f>IF(A181&lt;=Entrées!$B$13*12,G180,"")</x:f>
      </x:c>
      <x:c r="D181" s="10">
        <x:f>IF(A181&lt;=Entrées!$B$13*12,C181*Entrées!$B$12/12,"")</x:f>
      </x:c>
      <x:c r="E181" s="10">
        <x:f>IF(A181&lt;=Entrées!$B$13*12,F181-D181,"")</x:f>
      </x:c>
      <x:c r="F181" s="10">
        <x:f>IF(A181&lt;=Entrées!$B$13*12,Entrées!$B$17,"")</x:f>
      </x:c>
      <x:c r="G181" s="10">
        <x:f>IF(A181&lt;=Entrées!$B$13*12,C181-E181,"")</x:f>
      </x:c>
    </x:row>
    <x:row r="182">
      <x:c r="A182" s="12">
        <x:v>179</x:v>
      </x:c>
      <x:c r="B182" s="15">
        <x:f>IF(A182&lt;=Entrées!$B$13*12,EDATE(Entrées!$B$15,A182-1),"")</x:f>
      </x:c>
      <x:c r="C182" s="10">
        <x:f>IF(A182&lt;=Entrées!$B$13*12,G181,"")</x:f>
      </x:c>
      <x:c r="D182" s="10">
        <x:f>IF(A182&lt;=Entrées!$B$13*12,C182*Entrées!$B$12/12,"")</x:f>
      </x:c>
      <x:c r="E182" s="10">
        <x:f>IF(A182&lt;=Entrées!$B$13*12,F182-D182,"")</x:f>
      </x:c>
      <x:c r="F182" s="10">
        <x:f>IF(A182&lt;=Entrées!$B$13*12,Entrées!$B$17,"")</x:f>
      </x:c>
      <x:c r="G182" s="10">
        <x:f>IF(A182&lt;=Entrées!$B$13*12,C182-E182,"")</x:f>
      </x:c>
    </x:row>
    <x:row r="183">
      <x:c r="A183" s="12">
        <x:v>180</x:v>
      </x:c>
      <x:c r="B183" s="15">
        <x:f>IF(A183&lt;=Entrées!$B$13*12,EDATE(Entrées!$B$15,A183-1),"")</x:f>
      </x:c>
      <x:c r="C183" s="10">
        <x:f>IF(A183&lt;=Entrées!$B$13*12,G182,"")</x:f>
      </x:c>
      <x:c r="D183" s="10">
        <x:f>IF(A183&lt;=Entrées!$B$13*12,C183*Entrées!$B$12/12,"")</x:f>
      </x:c>
      <x:c r="E183" s="10">
        <x:f>IF(A183&lt;=Entrées!$B$13*12,F183-D183,"")</x:f>
      </x:c>
      <x:c r="F183" s="10">
        <x:f>IF(A183&lt;=Entrées!$B$13*12,Entrées!$B$17,"")</x:f>
      </x:c>
      <x:c r="G183" s="10">
        <x:f>IF(A183&lt;=Entrées!$B$13*12,C183-E183,"")</x:f>
      </x:c>
    </x:row>
    <x:row r="184">
      <x:c r="A184" s="12">
        <x:v>181</x:v>
      </x:c>
      <x:c r="B184" s="15">
        <x:f>IF(A184&lt;=Entrées!$B$13*12,EDATE(Entrées!$B$15,A184-1),"")</x:f>
      </x:c>
      <x:c r="C184" s="10">
        <x:f>IF(A184&lt;=Entrées!$B$13*12,G183,"")</x:f>
      </x:c>
      <x:c r="D184" s="10">
        <x:f>IF(A184&lt;=Entrées!$B$13*12,C184*Entrées!$B$12/12,"")</x:f>
      </x:c>
      <x:c r="E184" s="10">
        <x:f>IF(A184&lt;=Entrées!$B$13*12,F184-D184,"")</x:f>
      </x:c>
      <x:c r="F184" s="10">
        <x:f>IF(A184&lt;=Entrées!$B$13*12,Entrées!$B$17,"")</x:f>
      </x:c>
      <x:c r="G184" s="10">
        <x:f>IF(A184&lt;=Entrées!$B$13*12,C184-E184,"")</x:f>
      </x:c>
    </x:row>
    <x:row r="185">
      <x:c r="A185" s="12">
        <x:v>182</x:v>
      </x:c>
      <x:c r="B185" s="15">
        <x:f>IF(A185&lt;=Entrées!$B$13*12,EDATE(Entrées!$B$15,A185-1),"")</x:f>
      </x:c>
      <x:c r="C185" s="10">
        <x:f>IF(A185&lt;=Entrées!$B$13*12,G184,"")</x:f>
      </x:c>
      <x:c r="D185" s="10">
        <x:f>IF(A185&lt;=Entrées!$B$13*12,C185*Entrées!$B$12/12,"")</x:f>
      </x:c>
      <x:c r="E185" s="10">
        <x:f>IF(A185&lt;=Entrées!$B$13*12,F185-D185,"")</x:f>
      </x:c>
      <x:c r="F185" s="10">
        <x:f>IF(A185&lt;=Entrées!$B$13*12,Entrées!$B$17,"")</x:f>
      </x:c>
      <x:c r="G185" s="10">
        <x:f>IF(A185&lt;=Entrées!$B$13*12,C185-E185,"")</x:f>
      </x:c>
    </x:row>
    <x:row r="186">
      <x:c r="A186" s="12">
        <x:v>183</x:v>
      </x:c>
      <x:c r="B186" s="15">
        <x:f>IF(A186&lt;=Entrées!$B$13*12,EDATE(Entrées!$B$15,A186-1),"")</x:f>
      </x:c>
      <x:c r="C186" s="10">
        <x:f>IF(A186&lt;=Entrées!$B$13*12,G185,"")</x:f>
      </x:c>
      <x:c r="D186" s="10">
        <x:f>IF(A186&lt;=Entrées!$B$13*12,C186*Entrées!$B$12/12,"")</x:f>
      </x:c>
      <x:c r="E186" s="10">
        <x:f>IF(A186&lt;=Entrées!$B$13*12,F186-D186,"")</x:f>
      </x:c>
      <x:c r="F186" s="10">
        <x:f>IF(A186&lt;=Entrées!$B$13*12,Entrées!$B$17,"")</x:f>
      </x:c>
      <x:c r="G186" s="10">
        <x:f>IF(A186&lt;=Entrées!$B$13*12,C186-E186,"")</x:f>
      </x:c>
    </x:row>
    <x:row r="187">
      <x:c r="A187" s="12">
        <x:v>184</x:v>
      </x:c>
      <x:c r="B187" s="15">
        <x:f>IF(A187&lt;=Entrées!$B$13*12,EDATE(Entrées!$B$15,A187-1),"")</x:f>
      </x:c>
      <x:c r="C187" s="10">
        <x:f>IF(A187&lt;=Entrées!$B$13*12,G186,"")</x:f>
      </x:c>
      <x:c r="D187" s="10">
        <x:f>IF(A187&lt;=Entrées!$B$13*12,C187*Entrées!$B$12/12,"")</x:f>
      </x:c>
      <x:c r="E187" s="10">
        <x:f>IF(A187&lt;=Entrées!$B$13*12,F187-D187,"")</x:f>
      </x:c>
      <x:c r="F187" s="10">
        <x:f>IF(A187&lt;=Entrées!$B$13*12,Entrées!$B$17,"")</x:f>
      </x:c>
      <x:c r="G187" s="10">
        <x:f>IF(A187&lt;=Entrées!$B$13*12,C187-E187,"")</x:f>
      </x:c>
    </x:row>
    <x:row r="188">
      <x:c r="A188" s="12">
        <x:v>185</x:v>
      </x:c>
      <x:c r="B188" s="15">
        <x:f>IF(A188&lt;=Entrées!$B$13*12,EDATE(Entrées!$B$15,A188-1),"")</x:f>
      </x:c>
      <x:c r="C188" s="10">
        <x:f>IF(A188&lt;=Entrées!$B$13*12,G187,"")</x:f>
      </x:c>
      <x:c r="D188" s="10">
        <x:f>IF(A188&lt;=Entrées!$B$13*12,C188*Entrées!$B$12/12,"")</x:f>
      </x:c>
      <x:c r="E188" s="10">
        <x:f>IF(A188&lt;=Entrées!$B$13*12,F188-D188,"")</x:f>
      </x:c>
      <x:c r="F188" s="10">
        <x:f>IF(A188&lt;=Entrées!$B$13*12,Entrées!$B$17,"")</x:f>
      </x:c>
      <x:c r="G188" s="10">
        <x:f>IF(A188&lt;=Entrées!$B$13*12,C188-E188,"")</x:f>
      </x:c>
    </x:row>
    <x:row r="189">
      <x:c r="A189" s="12">
        <x:v>186</x:v>
      </x:c>
      <x:c r="B189" s="15">
        <x:f>IF(A189&lt;=Entrées!$B$13*12,EDATE(Entrées!$B$15,A189-1),"")</x:f>
      </x:c>
      <x:c r="C189" s="10">
        <x:f>IF(A189&lt;=Entrées!$B$13*12,G188,"")</x:f>
      </x:c>
      <x:c r="D189" s="10">
        <x:f>IF(A189&lt;=Entrées!$B$13*12,C189*Entrées!$B$12/12,"")</x:f>
      </x:c>
      <x:c r="E189" s="10">
        <x:f>IF(A189&lt;=Entrées!$B$13*12,F189-D189,"")</x:f>
      </x:c>
      <x:c r="F189" s="10">
        <x:f>IF(A189&lt;=Entrées!$B$13*12,Entrées!$B$17,"")</x:f>
      </x:c>
      <x:c r="G189" s="10">
        <x:f>IF(A189&lt;=Entrées!$B$13*12,C189-E189,"")</x:f>
      </x:c>
    </x:row>
    <x:row r="190">
      <x:c r="A190" s="12">
        <x:v>187</x:v>
      </x:c>
      <x:c r="B190" s="15">
        <x:f>IF(A190&lt;=Entrées!$B$13*12,EDATE(Entrées!$B$15,A190-1),"")</x:f>
      </x:c>
      <x:c r="C190" s="10">
        <x:f>IF(A190&lt;=Entrées!$B$13*12,G189,"")</x:f>
      </x:c>
      <x:c r="D190" s="10">
        <x:f>IF(A190&lt;=Entrées!$B$13*12,C190*Entrées!$B$12/12,"")</x:f>
      </x:c>
      <x:c r="E190" s="10">
        <x:f>IF(A190&lt;=Entrées!$B$13*12,F190-D190,"")</x:f>
      </x:c>
      <x:c r="F190" s="10">
        <x:f>IF(A190&lt;=Entrées!$B$13*12,Entrées!$B$17,"")</x:f>
      </x:c>
      <x:c r="G190" s="10">
        <x:f>IF(A190&lt;=Entrées!$B$13*12,C190-E190,"")</x:f>
      </x:c>
    </x:row>
    <x:row r="191">
      <x:c r="A191" s="12">
        <x:v>188</x:v>
      </x:c>
      <x:c r="B191" s="15">
        <x:f>IF(A191&lt;=Entrées!$B$13*12,EDATE(Entrées!$B$15,A191-1),"")</x:f>
      </x:c>
      <x:c r="C191" s="10">
        <x:f>IF(A191&lt;=Entrées!$B$13*12,G190,"")</x:f>
      </x:c>
      <x:c r="D191" s="10">
        <x:f>IF(A191&lt;=Entrées!$B$13*12,C191*Entrées!$B$12/12,"")</x:f>
      </x:c>
      <x:c r="E191" s="10">
        <x:f>IF(A191&lt;=Entrées!$B$13*12,F191-D191,"")</x:f>
      </x:c>
      <x:c r="F191" s="10">
        <x:f>IF(A191&lt;=Entrées!$B$13*12,Entrées!$B$17,"")</x:f>
      </x:c>
      <x:c r="G191" s="10">
        <x:f>IF(A191&lt;=Entrées!$B$13*12,C191-E191,"")</x:f>
      </x:c>
    </x:row>
    <x:row r="192">
      <x:c r="A192" s="12">
        <x:v>189</x:v>
      </x:c>
      <x:c r="B192" s="15">
        <x:f>IF(A192&lt;=Entrées!$B$13*12,EDATE(Entrées!$B$15,A192-1),"")</x:f>
      </x:c>
      <x:c r="C192" s="10">
        <x:f>IF(A192&lt;=Entrées!$B$13*12,G191,"")</x:f>
      </x:c>
      <x:c r="D192" s="10">
        <x:f>IF(A192&lt;=Entrées!$B$13*12,C192*Entrées!$B$12/12,"")</x:f>
      </x:c>
      <x:c r="E192" s="10">
        <x:f>IF(A192&lt;=Entrées!$B$13*12,F192-D192,"")</x:f>
      </x:c>
      <x:c r="F192" s="10">
        <x:f>IF(A192&lt;=Entrées!$B$13*12,Entrées!$B$17,"")</x:f>
      </x:c>
      <x:c r="G192" s="10">
        <x:f>IF(A192&lt;=Entrées!$B$13*12,C192-E192,"")</x:f>
      </x:c>
    </x:row>
    <x:row r="193">
      <x:c r="A193" s="12">
        <x:v>190</x:v>
      </x:c>
      <x:c r="B193" s="15">
        <x:f>IF(A193&lt;=Entrées!$B$13*12,EDATE(Entrées!$B$15,A193-1),"")</x:f>
      </x:c>
      <x:c r="C193" s="10">
        <x:f>IF(A193&lt;=Entrées!$B$13*12,G192,"")</x:f>
      </x:c>
      <x:c r="D193" s="10">
        <x:f>IF(A193&lt;=Entrées!$B$13*12,C193*Entrées!$B$12/12,"")</x:f>
      </x:c>
      <x:c r="E193" s="10">
        <x:f>IF(A193&lt;=Entrées!$B$13*12,F193-D193,"")</x:f>
      </x:c>
      <x:c r="F193" s="10">
        <x:f>IF(A193&lt;=Entrées!$B$13*12,Entrées!$B$17,"")</x:f>
      </x:c>
      <x:c r="G193" s="10">
        <x:f>IF(A193&lt;=Entrées!$B$13*12,C193-E193,"")</x:f>
      </x:c>
    </x:row>
    <x:row r="194">
      <x:c r="A194" s="12">
        <x:v>191</x:v>
      </x:c>
      <x:c r="B194" s="15">
        <x:f>IF(A194&lt;=Entrées!$B$13*12,EDATE(Entrées!$B$15,A194-1),"")</x:f>
      </x:c>
      <x:c r="C194" s="10">
        <x:f>IF(A194&lt;=Entrées!$B$13*12,G193,"")</x:f>
      </x:c>
      <x:c r="D194" s="10">
        <x:f>IF(A194&lt;=Entrées!$B$13*12,C194*Entrées!$B$12/12,"")</x:f>
      </x:c>
      <x:c r="E194" s="10">
        <x:f>IF(A194&lt;=Entrées!$B$13*12,F194-D194,"")</x:f>
      </x:c>
      <x:c r="F194" s="10">
        <x:f>IF(A194&lt;=Entrées!$B$13*12,Entrées!$B$17,"")</x:f>
      </x:c>
      <x:c r="G194" s="10">
        <x:f>IF(A194&lt;=Entrées!$B$13*12,C194-E194,"")</x:f>
      </x:c>
    </x:row>
    <x:row r="195">
      <x:c r="A195" s="12">
        <x:v>192</x:v>
      </x:c>
      <x:c r="B195" s="15">
        <x:f>IF(A195&lt;=Entrées!$B$13*12,EDATE(Entrées!$B$15,A195-1),"")</x:f>
      </x:c>
      <x:c r="C195" s="10">
        <x:f>IF(A195&lt;=Entrées!$B$13*12,G194,"")</x:f>
      </x:c>
      <x:c r="D195" s="10">
        <x:f>IF(A195&lt;=Entrées!$B$13*12,C195*Entrées!$B$12/12,"")</x:f>
      </x:c>
      <x:c r="E195" s="10">
        <x:f>IF(A195&lt;=Entrées!$B$13*12,F195-D195,"")</x:f>
      </x:c>
      <x:c r="F195" s="10">
        <x:f>IF(A195&lt;=Entrées!$B$13*12,Entrées!$B$17,"")</x:f>
      </x:c>
      <x:c r="G195" s="10">
        <x:f>IF(A195&lt;=Entrées!$B$13*12,C195-E195,"")</x:f>
      </x:c>
    </x:row>
    <x:row r="196">
      <x:c r="A196" s="12">
        <x:v>193</x:v>
      </x:c>
      <x:c r="B196" s="15">
        <x:f>IF(A196&lt;=Entrées!$B$13*12,EDATE(Entrées!$B$15,A196-1),"")</x:f>
      </x:c>
      <x:c r="C196" s="10">
        <x:f>IF(A196&lt;=Entrées!$B$13*12,G195,"")</x:f>
      </x:c>
      <x:c r="D196" s="10">
        <x:f>IF(A196&lt;=Entrées!$B$13*12,C196*Entrées!$B$12/12,"")</x:f>
      </x:c>
      <x:c r="E196" s="10">
        <x:f>IF(A196&lt;=Entrées!$B$13*12,F196-D196,"")</x:f>
      </x:c>
      <x:c r="F196" s="10">
        <x:f>IF(A196&lt;=Entrées!$B$13*12,Entrées!$B$17,"")</x:f>
      </x:c>
      <x:c r="G196" s="10">
        <x:f>IF(A196&lt;=Entrées!$B$13*12,C196-E196,"")</x:f>
      </x:c>
    </x:row>
    <x:row r="197">
      <x:c r="A197" s="12">
        <x:v>194</x:v>
      </x:c>
      <x:c r="B197" s="15">
        <x:f>IF(A197&lt;=Entrées!$B$13*12,EDATE(Entrées!$B$15,A197-1),"")</x:f>
      </x:c>
      <x:c r="C197" s="10">
        <x:f>IF(A197&lt;=Entrées!$B$13*12,G196,"")</x:f>
      </x:c>
      <x:c r="D197" s="10">
        <x:f>IF(A197&lt;=Entrées!$B$13*12,C197*Entrées!$B$12/12,"")</x:f>
      </x:c>
      <x:c r="E197" s="10">
        <x:f>IF(A197&lt;=Entrées!$B$13*12,F197-D197,"")</x:f>
      </x:c>
      <x:c r="F197" s="10">
        <x:f>IF(A197&lt;=Entrées!$B$13*12,Entrées!$B$17,"")</x:f>
      </x:c>
      <x:c r="G197" s="10">
        <x:f>IF(A197&lt;=Entrées!$B$13*12,C197-E197,"")</x:f>
      </x:c>
    </x:row>
    <x:row r="198">
      <x:c r="A198" s="12">
        <x:v>195</x:v>
      </x:c>
      <x:c r="B198" s="15">
        <x:f>IF(A198&lt;=Entrées!$B$13*12,EDATE(Entrées!$B$15,A198-1),"")</x:f>
      </x:c>
      <x:c r="C198" s="10">
        <x:f>IF(A198&lt;=Entrées!$B$13*12,G197,"")</x:f>
      </x:c>
      <x:c r="D198" s="10">
        <x:f>IF(A198&lt;=Entrées!$B$13*12,C198*Entrées!$B$12/12,"")</x:f>
      </x:c>
      <x:c r="E198" s="10">
        <x:f>IF(A198&lt;=Entrées!$B$13*12,F198-D198,"")</x:f>
      </x:c>
      <x:c r="F198" s="10">
        <x:f>IF(A198&lt;=Entrées!$B$13*12,Entrées!$B$17,"")</x:f>
      </x:c>
      <x:c r="G198" s="10">
        <x:f>IF(A198&lt;=Entrées!$B$13*12,C198-E198,"")</x:f>
      </x:c>
    </x:row>
    <x:row r="199">
      <x:c r="A199" s="12">
        <x:v>196</x:v>
      </x:c>
      <x:c r="B199" s="15">
        <x:f>IF(A199&lt;=Entrées!$B$13*12,EDATE(Entrées!$B$15,A199-1),"")</x:f>
      </x:c>
      <x:c r="C199" s="10">
        <x:f>IF(A199&lt;=Entrées!$B$13*12,G198,"")</x:f>
      </x:c>
      <x:c r="D199" s="10">
        <x:f>IF(A199&lt;=Entrées!$B$13*12,C199*Entrées!$B$12/12,"")</x:f>
      </x:c>
      <x:c r="E199" s="10">
        <x:f>IF(A199&lt;=Entrées!$B$13*12,F199-D199,"")</x:f>
      </x:c>
      <x:c r="F199" s="10">
        <x:f>IF(A199&lt;=Entrées!$B$13*12,Entrées!$B$17,"")</x:f>
      </x:c>
      <x:c r="G199" s="10">
        <x:f>IF(A199&lt;=Entrées!$B$13*12,C199-E199,"")</x:f>
      </x:c>
    </x:row>
    <x:row r="200">
      <x:c r="A200" s="12">
        <x:v>197</x:v>
      </x:c>
      <x:c r="B200" s="15">
        <x:f>IF(A200&lt;=Entrées!$B$13*12,EDATE(Entrées!$B$15,A200-1),"")</x:f>
      </x:c>
      <x:c r="C200" s="10">
        <x:f>IF(A200&lt;=Entrées!$B$13*12,G199,"")</x:f>
      </x:c>
      <x:c r="D200" s="10">
        <x:f>IF(A200&lt;=Entrées!$B$13*12,C200*Entrées!$B$12/12,"")</x:f>
      </x:c>
      <x:c r="E200" s="10">
        <x:f>IF(A200&lt;=Entrées!$B$13*12,F200-D200,"")</x:f>
      </x:c>
      <x:c r="F200" s="10">
        <x:f>IF(A200&lt;=Entrées!$B$13*12,Entrées!$B$17,"")</x:f>
      </x:c>
      <x:c r="G200" s="10">
        <x:f>IF(A200&lt;=Entrées!$B$13*12,C200-E200,"")</x:f>
      </x:c>
    </x:row>
    <x:row r="201">
      <x:c r="A201" s="12">
        <x:v>198</x:v>
      </x:c>
      <x:c r="B201" s="15">
        <x:f>IF(A201&lt;=Entrées!$B$13*12,EDATE(Entrées!$B$15,A201-1),"")</x:f>
      </x:c>
      <x:c r="C201" s="10">
        <x:f>IF(A201&lt;=Entrées!$B$13*12,G200,"")</x:f>
      </x:c>
      <x:c r="D201" s="10">
        <x:f>IF(A201&lt;=Entrées!$B$13*12,C201*Entrées!$B$12/12,"")</x:f>
      </x:c>
      <x:c r="E201" s="10">
        <x:f>IF(A201&lt;=Entrées!$B$13*12,F201-D201,"")</x:f>
      </x:c>
      <x:c r="F201" s="10">
        <x:f>IF(A201&lt;=Entrées!$B$13*12,Entrées!$B$17,"")</x:f>
      </x:c>
      <x:c r="G201" s="10">
        <x:f>IF(A201&lt;=Entrées!$B$13*12,C201-E201,"")</x:f>
      </x:c>
    </x:row>
    <x:row r="202">
      <x:c r="A202" s="12">
        <x:v>199</x:v>
      </x:c>
      <x:c r="B202" s="15">
        <x:f>IF(A202&lt;=Entrées!$B$13*12,EDATE(Entrées!$B$15,A202-1),"")</x:f>
      </x:c>
      <x:c r="C202" s="10">
        <x:f>IF(A202&lt;=Entrées!$B$13*12,G201,"")</x:f>
      </x:c>
      <x:c r="D202" s="10">
        <x:f>IF(A202&lt;=Entrées!$B$13*12,C202*Entrées!$B$12/12,"")</x:f>
      </x:c>
      <x:c r="E202" s="10">
        <x:f>IF(A202&lt;=Entrées!$B$13*12,F202-D202,"")</x:f>
      </x:c>
      <x:c r="F202" s="10">
        <x:f>IF(A202&lt;=Entrées!$B$13*12,Entrées!$B$17,"")</x:f>
      </x:c>
      <x:c r="G202" s="10">
        <x:f>IF(A202&lt;=Entrées!$B$13*12,C202-E202,"")</x:f>
      </x:c>
    </x:row>
    <x:row r="203">
      <x:c r="A203" s="12">
        <x:v>200</x:v>
      </x:c>
      <x:c r="B203" s="15">
        <x:f>IF(A203&lt;=Entrées!$B$13*12,EDATE(Entrées!$B$15,A203-1),"")</x:f>
      </x:c>
      <x:c r="C203" s="10">
        <x:f>IF(A203&lt;=Entrées!$B$13*12,G202,"")</x:f>
      </x:c>
      <x:c r="D203" s="10">
        <x:f>IF(A203&lt;=Entrées!$B$13*12,C203*Entrées!$B$12/12,"")</x:f>
      </x:c>
      <x:c r="E203" s="10">
        <x:f>IF(A203&lt;=Entrées!$B$13*12,F203-D203,"")</x:f>
      </x:c>
      <x:c r="F203" s="10">
        <x:f>IF(A203&lt;=Entrées!$B$13*12,Entrées!$B$17,"")</x:f>
      </x:c>
      <x:c r="G203" s="10">
        <x:f>IF(A203&lt;=Entrées!$B$13*12,C203-E203,"")</x:f>
      </x:c>
    </x:row>
    <x:row r="204">
      <x:c r="A204" s="12">
        <x:v>201</x:v>
      </x:c>
      <x:c r="B204" s="15">
        <x:f>IF(A204&lt;=Entrées!$B$13*12,EDATE(Entrées!$B$15,A204-1),"")</x:f>
      </x:c>
      <x:c r="C204" s="10">
        <x:f>IF(A204&lt;=Entrées!$B$13*12,G203,"")</x:f>
      </x:c>
      <x:c r="D204" s="10">
        <x:f>IF(A204&lt;=Entrées!$B$13*12,C204*Entrées!$B$12/12,"")</x:f>
      </x:c>
      <x:c r="E204" s="10">
        <x:f>IF(A204&lt;=Entrées!$B$13*12,F204-D204,"")</x:f>
      </x:c>
      <x:c r="F204" s="10">
        <x:f>IF(A204&lt;=Entrées!$B$13*12,Entrées!$B$17,"")</x:f>
      </x:c>
      <x:c r="G204" s="10">
        <x:f>IF(A204&lt;=Entrées!$B$13*12,C204-E204,"")</x:f>
      </x:c>
    </x:row>
    <x:row r="205">
      <x:c r="A205" s="12">
        <x:v>202</x:v>
      </x:c>
      <x:c r="B205" s="15">
        <x:f>IF(A205&lt;=Entrées!$B$13*12,EDATE(Entrées!$B$15,A205-1),"")</x:f>
      </x:c>
      <x:c r="C205" s="10">
        <x:f>IF(A205&lt;=Entrées!$B$13*12,G204,"")</x:f>
      </x:c>
      <x:c r="D205" s="10">
        <x:f>IF(A205&lt;=Entrées!$B$13*12,C205*Entrées!$B$12/12,"")</x:f>
      </x:c>
      <x:c r="E205" s="10">
        <x:f>IF(A205&lt;=Entrées!$B$13*12,F205-D205,"")</x:f>
      </x:c>
      <x:c r="F205" s="10">
        <x:f>IF(A205&lt;=Entrées!$B$13*12,Entrées!$B$17,"")</x:f>
      </x:c>
      <x:c r="G205" s="10">
        <x:f>IF(A205&lt;=Entrées!$B$13*12,C205-E205,"")</x:f>
      </x:c>
    </x:row>
    <x:row r="206">
      <x:c r="A206" s="12">
        <x:v>203</x:v>
      </x:c>
      <x:c r="B206" s="15">
        <x:f>IF(A206&lt;=Entrées!$B$13*12,EDATE(Entrées!$B$15,A206-1),"")</x:f>
      </x:c>
      <x:c r="C206" s="10">
        <x:f>IF(A206&lt;=Entrées!$B$13*12,G205,"")</x:f>
      </x:c>
      <x:c r="D206" s="10">
        <x:f>IF(A206&lt;=Entrées!$B$13*12,C206*Entrées!$B$12/12,"")</x:f>
      </x:c>
      <x:c r="E206" s="10">
        <x:f>IF(A206&lt;=Entrées!$B$13*12,F206-D206,"")</x:f>
      </x:c>
      <x:c r="F206" s="10">
        <x:f>IF(A206&lt;=Entrées!$B$13*12,Entrées!$B$17,"")</x:f>
      </x:c>
      <x:c r="G206" s="10">
        <x:f>IF(A206&lt;=Entrées!$B$13*12,C206-E206,"")</x:f>
      </x:c>
    </x:row>
    <x:row r="207">
      <x:c r="A207" s="12">
        <x:v>204</x:v>
      </x:c>
      <x:c r="B207" s="15">
        <x:f>IF(A207&lt;=Entrées!$B$13*12,EDATE(Entrées!$B$15,A207-1),"")</x:f>
      </x:c>
      <x:c r="C207" s="10">
        <x:f>IF(A207&lt;=Entrées!$B$13*12,G206,"")</x:f>
      </x:c>
      <x:c r="D207" s="10">
        <x:f>IF(A207&lt;=Entrées!$B$13*12,C207*Entrées!$B$12/12,"")</x:f>
      </x:c>
      <x:c r="E207" s="10">
        <x:f>IF(A207&lt;=Entrées!$B$13*12,F207-D207,"")</x:f>
      </x:c>
      <x:c r="F207" s="10">
        <x:f>IF(A207&lt;=Entrées!$B$13*12,Entrées!$B$17,"")</x:f>
      </x:c>
      <x:c r="G207" s="10">
        <x:f>IF(A207&lt;=Entrées!$B$13*12,C207-E207,"")</x:f>
      </x:c>
    </x:row>
    <x:row r="208">
      <x:c r="A208" s="12">
        <x:v>205</x:v>
      </x:c>
      <x:c r="B208" s="15">
        <x:f>IF(A208&lt;=Entrées!$B$13*12,EDATE(Entrées!$B$15,A208-1),"")</x:f>
      </x:c>
      <x:c r="C208" s="10">
        <x:f>IF(A208&lt;=Entrées!$B$13*12,G207,"")</x:f>
      </x:c>
      <x:c r="D208" s="10">
        <x:f>IF(A208&lt;=Entrées!$B$13*12,C208*Entrées!$B$12/12,"")</x:f>
      </x:c>
      <x:c r="E208" s="10">
        <x:f>IF(A208&lt;=Entrées!$B$13*12,F208-D208,"")</x:f>
      </x:c>
      <x:c r="F208" s="10">
        <x:f>IF(A208&lt;=Entrées!$B$13*12,Entrées!$B$17,"")</x:f>
      </x:c>
      <x:c r="G208" s="10">
        <x:f>IF(A208&lt;=Entrées!$B$13*12,C208-E208,"")</x:f>
      </x:c>
    </x:row>
    <x:row r="209">
      <x:c r="A209" s="12">
        <x:v>206</x:v>
      </x:c>
      <x:c r="B209" s="15">
        <x:f>IF(A209&lt;=Entrées!$B$13*12,EDATE(Entrées!$B$15,A209-1),"")</x:f>
      </x:c>
      <x:c r="C209" s="10">
        <x:f>IF(A209&lt;=Entrées!$B$13*12,G208,"")</x:f>
      </x:c>
      <x:c r="D209" s="10">
        <x:f>IF(A209&lt;=Entrées!$B$13*12,C209*Entrées!$B$12/12,"")</x:f>
      </x:c>
      <x:c r="E209" s="10">
        <x:f>IF(A209&lt;=Entrées!$B$13*12,F209-D209,"")</x:f>
      </x:c>
      <x:c r="F209" s="10">
        <x:f>IF(A209&lt;=Entrées!$B$13*12,Entrées!$B$17,"")</x:f>
      </x:c>
      <x:c r="G209" s="10">
        <x:f>IF(A209&lt;=Entrées!$B$13*12,C209-E209,"")</x:f>
      </x:c>
    </x:row>
    <x:row r="210">
      <x:c r="A210" s="12">
        <x:v>207</x:v>
      </x:c>
      <x:c r="B210" s="15">
        <x:f>IF(A210&lt;=Entrées!$B$13*12,EDATE(Entrées!$B$15,A210-1),"")</x:f>
      </x:c>
      <x:c r="C210" s="10">
        <x:f>IF(A210&lt;=Entrées!$B$13*12,G209,"")</x:f>
      </x:c>
      <x:c r="D210" s="10">
        <x:f>IF(A210&lt;=Entrées!$B$13*12,C210*Entrées!$B$12/12,"")</x:f>
      </x:c>
      <x:c r="E210" s="10">
        <x:f>IF(A210&lt;=Entrées!$B$13*12,F210-D210,"")</x:f>
      </x:c>
      <x:c r="F210" s="10">
        <x:f>IF(A210&lt;=Entrées!$B$13*12,Entrées!$B$17,"")</x:f>
      </x:c>
      <x:c r="G210" s="10">
        <x:f>IF(A210&lt;=Entrées!$B$13*12,C210-E210,"")</x:f>
      </x:c>
    </x:row>
    <x:row r="211">
      <x:c r="A211" s="12">
        <x:v>208</x:v>
      </x:c>
      <x:c r="B211" s="15">
        <x:f>IF(A211&lt;=Entrées!$B$13*12,EDATE(Entrées!$B$15,A211-1),"")</x:f>
      </x:c>
      <x:c r="C211" s="10">
        <x:f>IF(A211&lt;=Entrées!$B$13*12,G210,"")</x:f>
      </x:c>
      <x:c r="D211" s="10">
        <x:f>IF(A211&lt;=Entrées!$B$13*12,C211*Entrées!$B$12/12,"")</x:f>
      </x:c>
      <x:c r="E211" s="10">
        <x:f>IF(A211&lt;=Entrées!$B$13*12,F211-D211,"")</x:f>
      </x:c>
      <x:c r="F211" s="10">
        <x:f>IF(A211&lt;=Entrées!$B$13*12,Entrées!$B$17,"")</x:f>
      </x:c>
      <x:c r="G211" s="10">
        <x:f>IF(A211&lt;=Entrées!$B$13*12,C211-E211,"")</x:f>
      </x:c>
    </x:row>
    <x:row r="212">
      <x:c r="A212" s="12">
        <x:v>209</x:v>
      </x:c>
      <x:c r="B212" s="15">
        <x:f>IF(A212&lt;=Entrées!$B$13*12,EDATE(Entrées!$B$15,A212-1),"")</x:f>
      </x:c>
      <x:c r="C212" s="10">
        <x:f>IF(A212&lt;=Entrées!$B$13*12,G211,"")</x:f>
      </x:c>
      <x:c r="D212" s="10">
        <x:f>IF(A212&lt;=Entrées!$B$13*12,C212*Entrées!$B$12/12,"")</x:f>
      </x:c>
      <x:c r="E212" s="10">
        <x:f>IF(A212&lt;=Entrées!$B$13*12,F212-D212,"")</x:f>
      </x:c>
      <x:c r="F212" s="10">
        <x:f>IF(A212&lt;=Entrées!$B$13*12,Entrées!$B$17,"")</x:f>
      </x:c>
      <x:c r="G212" s="10">
        <x:f>IF(A212&lt;=Entrées!$B$13*12,C212-E212,"")</x:f>
      </x:c>
    </x:row>
    <x:row r="213">
      <x:c r="A213" s="12">
        <x:v>210</x:v>
      </x:c>
      <x:c r="B213" s="15">
        <x:f>IF(A213&lt;=Entrées!$B$13*12,EDATE(Entrées!$B$15,A213-1),"")</x:f>
      </x:c>
      <x:c r="C213" s="10">
        <x:f>IF(A213&lt;=Entrées!$B$13*12,G212,"")</x:f>
      </x:c>
      <x:c r="D213" s="10">
        <x:f>IF(A213&lt;=Entrées!$B$13*12,C213*Entrées!$B$12/12,"")</x:f>
      </x:c>
      <x:c r="E213" s="10">
        <x:f>IF(A213&lt;=Entrées!$B$13*12,F213-D213,"")</x:f>
      </x:c>
      <x:c r="F213" s="10">
        <x:f>IF(A213&lt;=Entrées!$B$13*12,Entrées!$B$17,"")</x:f>
      </x:c>
      <x:c r="G213" s="10">
        <x:f>IF(A213&lt;=Entrées!$B$13*12,C213-E213,"")</x:f>
      </x:c>
    </x:row>
    <x:row r="214">
      <x:c r="A214" s="12">
        <x:v>211</x:v>
      </x:c>
      <x:c r="B214" s="15">
        <x:f>IF(A214&lt;=Entrées!$B$13*12,EDATE(Entrées!$B$15,A214-1),"")</x:f>
      </x:c>
      <x:c r="C214" s="10">
        <x:f>IF(A214&lt;=Entrées!$B$13*12,G213,"")</x:f>
      </x:c>
      <x:c r="D214" s="10">
        <x:f>IF(A214&lt;=Entrées!$B$13*12,C214*Entrées!$B$12/12,"")</x:f>
      </x:c>
      <x:c r="E214" s="10">
        <x:f>IF(A214&lt;=Entrées!$B$13*12,F214-D214,"")</x:f>
      </x:c>
      <x:c r="F214" s="10">
        <x:f>IF(A214&lt;=Entrées!$B$13*12,Entrées!$B$17,"")</x:f>
      </x:c>
      <x:c r="G214" s="10">
        <x:f>IF(A214&lt;=Entrées!$B$13*12,C214-E214,"")</x:f>
      </x:c>
    </x:row>
    <x:row r="215">
      <x:c r="A215" s="12">
        <x:v>212</x:v>
      </x:c>
      <x:c r="B215" s="15">
        <x:f>IF(A215&lt;=Entrées!$B$13*12,EDATE(Entrées!$B$15,A215-1),"")</x:f>
      </x:c>
      <x:c r="C215" s="10">
        <x:f>IF(A215&lt;=Entrées!$B$13*12,G214,"")</x:f>
      </x:c>
      <x:c r="D215" s="10">
        <x:f>IF(A215&lt;=Entrées!$B$13*12,C215*Entrées!$B$12/12,"")</x:f>
      </x:c>
      <x:c r="E215" s="10">
        <x:f>IF(A215&lt;=Entrées!$B$13*12,F215-D215,"")</x:f>
      </x:c>
      <x:c r="F215" s="10">
        <x:f>IF(A215&lt;=Entrées!$B$13*12,Entrées!$B$17,"")</x:f>
      </x:c>
      <x:c r="G215" s="10">
        <x:f>IF(A215&lt;=Entrées!$B$13*12,C215-E215,"")</x:f>
      </x:c>
    </x:row>
    <x:row r="216">
      <x:c r="A216" s="12">
        <x:v>213</x:v>
      </x:c>
      <x:c r="B216" s="15">
        <x:f>IF(A216&lt;=Entrées!$B$13*12,EDATE(Entrées!$B$15,A216-1),"")</x:f>
      </x:c>
      <x:c r="C216" s="10">
        <x:f>IF(A216&lt;=Entrées!$B$13*12,G215,"")</x:f>
      </x:c>
      <x:c r="D216" s="10">
        <x:f>IF(A216&lt;=Entrées!$B$13*12,C216*Entrées!$B$12/12,"")</x:f>
      </x:c>
      <x:c r="E216" s="10">
        <x:f>IF(A216&lt;=Entrées!$B$13*12,F216-D216,"")</x:f>
      </x:c>
      <x:c r="F216" s="10">
        <x:f>IF(A216&lt;=Entrées!$B$13*12,Entrées!$B$17,"")</x:f>
      </x:c>
      <x:c r="G216" s="10">
        <x:f>IF(A216&lt;=Entrées!$B$13*12,C216-E216,"")</x:f>
      </x:c>
    </x:row>
    <x:row r="217">
      <x:c r="A217" s="12">
        <x:v>214</x:v>
      </x:c>
      <x:c r="B217" s="15">
        <x:f>IF(A217&lt;=Entrées!$B$13*12,EDATE(Entrées!$B$15,A217-1),"")</x:f>
      </x:c>
      <x:c r="C217" s="10">
        <x:f>IF(A217&lt;=Entrées!$B$13*12,G216,"")</x:f>
      </x:c>
      <x:c r="D217" s="10">
        <x:f>IF(A217&lt;=Entrées!$B$13*12,C217*Entrées!$B$12/12,"")</x:f>
      </x:c>
      <x:c r="E217" s="10">
        <x:f>IF(A217&lt;=Entrées!$B$13*12,F217-D217,"")</x:f>
      </x:c>
      <x:c r="F217" s="10">
        <x:f>IF(A217&lt;=Entrées!$B$13*12,Entrées!$B$17,"")</x:f>
      </x:c>
      <x:c r="G217" s="10">
        <x:f>IF(A217&lt;=Entrées!$B$13*12,C217-E217,"")</x:f>
      </x:c>
    </x:row>
    <x:row r="218">
      <x:c r="A218" s="12">
        <x:v>215</x:v>
      </x:c>
      <x:c r="B218" s="15">
        <x:f>IF(A218&lt;=Entrées!$B$13*12,EDATE(Entrées!$B$15,A218-1),"")</x:f>
      </x:c>
      <x:c r="C218" s="10">
        <x:f>IF(A218&lt;=Entrées!$B$13*12,G217,"")</x:f>
      </x:c>
      <x:c r="D218" s="10">
        <x:f>IF(A218&lt;=Entrées!$B$13*12,C218*Entrées!$B$12/12,"")</x:f>
      </x:c>
      <x:c r="E218" s="10">
        <x:f>IF(A218&lt;=Entrées!$B$13*12,F218-D218,"")</x:f>
      </x:c>
      <x:c r="F218" s="10">
        <x:f>IF(A218&lt;=Entrées!$B$13*12,Entrées!$B$17,"")</x:f>
      </x:c>
      <x:c r="G218" s="10">
        <x:f>IF(A218&lt;=Entrées!$B$13*12,C218-E218,"")</x:f>
      </x:c>
    </x:row>
    <x:row r="219">
      <x:c r="A219" s="12">
        <x:v>216</x:v>
      </x:c>
      <x:c r="B219" s="15">
        <x:f>IF(A219&lt;=Entrées!$B$13*12,EDATE(Entrées!$B$15,A219-1),"")</x:f>
      </x:c>
      <x:c r="C219" s="10">
        <x:f>IF(A219&lt;=Entrées!$B$13*12,G218,"")</x:f>
      </x:c>
      <x:c r="D219" s="10">
        <x:f>IF(A219&lt;=Entrées!$B$13*12,C219*Entrées!$B$12/12,"")</x:f>
      </x:c>
      <x:c r="E219" s="10">
        <x:f>IF(A219&lt;=Entrées!$B$13*12,F219-D219,"")</x:f>
      </x:c>
      <x:c r="F219" s="10">
        <x:f>IF(A219&lt;=Entrées!$B$13*12,Entrées!$B$17,"")</x:f>
      </x:c>
      <x:c r="G219" s="10">
        <x:f>IF(A219&lt;=Entrées!$B$13*12,C219-E219,"")</x:f>
      </x:c>
    </x:row>
    <x:row r="220">
      <x:c r="A220" s="12">
        <x:v>217</x:v>
      </x:c>
      <x:c r="B220" s="15">
        <x:f>IF(A220&lt;=Entrées!$B$13*12,EDATE(Entrées!$B$15,A220-1),"")</x:f>
      </x:c>
      <x:c r="C220" s="10">
        <x:f>IF(A220&lt;=Entrées!$B$13*12,G219,"")</x:f>
      </x:c>
      <x:c r="D220" s="10">
        <x:f>IF(A220&lt;=Entrées!$B$13*12,C220*Entrées!$B$12/12,"")</x:f>
      </x:c>
      <x:c r="E220" s="10">
        <x:f>IF(A220&lt;=Entrées!$B$13*12,F220-D220,"")</x:f>
      </x:c>
      <x:c r="F220" s="10">
        <x:f>IF(A220&lt;=Entrées!$B$13*12,Entrées!$B$17,"")</x:f>
      </x:c>
      <x:c r="G220" s="10">
        <x:f>IF(A220&lt;=Entrées!$B$13*12,C220-E220,"")</x:f>
      </x:c>
    </x:row>
    <x:row r="221">
      <x:c r="A221" s="12">
        <x:v>218</x:v>
      </x:c>
      <x:c r="B221" s="15">
        <x:f>IF(A221&lt;=Entrées!$B$13*12,EDATE(Entrées!$B$15,A221-1),"")</x:f>
      </x:c>
      <x:c r="C221" s="10">
        <x:f>IF(A221&lt;=Entrées!$B$13*12,G220,"")</x:f>
      </x:c>
      <x:c r="D221" s="10">
        <x:f>IF(A221&lt;=Entrées!$B$13*12,C221*Entrées!$B$12/12,"")</x:f>
      </x:c>
      <x:c r="E221" s="10">
        <x:f>IF(A221&lt;=Entrées!$B$13*12,F221-D221,"")</x:f>
      </x:c>
      <x:c r="F221" s="10">
        <x:f>IF(A221&lt;=Entrées!$B$13*12,Entrées!$B$17,"")</x:f>
      </x:c>
      <x:c r="G221" s="10">
        <x:f>IF(A221&lt;=Entrées!$B$13*12,C221-E221,"")</x:f>
      </x:c>
    </x:row>
    <x:row r="222">
      <x:c r="A222" s="12">
        <x:v>219</x:v>
      </x:c>
      <x:c r="B222" s="15">
        <x:f>IF(A222&lt;=Entrées!$B$13*12,EDATE(Entrées!$B$15,A222-1),"")</x:f>
      </x:c>
      <x:c r="C222" s="10">
        <x:f>IF(A222&lt;=Entrées!$B$13*12,G221,"")</x:f>
      </x:c>
      <x:c r="D222" s="10">
        <x:f>IF(A222&lt;=Entrées!$B$13*12,C222*Entrées!$B$12/12,"")</x:f>
      </x:c>
      <x:c r="E222" s="10">
        <x:f>IF(A222&lt;=Entrées!$B$13*12,F222-D222,"")</x:f>
      </x:c>
      <x:c r="F222" s="10">
        <x:f>IF(A222&lt;=Entrées!$B$13*12,Entrées!$B$17,"")</x:f>
      </x:c>
      <x:c r="G222" s="10">
        <x:f>IF(A222&lt;=Entrées!$B$13*12,C222-E222,"")</x:f>
      </x:c>
    </x:row>
    <x:row r="223">
      <x:c r="A223" s="12">
        <x:v>220</x:v>
      </x:c>
      <x:c r="B223" s="15">
        <x:f>IF(A223&lt;=Entrées!$B$13*12,EDATE(Entrées!$B$15,A223-1),"")</x:f>
      </x:c>
      <x:c r="C223" s="10">
        <x:f>IF(A223&lt;=Entrées!$B$13*12,G222,"")</x:f>
      </x:c>
      <x:c r="D223" s="10">
        <x:f>IF(A223&lt;=Entrées!$B$13*12,C223*Entrées!$B$12/12,"")</x:f>
      </x:c>
      <x:c r="E223" s="10">
        <x:f>IF(A223&lt;=Entrées!$B$13*12,F223-D223,"")</x:f>
      </x:c>
      <x:c r="F223" s="10">
        <x:f>IF(A223&lt;=Entrées!$B$13*12,Entrées!$B$17,"")</x:f>
      </x:c>
      <x:c r="G223" s="10">
        <x:f>IF(A223&lt;=Entrées!$B$13*12,C223-E223,"")</x:f>
      </x:c>
    </x:row>
    <x:row r="224">
      <x:c r="A224" s="12">
        <x:v>221</x:v>
      </x:c>
      <x:c r="B224" s="15">
        <x:f>IF(A224&lt;=Entrées!$B$13*12,EDATE(Entrées!$B$15,A224-1),"")</x:f>
      </x:c>
      <x:c r="C224" s="10">
        <x:f>IF(A224&lt;=Entrées!$B$13*12,G223,"")</x:f>
      </x:c>
      <x:c r="D224" s="10">
        <x:f>IF(A224&lt;=Entrées!$B$13*12,C224*Entrées!$B$12/12,"")</x:f>
      </x:c>
      <x:c r="E224" s="10">
        <x:f>IF(A224&lt;=Entrées!$B$13*12,F224-D224,"")</x:f>
      </x:c>
      <x:c r="F224" s="10">
        <x:f>IF(A224&lt;=Entrées!$B$13*12,Entrées!$B$17,"")</x:f>
      </x:c>
      <x:c r="G224" s="10">
        <x:f>IF(A224&lt;=Entrées!$B$13*12,C224-E224,"")</x:f>
      </x:c>
    </x:row>
    <x:row r="225">
      <x:c r="A225" s="12">
        <x:v>222</x:v>
      </x:c>
      <x:c r="B225" s="15">
        <x:f>IF(A225&lt;=Entrées!$B$13*12,EDATE(Entrées!$B$15,A225-1),"")</x:f>
      </x:c>
      <x:c r="C225" s="10">
        <x:f>IF(A225&lt;=Entrées!$B$13*12,G224,"")</x:f>
      </x:c>
      <x:c r="D225" s="10">
        <x:f>IF(A225&lt;=Entrées!$B$13*12,C225*Entrées!$B$12/12,"")</x:f>
      </x:c>
      <x:c r="E225" s="10">
        <x:f>IF(A225&lt;=Entrées!$B$13*12,F225-D225,"")</x:f>
      </x:c>
      <x:c r="F225" s="10">
        <x:f>IF(A225&lt;=Entrées!$B$13*12,Entrées!$B$17,"")</x:f>
      </x:c>
      <x:c r="G225" s="10">
        <x:f>IF(A225&lt;=Entrées!$B$13*12,C225-E225,"")</x:f>
      </x:c>
    </x:row>
    <x:row r="226">
      <x:c r="A226" s="12">
        <x:v>223</x:v>
      </x:c>
      <x:c r="B226" s="15">
        <x:f>IF(A226&lt;=Entrées!$B$13*12,EDATE(Entrées!$B$15,A226-1),"")</x:f>
      </x:c>
      <x:c r="C226" s="10">
        <x:f>IF(A226&lt;=Entrées!$B$13*12,G225,"")</x:f>
      </x:c>
      <x:c r="D226" s="10">
        <x:f>IF(A226&lt;=Entrées!$B$13*12,C226*Entrées!$B$12/12,"")</x:f>
      </x:c>
      <x:c r="E226" s="10">
        <x:f>IF(A226&lt;=Entrées!$B$13*12,F226-D226,"")</x:f>
      </x:c>
      <x:c r="F226" s="10">
        <x:f>IF(A226&lt;=Entrées!$B$13*12,Entrées!$B$17,"")</x:f>
      </x:c>
      <x:c r="G226" s="10">
        <x:f>IF(A226&lt;=Entrées!$B$13*12,C226-E226,"")</x:f>
      </x:c>
    </x:row>
    <x:row r="227">
      <x:c r="A227" s="12">
        <x:v>224</x:v>
      </x:c>
      <x:c r="B227" s="15">
        <x:f>IF(A227&lt;=Entrées!$B$13*12,EDATE(Entrées!$B$15,A227-1),"")</x:f>
      </x:c>
      <x:c r="C227" s="10">
        <x:f>IF(A227&lt;=Entrées!$B$13*12,G226,"")</x:f>
      </x:c>
      <x:c r="D227" s="10">
        <x:f>IF(A227&lt;=Entrées!$B$13*12,C227*Entrées!$B$12/12,"")</x:f>
      </x:c>
      <x:c r="E227" s="10">
        <x:f>IF(A227&lt;=Entrées!$B$13*12,F227-D227,"")</x:f>
      </x:c>
      <x:c r="F227" s="10">
        <x:f>IF(A227&lt;=Entrées!$B$13*12,Entrées!$B$17,"")</x:f>
      </x:c>
      <x:c r="G227" s="10">
        <x:f>IF(A227&lt;=Entrées!$B$13*12,C227-E227,"")</x:f>
      </x:c>
    </x:row>
    <x:row r="228">
      <x:c r="A228" s="12">
        <x:v>225</x:v>
      </x:c>
      <x:c r="B228" s="15">
        <x:f>IF(A228&lt;=Entrées!$B$13*12,EDATE(Entrées!$B$15,A228-1),"")</x:f>
      </x:c>
      <x:c r="C228" s="10">
        <x:f>IF(A228&lt;=Entrées!$B$13*12,G227,"")</x:f>
      </x:c>
      <x:c r="D228" s="10">
        <x:f>IF(A228&lt;=Entrées!$B$13*12,C228*Entrées!$B$12/12,"")</x:f>
      </x:c>
      <x:c r="E228" s="10">
        <x:f>IF(A228&lt;=Entrées!$B$13*12,F228-D228,"")</x:f>
      </x:c>
      <x:c r="F228" s="10">
        <x:f>IF(A228&lt;=Entrées!$B$13*12,Entrées!$B$17,"")</x:f>
      </x:c>
      <x:c r="G228" s="10">
        <x:f>IF(A228&lt;=Entrées!$B$13*12,C228-E228,"")</x:f>
      </x:c>
    </x:row>
    <x:row r="229">
      <x:c r="A229" s="12">
        <x:v>226</x:v>
      </x:c>
      <x:c r="B229" s="15">
        <x:f>IF(A229&lt;=Entrées!$B$13*12,EDATE(Entrées!$B$15,A229-1),"")</x:f>
      </x:c>
      <x:c r="C229" s="10">
        <x:f>IF(A229&lt;=Entrées!$B$13*12,G228,"")</x:f>
      </x:c>
      <x:c r="D229" s="10">
        <x:f>IF(A229&lt;=Entrées!$B$13*12,C229*Entrées!$B$12/12,"")</x:f>
      </x:c>
      <x:c r="E229" s="10">
        <x:f>IF(A229&lt;=Entrées!$B$13*12,F229-D229,"")</x:f>
      </x:c>
      <x:c r="F229" s="10">
        <x:f>IF(A229&lt;=Entrées!$B$13*12,Entrées!$B$17,"")</x:f>
      </x:c>
      <x:c r="G229" s="10">
        <x:f>IF(A229&lt;=Entrées!$B$13*12,C229-E229,"")</x:f>
      </x:c>
    </x:row>
    <x:row r="230">
      <x:c r="A230" s="12">
        <x:v>227</x:v>
      </x:c>
      <x:c r="B230" s="15">
        <x:f>IF(A230&lt;=Entrées!$B$13*12,EDATE(Entrées!$B$15,A230-1),"")</x:f>
      </x:c>
      <x:c r="C230" s="10">
        <x:f>IF(A230&lt;=Entrées!$B$13*12,G229,"")</x:f>
      </x:c>
      <x:c r="D230" s="10">
        <x:f>IF(A230&lt;=Entrées!$B$13*12,C230*Entrées!$B$12/12,"")</x:f>
      </x:c>
      <x:c r="E230" s="10">
        <x:f>IF(A230&lt;=Entrées!$B$13*12,F230-D230,"")</x:f>
      </x:c>
      <x:c r="F230" s="10">
        <x:f>IF(A230&lt;=Entrées!$B$13*12,Entrées!$B$17,"")</x:f>
      </x:c>
      <x:c r="G230" s="10">
        <x:f>IF(A230&lt;=Entrées!$B$13*12,C230-E230,"")</x:f>
      </x:c>
    </x:row>
    <x:row r="231">
      <x:c r="A231" s="12">
        <x:v>228</x:v>
      </x:c>
      <x:c r="B231" s="15">
        <x:f>IF(A231&lt;=Entrées!$B$13*12,EDATE(Entrées!$B$15,A231-1),"")</x:f>
      </x:c>
      <x:c r="C231" s="10">
        <x:f>IF(A231&lt;=Entrées!$B$13*12,G230,"")</x:f>
      </x:c>
      <x:c r="D231" s="10">
        <x:f>IF(A231&lt;=Entrées!$B$13*12,C231*Entrées!$B$12/12,"")</x:f>
      </x:c>
      <x:c r="E231" s="10">
        <x:f>IF(A231&lt;=Entrées!$B$13*12,F231-D231,"")</x:f>
      </x:c>
      <x:c r="F231" s="10">
        <x:f>IF(A231&lt;=Entrées!$B$13*12,Entrées!$B$17,"")</x:f>
      </x:c>
      <x:c r="G231" s="10">
        <x:f>IF(A231&lt;=Entrées!$B$13*12,C231-E231,"")</x:f>
      </x:c>
    </x:row>
    <x:row r="232">
      <x:c r="A232" s="12">
        <x:v>229</x:v>
      </x:c>
      <x:c r="B232" s="15">
        <x:f>IF(A232&lt;=Entrées!$B$13*12,EDATE(Entrées!$B$15,A232-1),"")</x:f>
      </x:c>
      <x:c r="C232" s="10">
        <x:f>IF(A232&lt;=Entrées!$B$13*12,G231,"")</x:f>
      </x:c>
      <x:c r="D232" s="10">
        <x:f>IF(A232&lt;=Entrées!$B$13*12,C232*Entrées!$B$12/12,"")</x:f>
      </x:c>
      <x:c r="E232" s="10">
        <x:f>IF(A232&lt;=Entrées!$B$13*12,F232-D232,"")</x:f>
      </x:c>
      <x:c r="F232" s="10">
        <x:f>IF(A232&lt;=Entrées!$B$13*12,Entrées!$B$17,"")</x:f>
      </x:c>
      <x:c r="G232" s="10">
        <x:f>IF(A232&lt;=Entrées!$B$13*12,C232-E232,"")</x:f>
      </x:c>
    </x:row>
    <x:row r="233">
      <x:c r="A233" s="12">
        <x:v>230</x:v>
      </x:c>
      <x:c r="B233" s="15">
        <x:f>IF(A233&lt;=Entrées!$B$13*12,EDATE(Entrées!$B$15,A233-1),"")</x:f>
      </x:c>
      <x:c r="C233" s="10">
        <x:f>IF(A233&lt;=Entrées!$B$13*12,G232,"")</x:f>
      </x:c>
      <x:c r="D233" s="10">
        <x:f>IF(A233&lt;=Entrées!$B$13*12,C233*Entrées!$B$12/12,"")</x:f>
      </x:c>
      <x:c r="E233" s="10">
        <x:f>IF(A233&lt;=Entrées!$B$13*12,F233-D233,"")</x:f>
      </x:c>
      <x:c r="F233" s="10">
        <x:f>IF(A233&lt;=Entrées!$B$13*12,Entrées!$B$17,"")</x:f>
      </x:c>
      <x:c r="G233" s="10">
        <x:f>IF(A233&lt;=Entrées!$B$13*12,C233-E233,"")</x:f>
      </x:c>
    </x:row>
    <x:row r="234">
      <x:c r="A234" s="12">
        <x:v>231</x:v>
      </x:c>
      <x:c r="B234" s="15">
        <x:f>IF(A234&lt;=Entrées!$B$13*12,EDATE(Entrées!$B$15,A234-1),"")</x:f>
      </x:c>
      <x:c r="C234" s="10">
        <x:f>IF(A234&lt;=Entrées!$B$13*12,G233,"")</x:f>
      </x:c>
      <x:c r="D234" s="10">
        <x:f>IF(A234&lt;=Entrées!$B$13*12,C234*Entrées!$B$12/12,"")</x:f>
      </x:c>
      <x:c r="E234" s="10">
        <x:f>IF(A234&lt;=Entrées!$B$13*12,F234-D234,"")</x:f>
      </x:c>
      <x:c r="F234" s="10">
        <x:f>IF(A234&lt;=Entrées!$B$13*12,Entrées!$B$17,"")</x:f>
      </x:c>
      <x:c r="G234" s="10">
        <x:f>IF(A234&lt;=Entrées!$B$13*12,C234-E234,"")</x:f>
      </x:c>
    </x:row>
    <x:row r="235">
      <x:c r="A235" s="12">
        <x:v>232</x:v>
      </x:c>
      <x:c r="B235" s="15">
        <x:f>IF(A235&lt;=Entrées!$B$13*12,EDATE(Entrées!$B$15,A235-1),"")</x:f>
      </x:c>
      <x:c r="C235" s="10">
        <x:f>IF(A235&lt;=Entrées!$B$13*12,G234,"")</x:f>
      </x:c>
      <x:c r="D235" s="10">
        <x:f>IF(A235&lt;=Entrées!$B$13*12,C235*Entrées!$B$12/12,"")</x:f>
      </x:c>
      <x:c r="E235" s="10">
        <x:f>IF(A235&lt;=Entrées!$B$13*12,F235-D235,"")</x:f>
      </x:c>
      <x:c r="F235" s="10">
        <x:f>IF(A235&lt;=Entrées!$B$13*12,Entrées!$B$17,"")</x:f>
      </x:c>
      <x:c r="G235" s="10">
        <x:f>IF(A235&lt;=Entrées!$B$13*12,C235-E235,"")</x:f>
      </x:c>
    </x:row>
    <x:row r="236">
      <x:c r="A236" s="12">
        <x:v>233</x:v>
      </x:c>
      <x:c r="B236" s="15">
        <x:f>IF(A236&lt;=Entrées!$B$13*12,EDATE(Entrées!$B$15,A236-1),"")</x:f>
      </x:c>
      <x:c r="C236" s="10">
        <x:f>IF(A236&lt;=Entrées!$B$13*12,G235,"")</x:f>
      </x:c>
      <x:c r="D236" s="10">
        <x:f>IF(A236&lt;=Entrées!$B$13*12,C236*Entrées!$B$12/12,"")</x:f>
      </x:c>
      <x:c r="E236" s="10">
        <x:f>IF(A236&lt;=Entrées!$B$13*12,F236-D236,"")</x:f>
      </x:c>
      <x:c r="F236" s="10">
        <x:f>IF(A236&lt;=Entrées!$B$13*12,Entrées!$B$17,"")</x:f>
      </x:c>
      <x:c r="G236" s="10">
        <x:f>IF(A236&lt;=Entrées!$B$13*12,C236-E236,"")</x:f>
      </x:c>
    </x:row>
    <x:row r="237">
      <x:c r="A237" s="12">
        <x:v>234</x:v>
      </x:c>
      <x:c r="B237" s="15">
        <x:f>IF(A237&lt;=Entrées!$B$13*12,EDATE(Entrées!$B$15,A237-1),"")</x:f>
      </x:c>
      <x:c r="C237" s="10">
        <x:f>IF(A237&lt;=Entrées!$B$13*12,G236,"")</x:f>
      </x:c>
      <x:c r="D237" s="10">
        <x:f>IF(A237&lt;=Entrées!$B$13*12,C237*Entrées!$B$12/12,"")</x:f>
      </x:c>
      <x:c r="E237" s="10">
        <x:f>IF(A237&lt;=Entrées!$B$13*12,F237-D237,"")</x:f>
      </x:c>
      <x:c r="F237" s="10">
        <x:f>IF(A237&lt;=Entrées!$B$13*12,Entrées!$B$17,"")</x:f>
      </x:c>
      <x:c r="G237" s="10">
        <x:f>IF(A237&lt;=Entrées!$B$13*12,C237-E237,"")</x:f>
      </x:c>
    </x:row>
    <x:row r="238">
      <x:c r="A238" s="12">
        <x:v>235</x:v>
      </x:c>
      <x:c r="B238" s="15">
        <x:f>IF(A238&lt;=Entrées!$B$13*12,EDATE(Entrées!$B$15,A238-1),"")</x:f>
      </x:c>
      <x:c r="C238" s="10">
        <x:f>IF(A238&lt;=Entrées!$B$13*12,G237,"")</x:f>
      </x:c>
      <x:c r="D238" s="10">
        <x:f>IF(A238&lt;=Entrées!$B$13*12,C238*Entrées!$B$12/12,"")</x:f>
      </x:c>
      <x:c r="E238" s="10">
        <x:f>IF(A238&lt;=Entrées!$B$13*12,F238-D238,"")</x:f>
      </x:c>
      <x:c r="F238" s="10">
        <x:f>IF(A238&lt;=Entrées!$B$13*12,Entrées!$B$17,"")</x:f>
      </x:c>
      <x:c r="G238" s="10">
        <x:f>IF(A238&lt;=Entrées!$B$13*12,C238-E238,"")</x:f>
      </x:c>
    </x:row>
    <x:row r="239">
      <x:c r="A239" s="12">
        <x:v>236</x:v>
      </x:c>
      <x:c r="B239" s="15">
        <x:f>IF(A239&lt;=Entrées!$B$13*12,EDATE(Entrées!$B$15,A239-1),"")</x:f>
      </x:c>
      <x:c r="C239" s="10">
        <x:f>IF(A239&lt;=Entrées!$B$13*12,G238,"")</x:f>
      </x:c>
      <x:c r="D239" s="10">
        <x:f>IF(A239&lt;=Entrées!$B$13*12,C239*Entrées!$B$12/12,"")</x:f>
      </x:c>
      <x:c r="E239" s="10">
        <x:f>IF(A239&lt;=Entrées!$B$13*12,F239-D239,"")</x:f>
      </x:c>
      <x:c r="F239" s="10">
        <x:f>IF(A239&lt;=Entrées!$B$13*12,Entrées!$B$17,"")</x:f>
      </x:c>
      <x:c r="G239" s="10">
        <x:f>IF(A239&lt;=Entrées!$B$13*12,C239-E239,"")</x:f>
      </x:c>
    </x:row>
    <x:row r="240">
      <x:c r="A240" s="12">
        <x:v>237</x:v>
      </x:c>
      <x:c r="B240" s="15">
        <x:f>IF(A240&lt;=Entrées!$B$13*12,EDATE(Entrées!$B$15,A240-1),"")</x:f>
      </x:c>
      <x:c r="C240" s="10">
        <x:f>IF(A240&lt;=Entrées!$B$13*12,G239,"")</x:f>
      </x:c>
      <x:c r="D240" s="10">
        <x:f>IF(A240&lt;=Entrées!$B$13*12,C240*Entrées!$B$12/12,"")</x:f>
      </x:c>
      <x:c r="E240" s="10">
        <x:f>IF(A240&lt;=Entrées!$B$13*12,F240-D240,"")</x:f>
      </x:c>
      <x:c r="F240" s="10">
        <x:f>IF(A240&lt;=Entrées!$B$13*12,Entrées!$B$17,"")</x:f>
      </x:c>
      <x:c r="G240" s="10">
        <x:f>IF(A240&lt;=Entrées!$B$13*12,C240-E240,"")</x:f>
      </x:c>
    </x:row>
    <x:row r="241">
      <x:c r="A241" s="12">
        <x:v>238</x:v>
      </x:c>
      <x:c r="B241" s="15">
        <x:f>IF(A241&lt;=Entrées!$B$13*12,EDATE(Entrées!$B$15,A241-1),"")</x:f>
      </x:c>
      <x:c r="C241" s="10">
        <x:f>IF(A241&lt;=Entrées!$B$13*12,G240,"")</x:f>
      </x:c>
      <x:c r="D241" s="10">
        <x:f>IF(A241&lt;=Entrées!$B$13*12,C241*Entrées!$B$12/12,"")</x:f>
      </x:c>
      <x:c r="E241" s="10">
        <x:f>IF(A241&lt;=Entrées!$B$13*12,F241-D241,"")</x:f>
      </x:c>
      <x:c r="F241" s="10">
        <x:f>IF(A241&lt;=Entrées!$B$13*12,Entrées!$B$17,"")</x:f>
      </x:c>
      <x:c r="G241" s="10">
        <x:f>IF(A241&lt;=Entrées!$B$13*12,C241-E241,"")</x:f>
      </x:c>
    </x:row>
    <x:row r="242">
      <x:c r="A242" s="12">
        <x:v>239</x:v>
      </x:c>
      <x:c r="B242" s="15">
        <x:f>IF(A242&lt;=Entrées!$B$13*12,EDATE(Entrées!$B$15,A242-1),"")</x:f>
      </x:c>
      <x:c r="C242" s="10">
        <x:f>IF(A242&lt;=Entrées!$B$13*12,G241,"")</x:f>
      </x:c>
      <x:c r="D242" s="10">
        <x:f>IF(A242&lt;=Entrées!$B$13*12,C242*Entrées!$B$12/12,"")</x:f>
      </x:c>
      <x:c r="E242" s="10">
        <x:f>IF(A242&lt;=Entrées!$B$13*12,F242-D242,"")</x:f>
      </x:c>
      <x:c r="F242" s="10">
        <x:f>IF(A242&lt;=Entrées!$B$13*12,Entrées!$B$17,"")</x:f>
      </x:c>
      <x:c r="G242" s="10">
        <x:f>IF(A242&lt;=Entrées!$B$13*12,C242-E242,"")</x:f>
      </x:c>
    </x:row>
    <x:row r="243">
      <x:c r="A243" s="12">
        <x:v>240</x:v>
      </x:c>
      <x:c r="B243" s="15">
        <x:f>IF(A243&lt;=Entrées!$B$13*12,EDATE(Entrées!$B$15,A243-1),"")</x:f>
      </x:c>
      <x:c r="C243" s="10">
        <x:f>IF(A243&lt;=Entrées!$B$13*12,G242,"")</x:f>
      </x:c>
      <x:c r="D243" s="10">
        <x:f>IF(A243&lt;=Entrées!$B$13*12,C243*Entrées!$B$12/12,"")</x:f>
      </x:c>
      <x:c r="E243" s="10">
        <x:f>IF(A243&lt;=Entrées!$B$13*12,F243-D243,"")</x:f>
      </x:c>
      <x:c r="F243" s="10">
        <x:f>IF(A243&lt;=Entrées!$B$13*12,Entrées!$B$17,"")</x:f>
      </x:c>
      <x:c r="G243" s="10">
        <x:f>IF(A243&lt;=Entrées!$B$13*12,C243-E243,"")</x:f>
      </x:c>
    </x:row>
    <x:row r="244">
      <x:c r="A244" s="12">
        <x:v>241</x:v>
      </x:c>
      <x:c r="B244" s="15">
        <x:f>IF(A244&lt;=Entrées!$B$13*12,EDATE(Entrées!$B$15,A244-1),"")</x:f>
      </x:c>
      <x:c r="C244" s="10">
        <x:f>IF(A244&lt;=Entrées!$B$13*12,G243,"")</x:f>
      </x:c>
      <x:c r="D244" s="10">
        <x:f>IF(A244&lt;=Entrées!$B$13*12,C244*Entrées!$B$12/12,"")</x:f>
      </x:c>
      <x:c r="E244" s="10">
        <x:f>IF(A244&lt;=Entrées!$B$13*12,F244-D244,"")</x:f>
      </x:c>
      <x:c r="F244" s="10">
        <x:f>IF(A244&lt;=Entrées!$B$13*12,Entrées!$B$17,"")</x:f>
      </x:c>
      <x:c r="G244" s="10">
        <x:f>IF(A244&lt;=Entrées!$B$13*12,C244-E244,"")</x:f>
      </x:c>
    </x:row>
    <x:row r="245">
      <x:c r="A245" s="12">
        <x:v>242</x:v>
      </x:c>
      <x:c r="B245" s="15">
        <x:f>IF(A245&lt;=Entrées!$B$13*12,EDATE(Entrées!$B$15,A245-1),"")</x:f>
      </x:c>
      <x:c r="C245" s="10">
        <x:f>IF(A245&lt;=Entrées!$B$13*12,G244,"")</x:f>
      </x:c>
      <x:c r="D245" s="10">
        <x:f>IF(A245&lt;=Entrées!$B$13*12,C245*Entrées!$B$12/12,"")</x:f>
      </x:c>
      <x:c r="E245" s="10">
        <x:f>IF(A245&lt;=Entrées!$B$13*12,F245-D245,"")</x:f>
      </x:c>
      <x:c r="F245" s="10">
        <x:f>IF(A245&lt;=Entrées!$B$13*12,Entrées!$B$17,"")</x:f>
      </x:c>
      <x:c r="G245" s="10">
        <x:f>IF(A245&lt;=Entrées!$B$13*12,C245-E245,"")</x:f>
      </x:c>
    </x:row>
    <x:row r="246">
      <x:c r="A246" s="12">
        <x:v>243</x:v>
      </x:c>
      <x:c r="B246" s="15">
        <x:f>IF(A246&lt;=Entrées!$B$13*12,EDATE(Entrées!$B$15,A246-1),"")</x:f>
      </x:c>
      <x:c r="C246" s="10">
        <x:f>IF(A246&lt;=Entrées!$B$13*12,G245,"")</x:f>
      </x:c>
      <x:c r="D246" s="10">
        <x:f>IF(A246&lt;=Entrées!$B$13*12,C246*Entrées!$B$12/12,"")</x:f>
      </x:c>
      <x:c r="E246" s="10">
        <x:f>IF(A246&lt;=Entrées!$B$13*12,F246-D246,"")</x:f>
      </x:c>
      <x:c r="F246" s="10">
        <x:f>IF(A246&lt;=Entrées!$B$13*12,Entrées!$B$17,"")</x:f>
      </x:c>
      <x:c r="G246" s="10">
        <x:f>IF(A246&lt;=Entrées!$B$13*12,C246-E246,"")</x:f>
      </x:c>
    </x:row>
    <x:row r="247">
      <x:c r="A247" s="12">
        <x:v>244</x:v>
      </x:c>
      <x:c r="B247" s="15">
        <x:f>IF(A247&lt;=Entrées!$B$13*12,EDATE(Entrées!$B$15,A247-1),"")</x:f>
      </x:c>
      <x:c r="C247" s="10">
        <x:f>IF(A247&lt;=Entrées!$B$13*12,G246,"")</x:f>
      </x:c>
      <x:c r="D247" s="10">
        <x:f>IF(A247&lt;=Entrées!$B$13*12,C247*Entrées!$B$12/12,"")</x:f>
      </x:c>
      <x:c r="E247" s="10">
        <x:f>IF(A247&lt;=Entrées!$B$13*12,F247-D247,"")</x:f>
      </x:c>
      <x:c r="F247" s="10">
        <x:f>IF(A247&lt;=Entrées!$B$13*12,Entrées!$B$17,"")</x:f>
      </x:c>
      <x:c r="G247" s="10">
        <x:f>IF(A247&lt;=Entrées!$B$13*12,C247-E247,"")</x:f>
      </x:c>
    </x:row>
    <x:row r="248">
      <x:c r="A248" s="12">
        <x:v>245</x:v>
      </x:c>
      <x:c r="B248" s="15">
        <x:f>IF(A248&lt;=Entrées!$B$13*12,EDATE(Entrées!$B$15,A248-1),"")</x:f>
      </x:c>
      <x:c r="C248" s="10">
        <x:f>IF(A248&lt;=Entrées!$B$13*12,G247,"")</x:f>
      </x:c>
      <x:c r="D248" s="10">
        <x:f>IF(A248&lt;=Entrées!$B$13*12,C248*Entrées!$B$12/12,"")</x:f>
      </x:c>
      <x:c r="E248" s="10">
        <x:f>IF(A248&lt;=Entrées!$B$13*12,F248-D248,"")</x:f>
      </x:c>
      <x:c r="F248" s="10">
        <x:f>IF(A248&lt;=Entrées!$B$13*12,Entrées!$B$17,"")</x:f>
      </x:c>
      <x:c r="G248" s="10">
        <x:f>IF(A248&lt;=Entrées!$B$13*12,C248-E248,"")</x:f>
      </x:c>
    </x:row>
    <x:row r="249">
      <x:c r="A249" s="12">
        <x:v>246</x:v>
      </x:c>
      <x:c r="B249" s="15">
        <x:f>IF(A249&lt;=Entrées!$B$13*12,EDATE(Entrées!$B$15,A249-1),"")</x:f>
      </x:c>
      <x:c r="C249" s="10">
        <x:f>IF(A249&lt;=Entrées!$B$13*12,G248,"")</x:f>
      </x:c>
      <x:c r="D249" s="10">
        <x:f>IF(A249&lt;=Entrées!$B$13*12,C249*Entrées!$B$12/12,"")</x:f>
      </x:c>
      <x:c r="E249" s="10">
        <x:f>IF(A249&lt;=Entrées!$B$13*12,F249-D249,"")</x:f>
      </x:c>
      <x:c r="F249" s="10">
        <x:f>IF(A249&lt;=Entrées!$B$13*12,Entrées!$B$17,"")</x:f>
      </x:c>
      <x:c r="G249" s="10">
        <x:f>IF(A249&lt;=Entrées!$B$13*12,C249-E249,"")</x:f>
      </x:c>
    </x:row>
    <x:row r="250">
      <x:c r="A250" s="12">
        <x:v>247</x:v>
      </x:c>
      <x:c r="B250" s="15">
        <x:f>IF(A250&lt;=Entrées!$B$13*12,EDATE(Entrées!$B$15,A250-1),"")</x:f>
      </x:c>
      <x:c r="C250" s="10">
        <x:f>IF(A250&lt;=Entrées!$B$13*12,G249,"")</x:f>
      </x:c>
      <x:c r="D250" s="10">
        <x:f>IF(A250&lt;=Entrées!$B$13*12,C250*Entrées!$B$12/12,"")</x:f>
      </x:c>
      <x:c r="E250" s="10">
        <x:f>IF(A250&lt;=Entrées!$B$13*12,F250-D250,"")</x:f>
      </x:c>
      <x:c r="F250" s="10">
        <x:f>IF(A250&lt;=Entrées!$B$13*12,Entrées!$B$17,"")</x:f>
      </x:c>
      <x:c r="G250" s="10">
        <x:f>IF(A250&lt;=Entrées!$B$13*12,C250-E250,"")</x:f>
      </x:c>
    </x:row>
    <x:row r="251">
      <x:c r="A251" s="12">
        <x:v>248</x:v>
      </x:c>
      <x:c r="B251" s="15">
        <x:f>IF(A251&lt;=Entrées!$B$13*12,EDATE(Entrées!$B$15,A251-1),"")</x:f>
      </x:c>
      <x:c r="C251" s="10">
        <x:f>IF(A251&lt;=Entrées!$B$13*12,G250,"")</x:f>
      </x:c>
      <x:c r="D251" s="10">
        <x:f>IF(A251&lt;=Entrées!$B$13*12,C251*Entrées!$B$12/12,"")</x:f>
      </x:c>
      <x:c r="E251" s="10">
        <x:f>IF(A251&lt;=Entrées!$B$13*12,F251-D251,"")</x:f>
      </x:c>
      <x:c r="F251" s="10">
        <x:f>IF(A251&lt;=Entrées!$B$13*12,Entrées!$B$17,"")</x:f>
      </x:c>
      <x:c r="G251" s="10">
        <x:f>IF(A251&lt;=Entrées!$B$13*12,C251-E251,"")</x:f>
      </x:c>
    </x:row>
    <x:row r="252">
      <x:c r="A252" s="12">
        <x:v>249</x:v>
      </x:c>
      <x:c r="B252" s="15">
        <x:f>IF(A252&lt;=Entrées!$B$13*12,EDATE(Entrées!$B$15,A252-1),"")</x:f>
      </x:c>
      <x:c r="C252" s="10">
        <x:f>IF(A252&lt;=Entrées!$B$13*12,G251,"")</x:f>
      </x:c>
      <x:c r="D252" s="10">
        <x:f>IF(A252&lt;=Entrées!$B$13*12,C252*Entrées!$B$12/12,"")</x:f>
      </x:c>
      <x:c r="E252" s="10">
        <x:f>IF(A252&lt;=Entrées!$B$13*12,F252-D252,"")</x:f>
      </x:c>
      <x:c r="F252" s="10">
        <x:f>IF(A252&lt;=Entrées!$B$13*12,Entrées!$B$17,"")</x:f>
      </x:c>
      <x:c r="G252" s="10">
        <x:f>IF(A252&lt;=Entrées!$B$13*12,C252-E252,"")</x:f>
      </x:c>
    </x:row>
    <x:row r="253">
      <x:c r="A253" s="12">
        <x:v>250</x:v>
      </x:c>
      <x:c r="B253" s="15">
        <x:f>IF(A253&lt;=Entrées!$B$13*12,EDATE(Entrées!$B$15,A253-1),"")</x:f>
      </x:c>
      <x:c r="C253" s="10">
        <x:f>IF(A253&lt;=Entrées!$B$13*12,G252,"")</x:f>
      </x:c>
      <x:c r="D253" s="10">
        <x:f>IF(A253&lt;=Entrées!$B$13*12,C253*Entrées!$B$12/12,"")</x:f>
      </x:c>
      <x:c r="E253" s="10">
        <x:f>IF(A253&lt;=Entrées!$B$13*12,F253-D253,"")</x:f>
      </x:c>
      <x:c r="F253" s="10">
        <x:f>IF(A253&lt;=Entrées!$B$13*12,Entrées!$B$17,"")</x:f>
      </x:c>
      <x:c r="G253" s="10">
        <x:f>IF(A253&lt;=Entrées!$B$13*12,C253-E253,"")</x:f>
      </x:c>
    </x:row>
    <x:row r="254">
      <x:c r="A254" s="12">
        <x:v>251</x:v>
      </x:c>
      <x:c r="B254" s="15">
        <x:f>IF(A254&lt;=Entrées!$B$13*12,EDATE(Entrées!$B$15,A254-1),"")</x:f>
      </x:c>
      <x:c r="C254" s="10">
        <x:f>IF(A254&lt;=Entrées!$B$13*12,G253,"")</x:f>
      </x:c>
      <x:c r="D254" s="10">
        <x:f>IF(A254&lt;=Entrées!$B$13*12,C254*Entrées!$B$12/12,"")</x:f>
      </x:c>
      <x:c r="E254" s="10">
        <x:f>IF(A254&lt;=Entrées!$B$13*12,F254-D254,"")</x:f>
      </x:c>
      <x:c r="F254" s="10">
        <x:f>IF(A254&lt;=Entrées!$B$13*12,Entrées!$B$17,"")</x:f>
      </x:c>
      <x:c r="G254" s="10">
        <x:f>IF(A254&lt;=Entrées!$B$13*12,C254-E254,"")</x:f>
      </x:c>
    </x:row>
    <x:row r="255">
      <x:c r="A255" s="12">
        <x:v>252</x:v>
      </x:c>
      <x:c r="B255" s="15">
        <x:f>IF(A255&lt;=Entrées!$B$13*12,EDATE(Entrées!$B$15,A255-1),"")</x:f>
      </x:c>
      <x:c r="C255" s="10">
        <x:f>IF(A255&lt;=Entrées!$B$13*12,G254,"")</x:f>
      </x:c>
      <x:c r="D255" s="10">
        <x:f>IF(A255&lt;=Entrées!$B$13*12,C255*Entrées!$B$12/12,"")</x:f>
      </x:c>
      <x:c r="E255" s="10">
        <x:f>IF(A255&lt;=Entrées!$B$13*12,F255-D255,"")</x:f>
      </x:c>
      <x:c r="F255" s="10">
        <x:f>IF(A255&lt;=Entrées!$B$13*12,Entrées!$B$17,"")</x:f>
      </x:c>
      <x:c r="G255" s="10">
        <x:f>IF(A255&lt;=Entrées!$B$13*12,C255-E255,"")</x:f>
      </x:c>
    </x:row>
    <x:row r="256">
      <x:c r="A256" s="12">
        <x:v>253</x:v>
      </x:c>
      <x:c r="B256" s="15">
        <x:f>IF(A256&lt;=Entrées!$B$13*12,EDATE(Entrées!$B$15,A256-1),"")</x:f>
      </x:c>
      <x:c r="C256" s="10">
        <x:f>IF(A256&lt;=Entrées!$B$13*12,G255,"")</x:f>
      </x:c>
      <x:c r="D256" s="10">
        <x:f>IF(A256&lt;=Entrées!$B$13*12,C256*Entrées!$B$12/12,"")</x:f>
      </x:c>
      <x:c r="E256" s="10">
        <x:f>IF(A256&lt;=Entrées!$B$13*12,F256-D256,"")</x:f>
      </x:c>
      <x:c r="F256" s="10">
        <x:f>IF(A256&lt;=Entrées!$B$13*12,Entrées!$B$17,"")</x:f>
      </x:c>
      <x:c r="G256" s="10">
        <x:f>IF(A256&lt;=Entrées!$B$13*12,C256-E256,"")</x:f>
      </x:c>
    </x:row>
    <x:row r="257">
      <x:c r="A257" s="12">
        <x:v>254</x:v>
      </x:c>
      <x:c r="B257" s="15">
        <x:f>IF(A257&lt;=Entrées!$B$13*12,EDATE(Entrées!$B$15,A257-1),"")</x:f>
      </x:c>
      <x:c r="C257" s="10">
        <x:f>IF(A257&lt;=Entrées!$B$13*12,G256,"")</x:f>
      </x:c>
      <x:c r="D257" s="10">
        <x:f>IF(A257&lt;=Entrées!$B$13*12,C257*Entrées!$B$12/12,"")</x:f>
      </x:c>
      <x:c r="E257" s="10">
        <x:f>IF(A257&lt;=Entrées!$B$13*12,F257-D257,"")</x:f>
      </x:c>
      <x:c r="F257" s="10">
        <x:f>IF(A257&lt;=Entrées!$B$13*12,Entrées!$B$17,"")</x:f>
      </x:c>
      <x:c r="G257" s="10">
        <x:f>IF(A257&lt;=Entrées!$B$13*12,C257-E257,"")</x:f>
      </x:c>
    </x:row>
    <x:row r="258">
      <x:c r="A258" s="12">
        <x:v>255</x:v>
      </x:c>
      <x:c r="B258" s="15">
        <x:f>IF(A258&lt;=Entrées!$B$13*12,EDATE(Entrées!$B$15,A258-1),"")</x:f>
      </x:c>
      <x:c r="C258" s="10">
        <x:f>IF(A258&lt;=Entrées!$B$13*12,G257,"")</x:f>
      </x:c>
      <x:c r="D258" s="10">
        <x:f>IF(A258&lt;=Entrées!$B$13*12,C258*Entrées!$B$12/12,"")</x:f>
      </x:c>
      <x:c r="E258" s="10">
        <x:f>IF(A258&lt;=Entrées!$B$13*12,F258-D258,"")</x:f>
      </x:c>
      <x:c r="F258" s="10">
        <x:f>IF(A258&lt;=Entrées!$B$13*12,Entrées!$B$17,"")</x:f>
      </x:c>
      <x:c r="G258" s="10">
        <x:f>IF(A258&lt;=Entrées!$B$13*12,C258-E258,"")</x:f>
      </x:c>
    </x:row>
    <x:row r="259">
      <x:c r="A259" s="12">
        <x:v>256</x:v>
      </x:c>
      <x:c r="B259" s="15">
        <x:f>IF(A259&lt;=Entrées!$B$13*12,EDATE(Entrées!$B$15,A259-1),"")</x:f>
      </x:c>
      <x:c r="C259" s="10">
        <x:f>IF(A259&lt;=Entrées!$B$13*12,G258,"")</x:f>
      </x:c>
      <x:c r="D259" s="10">
        <x:f>IF(A259&lt;=Entrées!$B$13*12,C259*Entrées!$B$12/12,"")</x:f>
      </x:c>
      <x:c r="E259" s="10">
        <x:f>IF(A259&lt;=Entrées!$B$13*12,F259-D259,"")</x:f>
      </x:c>
      <x:c r="F259" s="10">
        <x:f>IF(A259&lt;=Entrées!$B$13*12,Entrées!$B$17,"")</x:f>
      </x:c>
      <x:c r="G259" s="10">
        <x:f>IF(A259&lt;=Entrées!$B$13*12,C259-E259,"")</x:f>
      </x:c>
    </x:row>
    <x:row r="260">
      <x:c r="A260" s="12">
        <x:v>257</x:v>
      </x:c>
      <x:c r="B260" s="15">
        <x:f>IF(A260&lt;=Entrées!$B$13*12,EDATE(Entrées!$B$15,A260-1),"")</x:f>
      </x:c>
      <x:c r="C260" s="10">
        <x:f>IF(A260&lt;=Entrées!$B$13*12,G259,"")</x:f>
      </x:c>
      <x:c r="D260" s="10">
        <x:f>IF(A260&lt;=Entrées!$B$13*12,C260*Entrées!$B$12/12,"")</x:f>
      </x:c>
      <x:c r="E260" s="10">
        <x:f>IF(A260&lt;=Entrées!$B$13*12,F260-D260,"")</x:f>
      </x:c>
      <x:c r="F260" s="10">
        <x:f>IF(A260&lt;=Entrées!$B$13*12,Entrées!$B$17,"")</x:f>
      </x:c>
      <x:c r="G260" s="10">
        <x:f>IF(A260&lt;=Entrées!$B$13*12,C260-E260,"")</x:f>
      </x:c>
    </x:row>
    <x:row r="261">
      <x:c r="A261" s="12">
        <x:v>258</x:v>
      </x:c>
      <x:c r="B261" s="15">
        <x:f>IF(A261&lt;=Entrées!$B$13*12,EDATE(Entrées!$B$15,A261-1),"")</x:f>
      </x:c>
      <x:c r="C261" s="10">
        <x:f>IF(A261&lt;=Entrées!$B$13*12,G260,"")</x:f>
      </x:c>
      <x:c r="D261" s="10">
        <x:f>IF(A261&lt;=Entrées!$B$13*12,C261*Entrées!$B$12/12,"")</x:f>
      </x:c>
      <x:c r="E261" s="10">
        <x:f>IF(A261&lt;=Entrées!$B$13*12,F261-D261,"")</x:f>
      </x:c>
      <x:c r="F261" s="10">
        <x:f>IF(A261&lt;=Entrées!$B$13*12,Entrées!$B$17,"")</x:f>
      </x:c>
      <x:c r="G261" s="10">
        <x:f>IF(A261&lt;=Entrées!$B$13*12,C261-E261,"")</x:f>
      </x:c>
    </x:row>
    <x:row r="262">
      <x:c r="A262" s="12">
        <x:v>259</x:v>
      </x:c>
      <x:c r="B262" s="15">
        <x:f>IF(A262&lt;=Entrées!$B$13*12,EDATE(Entrées!$B$15,A262-1),"")</x:f>
      </x:c>
      <x:c r="C262" s="10">
        <x:f>IF(A262&lt;=Entrées!$B$13*12,G261,"")</x:f>
      </x:c>
      <x:c r="D262" s="10">
        <x:f>IF(A262&lt;=Entrées!$B$13*12,C262*Entrées!$B$12/12,"")</x:f>
      </x:c>
      <x:c r="E262" s="10">
        <x:f>IF(A262&lt;=Entrées!$B$13*12,F262-D262,"")</x:f>
      </x:c>
      <x:c r="F262" s="10">
        <x:f>IF(A262&lt;=Entrées!$B$13*12,Entrées!$B$17,"")</x:f>
      </x:c>
      <x:c r="G262" s="10">
        <x:f>IF(A262&lt;=Entrées!$B$13*12,C262-E262,"")</x:f>
      </x:c>
    </x:row>
    <x:row r="263">
      <x:c r="A263" s="12">
        <x:v>260</x:v>
      </x:c>
      <x:c r="B263" s="15">
        <x:f>IF(A263&lt;=Entrées!$B$13*12,EDATE(Entrées!$B$15,A263-1),"")</x:f>
      </x:c>
      <x:c r="C263" s="10">
        <x:f>IF(A263&lt;=Entrées!$B$13*12,G262,"")</x:f>
      </x:c>
      <x:c r="D263" s="10">
        <x:f>IF(A263&lt;=Entrées!$B$13*12,C263*Entrées!$B$12/12,"")</x:f>
      </x:c>
      <x:c r="E263" s="10">
        <x:f>IF(A263&lt;=Entrées!$B$13*12,F263-D263,"")</x:f>
      </x:c>
      <x:c r="F263" s="10">
        <x:f>IF(A263&lt;=Entrées!$B$13*12,Entrées!$B$17,"")</x:f>
      </x:c>
      <x:c r="G263" s="10">
        <x:f>IF(A263&lt;=Entrées!$B$13*12,C263-E263,"")</x:f>
      </x:c>
    </x:row>
    <x:row r="264">
      <x:c r="A264" s="12">
        <x:v>261</x:v>
      </x:c>
      <x:c r="B264" s="15">
        <x:f>IF(A264&lt;=Entrées!$B$13*12,EDATE(Entrées!$B$15,A264-1),"")</x:f>
      </x:c>
      <x:c r="C264" s="10">
        <x:f>IF(A264&lt;=Entrées!$B$13*12,G263,"")</x:f>
      </x:c>
      <x:c r="D264" s="10">
        <x:f>IF(A264&lt;=Entrées!$B$13*12,C264*Entrées!$B$12/12,"")</x:f>
      </x:c>
      <x:c r="E264" s="10">
        <x:f>IF(A264&lt;=Entrées!$B$13*12,F264-D264,"")</x:f>
      </x:c>
      <x:c r="F264" s="10">
        <x:f>IF(A264&lt;=Entrées!$B$13*12,Entrées!$B$17,"")</x:f>
      </x:c>
      <x:c r="G264" s="10">
        <x:f>IF(A264&lt;=Entrées!$B$13*12,C264-E264,"")</x:f>
      </x:c>
    </x:row>
    <x:row r="265">
      <x:c r="A265" s="12">
        <x:v>262</x:v>
      </x:c>
      <x:c r="B265" s="15">
        <x:f>IF(A265&lt;=Entrées!$B$13*12,EDATE(Entrées!$B$15,A265-1),"")</x:f>
      </x:c>
      <x:c r="C265" s="10">
        <x:f>IF(A265&lt;=Entrées!$B$13*12,G264,"")</x:f>
      </x:c>
      <x:c r="D265" s="10">
        <x:f>IF(A265&lt;=Entrées!$B$13*12,C265*Entrées!$B$12/12,"")</x:f>
      </x:c>
      <x:c r="E265" s="10">
        <x:f>IF(A265&lt;=Entrées!$B$13*12,F265-D265,"")</x:f>
      </x:c>
      <x:c r="F265" s="10">
        <x:f>IF(A265&lt;=Entrées!$B$13*12,Entrées!$B$17,"")</x:f>
      </x:c>
      <x:c r="G265" s="10">
        <x:f>IF(A265&lt;=Entrées!$B$13*12,C265-E265,"")</x:f>
      </x:c>
    </x:row>
    <x:row r="266">
      <x:c r="A266" s="12">
        <x:v>263</x:v>
      </x:c>
      <x:c r="B266" s="15">
        <x:f>IF(A266&lt;=Entrées!$B$13*12,EDATE(Entrées!$B$15,A266-1),"")</x:f>
      </x:c>
      <x:c r="C266" s="10">
        <x:f>IF(A266&lt;=Entrées!$B$13*12,G265,"")</x:f>
      </x:c>
      <x:c r="D266" s="10">
        <x:f>IF(A266&lt;=Entrées!$B$13*12,C266*Entrées!$B$12/12,"")</x:f>
      </x:c>
      <x:c r="E266" s="10">
        <x:f>IF(A266&lt;=Entrées!$B$13*12,F266-D266,"")</x:f>
      </x:c>
      <x:c r="F266" s="10">
        <x:f>IF(A266&lt;=Entrées!$B$13*12,Entrées!$B$17,"")</x:f>
      </x:c>
      <x:c r="G266" s="10">
        <x:f>IF(A266&lt;=Entrées!$B$13*12,C266-E266,"")</x:f>
      </x:c>
    </x:row>
    <x:row r="267">
      <x:c r="A267" s="12">
        <x:v>264</x:v>
      </x:c>
      <x:c r="B267" s="15">
        <x:f>IF(A267&lt;=Entrées!$B$13*12,EDATE(Entrées!$B$15,A267-1),"")</x:f>
      </x:c>
      <x:c r="C267" s="10">
        <x:f>IF(A267&lt;=Entrées!$B$13*12,G266,"")</x:f>
      </x:c>
      <x:c r="D267" s="10">
        <x:f>IF(A267&lt;=Entrées!$B$13*12,C267*Entrées!$B$12/12,"")</x:f>
      </x:c>
      <x:c r="E267" s="10">
        <x:f>IF(A267&lt;=Entrées!$B$13*12,F267-D267,"")</x:f>
      </x:c>
      <x:c r="F267" s="10">
        <x:f>IF(A267&lt;=Entrées!$B$13*12,Entrées!$B$17,"")</x:f>
      </x:c>
      <x:c r="G267" s="10">
        <x:f>IF(A267&lt;=Entrées!$B$13*12,C267-E267,"")</x:f>
      </x:c>
    </x:row>
    <x:row r="268">
      <x:c r="A268" s="12">
        <x:v>265</x:v>
      </x:c>
      <x:c r="B268" s="15">
        <x:f>IF(A268&lt;=Entrées!$B$13*12,EDATE(Entrées!$B$15,A268-1),"")</x:f>
      </x:c>
      <x:c r="C268" s="10">
        <x:f>IF(A268&lt;=Entrées!$B$13*12,G267,"")</x:f>
      </x:c>
      <x:c r="D268" s="10">
        <x:f>IF(A268&lt;=Entrées!$B$13*12,C268*Entrées!$B$12/12,"")</x:f>
      </x:c>
      <x:c r="E268" s="10">
        <x:f>IF(A268&lt;=Entrées!$B$13*12,F268-D268,"")</x:f>
      </x:c>
      <x:c r="F268" s="10">
        <x:f>IF(A268&lt;=Entrées!$B$13*12,Entrées!$B$17,"")</x:f>
      </x:c>
      <x:c r="G268" s="10">
        <x:f>IF(A268&lt;=Entrées!$B$13*12,C268-E268,"")</x:f>
      </x:c>
    </x:row>
    <x:row r="269">
      <x:c r="A269" s="12">
        <x:v>266</x:v>
      </x:c>
      <x:c r="B269" s="15">
        <x:f>IF(A269&lt;=Entrées!$B$13*12,EDATE(Entrées!$B$15,A269-1),"")</x:f>
      </x:c>
      <x:c r="C269" s="10">
        <x:f>IF(A269&lt;=Entrées!$B$13*12,G268,"")</x:f>
      </x:c>
      <x:c r="D269" s="10">
        <x:f>IF(A269&lt;=Entrées!$B$13*12,C269*Entrées!$B$12/12,"")</x:f>
      </x:c>
      <x:c r="E269" s="10">
        <x:f>IF(A269&lt;=Entrées!$B$13*12,F269-D269,"")</x:f>
      </x:c>
      <x:c r="F269" s="10">
        <x:f>IF(A269&lt;=Entrées!$B$13*12,Entrées!$B$17,"")</x:f>
      </x:c>
      <x:c r="G269" s="10">
        <x:f>IF(A269&lt;=Entrées!$B$13*12,C269-E269,"")</x:f>
      </x:c>
    </x:row>
    <x:row r="270">
      <x:c r="A270" s="12">
        <x:v>267</x:v>
      </x:c>
      <x:c r="B270" s="15">
        <x:f>IF(A270&lt;=Entrées!$B$13*12,EDATE(Entrées!$B$15,A270-1),"")</x:f>
      </x:c>
      <x:c r="C270" s="10">
        <x:f>IF(A270&lt;=Entrées!$B$13*12,G269,"")</x:f>
      </x:c>
      <x:c r="D270" s="10">
        <x:f>IF(A270&lt;=Entrées!$B$13*12,C270*Entrées!$B$12/12,"")</x:f>
      </x:c>
      <x:c r="E270" s="10">
        <x:f>IF(A270&lt;=Entrées!$B$13*12,F270-D270,"")</x:f>
      </x:c>
      <x:c r="F270" s="10">
        <x:f>IF(A270&lt;=Entrées!$B$13*12,Entrées!$B$17,"")</x:f>
      </x:c>
      <x:c r="G270" s="10">
        <x:f>IF(A270&lt;=Entrées!$B$13*12,C270-E270,"")</x:f>
      </x:c>
    </x:row>
    <x:row r="271">
      <x:c r="A271" s="12">
        <x:v>268</x:v>
      </x:c>
      <x:c r="B271" s="15">
        <x:f>IF(A271&lt;=Entrées!$B$13*12,EDATE(Entrées!$B$15,A271-1),"")</x:f>
      </x:c>
      <x:c r="C271" s="10">
        <x:f>IF(A271&lt;=Entrées!$B$13*12,G270,"")</x:f>
      </x:c>
      <x:c r="D271" s="10">
        <x:f>IF(A271&lt;=Entrées!$B$13*12,C271*Entrées!$B$12/12,"")</x:f>
      </x:c>
      <x:c r="E271" s="10">
        <x:f>IF(A271&lt;=Entrées!$B$13*12,F271-D271,"")</x:f>
      </x:c>
      <x:c r="F271" s="10">
        <x:f>IF(A271&lt;=Entrées!$B$13*12,Entrées!$B$17,"")</x:f>
      </x:c>
      <x:c r="G271" s="10">
        <x:f>IF(A271&lt;=Entrées!$B$13*12,C271-E271,"")</x:f>
      </x:c>
    </x:row>
    <x:row r="272">
      <x:c r="A272" s="12">
        <x:v>269</x:v>
      </x:c>
      <x:c r="B272" s="15">
        <x:f>IF(A272&lt;=Entrées!$B$13*12,EDATE(Entrées!$B$15,A272-1),"")</x:f>
      </x:c>
      <x:c r="C272" s="10">
        <x:f>IF(A272&lt;=Entrées!$B$13*12,G271,"")</x:f>
      </x:c>
      <x:c r="D272" s="10">
        <x:f>IF(A272&lt;=Entrées!$B$13*12,C272*Entrées!$B$12/12,"")</x:f>
      </x:c>
      <x:c r="E272" s="10">
        <x:f>IF(A272&lt;=Entrées!$B$13*12,F272-D272,"")</x:f>
      </x:c>
      <x:c r="F272" s="10">
        <x:f>IF(A272&lt;=Entrées!$B$13*12,Entrées!$B$17,"")</x:f>
      </x:c>
      <x:c r="G272" s="10">
        <x:f>IF(A272&lt;=Entrées!$B$13*12,C272-E272,"")</x:f>
      </x:c>
    </x:row>
    <x:row r="273">
      <x:c r="A273" s="12">
        <x:v>270</x:v>
      </x:c>
      <x:c r="B273" s="15">
        <x:f>IF(A273&lt;=Entrées!$B$13*12,EDATE(Entrées!$B$15,A273-1),"")</x:f>
      </x:c>
      <x:c r="C273" s="10">
        <x:f>IF(A273&lt;=Entrées!$B$13*12,G272,"")</x:f>
      </x:c>
      <x:c r="D273" s="10">
        <x:f>IF(A273&lt;=Entrées!$B$13*12,C273*Entrées!$B$12/12,"")</x:f>
      </x:c>
      <x:c r="E273" s="10">
        <x:f>IF(A273&lt;=Entrées!$B$13*12,F273-D273,"")</x:f>
      </x:c>
      <x:c r="F273" s="10">
        <x:f>IF(A273&lt;=Entrées!$B$13*12,Entrées!$B$17,"")</x:f>
      </x:c>
      <x:c r="G273" s="10">
        <x:f>IF(A273&lt;=Entrées!$B$13*12,C273-E273,"")</x:f>
      </x:c>
    </x:row>
    <x:row r="274">
      <x:c r="A274" s="12">
        <x:v>271</x:v>
      </x:c>
      <x:c r="B274" s="15">
        <x:f>IF(A274&lt;=Entrées!$B$13*12,EDATE(Entrées!$B$15,A274-1),"")</x:f>
      </x:c>
      <x:c r="C274" s="10">
        <x:f>IF(A274&lt;=Entrées!$B$13*12,G273,"")</x:f>
      </x:c>
      <x:c r="D274" s="10">
        <x:f>IF(A274&lt;=Entrées!$B$13*12,C274*Entrées!$B$12/12,"")</x:f>
      </x:c>
      <x:c r="E274" s="10">
        <x:f>IF(A274&lt;=Entrées!$B$13*12,F274-D274,"")</x:f>
      </x:c>
      <x:c r="F274" s="10">
        <x:f>IF(A274&lt;=Entrées!$B$13*12,Entrées!$B$17,"")</x:f>
      </x:c>
      <x:c r="G274" s="10">
        <x:f>IF(A274&lt;=Entrées!$B$13*12,C274-E274,"")</x:f>
      </x:c>
    </x:row>
    <x:row r="275">
      <x:c r="A275" s="12">
        <x:v>272</x:v>
      </x:c>
      <x:c r="B275" s="15">
        <x:f>IF(A275&lt;=Entrées!$B$13*12,EDATE(Entrées!$B$15,A275-1),"")</x:f>
      </x:c>
      <x:c r="C275" s="10">
        <x:f>IF(A275&lt;=Entrées!$B$13*12,G274,"")</x:f>
      </x:c>
      <x:c r="D275" s="10">
        <x:f>IF(A275&lt;=Entrées!$B$13*12,C275*Entrées!$B$12/12,"")</x:f>
      </x:c>
      <x:c r="E275" s="10">
        <x:f>IF(A275&lt;=Entrées!$B$13*12,F275-D275,"")</x:f>
      </x:c>
      <x:c r="F275" s="10">
        <x:f>IF(A275&lt;=Entrées!$B$13*12,Entrées!$B$17,"")</x:f>
      </x:c>
      <x:c r="G275" s="10">
        <x:f>IF(A275&lt;=Entrées!$B$13*12,C275-E275,"")</x:f>
      </x:c>
    </x:row>
    <x:row r="276">
      <x:c r="A276" s="12">
        <x:v>273</x:v>
      </x:c>
      <x:c r="B276" s="15">
        <x:f>IF(A276&lt;=Entrées!$B$13*12,EDATE(Entrées!$B$15,A276-1),"")</x:f>
      </x:c>
      <x:c r="C276" s="10">
        <x:f>IF(A276&lt;=Entrées!$B$13*12,G275,"")</x:f>
      </x:c>
      <x:c r="D276" s="10">
        <x:f>IF(A276&lt;=Entrées!$B$13*12,C276*Entrées!$B$12/12,"")</x:f>
      </x:c>
      <x:c r="E276" s="10">
        <x:f>IF(A276&lt;=Entrées!$B$13*12,F276-D276,"")</x:f>
      </x:c>
      <x:c r="F276" s="10">
        <x:f>IF(A276&lt;=Entrées!$B$13*12,Entrées!$B$17,"")</x:f>
      </x:c>
      <x:c r="G276" s="10">
        <x:f>IF(A276&lt;=Entrées!$B$13*12,C276-E276,"")</x:f>
      </x:c>
    </x:row>
    <x:row r="277">
      <x:c r="A277" s="12">
        <x:v>274</x:v>
      </x:c>
      <x:c r="B277" s="15">
        <x:f>IF(A277&lt;=Entrées!$B$13*12,EDATE(Entrées!$B$15,A277-1),"")</x:f>
      </x:c>
      <x:c r="C277" s="10">
        <x:f>IF(A277&lt;=Entrées!$B$13*12,G276,"")</x:f>
      </x:c>
      <x:c r="D277" s="10">
        <x:f>IF(A277&lt;=Entrées!$B$13*12,C277*Entrées!$B$12/12,"")</x:f>
      </x:c>
      <x:c r="E277" s="10">
        <x:f>IF(A277&lt;=Entrées!$B$13*12,F277-D277,"")</x:f>
      </x:c>
      <x:c r="F277" s="10">
        <x:f>IF(A277&lt;=Entrées!$B$13*12,Entrées!$B$17,"")</x:f>
      </x:c>
      <x:c r="G277" s="10">
        <x:f>IF(A277&lt;=Entrées!$B$13*12,C277-E277,"")</x:f>
      </x:c>
    </x:row>
    <x:row r="278">
      <x:c r="A278" s="12">
        <x:v>275</x:v>
      </x:c>
      <x:c r="B278" s="15">
        <x:f>IF(A278&lt;=Entrées!$B$13*12,EDATE(Entrées!$B$15,A278-1),"")</x:f>
      </x:c>
      <x:c r="C278" s="10">
        <x:f>IF(A278&lt;=Entrées!$B$13*12,G277,"")</x:f>
      </x:c>
      <x:c r="D278" s="10">
        <x:f>IF(A278&lt;=Entrées!$B$13*12,C278*Entrées!$B$12/12,"")</x:f>
      </x:c>
      <x:c r="E278" s="10">
        <x:f>IF(A278&lt;=Entrées!$B$13*12,F278-D278,"")</x:f>
      </x:c>
      <x:c r="F278" s="10">
        <x:f>IF(A278&lt;=Entrées!$B$13*12,Entrées!$B$17,"")</x:f>
      </x:c>
      <x:c r="G278" s="10">
        <x:f>IF(A278&lt;=Entrées!$B$13*12,C278-E278,"")</x:f>
      </x:c>
    </x:row>
    <x:row r="279">
      <x:c r="A279" s="12">
        <x:v>276</x:v>
      </x:c>
      <x:c r="B279" s="15">
        <x:f>IF(A279&lt;=Entrées!$B$13*12,EDATE(Entrées!$B$15,A279-1),"")</x:f>
      </x:c>
      <x:c r="C279" s="10">
        <x:f>IF(A279&lt;=Entrées!$B$13*12,G278,"")</x:f>
      </x:c>
      <x:c r="D279" s="10">
        <x:f>IF(A279&lt;=Entrées!$B$13*12,C279*Entrées!$B$12/12,"")</x:f>
      </x:c>
      <x:c r="E279" s="10">
        <x:f>IF(A279&lt;=Entrées!$B$13*12,F279-D279,"")</x:f>
      </x:c>
      <x:c r="F279" s="10">
        <x:f>IF(A279&lt;=Entrées!$B$13*12,Entrées!$B$17,"")</x:f>
      </x:c>
      <x:c r="G279" s="10">
        <x:f>IF(A279&lt;=Entrées!$B$13*12,C279-E279,"")</x:f>
      </x:c>
    </x:row>
    <x:row r="280">
      <x:c r="A280" s="12">
        <x:v>277</x:v>
      </x:c>
      <x:c r="B280" s="15">
        <x:f>IF(A280&lt;=Entrées!$B$13*12,EDATE(Entrées!$B$15,A280-1),"")</x:f>
      </x:c>
      <x:c r="C280" s="10">
        <x:f>IF(A280&lt;=Entrées!$B$13*12,G279,"")</x:f>
      </x:c>
      <x:c r="D280" s="10">
        <x:f>IF(A280&lt;=Entrées!$B$13*12,C280*Entrées!$B$12/12,"")</x:f>
      </x:c>
      <x:c r="E280" s="10">
        <x:f>IF(A280&lt;=Entrées!$B$13*12,F280-D280,"")</x:f>
      </x:c>
      <x:c r="F280" s="10">
        <x:f>IF(A280&lt;=Entrées!$B$13*12,Entrées!$B$17,"")</x:f>
      </x:c>
      <x:c r="G280" s="10">
        <x:f>IF(A280&lt;=Entrées!$B$13*12,C280-E280,"")</x:f>
      </x:c>
    </x:row>
    <x:row r="281">
      <x:c r="A281" s="12">
        <x:v>278</x:v>
      </x:c>
      <x:c r="B281" s="15">
        <x:f>IF(A281&lt;=Entrées!$B$13*12,EDATE(Entrées!$B$15,A281-1),"")</x:f>
      </x:c>
      <x:c r="C281" s="10">
        <x:f>IF(A281&lt;=Entrées!$B$13*12,G280,"")</x:f>
      </x:c>
      <x:c r="D281" s="10">
        <x:f>IF(A281&lt;=Entrées!$B$13*12,C281*Entrées!$B$12/12,"")</x:f>
      </x:c>
      <x:c r="E281" s="10">
        <x:f>IF(A281&lt;=Entrées!$B$13*12,F281-D281,"")</x:f>
      </x:c>
      <x:c r="F281" s="10">
        <x:f>IF(A281&lt;=Entrées!$B$13*12,Entrées!$B$17,"")</x:f>
      </x:c>
      <x:c r="G281" s="10">
        <x:f>IF(A281&lt;=Entrées!$B$13*12,C281-E281,"")</x:f>
      </x:c>
    </x:row>
    <x:row r="282">
      <x:c r="A282" s="12">
        <x:v>279</x:v>
      </x:c>
      <x:c r="B282" s="15">
        <x:f>IF(A282&lt;=Entrées!$B$13*12,EDATE(Entrées!$B$15,A282-1),"")</x:f>
      </x:c>
      <x:c r="C282" s="10">
        <x:f>IF(A282&lt;=Entrées!$B$13*12,G281,"")</x:f>
      </x:c>
      <x:c r="D282" s="10">
        <x:f>IF(A282&lt;=Entrées!$B$13*12,C282*Entrées!$B$12/12,"")</x:f>
      </x:c>
      <x:c r="E282" s="10">
        <x:f>IF(A282&lt;=Entrées!$B$13*12,F282-D282,"")</x:f>
      </x:c>
      <x:c r="F282" s="10">
        <x:f>IF(A282&lt;=Entrées!$B$13*12,Entrées!$B$17,"")</x:f>
      </x:c>
      <x:c r="G282" s="10">
        <x:f>IF(A282&lt;=Entrées!$B$13*12,C282-E282,"")</x:f>
      </x:c>
    </x:row>
    <x:row r="283">
      <x:c r="A283" s="12">
        <x:v>280</x:v>
      </x:c>
      <x:c r="B283" s="15">
        <x:f>IF(A283&lt;=Entrées!$B$13*12,EDATE(Entrées!$B$15,A283-1),"")</x:f>
      </x:c>
      <x:c r="C283" s="10">
        <x:f>IF(A283&lt;=Entrées!$B$13*12,G282,"")</x:f>
      </x:c>
      <x:c r="D283" s="10">
        <x:f>IF(A283&lt;=Entrées!$B$13*12,C283*Entrées!$B$12/12,"")</x:f>
      </x:c>
      <x:c r="E283" s="10">
        <x:f>IF(A283&lt;=Entrées!$B$13*12,F283-D283,"")</x:f>
      </x:c>
      <x:c r="F283" s="10">
        <x:f>IF(A283&lt;=Entrées!$B$13*12,Entrées!$B$17,"")</x:f>
      </x:c>
      <x:c r="G283" s="10">
        <x:f>IF(A283&lt;=Entrées!$B$13*12,C283-E283,"")</x:f>
      </x:c>
    </x:row>
    <x:row r="284">
      <x:c r="A284" s="12">
        <x:v>281</x:v>
      </x:c>
      <x:c r="B284" s="15">
        <x:f>IF(A284&lt;=Entrées!$B$13*12,EDATE(Entrées!$B$15,A284-1),"")</x:f>
      </x:c>
      <x:c r="C284" s="10">
        <x:f>IF(A284&lt;=Entrées!$B$13*12,G283,"")</x:f>
      </x:c>
      <x:c r="D284" s="10">
        <x:f>IF(A284&lt;=Entrées!$B$13*12,C284*Entrées!$B$12/12,"")</x:f>
      </x:c>
      <x:c r="E284" s="10">
        <x:f>IF(A284&lt;=Entrées!$B$13*12,F284-D284,"")</x:f>
      </x:c>
      <x:c r="F284" s="10">
        <x:f>IF(A284&lt;=Entrées!$B$13*12,Entrées!$B$17,"")</x:f>
      </x:c>
      <x:c r="G284" s="10">
        <x:f>IF(A284&lt;=Entrées!$B$13*12,C284-E284,"")</x:f>
      </x:c>
    </x:row>
    <x:row r="285">
      <x:c r="A285" s="12">
        <x:v>282</x:v>
      </x:c>
      <x:c r="B285" s="15">
        <x:f>IF(A285&lt;=Entrées!$B$13*12,EDATE(Entrées!$B$15,A285-1),"")</x:f>
      </x:c>
      <x:c r="C285" s="10">
        <x:f>IF(A285&lt;=Entrées!$B$13*12,G284,"")</x:f>
      </x:c>
      <x:c r="D285" s="10">
        <x:f>IF(A285&lt;=Entrées!$B$13*12,C285*Entrées!$B$12/12,"")</x:f>
      </x:c>
      <x:c r="E285" s="10">
        <x:f>IF(A285&lt;=Entrées!$B$13*12,F285-D285,"")</x:f>
      </x:c>
      <x:c r="F285" s="10">
        <x:f>IF(A285&lt;=Entrées!$B$13*12,Entrées!$B$17,"")</x:f>
      </x:c>
      <x:c r="G285" s="10">
        <x:f>IF(A285&lt;=Entrées!$B$13*12,C285-E285,"")</x:f>
      </x:c>
    </x:row>
    <x:row r="286">
      <x:c r="A286" s="12">
        <x:v>283</x:v>
      </x:c>
      <x:c r="B286" s="15">
        <x:f>IF(A286&lt;=Entrées!$B$13*12,EDATE(Entrées!$B$15,A286-1),"")</x:f>
      </x:c>
      <x:c r="C286" s="10">
        <x:f>IF(A286&lt;=Entrées!$B$13*12,G285,"")</x:f>
      </x:c>
      <x:c r="D286" s="10">
        <x:f>IF(A286&lt;=Entrées!$B$13*12,C286*Entrées!$B$12/12,"")</x:f>
      </x:c>
      <x:c r="E286" s="10">
        <x:f>IF(A286&lt;=Entrées!$B$13*12,F286-D286,"")</x:f>
      </x:c>
      <x:c r="F286" s="10">
        <x:f>IF(A286&lt;=Entrées!$B$13*12,Entrées!$B$17,"")</x:f>
      </x:c>
      <x:c r="G286" s="10">
        <x:f>IF(A286&lt;=Entrées!$B$13*12,C286-E286,"")</x:f>
      </x:c>
    </x:row>
    <x:row r="287">
      <x:c r="A287" s="12">
        <x:v>284</x:v>
      </x:c>
      <x:c r="B287" s="15">
        <x:f>IF(A287&lt;=Entrées!$B$13*12,EDATE(Entrées!$B$15,A287-1),"")</x:f>
      </x:c>
      <x:c r="C287" s="10">
        <x:f>IF(A287&lt;=Entrées!$B$13*12,G286,"")</x:f>
      </x:c>
      <x:c r="D287" s="10">
        <x:f>IF(A287&lt;=Entrées!$B$13*12,C287*Entrées!$B$12/12,"")</x:f>
      </x:c>
      <x:c r="E287" s="10">
        <x:f>IF(A287&lt;=Entrées!$B$13*12,F287-D287,"")</x:f>
      </x:c>
      <x:c r="F287" s="10">
        <x:f>IF(A287&lt;=Entrées!$B$13*12,Entrées!$B$17,"")</x:f>
      </x:c>
      <x:c r="G287" s="10">
        <x:f>IF(A287&lt;=Entrées!$B$13*12,C287-E287,"")</x:f>
      </x:c>
    </x:row>
    <x:row r="288">
      <x:c r="A288" s="12">
        <x:v>285</x:v>
      </x:c>
      <x:c r="B288" s="15">
        <x:f>IF(A288&lt;=Entrées!$B$13*12,EDATE(Entrées!$B$15,A288-1),"")</x:f>
      </x:c>
      <x:c r="C288" s="10">
        <x:f>IF(A288&lt;=Entrées!$B$13*12,G287,"")</x:f>
      </x:c>
      <x:c r="D288" s="10">
        <x:f>IF(A288&lt;=Entrées!$B$13*12,C288*Entrées!$B$12/12,"")</x:f>
      </x:c>
      <x:c r="E288" s="10">
        <x:f>IF(A288&lt;=Entrées!$B$13*12,F288-D288,"")</x:f>
      </x:c>
      <x:c r="F288" s="10">
        <x:f>IF(A288&lt;=Entrées!$B$13*12,Entrées!$B$17,"")</x:f>
      </x:c>
      <x:c r="G288" s="10">
        <x:f>IF(A288&lt;=Entrées!$B$13*12,C288-E288,"")</x:f>
      </x:c>
    </x:row>
    <x:row r="289">
      <x:c r="A289" s="12">
        <x:v>286</x:v>
      </x:c>
      <x:c r="B289" s="15">
        <x:f>IF(A289&lt;=Entrées!$B$13*12,EDATE(Entrées!$B$15,A289-1),"")</x:f>
      </x:c>
      <x:c r="C289" s="10">
        <x:f>IF(A289&lt;=Entrées!$B$13*12,G288,"")</x:f>
      </x:c>
      <x:c r="D289" s="10">
        <x:f>IF(A289&lt;=Entrées!$B$13*12,C289*Entrées!$B$12/12,"")</x:f>
      </x:c>
      <x:c r="E289" s="10">
        <x:f>IF(A289&lt;=Entrées!$B$13*12,F289-D289,"")</x:f>
      </x:c>
      <x:c r="F289" s="10">
        <x:f>IF(A289&lt;=Entrées!$B$13*12,Entrées!$B$17,"")</x:f>
      </x:c>
      <x:c r="G289" s="10">
        <x:f>IF(A289&lt;=Entrées!$B$13*12,C289-E289,"")</x:f>
      </x:c>
    </x:row>
    <x:row r="290">
      <x:c r="A290" s="12">
        <x:v>287</x:v>
      </x:c>
      <x:c r="B290" s="15">
        <x:f>IF(A290&lt;=Entrées!$B$13*12,EDATE(Entrées!$B$15,A290-1),"")</x:f>
      </x:c>
      <x:c r="C290" s="10">
        <x:f>IF(A290&lt;=Entrées!$B$13*12,G289,"")</x:f>
      </x:c>
      <x:c r="D290" s="10">
        <x:f>IF(A290&lt;=Entrées!$B$13*12,C290*Entrées!$B$12/12,"")</x:f>
      </x:c>
      <x:c r="E290" s="10">
        <x:f>IF(A290&lt;=Entrées!$B$13*12,F290-D290,"")</x:f>
      </x:c>
      <x:c r="F290" s="10">
        <x:f>IF(A290&lt;=Entrées!$B$13*12,Entrées!$B$17,"")</x:f>
      </x:c>
      <x:c r="G290" s="10">
        <x:f>IF(A290&lt;=Entrées!$B$13*12,C290-E290,"")</x:f>
      </x:c>
    </x:row>
    <x:row r="291">
      <x:c r="A291" s="12">
        <x:v>288</x:v>
      </x:c>
      <x:c r="B291" s="15">
        <x:f>IF(A291&lt;=Entrées!$B$13*12,EDATE(Entrées!$B$15,A291-1),"")</x:f>
      </x:c>
      <x:c r="C291" s="10">
        <x:f>IF(A291&lt;=Entrées!$B$13*12,G290,"")</x:f>
      </x:c>
      <x:c r="D291" s="10">
        <x:f>IF(A291&lt;=Entrées!$B$13*12,C291*Entrées!$B$12/12,"")</x:f>
      </x:c>
      <x:c r="E291" s="10">
        <x:f>IF(A291&lt;=Entrées!$B$13*12,F291-D291,"")</x:f>
      </x:c>
      <x:c r="F291" s="10">
        <x:f>IF(A291&lt;=Entrées!$B$13*12,Entrées!$B$17,"")</x:f>
      </x:c>
      <x:c r="G291" s="10">
        <x:f>IF(A291&lt;=Entrées!$B$13*12,C291-E291,"")</x:f>
      </x:c>
    </x:row>
    <x:row r="292">
      <x:c r="A292" s="12">
        <x:v>289</x:v>
      </x:c>
      <x:c r="B292" s="15">
        <x:f>IF(A292&lt;=Entrées!$B$13*12,EDATE(Entrées!$B$15,A292-1),"")</x:f>
      </x:c>
      <x:c r="C292" s="10">
        <x:f>IF(A292&lt;=Entrées!$B$13*12,G291,"")</x:f>
      </x:c>
      <x:c r="D292" s="10">
        <x:f>IF(A292&lt;=Entrées!$B$13*12,C292*Entrées!$B$12/12,"")</x:f>
      </x:c>
      <x:c r="E292" s="10">
        <x:f>IF(A292&lt;=Entrées!$B$13*12,F292-D292,"")</x:f>
      </x:c>
      <x:c r="F292" s="10">
        <x:f>IF(A292&lt;=Entrées!$B$13*12,Entrées!$B$17,"")</x:f>
      </x:c>
      <x:c r="G292" s="10">
        <x:f>IF(A292&lt;=Entrées!$B$13*12,C292-E292,"")</x:f>
      </x:c>
    </x:row>
    <x:row r="293">
      <x:c r="A293" s="12">
        <x:v>290</x:v>
      </x:c>
      <x:c r="B293" s="15">
        <x:f>IF(A293&lt;=Entrées!$B$13*12,EDATE(Entrées!$B$15,A293-1),"")</x:f>
      </x:c>
      <x:c r="C293" s="10">
        <x:f>IF(A293&lt;=Entrées!$B$13*12,G292,"")</x:f>
      </x:c>
      <x:c r="D293" s="10">
        <x:f>IF(A293&lt;=Entrées!$B$13*12,C293*Entrées!$B$12/12,"")</x:f>
      </x:c>
      <x:c r="E293" s="10">
        <x:f>IF(A293&lt;=Entrées!$B$13*12,F293-D293,"")</x:f>
      </x:c>
      <x:c r="F293" s="10">
        <x:f>IF(A293&lt;=Entrées!$B$13*12,Entrées!$B$17,"")</x:f>
      </x:c>
      <x:c r="G293" s="10">
        <x:f>IF(A293&lt;=Entrées!$B$13*12,C293-E293,"")</x:f>
      </x:c>
    </x:row>
    <x:row r="294">
      <x:c r="A294" s="12">
        <x:v>291</x:v>
      </x:c>
      <x:c r="B294" s="15">
        <x:f>IF(A294&lt;=Entrées!$B$13*12,EDATE(Entrées!$B$15,A294-1),"")</x:f>
      </x:c>
      <x:c r="C294" s="10">
        <x:f>IF(A294&lt;=Entrées!$B$13*12,G293,"")</x:f>
      </x:c>
      <x:c r="D294" s="10">
        <x:f>IF(A294&lt;=Entrées!$B$13*12,C294*Entrées!$B$12/12,"")</x:f>
      </x:c>
      <x:c r="E294" s="10">
        <x:f>IF(A294&lt;=Entrées!$B$13*12,F294-D294,"")</x:f>
      </x:c>
      <x:c r="F294" s="10">
        <x:f>IF(A294&lt;=Entrées!$B$13*12,Entrées!$B$17,"")</x:f>
      </x:c>
      <x:c r="G294" s="10">
        <x:f>IF(A294&lt;=Entrées!$B$13*12,C294-E294,"")</x:f>
      </x:c>
    </x:row>
    <x:row r="295">
      <x:c r="A295" s="12">
        <x:v>292</x:v>
      </x:c>
      <x:c r="B295" s="15">
        <x:f>IF(A295&lt;=Entrées!$B$13*12,EDATE(Entrées!$B$15,A295-1),"")</x:f>
      </x:c>
      <x:c r="C295" s="10">
        <x:f>IF(A295&lt;=Entrées!$B$13*12,G294,"")</x:f>
      </x:c>
      <x:c r="D295" s="10">
        <x:f>IF(A295&lt;=Entrées!$B$13*12,C295*Entrées!$B$12/12,"")</x:f>
      </x:c>
      <x:c r="E295" s="10">
        <x:f>IF(A295&lt;=Entrées!$B$13*12,F295-D295,"")</x:f>
      </x:c>
      <x:c r="F295" s="10">
        <x:f>IF(A295&lt;=Entrées!$B$13*12,Entrées!$B$17,"")</x:f>
      </x:c>
      <x:c r="G295" s="10">
        <x:f>IF(A295&lt;=Entrées!$B$13*12,C295-E295,"")</x:f>
      </x:c>
    </x:row>
    <x:row r="296">
      <x:c r="A296" s="12">
        <x:v>293</x:v>
      </x:c>
      <x:c r="B296" s="15">
        <x:f>IF(A296&lt;=Entrées!$B$13*12,EDATE(Entrées!$B$15,A296-1),"")</x:f>
      </x:c>
      <x:c r="C296" s="10">
        <x:f>IF(A296&lt;=Entrées!$B$13*12,G295,"")</x:f>
      </x:c>
      <x:c r="D296" s="10">
        <x:f>IF(A296&lt;=Entrées!$B$13*12,C296*Entrées!$B$12/12,"")</x:f>
      </x:c>
      <x:c r="E296" s="10">
        <x:f>IF(A296&lt;=Entrées!$B$13*12,F296-D296,"")</x:f>
      </x:c>
      <x:c r="F296" s="10">
        <x:f>IF(A296&lt;=Entrées!$B$13*12,Entrées!$B$17,"")</x:f>
      </x:c>
      <x:c r="G296" s="10">
        <x:f>IF(A296&lt;=Entrées!$B$13*12,C296-E296,"")</x:f>
      </x:c>
    </x:row>
    <x:row r="297">
      <x:c r="A297" s="12">
        <x:v>294</x:v>
      </x:c>
      <x:c r="B297" s="15">
        <x:f>IF(A297&lt;=Entrées!$B$13*12,EDATE(Entrées!$B$15,A297-1),"")</x:f>
      </x:c>
      <x:c r="C297" s="10">
        <x:f>IF(A297&lt;=Entrées!$B$13*12,G296,"")</x:f>
      </x:c>
      <x:c r="D297" s="10">
        <x:f>IF(A297&lt;=Entrées!$B$13*12,C297*Entrées!$B$12/12,"")</x:f>
      </x:c>
      <x:c r="E297" s="10">
        <x:f>IF(A297&lt;=Entrées!$B$13*12,F297-D297,"")</x:f>
      </x:c>
      <x:c r="F297" s="10">
        <x:f>IF(A297&lt;=Entrées!$B$13*12,Entrées!$B$17,"")</x:f>
      </x:c>
      <x:c r="G297" s="10">
        <x:f>IF(A297&lt;=Entrées!$B$13*12,C297-E297,"")</x:f>
      </x:c>
    </x:row>
    <x:row r="298">
      <x:c r="A298" s="12">
        <x:v>295</x:v>
      </x:c>
      <x:c r="B298" s="15">
        <x:f>IF(A298&lt;=Entrées!$B$13*12,EDATE(Entrées!$B$15,A298-1),"")</x:f>
      </x:c>
      <x:c r="C298" s="10">
        <x:f>IF(A298&lt;=Entrées!$B$13*12,G297,"")</x:f>
      </x:c>
      <x:c r="D298" s="10">
        <x:f>IF(A298&lt;=Entrées!$B$13*12,C298*Entrées!$B$12/12,"")</x:f>
      </x:c>
      <x:c r="E298" s="10">
        <x:f>IF(A298&lt;=Entrées!$B$13*12,F298-D298,"")</x:f>
      </x:c>
      <x:c r="F298" s="10">
        <x:f>IF(A298&lt;=Entrées!$B$13*12,Entrées!$B$17,"")</x:f>
      </x:c>
      <x:c r="G298" s="10">
        <x:f>IF(A298&lt;=Entrées!$B$13*12,C298-E298,"")</x:f>
      </x:c>
    </x:row>
    <x:row r="299">
      <x:c r="A299" s="12">
        <x:v>296</x:v>
      </x:c>
      <x:c r="B299" s="15">
        <x:f>IF(A299&lt;=Entrées!$B$13*12,EDATE(Entrées!$B$15,A299-1),"")</x:f>
      </x:c>
      <x:c r="C299" s="10">
        <x:f>IF(A299&lt;=Entrées!$B$13*12,G298,"")</x:f>
      </x:c>
      <x:c r="D299" s="10">
        <x:f>IF(A299&lt;=Entrées!$B$13*12,C299*Entrées!$B$12/12,"")</x:f>
      </x:c>
      <x:c r="E299" s="10">
        <x:f>IF(A299&lt;=Entrées!$B$13*12,F299-D299,"")</x:f>
      </x:c>
      <x:c r="F299" s="10">
        <x:f>IF(A299&lt;=Entrées!$B$13*12,Entrées!$B$17,"")</x:f>
      </x:c>
      <x:c r="G299" s="10">
        <x:f>IF(A299&lt;=Entrées!$B$13*12,C299-E299,"")</x:f>
      </x:c>
    </x:row>
    <x:row r="300">
      <x:c r="A300" s="12">
        <x:v>297</x:v>
      </x:c>
      <x:c r="B300" s="15">
        <x:f>IF(A300&lt;=Entrées!$B$13*12,EDATE(Entrées!$B$15,A300-1),"")</x:f>
      </x:c>
      <x:c r="C300" s="10">
        <x:f>IF(A300&lt;=Entrées!$B$13*12,G299,"")</x:f>
      </x:c>
      <x:c r="D300" s="10">
        <x:f>IF(A300&lt;=Entrées!$B$13*12,C300*Entrées!$B$12/12,"")</x:f>
      </x:c>
      <x:c r="E300" s="10">
        <x:f>IF(A300&lt;=Entrées!$B$13*12,F300-D300,"")</x:f>
      </x:c>
      <x:c r="F300" s="10">
        <x:f>IF(A300&lt;=Entrées!$B$13*12,Entrées!$B$17,"")</x:f>
      </x:c>
      <x:c r="G300" s="10">
        <x:f>IF(A300&lt;=Entrées!$B$13*12,C300-E300,"")</x:f>
      </x:c>
    </x:row>
    <x:row r="301">
      <x:c r="A301" s="12">
        <x:v>298</x:v>
      </x:c>
      <x:c r="B301" s="15">
        <x:f>IF(A301&lt;=Entrées!$B$13*12,EDATE(Entrées!$B$15,A301-1),"")</x:f>
      </x:c>
      <x:c r="C301" s="10">
        <x:f>IF(A301&lt;=Entrées!$B$13*12,G300,"")</x:f>
      </x:c>
      <x:c r="D301" s="10">
        <x:f>IF(A301&lt;=Entrées!$B$13*12,C301*Entrées!$B$12/12,"")</x:f>
      </x:c>
      <x:c r="E301" s="10">
        <x:f>IF(A301&lt;=Entrées!$B$13*12,F301-D301,"")</x:f>
      </x:c>
      <x:c r="F301" s="10">
        <x:f>IF(A301&lt;=Entrées!$B$13*12,Entrées!$B$17,"")</x:f>
      </x:c>
      <x:c r="G301" s="10">
        <x:f>IF(A301&lt;=Entrées!$B$13*12,C301-E301,"")</x:f>
      </x:c>
    </x:row>
    <x:row r="302">
      <x:c r="A302" s="12">
        <x:v>299</x:v>
      </x:c>
      <x:c r="B302" s="15">
        <x:f>IF(A302&lt;=Entrées!$B$13*12,EDATE(Entrées!$B$15,A302-1),"")</x:f>
      </x:c>
      <x:c r="C302" s="10">
        <x:f>IF(A302&lt;=Entrées!$B$13*12,G301,"")</x:f>
      </x:c>
      <x:c r="D302" s="10">
        <x:f>IF(A302&lt;=Entrées!$B$13*12,C302*Entrées!$B$12/12,"")</x:f>
      </x:c>
      <x:c r="E302" s="10">
        <x:f>IF(A302&lt;=Entrées!$B$13*12,F302-D302,"")</x:f>
      </x:c>
      <x:c r="F302" s="10">
        <x:f>IF(A302&lt;=Entrées!$B$13*12,Entrées!$B$17,"")</x:f>
      </x:c>
      <x:c r="G302" s="10">
        <x:f>IF(A302&lt;=Entrées!$B$13*12,C302-E302,"")</x:f>
      </x:c>
    </x:row>
    <x:row r="303">
      <x:c r="A303" s="12">
        <x:v>300</x:v>
      </x:c>
      <x:c r="B303" s="15">
        <x:f>IF(A303&lt;=Entrées!$B$13*12,EDATE(Entrées!$B$15,A303-1),"")</x:f>
      </x:c>
      <x:c r="C303" s="10">
        <x:f>IF(A303&lt;=Entrées!$B$13*12,G302,"")</x:f>
      </x:c>
      <x:c r="D303" s="10">
        <x:f>IF(A303&lt;=Entrées!$B$13*12,C303*Entrées!$B$12/12,"")</x:f>
      </x:c>
      <x:c r="E303" s="10">
        <x:f>IF(A303&lt;=Entrées!$B$13*12,F303-D303,"")</x:f>
      </x:c>
      <x:c r="F303" s="10">
        <x:f>IF(A303&lt;=Entrées!$B$13*12,Entrées!$B$17,"")</x:f>
      </x:c>
      <x:c r="G303" s="10">
        <x:f>IF(A303&lt;=Entrées!$B$13*12,C303-E303,"")</x:f>
      </x:c>
    </x:row>
    <x:row r="304">
      <x:c r="A304" s="12">
        <x:v>301</x:v>
      </x:c>
      <x:c r="B304" s="15">
        <x:f>IF(A304&lt;=Entrées!$B$13*12,EDATE(Entrées!$B$15,A304-1),"")</x:f>
      </x:c>
      <x:c r="C304" s="10">
        <x:f>IF(A304&lt;=Entrées!$B$13*12,G303,"")</x:f>
      </x:c>
      <x:c r="D304" s="10">
        <x:f>IF(A304&lt;=Entrées!$B$13*12,C304*Entrées!$B$12/12,"")</x:f>
      </x:c>
      <x:c r="E304" s="10">
        <x:f>IF(A304&lt;=Entrées!$B$13*12,F304-D304,"")</x:f>
      </x:c>
      <x:c r="F304" s="10">
        <x:f>IF(A304&lt;=Entrées!$B$13*12,Entrées!$B$17,"")</x:f>
      </x:c>
      <x:c r="G304" s="10">
        <x:f>IF(A304&lt;=Entrées!$B$13*12,C304-E304,"")</x:f>
      </x:c>
    </x:row>
    <x:row r="305">
      <x:c r="A305" s="12">
        <x:v>302</x:v>
      </x:c>
      <x:c r="B305" s="15">
        <x:f>IF(A305&lt;=Entrées!$B$13*12,EDATE(Entrées!$B$15,A305-1),"")</x:f>
      </x:c>
      <x:c r="C305" s="10">
        <x:f>IF(A305&lt;=Entrées!$B$13*12,G304,"")</x:f>
      </x:c>
      <x:c r="D305" s="10">
        <x:f>IF(A305&lt;=Entrées!$B$13*12,C305*Entrées!$B$12/12,"")</x:f>
      </x:c>
      <x:c r="E305" s="10">
        <x:f>IF(A305&lt;=Entrées!$B$13*12,F305-D305,"")</x:f>
      </x:c>
      <x:c r="F305" s="10">
        <x:f>IF(A305&lt;=Entrées!$B$13*12,Entrées!$B$17,"")</x:f>
      </x:c>
      <x:c r="G305" s="10">
        <x:f>IF(A305&lt;=Entrées!$B$13*12,C305-E305,"")</x:f>
      </x:c>
    </x:row>
    <x:row r="306">
      <x:c r="A306" s="12">
        <x:v>303</x:v>
      </x:c>
      <x:c r="B306" s="15">
        <x:f>IF(A306&lt;=Entrées!$B$13*12,EDATE(Entrées!$B$15,A306-1),"")</x:f>
      </x:c>
      <x:c r="C306" s="10">
        <x:f>IF(A306&lt;=Entrées!$B$13*12,G305,"")</x:f>
      </x:c>
      <x:c r="D306" s="10">
        <x:f>IF(A306&lt;=Entrées!$B$13*12,C306*Entrées!$B$12/12,"")</x:f>
      </x:c>
      <x:c r="E306" s="10">
        <x:f>IF(A306&lt;=Entrées!$B$13*12,F306-D306,"")</x:f>
      </x:c>
      <x:c r="F306" s="10">
        <x:f>IF(A306&lt;=Entrées!$B$13*12,Entrées!$B$17,"")</x:f>
      </x:c>
      <x:c r="G306" s="10">
        <x:f>IF(A306&lt;=Entrées!$B$13*12,C306-E306,"")</x:f>
      </x:c>
    </x:row>
    <x:row r="307">
      <x:c r="A307" s="12">
        <x:v>304</x:v>
      </x:c>
      <x:c r="B307" s="15">
        <x:f>IF(A307&lt;=Entrées!$B$13*12,EDATE(Entrées!$B$15,A307-1),"")</x:f>
      </x:c>
      <x:c r="C307" s="10">
        <x:f>IF(A307&lt;=Entrées!$B$13*12,G306,"")</x:f>
      </x:c>
      <x:c r="D307" s="10">
        <x:f>IF(A307&lt;=Entrées!$B$13*12,C307*Entrées!$B$12/12,"")</x:f>
      </x:c>
      <x:c r="E307" s="10">
        <x:f>IF(A307&lt;=Entrées!$B$13*12,F307-D307,"")</x:f>
      </x:c>
      <x:c r="F307" s="10">
        <x:f>IF(A307&lt;=Entrées!$B$13*12,Entrées!$B$17,"")</x:f>
      </x:c>
      <x:c r="G307" s="10">
        <x:f>IF(A307&lt;=Entrées!$B$13*12,C307-E307,"")</x:f>
      </x:c>
    </x:row>
    <x:row r="308">
      <x:c r="A308" s="12">
        <x:v>305</x:v>
      </x:c>
      <x:c r="B308" s="15">
        <x:f>IF(A308&lt;=Entrées!$B$13*12,EDATE(Entrées!$B$15,A308-1),"")</x:f>
      </x:c>
      <x:c r="C308" s="10">
        <x:f>IF(A308&lt;=Entrées!$B$13*12,G307,"")</x:f>
      </x:c>
      <x:c r="D308" s="10">
        <x:f>IF(A308&lt;=Entrées!$B$13*12,C308*Entrées!$B$12/12,"")</x:f>
      </x:c>
      <x:c r="E308" s="10">
        <x:f>IF(A308&lt;=Entrées!$B$13*12,F308-D308,"")</x:f>
      </x:c>
      <x:c r="F308" s="10">
        <x:f>IF(A308&lt;=Entrées!$B$13*12,Entrées!$B$17,"")</x:f>
      </x:c>
      <x:c r="G308" s="10">
        <x:f>IF(A308&lt;=Entrées!$B$13*12,C308-E308,"")</x:f>
      </x:c>
    </x:row>
    <x:row r="309">
      <x:c r="A309" s="12">
        <x:v>306</x:v>
      </x:c>
      <x:c r="B309" s="15">
        <x:f>IF(A309&lt;=Entrées!$B$13*12,EDATE(Entrées!$B$15,A309-1),"")</x:f>
      </x:c>
      <x:c r="C309" s="10">
        <x:f>IF(A309&lt;=Entrées!$B$13*12,G308,"")</x:f>
      </x:c>
      <x:c r="D309" s="10">
        <x:f>IF(A309&lt;=Entrées!$B$13*12,C309*Entrées!$B$12/12,"")</x:f>
      </x:c>
      <x:c r="E309" s="10">
        <x:f>IF(A309&lt;=Entrées!$B$13*12,F309-D309,"")</x:f>
      </x:c>
      <x:c r="F309" s="10">
        <x:f>IF(A309&lt;=Entrées!$B$13*12,Entrées!$B$17,"")</x:f>
      </x:c>
      <x:c r="G309" s="10">
        <x:f>IF(A309&lt;=Entrées!$B$13*12,C309-E309,"")</x:f>
      </x:c>
    </x:row>
    <x:row r="310">
      <x:c r="A310" s="12">
        <x:v>307</x:v>
      </x:c>
      <x:c r="B310" s="15">
        <x:f>IF(A310&lt;=Entrées!$B$13*12,EDATE(Entrées!$B$15,A310-1),"")</x:f>
      </x:c>
      <x:c r="C310" s="10">
        <x:f>IF(A310&lt;=Entrées!$B$13*12,G309,"")</x:f>
      </x:c>
      <x:c r="D310" s="10">
        <x:f>IF(A310&lt;=Entrées!$B$13*12,C310*Entrées!$B$12/12,"")</x:f>
      </x:c>
      <x:c r="E310" s="10">
        <x:f>IF(A310&lt;=Entrées!$B$13*12,F310-D310,"")</x:f>
      </x:c>
      <x:c r="F310" s="10">
        <x:f>IF(A310&lt;=Entrées!$B$13*12,Entrées!$B$17,"")</x:f>
      </x:c>
      <x:c r="G310" s="10">
        <x:f>IF(A310&lt;=Entrées!$B$13*12,C310-E310,"")</x:f>
      </x:c>
    </x:row>
    <x:row r="311">
      <x:c r="A311" s="12">
        <x:v>308</x:v>
      </x:c>
      <x:c r="B311" s="15">
        <x:f>IF(A311&lt;=Entrées!$B$13*12,EDATE(Entrées!$B$15,A311-1),"")</x:f>
      </x:c>
      <x:c r="C311" s="10">
        <x:f>IF(A311&lt;=Entrées!$B$13*12,G310,"")</x:f>
      </x:c>
      <x:c r="D311" s="10">
        <x:f>IF(A311&lt;=Entrées!$B$13*12,C311*Entrées!$B$12/12,"")</x:f>
      </x:c>
      <x:c r="E311" s="10">
        <x:f>IF(A311&lt;=Entrées!$B$13*12,F311-D311,"")</x:f>
      </x:c>
      <x:c r="F311" s="10">
        <x:f>IF(A311&lt;=Entrées!$B$13*12,Entrées!$B$17,"")</x:f>
      </x:c>
      <x:c r="G311" s="10">
        <x:f>IF(A311&lt;=Entrées!$B$13*12,C311-E311,"")</x:f>
      </x:c>
    </x:row>
    <x:row r="312">
      <x:c r="A312" s="12">
        <x:v>309</x:v>
      </x:c>
      <x:c r="B312" s="15">
        <x:f>IF(A312&lt;=Entrées!$B$13*12,EDATE(Entrées!$B$15,A312-1),"")</x:f>
      </x:c>
      <x:c r="C312" s="10">
        <x:f>IF(A312&lt;=Entrées!$B$13*12,G311,"")</x:f>
      </x:c>
      <x:c r="D312" s="10">
        <x:f>IF(A312&lt;=Entrées!$B$13*12,C312*Entrées!$B$12/12,"")</x:f>
      </x:c>
      <x:c r="E312" s="10">
        <x:f>IF(A312&lt;=Entrées!$B$13*12,F312-D312,"")</x:f>
      </x:c>
      <x:c r="F312" s="10">
        <x:f>IF(A312&lt;=Entrées!$B$13*12,Entrées!$B$17,"")</x:f>
      </x:c>
      <x:c r="G312" s="10">
        <x:f>IF(A312&lt;=Entrées!$B$13*12,C312-E312,"")</x:f>
      </x:c>
    </x:row>
    <x:row r="313">
      <x:c r="A313" s="12">
        <x:v>310</x:v>
      </x:c>
      <x:c r="B313" s="15">
        <x:f>IF(A313&lt;=Entrées!$B$13*12,EDATE(Entrées!$B$15,A313-1),"")</x:f>
      </x:c>
      <x:c r="C313" s="10">
        <x:f>IF(A313&lt;=Entrées!$B$13*12,G312,"")</x:f>
      </x:c>
      <x:c r="D313" s="10">
        <x:f>IF(A313&lt;=Entrées!$B$13*12,C313*Entrées!$B$12/12,"")</x:f>
      </x:c>
      <x:c r="E313" s="10">
        <x:f>IF(A313&lt;=Entrées!$B$13*12,F313-D313,"")</x:f>
      </x:c>
      <x:c r="F313" s="10">
        <x:f>IF(A313&lt;=Entrées!$B$13*12,Entrées!$B$17,"")</x:f>
      </x:c>
      <x:c r="G313" s="10">
        <x:f>IF(A313&lt;=Entrées!$B$13*12,C313-E313,"")</x:f>
      </x:c>
    </x:row>
    <x:row r="314">
      <x:c r="A314" s="12">
        <x:v>311</x:v>
      </x:c>
      <x:c r="B314" s="15">
        <x:f>IF(A314&lt;=Entrées!$B$13*12,EDATE(Entrées!$B$15,A314-1),"")</x:f>
      </x:c>
      <x:c r="C314" s="10">
        <x:f>IF(A314&lt;=Entrées!$B$13*12,G313,"")</x:f>
      </x:c>
      <x:c r="D314" s="10">
        <x:f>IF(A314&lt;=Entrées!$B$13*12,C314*Entrées!$B$12/12,"")</x:f>
      </x:c>
      <x:c r="E314" s="10">
        <x:f>IF(A314&lt;=Entrées!$B$13*12,F314-D314,"")</x:f>
      </x:c>
      <x:c r="F314" s="10">
        <x:f>IF(A314&lt;=Entrées!$B$13*12,Entrées!$B$17,"")</x:f>
      </x:c>
      <x:c r="G314" s="10">
        <x:f>IF(A314&lt;=Entrées!$B$13*12,C314-E314,"")</x:f>
      </x:c>
    </x:row>
    <x:row r="315">
      <x:c r="A315" s="12">
        <x:v>312</x:v>
      </x:c>
      <x:c r="B315" s="15">
        <x:f>IF(A315&lt;=Entrées!$B$13*12,EDATE(Entrées!$B$15,A315-1),"")</x:f>
      </x:c>
      <x:c r="C315" s="10">
        <x:f>IF(A315&lt;=Entrées!$B$13*12,G314,"")</x:f>
      </x:c>
      <x:c r="D315" s="10">
        <x:f>IF(A315&lt;=Entrées!$B$13*12,C315*Entrées!$B$12/12,"")</x:f>
      </x:c>
      <x:c r="E315" s="10">
        <x:f>IF(A315&lt;=Entrées!$B$13*12,F315-D315,"")</x:f>
      </x:c>
      <x:c r="F315" s="10">
        <x:f>IF(A315&lt;=Entrées!$B$13*12,Entrées!$B$17,"")</x:f>
      </x:c>
      <x:c r="G315" s="10">
        <x:f>IF(A315&lt;=Entrées!$B$13*12,C315-E315,"")</x:f>
      </x:c>
    </x:row>
    <x:row r="316">
      <x:c r="A316" s="12">
        <x:v>313</x:v>
      </x:c>
      <x:c r="B316" s="15">
        <x:f>IF(A316&lt;=Entrées!$B$13*12,EDATE(Entrées!$B$15,A316-1),"")</x:f>
      </x:c>
      <x:c r="C316" s="10">
        <x:f>IF(A316&lt;=Entrées!$B$13*12,G315,"")</x:f>
      </x:c>
      <x:c r="D316" s="10">
        <x:f>IF(A316&lt;=Entrées!$B$13*12,C316*Entrées!$B$12/12,"")</x:f>
      </x:c>
      <x:c r="E316" s="10">
        <x:f>IF(A316&lt;=Entrées!$B$13*12,F316-D316,"")</x:f>
      </x:c>
      <x:c r="F316" s="10">
        <x:f>IF(A316&lt;=Entrées!$B$13*12,Entrées!$B$17,"")</x:f>
      </x:c>
      <x:c r="G316" s="10">
        <x:f>IF(A316&lt;=Entrées!$B$13*12,C316-E316,"")</x:f>
      </x:c>
    </x:row>
    <x:row r="317">
      <x:c r="A317" s="12">
        <x:v>314</x:v>
      </x:c>
      <x:c r="B317" s="15">
        <x:f>IF(A317&lt;=Entrées!$B$13*12,EDATE(Entrées!$B$15,A317-1),"")</x:f>
      </x:c>
      <x:c r="C317" s="10">
        <x:f>IF(A317&lt;=Entrées!$B$13*12,G316,"")</x:f>
      </x:c>
      <x:c r="D317" s="10">
        <x:f>IF(A317&lt;=Entrées!$B$13*12,C317*Entrées!$B$12/12,"")</x:f>
      </x:c>
      <x:c r="E317" s="10">
        <x:f>IF(A317&lt;=Entrées!$B$13*12,F317-D317,"")</x:f>
      </x:c>
      <x:c r="F317" s="10">
        <x:f>IF(A317&lt;=Entrées!$B$13*12,Entrées!$B$17,"")</x:f>
      </x:c>
      <x:c r="G317" s="10">
        <x:f>IF(A317&lt;=Entrées!$B$13*12,C317-E317,"")</x:f>
      </x:c>
    </x:row>
    <x:row r="318">
      <x:c r="A318" s="12">
        <x:v>315</x:v>
      </x:c>
      <x:c r="B318" s="15">
        <x:f>IF(A318&lt;=Entrées!$B$13*12,EDATE(Entrées!$B$15,A318-1),"")</x:f>
      </x:c>
      <x:c r="C318" s="10">
        <x:f>IF(A318&lt;=Entrées!$B$13*12,G317,"")</x:f>
      </x:c>
      <x:c r="D318" s="10">
        <x:f>IF(A318&lt;=Entrées!$B$13*12,C318*Entrées!$B$12/12,"")</x:f>
      </x:c>
      <x:c r="E318" s="10">
        <x:f>IF(A318&lt;=Entrées!$B$13*12,F318-D318,"")</x:f>
      </x:c>
      <x:c r="F318" s="10">
        <x:f>IF(A318&lt;=Entrées!$B$13*12,Entrées!$B$17,"")</x:f>
      </x:c>
      <x:c r="G318" s="10">
        <x:f>IF(A318&lt;=Entrées!$B$13*12,C318-E318,"")</x:f>
      </x:c>
    </x:row>
    <x:row r="319">
      <x:c r="A319" s="12">
        <x:v>316</x:v>
      </x:c>
      <x:c r="B319" s="15">
        <x:f>IF(A319&lt;=Entrées!$B$13*12,EDATE(Entrées!$B$15,A319-1),"")</x:f>
      </x:c>
      <x:c r="C319" s="10">
        <x:f>IF(A319&lt;=Entrées!$B$13*12,G318,"")</x:f>
      </x:c>
      <x:c r="D319" s="10">
        <x:f>IF(A319&lt;=Entrées!$B$13*12,C319*Entrées!$B$12/12,"")</x:f>
      </x:c>
      <x:c r="E319" s="10">
        <x:f>IF(A319&lt;=Entrées!$B$13*12,F319-D319,"")</x:f>
      </x:c>
      <x:c r="F319" s="10">
        <x:f>IF(A319&lt;=Entrées!$B$13*12,Entrées!$B$17,"")</x:f>
      </x:c>
      <x:c r="G319" s="10">
        <x:f>IF(A319&lt;=Entrées!$B$13*12,C319-E319,"")</x:f>
      </x:c>
    </x:row>
    <x:row r="320">
      <x:c r="A320" s="12">
        <x:v>317</x:v>
      </x:c>
      <x:c r="B320" s="15">
        <x:f>IF(A320&lt;=Entrées!$B$13*12,EDATE(Entrées!$B$15,A320-1),"")</x:f>
      </x:c>
      <x:c r="C320" s="10">
        <x:f>IF(A320&lt;=Entrées!$B$13*12,G319,"")</x:f>
      </x:c>
      <x:c r="D320" s="10">
        <x:f>IF(A320&lt;=Entrées!$B$13*12,C320*Entrées!$B$12/12,"")</x:f>
      </x:c>
      <x:c r="E320" s="10">
        <x:f>IF(A320&lt;=Entrées!$B$13*12,F320-D320,"")</x:f>
      </x:c>
      <x:c r="F320" s="10">
        <x:f>IF(A320&lt;=Entrées!$B$13*12,Entrées!$B$17,"")</x:f>
      </x:c>
      <x:c r="G320" s="10">
        <x:f>IF(A320&lt;=Entrées!$B$13*12,C320-E320,"")</x:f>
      </x:c>
    </x:row>
    <x:row r="321">
      <x:c r="A321" s="12">
        <x:v>318</x:v>
      </x:c>
      <x:c r="B321" s="15">
        <x:f>IF(A321&lt;=Entrées!$B$13*12,EDATE(Entrées!$B$15,A321-1),"")</x:f>
      </x:c>
      <x:c r="C321" s="10">
        <x:f>IF(A321&lt;=Entrées!$B$13*12,G320,"")</x:f>
      </x:c>
      <x:c r="D321" s="10">
        <x:f>IF(A321&lt;=Entrées!$B$13*12,C321*Entrées!$B$12/12,"")</x:f>
      </x:c>
      <x:c r="E321" s="10">
        <x:f>IF(A321&lt;=Entrées!$B$13*12,F321-D321,"")</x:f>
      </x:c>
      <x:c r="F321" s="10">
        <x:f>IF(A321&lt;=Entrées!$B$13*12,Entrées!$B$17,"")</x:f>
      </x:c>
      <x:c r="G321" s="10">
        <x:f>IF(A321&lt;=Entrées!$B$13*12,C321-E321,"")</x:f>
      </x:c>
    </x:row>
    <x:row r="322">
      <x:c r="A322" s="12">
        <x:v>319</x:v>
      </x:c>
      <x:c r="B322" s="15">
        <x:f>IF(A322&lt;=Entrées!$B$13*12,EDATE(Entrées!$B$15,A322-1),"")</x:f>
      </x:c>
      <x:c r="C322" s="10">
        <x:f>IF(A322&lt;=Entrées!$B$13*12,G321,"")</x:f>
      </x:c>
      <x:c r="D322" s="10">
        <x:f>IF(A322&lt;=Entrées!$B$13*12,C322*Entrées!$B$12/12,"")</x:f>
      </x:c>
      <x:c r="E322" s="10">
        <x:f>IF(A322&lt;=Entrées!$B$13*12,F322-D322,"")</x:f>
      </x:c>
      <x:c r="F322" s="10">
        <x:f>IF(A322&lt;=Entrées!$B$13*12,Entrées!$B$17,"")</x:f>
      </x:c>
      <x:c r="G322" s="10">
        <x:f>IF(A322&lt;=Entrées!$B$13*12,C322-E322,"")</x:f>
      </x:c>
    </x:row>
    <x:row r="323">
      <x:c r="A323" s="12">
        <x:v>320</x:v>
      </x:c>
      <x:c r="B323" s="15">
        <x:f>IF(A323&lt;=Entrées!$B$13*12,EDATE(Entrées!$B$15,A323-1),"")</x:f>
      </x:c>
      <x:c r="C323" s="10">
        <x:f>IF(A323&lt;=Entrées!$B$13*12,G322,"")</x:f>
      </x:c>
      <x:c r="D323" s="10">
        <x:f>IF(A323&lt;=Entrées!$B$13*12,C323*Entrées!$B$12/12,"")</x:f>
      </x:c>
      <x:c r="E323" s="10">
        <x:f>IF(A323&lt;=Entrées!$B$13*12,F323-D323,"")</x:f>
      </x:c>
      <x:c r="F323" s="10">
        <x:f>IF(A323&lt;=Entrées!$B$13*12,Entrées!$B$17,"")</x:f>
      </x:c>
      <x:c r="G323" s="10">
        <x:f>IF(A323&lt;=Entrées!$B$13*12,C323-E323,"")</x:f>
      </x:c>
    </x:row>
    <x:row r="324">
      <x:c r="A324" s="12">
        <x:v>321</x:v>
      </x:c>
      <x:c r="B324" s="15">
        <x:f>IF(A324&lt;=Entrées!$B$13*12,EDATE(Entrées!$B$15,A324-1),"")</x:f>
      </x:c>
      <x:c r="C324" s="10">
        <x:f>IF(A324&lt;=Entrées!$B$13*12,G323,"")</x:f>
      </x:c>
      <x:c r="D324" s="10">
        <x:f>IF(A324&lt;=Entrées!$B$13*12,C324*Entrées!$B$12/12,"")</x:f>
      </x:c>
      <x:c r="E324" s="10">
        <x:f>IF(A324&lt;=Entrées!$B$13*12,F324-D324,"")</x:f>
      </x:c>
      <x:c r="F324" s="10">
        <x:f>IF(A324&lt;=Entrées!$B$13*12,Entrées!$B$17,"")</x:f>
      </x:c>
      <x:c r="G324" s="10">
        <x:f>IF(A324&lt;=Entrées!$B$13*12,C324-E324,"")</x:f>
      </x:c>
    </x:row>
    <x:row r="325">
      <x:c r="A325" s="12">
        <x:v>322</x:v>
      </x:c>
      <x:c r="B325" s="15">
        <x:f>IF(A325&lt;=Entrées!$B$13*12,EDATE(Entrées!$B$15,A325-1),"")</x:f>
      </x:c>
      <x:c r="C325" s="10">
        <x:f>IF(A325&lt;=Entrées!$B$13*12,G324,"")</x:f>
      </x:c>
      <x:c r="D325" s="10">
        <x:f>IF(A325&lt;=Entrées!$B$13*12,C325*Entrées!$B$12/12,"")</x:f>
      </x:c>
      <x:c r="E325" s="10">
        <x:f>IF(A325&lt;=Entrées!$B$13*12,F325-D325,"")</x:f>
      </x:c>
      <x:c r="F325" s="10">
        <x:f>IF(A325&lt;=Entrées!$B$13*12,Entrées!$B$17,"")</x:f>
      </x:c>
      <x:c r="G325" s="10">
        <x:f>IF(A325&lt;=Entrées!$B$13*12,C325-E325,"")</x:f>
      </x:c>
    </x:row>
    <x:row r="326">
      <x:c r="A326" s="12">
        <x:v>323</x:v>
      </x:c>
      <x:c r="B326" s="15">
        <x:f>IF(A326&lt;=Entrées!$B$13*12,EDATE(Entrées!$B$15,A326-1),"")</x:f>
      </x:c>
      <x:c r="C326" s="10">
        <x:f>IF(A326&lt;=Entrées!$B$13*12,G325,"")</x:f>
      </x:c>
      <x:c r="D326" s="10">
        <x:f>IF(A326&lt;=Entrées!$B$13*12,C326*Entrées!$B$12/12,"")</x:f>
      </x:c>
      <x:c r="E326" s="10">
        <x:f>IF(A326&lt;=Entrées!$B$13*12,F326-D326,"")</x:f>
      </x:c>
      <x:c r="F326" s="10">
        <x:f>IF(A326&lt;=Entrées!$B$13*12,Entrées!$B$17,"")</x:f>
      </x:c>
      <x:c r="G326" s="10">
        <x:f>IF(A326&lt;=Entrées!$B$13*12,C326-E326,"")</x:f>
      </x:c>
    </x:row>
    <x:row r="327">
      <x:c r="A327" s="12">
        <x:v>324</x:v>
      </x:c>
      <x:c r="B327" s="15">
        <x:f>IF(A327&lt;=Entrées!$B$13*12,EDATE(Entrées!$B$15,A327-1),"")</x:f>
      </x:c>
      <x:c r="C327" s="10">
        <x:f>IF(A327&lt;=Entrées!$B$13*12,G326,"")</x:f>
      </x:c>
      <x:c r="D327" s="10">
        <x:f>IF(A327&lt;=Entrées!$B$13*12,C327*Entrées!$B$12/12,"")</x:f>
      </x:c>
      <x:c r="E327" s="10">
        <x:f>IF(A327&lt;=Entrées!$B$13*12,F327-D327,"")</x:f>
      </x:c>
      <x:c r="F327" s="10">
        <x:f>IF(A327&lt;=Entrées!$B$13*12,Entrées!$B$17,"")</x:f>
      </x:c>
      <x:c r="G327" s="10">
        <x:f>IF(A327&lt;=Entrées!$B$13*12,C327-E327,"")</x:f>
      </x:c>
    </x:row>
    <x:row r="328">
      <x:c r="A328" s="12">
        <x:v>325</x:v>
      </x:c>
      <x:c r="B328" s="15">
        <x:f>IF(A328&lt;=Entrées!$B$13*12,EDATE(Entrées!$B$15,A328-1),"")</x:f>
      </x:c>
      <x:c r="C328" s="10">
        <x:f>IF(A328&lt;=Entrées!$B$13*12,G327,"")</x:f>
      </x:c>
      <x:c r="D328" s="10">
        <x:f>IF(A328&lt;=Entrées!$B$13*12,C328*Entrées!$B$12/12,"")</x:f>
      </x:c>
      <x:c r="E328" s="10">
        <x:f>IF(A328&lt;=Entrées!$B$13*12,F328-D328,"")</x:f>
      </x:c>
      <x:c r="F328" s="10">
        <x:f>IF(A328&lt;=Entrées!$B$13*12,Entrées!$B$17,"")</x:f>
      </x:c>
      <x:c r="G328" s="10">
        <x:f>IF(A328&lt;=Entrées!$B$13*12,C328-E328,"")</x:f>
      </x:c>
    </x:row>
    <x:row r="329">
      <x:c r="A329" s="12">
        <x:v>326</x:v>
      </x:c>
      <x:c r="B329" s="15">
        <x:f>IF(A329&lt;=Entrées!$B$13*12,EDATE(Entrées!$B$15,A329-1),"")</x:f>
      </x:c>
      <x:c r="C329" s="10">
        <x:f>IF(A329&lt;=Entrées!$B$13*12,G328,"")</x:f>
      </x:c>
      <x:c r="D329" s="10">
        <x:f>IF(A329&lt;=Entrées!$B$13*12,C329*Entrées!$B$12/12,"")</x:f>
      </x:c>
      <x:c r="E329" s="10">
        <x:f>IF(A329&lt;=Entrées!$B$13*12,F329-D329,"")</x:f>
      </x:c>
      <x:c r="F329" s="10">
        <x:f>IF(A329&lt;=Entrées!$B$13*12,Entrées!$B$17,"")</x:f>
      </x:c>
      <x:c r="G329" s="10">
        <x:f>IF(A329&lt;=Entrées!$B$13*12,C329-E329,"")</x:f>
      </x:c>
    </x:row>
    <x:row r="330">
      <x:c r="A330" s="12">
        <x:v>327</x:v>
      </x:c>
      <x:c r="B330" s="15">
        <x:f>IF(A330&lt;=Entrées!$B$13*12,EDATE(Entrées!$B$15,A330-1),"")</x:f>
      </x:c>
      <x:c r="C330" s="10">
        <x:f>IF(A330&lt;=Entrées!$B$13*12,G329,"")</x:f>
      </x:c>
      <x:c r="D330" s="10">
        <x:f>IF(A330&lt;=Entrées!$B$13*12,C330*Entrées!$B$12/12,"")</x:f>
      </x:c>
      <x:c r="E330" s="10">
        <x:f>IF(A330&lt;=Entrées!$B$13*12,F330-D330,"")</x:f>
      </x:c>
      <x:c r="F330" s="10">
        <x:f>IF(A330&lt;=Entrées!$B$13*12,Entrées!$B$17,"")</x:f>
      </x:c>
      <x:c r="G330" s="10">
        <x:f>IF(A330&lt;=Entrées!$B$13*12,C330-E330,"")</x:f>
      </x:c>
    </x:row>
    <x:row r="331">
      <x:c r="A331" s="12">
        <x:v>328</x:v>
      </x:c>
      <x:c r="B331" s="15">
        <x:f>IF(A331&lt;=Entrées!$B$13*12,EDATE(Entrées!$B$15,A331-1),"")</x:f>
      </x:c>
      <x:c r="C331" s="10">
        <x:f>IF(A331&lt;=Entrées!$B$13*12,G330,"")</x:f>
      </x:c>
      <x:c r="D331" s="10">
        <x:f>IF(A331&lt;=Entrées!$B$13*12,C331*Entrées!$B$12/12,"")</x:f>
      </x:c>
      <x:c r="E331" s="10">
        <x:f>IF(A331&lt;=Entrées!$B$13*12,F331-D331,"")</x:f>
      </x:c>
      <x:c r="F331" s="10">
        <x:f>IF(A331&lt;=Entrées!$B$13*12,Entrées!$B$17,"")</x:f>
      </x:c>
      <x:c r="G331" s="10">
        <x:f>IF(A331&lt;=Entrées!$B$13*12,C331-E331,"")</x:f>
      </x:c>
    </x:row>
    <x:row r="332">
      <x:c r="A332" s="12">
        <x:v>329</x:v>
      </x:c>
      <x:c r="B332" s="15">
        <x:f>IF(A332&lt;=Entrées!$B$13*12,EDATE(Entrées!$B$15,A332-1),"")</x:f>
      </x:c>
      <x:c r="C332" s="10">
        <x:f>IF(A332&lt;=Entrées!$B$13*12,G331,"")</x:f>
      </x:c>
      <x:c r="D332" s="10">
        <x:f>IF(A332&lt;=Entrées!$B$13*12,C332*Entrées!$B$12/12,"")</x:f>
      </x:c>
      <x:c r="E332" s="10">
        <x:f>IF(A332&lt;=Entrées!$B$13*12,F332-D332,"")</x:f>
      </x:c>
      <x:c r="F332" s="10">
        <x:f>IF(A332&lt;=Entrées!$B$13*12,Entrées!$B$17,"")</x:f>
      </x:c>
      <x:c r="G332" s="10">
        <x:f>IF(A332&lt;=Entrées!$B$13*12,C332-E332,"")</x:f>
      </x:c>
    </x:row>
    <x:row r="333">
      <x:c r="A333" s="12">
        <x:v>330</x:v>
      </x:c>
      <x:c r="B333" s="15">
        <x:f>IF(A333&lt;=Entrées!$B$13*12,EDATE(Entrées!$B$15,A333-1),"")</x:f>
      </x:c>
      <x:c r="C333" s="10">
        <x:f>IF(A333&lt;=Entrées!$B$13*12,G332,"")</x:f>
      </x:c>
      <x:c r="D333" s="10">
        <x:f>IF(A333&lt;=Entrées!$B$13*12,C333*Entrées!$B$12/12,"")</x:f>
      </x:c>
      <x:c r="E333" s="10">
        <x:f>IF(A333&lt;=Entrées!$B$13*12,F333-D333,"")</x:f>
      </x:c>
      <x:c r="F333" s="10">
        <x:f>IF(A333&lt;=Entrées!$B$13*12,Entrées!$B$17,"")</x:f>
      </x:c>
      <x:c r="G333" s="10">
        <x:f>IF(A333&lt;=Entrées!$B$13*12,C333-E333,"")</x:f>
      </x:c>
    </x:row>
    <x:row r="334">
      <x:c r="A334" s="12">
        <x:v>331</x:v>
      </x:c>
      <x:c r="B334" s="15">
        <x:f>IF(A334&lt;=Entrées!$B$13*12,EDATE(Entrées!$B$15,A334-1),"")</x:f>
      </x:c>
      <x:c r="C334" s="10">
        <x:f>IF(A334&lt;=Entrées!$B$13*12,G333,"")</x:f>
      </x:c>
      <x:c r="D334" s="10">
        <x:f>IF(A334&lt;=Entrées!$B$13*12,C334*Entrées!$B$12/12,"")</x:f>
      </x:c>
      <x:c r="E334" s="10">
        <x:f>IF(A334&lt;=Entrées!$B$13*12,F334-D334,"")</x:f>
      </x:c>
      <x:c r="F334" s="10">
        <x:f>IF(A334&lt;=Entrées!$B$13*12,Entrées!$B$17,"")</x:f>
      </x:c>
      <x:c r="G334" s="10">
        <x:f>IF(A334&lt;=Entrées!$B$13*12,C334-E334,"")</x:f>
      </x:c>
    </x:row>
    <x:row r="335">
      <x:c r="A335" s="12">
        <x:v>332</x:v>
      </x:c>
      <x:c r="B335" s="15">
        <x:f>IF(A335&lt;=Entrées!$B$13*12,EDATE(Entrées!$B$15,A335-1),"")</x:f>
      </x:c>
      <x:c r="C335" s="10">
        <x:f>IF(A335&lt;=Entrées!$B$13*12,G334,"")</x:f>
      </x:c>
      <x:c r="D335" s="10">
        <x:f>IF(A335&lt;=Entrées!$B$13*12,C335*Entrées!$B$12/12,"")</x:f>
      </x:c>
      <x:c r="E335" s="10">
        <x:f>IF(A335&lt;=Entrées!$B$13*12,F335-D335,"")</x:f>
      </x:c>
      <x:c r="F335" s="10">
        <x:f>IF(A335&lt;=Entrées!$B$13*12,Entrées!$B$17,"")</x:f>
      </x:c>
      <x:c r="G335" s="10">
        <x:f>IF(A335&lt;=Entrées!$B$13*12,C335-E335,"")</x:f>
      </x:c>
    </x:row>
    <x:row r="336">
      <x:c r="A336" s="12">
        <x:v>333</x:v>
      </x:c>
      <x:c r="B336" s="15">
        <x:f>IF(A336&lt;=Entrées!$B$13*12,EDATE(Entrées!$B$15,A336-1),"")</x:f>
      </x:c>
      <x:c r="C336" s="10">
        <x:f>IF(A336&lt;=Entrées!$B$13*12,G335,"")</x:f>
      </x:c>
      <x:c r="D336" s="10">
        <x:f>IF(A336&lt;=Entrées!$B$13*12,C336*Entrées!$B$12/12,"")</x:f>
      </x:c>
      <x:c r="E336" s="10">
        <x:f>IF(A336&lt;=Entrées!$B$13*12,F336-D336,"")</x:f>
      </x:c>
      <x:c r="F336" s="10">
        <x:f>IF(A336&lt;=Entrées!$B$13*12,Entrées!$B$17,"")</x:f>
      </x:c>
      <x:c r="G336" s="10">
        <x:f>IF(A336&lt;=Entrées!$B$13*12,C336-E336,"")</x:f>
      </x:c>
    </x:row>
    <x:row r="337">
      <x:c r="A337" s="12">
        <x:v>334</x:v>
      </x:c>
      <x:c r="B337" s="15">
        <x:f>IF(A337&lt;=Entrées!$B$13*12,EDATE(Entrées!$B$15,A337-1),"")</x:f>
      </x:c>
      <x:c r="C337" s="10">
        <x:f>IF(A337&lt;=Entrées!$B$13*12,G336,"")</x:f>
      </x:c>
      <x:c r="D337" s="10">
        <x:f>IF(A337&lt;=Entrées!$B$13*12,C337*Entrées!$B$12/12,"")</x:f>
      </x:c>
      <x:c r="E337" s="10">
        <x:f>IF(A337&lt;=Entrées!$B$13*12,F337-D337,"")</x:f>
      </x:c>
      <x:c r="F337" s="10">
        <x:f>IF(A337&lt;=Entrées!$B$13*12,Entrées!$B$17,"")</x:f>
      </x:c>
      <x:c r="G337" s="10">
        <x:f>IF(A337&lt;=Entrées!$B$13*12,C337-E337,"")</x:f>
      </x:c>
    </x:row>
    <x:row r="338">
      <x:c r="A338" s="12">
        <x:v>335</x:v>
      </x:c>
      <x:c r="B338" s="15">
        <x:f>IF(A338&lt;=Entrées!$B$13*12,EDATE(Entrées!$B$15,A338-1),"")</x:f>
      </x:c>
      <x:c r="C338" s="10">
        <x:f>IF(A338&lt;=Entrées!$B$13*12,G337,"")</x:f>
      </x:c>
      <x:c r="D338" s="10">
        <x:f>IF(A338&lt;=Entrées!$B$13*12,C338*Entrées!$B$12/12,"")</x:f>
      </x:c>
      <x:c r="E338" s="10">
        <x:f>IF(A338&lt;=Entrées!$B$13*12,F338-D338,"")</x:f>
      </x:c>
      <x:c r="F338" s="10">
        <x:f>IF(A338&lt;=Entrées!$B$13*12,Entrées!$B$17,"")</x:f>
      </x:c>
      <x:c r="G338" s="10">
        <x:f>IF(A338&lt;=Entrées!$B$13*12,C338-E338,"")</x:f>
      </x:c>
    </x:row>
    <x:row r="339">
      <x:c r="A339" s="12">
        <x:v>336</x:v>
      </x:c>
      <x:c r="B339" s="15">
        <x:f>IF(A339&lt;=Entrées!$B$13*12,EDATE(Entrées!$B$15,A339-1),"")</x:f>
      </x:c>
      <x:c r="C339" s="10">
        <x:f>IF(A339&lt;=Entrées!$B$13*12,G338,"")</x:f>
      </x:c>
      <x:c r="D339" s="10">
        <x:f>IF(A339&lt;=Entrées!$B$13*12,C339*Entrées!$B$12/12,"")</x:f>
      </x:c>
      <x:c r="E339" s="10">
        <x:f>IF(A339&lt;=Entrées!$B$13*12,F339-D339,"")</x:f>
      </x:c>
      <x:c r="F339" s="10">
        <x:f>IF(A339&lt;=Entrées!$B$13*12,Entrées!$B$17,"")</x:f>
      </x:c>
      <x:c r="G339" s="10">
        <x:f>IF(A339&lt;=Entrées!$B$13*12,C339-E339,"")</x:f>
      </x:c>
    </x:row>
    <x:row r="340">
      <x:c r="A340" s="12">
        <x:v>337</x:v>
      </x:c>
      <x:c r="B340" s="15">
        <x:f>IF(A340&lt;=Entrées!$B$13*12,EDATE(Entrées!$B$15,A340-1),"")</x:f>
      </x:c>
      <x:c r="C340" s="10">
        <x:f>IF(A340&lt;=Entrées!$B$13*12,G339,"")</x:f>
      </x:c>
      <x:c r="D340" s="10">
        <x:f>IF(A340&lt;=Entrées!$B$13*12,C340*Entrées!$B$12/12,"")</x:f>
      </x:c>
      <x:c r="E340" s="10">
        <x:f>IF(A340&lt;=Entrées!$B$13*12,F340-D340,"")</x:f>
      </x:c>
      <x:c r="F340" s="10">
        <x:f>IF(A340&lt;=Entrées!$B$13*12,Entrées!$B$17,"")</x:f>
      </x:c>
      <x:c r="G340" s="10">
        <x:f>IF(A340&lt;=Entrées!$B$13*12,C340-E340,"")</x:f>
      </x:c>
    </x:row>
    <x:row r="341">
      <x:c r="A341" s="12">
        <x:v>338</x:v>
      </x:c>
      <x:c r="B341" s="15">
        <x:f>IF(A341&lt;=Entrées!$B$13*12,EDATE(Entrées!$B$15,A341-1),"")</x:f>
      </x:c>
      <x:c r="C341" s="10">
        <x:f>IF(A341&lt;=Entrées!$B$13*12,G340,"")</x:f>
      </x:c>
      <x:c r="D341" s="10">
        <x:f>IF(A341&lt;=Entrées!$B$13*12,C341*Entrées!$B$12/12,"")</x:f>
      </x:c>
      <x:c r="E341" s="10">
        <x:f>IF(A341&lt;=Entrées!$B$13*12,F341-D341,"")</x:f>
      </x:c>
      <x:c r="F341" s="10">
        <x:f>IF(A341&lt;=Entrées!$B$13*12,Entrées!$B$17,"")</x:f>
      </x:c>
      <x:c r="G341" s="10">
        <x:f>IF(A341&lt;=Entrées!$B$13*12,C341-E341,"")</x:f>
      </x:c>
    </x:row>
    <x:row r="342">
      <x:c r="A342" s="12">
        <x:v>339</x:v>
      </x:c>
      <x:c r="B342" s="15">
        <x:f>IF(A342&lt;=Entrées!$B$13*12,EDATE(Entrées!$B$15,A342-1),"")</x:f>
      </x:c>
      <x:c r="C342" s="10">
        <x:f>IF(A342&lt;=Entrées!$B$13*12,G341,"")</x:f>
      </x:c>
      <x:c r="D342" s="10">
        <x:f>IF(A342&lt;=Entrées!$B$13*12,C342*Entrées!$B$12/12,"")</x:f>
      </x:c>
      <x:c r="E342" s="10">
        <x:f>IF(A342&lt;=Entrées!$B$13*12,F342-D342,"")</x:f>
      </x:c>
      <x:c r="F342" s="10">
        <x:f>IF(A342&lt;=Entrées!$B$13*12,Entrées!$B$17,"")</x:f>
      </x:c>
      <x:c r="G342" s="10">
        <x:f>IF(A342&lt;=Entrées!$B$13*12,C342-E342,"")</x:f>
      </x:c>
    </x:row>
    <x:row r="343">
      <x:c r="A343" s="12">
        <x:v>340</x:v>
      </x:c>
      <x:c r="B343" s="15">
        <x:f>IF(A343&lt;=Entrées!$B$13*12,EDATE(Entrées!$B$15,A343-1),"")</x:f>
      </x:c>
      <x:c r="C343" s="10">
        <x:f>IF(A343&lt;=Entrées!$B$13*12,G342,"")</x:f>
      </x:c>
      <x:c r="D343" s="10">
        <x:f>IF(A343&lt;=Entrées!$B$13*12,C343*Entrées!$B$12/12,"")</x:f>
      </x:c>
      <x:c r="E343" s="10">
        <x:f>IF(A343&lt;=Entrées!$B$13*12,F343-D343,"")</x:f>
      </x:c>
      <x:c r="F343" s="10">
        <x:f>IF(A343&lt;=Entrées!$B$13*12,Entrées!$B$17,"")</x:f>
      </x:c>
      <x:c r="G343" s="10">
        <x:f>IF(A343&lt;=Entrées!$B$13*12,C343-E343,"")</x:f>
      </x:c>
    </x:row>
    <x:row r="344">
      <x:c r="A344" s="12">
        <x:v>341</x:v>
      </x:c>
      <x:c r="B344" s="15">
        <x:f>IF(A344&lt;=Entrées!$B$13*12,EDATE(Entrées!$B$15,A344-1),"")</x:f>
      </x:c>
      <x:c r="C344" s="10">
        <x:f>IF(A344&lt;=Entrées!$B$13*12,G343,"")</x:f>
      </x:c>
      <x:c r="D344" s="10">
        <x:f>IF(A344&lt;=Entrées!$B$13*12,C344*Entrées!$B$12/12,"")</x:f>
      </x:c>
      <x:c r="E344" s="10">
        <x:f>IF(A344&lt;=Entrées!$B$13*12,F344-D344,"")</x:f>
      </x:c>
      <x:c r="F344" s="10">
        <x:f>IF(A344&lt;=Entrées!$B$13*12,Entrées!$B$17,"")</x:f>
      </x:c>
      <x:c r="G344" s="10">
        <x:f>IF(A344&lt;=Entrées!$B$13*12,C344-E344,"")</x:f>
      </x:c>
    </x:row>
    <x:row r="345">
      <x:c r="A345" s="12">
        <x:v>342</x:v>
      </x:c>
      <x:c r="B345" s="15">
        <x:f>IF(A345&lt;=Entrées!$B$13*12,EDATE(Entrées!$B$15,A345-1),"")</x:f>
      </x:c>
      <x:c r="C345" s="10">
        <x:f>IF(A345&lt;=Entrées!$B$13*12,G344,"")</x:f>
      </x:c>
      <x:c r="D345" s="10">
        <x:f>IF(A345&lt;=Entrées!$B$13*12,C345*Entrées!$B$12/12,"")</x:f>
      </x:c>
      <x:c r="E345" s="10">
        <x:f>IF(A345&lt;=Entrées!$B$13*12,F345-D345,"")</x:f>
      </x:c>
      <x:c r="F345" s="10">
        <x:f>IF(A345&lt;=Entrées!$B$13*12,Entrées!$B$17,"")</x:f>
      </x:c>
      <x:c r="G345" s="10">
        <x:f>IF(A345&lt;=Entrées!$B$13*12,C345-E345,"")</x:f>
      </x:c>
    </x:row>
    <x:row r="346">
      <x:c r="A346" s="12">
        <x:v>343</x:v>
      </x:c>
      <x:c r="B346" s="15">
        <x:f>IF(A346&lt;=Entrées!$B$13*12,EDATE(Entrées!$B$15,A346-1),"")</x:f>
      </x:c>
      <x:c r="C346" s="10">
        <x:f>IF(A346&lt;=Entrées!$B$13*12,G345,"")</x:f>
      </x:c>
      <x:c r="D346" s="10">
        <x:f>IF(A346&lt;=Entrées!$B$13*12,C346*Entrées!$B$12/12,"")</x:f>
      </x:c>
      <x:c r="E346" s="10">
        <x:f>IF(A346&lt;=Entrées!$B$13*12,F346-D346,"")</x:f>
      </x:c>
      <x:c r="F346" s="10">
        <x:f>IF(A346&lt;=Entrées!$B$13*12,Entrées!$B$17,"")</x:f>
      </x:c>
      <x:c r="G346" s="10">
        <x:f>IF(A346&lt;=Entrées!$B$13*12,C346-E346,"")</x:f>
      </x:c>
    </x:row>
    <x:row r="347">
      <x:c r="A347" s="12">
        <x:v>344</x:v>
      </x:c>
      <x:c r="B347" s="15">
        <x:f>IF(A347&lt;=Entrées!$B$13*12,EDATE(Entrées!$B$15,A347-1),"")</x:f>
      </x:c>
      <x:c r="C347" s="10">
        <x:f>IF(A347&lt;=Entrées!$B$13*12,G346,"")</x:f>
      </x:c>
      <x:c r="D347" s="10">
        <x:f>IF(A347&lt;=Entrées!$B$13*12,C347*Entrées!$B$12/12,"")</x:f>
      </x:c>
      <x:c r="E347" s="10">
        <x:f>IF(A347&lt;=Entrées!$B$13*12,F347-D347,"")</x:f>
      </x:c>
      <x:c r="F347" s="10">
        <x:f>IF(A347&lt;=Entrées!$B$13*12,Entrées!$B$17,"")</x:f>
      </x:c>
      <x:c r="G347" s="10">
        <x:f>IF(A347&lt;=Entrées!$B$13*12,C347-E347,"")</x:f>
      </x:c>
    </x:row>
    <x:row r="348">
      <x:c r="A348" s="12">
        <x:v>345</x:v>
      </x:c>
      <x:c r="B348" s="15">
        <x:f>IF(A348&lt;=Entrées!$B$13*12,EDATE(Entrées!$B$15,A348-1),"")</x:f>
      </x:c>
      <x:c r="C348" s="10">
        <x:f>IF(A348&lt;=Entrées!$B$13*12,G347,"")</x:f>
      </x:c>
      <x:c r="D348" s="10">
        <x:f>IF(A348&lt;=Entrées!$B$13*12,C348*Entrées!$B$12/12,"")</x:f>
      </x:c>
      <x:c r="E348" s="10">
        <x:f>IF(A348&lt;=Entrées!$B$13*12,F348-D348,"")</x:f>
      </x:c>
      <x:c r="F348" s="10">
        <x:f>IF(A348&lt;=Entrées!$B$13*12,Entrées!$B$17,"")</x:f>
      </x:c>
      <x:c r="G348" s="10">
        <x:f>IF(A348&lt;=Entrées!$B$13*12,C348-E348,"")</x:f>
      </x:c>
    </x:row>
    <x:row r="349">
      <x:c r="A349" s="12">
        <x:v>346</x:v>
      </x:c>
      <x:c r="B349" s="15">
        <x:f>IF(A349&lt;=Entrées!$B$13*12,EDATE(Entrées!$B$15,A349-1),"")</x:f>
      </x:c>
      <x:c r="C349" s="10">
        <x:f>IF(A349&lt;=Entrées!$B$13*12,G348,"")</x:f>
      </x:c>
      <x:c r="D349" s="10">
        <x:f>IF(A349&lt;=Entrées!$B$13*12,C349*Entrées!$B$12/12,"")</x:f>
      </x:c>
      <x:c r="E349" s="10">
        <x:f>IF(A349&lt;=Entrées!$B$13*12,F349-D349,"")</x:f>
      </x:c>
      <x:c r="F349" s="10">
        <x:f>IF(A349&lt;=Entrées!$B$13*12,Entrées!$B$17,"")</x:f>
      </x:c>
      <x:c r="G349" s="10">
        <x:f>IF(A349&lt;=Entrées!$B$13*12,C349-E349,"")</x:f>
      </x:c>
    </x:row>
    <x:row r="350">
      <x:c r="A350" s="12">
        <x:v>347</x:v>
      </x:c>
      <x:c r="B350" s="15">
        <x:f>IF(A350&lt;=Entrées!$B$13*12,EDATE(Entrées!$B$15,A350-1),"")</x:f>
      </x:c>
      <x:c r="C350" s="10">
        <x:f>IF(A350&lt;=Entrées!$B$13*12,G349,"")</x:f>
      </x:c>
      <x:c r="D350" s="10">
        <x:f>IF(A350&lt;=Entrées!$B$13*12,C350*Entrées!$B$12/12,"")</x:f>
      </x:c>
      <x:c r="E350" s="10">
        <x:f>IF(A350&lt;=Entrées!$B$13*12,F350-D350,"")</x:f>
      </x:c>
      <x:c r="F350" s="10">
        <x:f>IF(A350&lt;=Entrées!$B$13*12,Entrées!$B$17,"")</x:f>
      </x:c>
      <x:c r="G350" s="10">
        <x:f>IF(A350&lt;=Entrées!$B$13*12,C350-E350,"")</x:f>
      </x:c>
    </x:row>
    <x:row r="351">
      <x:c r="A351" s="12">
        <x:v>348</x:v>
      </x:c>
      <x:c r="B351" s="15">
        <x:f>IF(A351&lt;=Entrées!$B$13*12,EDATE(Entrées!$B$15,A351-1),"")</x:f>
      </x:c>
      <x:c r="C351" s="10">
        <x:f>IF(A351&lt;=Entrées!$B$13*12,G350,"")</x:f>
      </x:c>
      <x:c r="D351" s="10">
        <x:f>IF(A351&lt;=Entrées!$B$13*12,C351*Entrées!$B$12/12,"")</x:f>
      </x:c>
      <x:c r="E351" s="10">
        <x:f>IF(A351&lt;=Entrées!$B$13*12,F351-D351,"")</x:f>
      </x:c>
      <x:c r="F351" s="10">
        <x:f>IF(A351&lt;=Entrées!$B$13*12,Entrées!$B$17,"")</x:f>
      </x:c>
      <x:c r="G351" s="10">
        <x:f>IF(A351&lt;=Entrées!$B$13*12,C351-E351,"")</x:f>
      </x:c>
    </x:row>
    <x:row r="352">
      <x:c r="A352" s="12">
        <x:v>349</x:v>
      </x:c>
      <x:c r="B352" s="15">
        <x:f>IF(A352&lt;=Entrées!$B$13*12,EDATE(Entrées!$B$15,A352-1),"")</x:f>
      </x:c>
      <x:c r="C352" s="10">
        <x:f>IF(A352&lt;=Entrées!$B$13*12,G351,"")</x:f>
      </x:c>
      <x:c r="D352" s="10">
        <x:f>IF(A352&lt;=Entrées!$B$13*12,C352*Entrées!$B$12/12,"")</x:f>
      </x:c>
      <x:c r="E352" s="10">
        <x:f>IF(A352&lt;=Entrées!$B$13*12,F352-D352,"")</x:f>
      </x:c>
      <x:c r="F352" s="10">
        <x:f>IF(A352&lt;=Entrées!$B$13*12,Entrées!$B$17,"")</x:f>
      </x:c>
      <x:c r="G352" s="10">
        <x:f>IF(A352&lt;=Entrées!$B$13*12,C352-E352,"")</x:f>
      </x:c>
    </x:row>
    <x:row r="353">
      <x:c r="A353" s="12">
        <x:v>350</x:v>
      </x:c>
      <x:c r="B353" s="15">
        <x:f>IF(A353&lt;=Entrées!$B$13*12,EDATE(Entrées!$B$15,A353-1),"")</x:f>
      </x:c>
      <x:c r="C353" s="10">
        <x:f>IF(A353&lt;=Entrées!$B$13*12,G352,"")</x:f>
      </x:c>
      <x:c r="D353" s="10">
        <x:f>IF(A353&lt;=Entrées!$B$13*12,C353*Entrées!$B$12/12,"")</x:f>
      </x:c>
      <x:c r="E353" s="10">
        <x:f>IF(A353&lt;=Entrées!$B$13*12,F353-D353,"")</x:f>
      </x:c>
      <x:c r="F353" s="10">
        <x:f>IF(A353&lt;=Entrées!$B$13*12,Entrées!$B$17,"")</x:f>
      </x:c>
      <x:c r="G353" s="10">
        <x:f>IF(A353&lt;=Entrées!$B$13*12,C353-E353,"")</x:f>
      </x:c>
    </x:row>
    <x:row r="354">
      <x:c r="A354" s="12">
        <x:v>351</x:v>
      </x:c>
      <x:c r="B354" s="15">
        <x:f>IF(A354&lt;=Entrées!$B$13*12,EDATE(Entrées!$B$15,A354-1),"")</x:f>
      </x:c>
      <x:c r="C354" s="10">
        <x:f>IF(A354&lt;=Entrées!$B$13*12,G353,"")</x:f>
      </x:c>
      <x:c r="D354" s="10">
        <x:f>IF(A354&lt;=Entrées!$B$13*12,C354*Entrées!$B$12/12,"")</x:f>
      </x:c>
      <x:c r="E354" s="10">
        <x:f>IF(A354&lt;=Entrées!$B$13*12,F354-D354,"")</x:f>
      </x:c>
      <x:c r="F354" s="10">
        <x:f>IF(A354&lt;=Entrées!$B$13*12,Entrées!$B$17,"")</x:f>
      </x:c>
      <x:c r="G354" s="10">
        <x:f>IF(A354&lt;=Entrées!$B$13*12,C354-E354,"")</x:f>
      </x:c>
    </x:row>
    <x:row r="355">
      <x:c r="A355" s="12">
        <x:v>352</x:v>
      </x:c>
      <x:c r="B355" s="15">
        <x:f>IF(A355&lt;=Entrées!$B$13*12,EDATE(Entrées!$B$15,A355-1),"")</x:f>
      </x:c>
      <x:c r="C355" s="10">
        <x:f>IF(A355&lt;=Entrées!$B$13*12,G354,"")</x:f>
      </x:c>
      <x:c r="D355" s="10">
        <x:f>IF(A355&lt;=Entrées!$B$13*12,C355*Entrées!$B$12/12,"")</x:f>
      </x:c>
      <x:c r="E355" s="10">
        <x:f>IF(A355&lt;=Entrées!$B$13*12,F355-D355,"")</x:f>
      </x:c>
      <x:c r="F355" s="10">
        <x:f>IF(A355&lt;=Entrées!$B$13*12,Entrées!$B$17,"")</x:f>
      </x:c>
      <x:c r="G355" s="10">
        <x:f>IF(A355&lt;=Entrées!$B$13*12,C355-E355,"")</x:f>
      </x:c>
    </x:row>
    <x:row r="356">
      <x:c r="A356" s="12">
        <x:v>353</x:v>
      </x:c>
      <x:c r="B356" s="15">
        <x:f>IF(A356&lt;=Entrées!$B$13*12,EDATE(Entrées!$B$15,A356-1),"")</x:f>
      </x:c>
      <x:c r="C356" s="10">
        <x:f>IF(A356&lt;=Entrées!$B$13*12,G355,"")</x:f>
      </x:c>
      <x:c r="D356" s="10">
        <x:f>IF(A356&lt;=Entrées!$B$13*12,C356*Entrées!$B$12/12,"")</x:f>
      </x:c>
      <x:c r="E356" s="10">
        <x:f>IF(A356&lt;=Entrées!$B$13*12,F356-D356,"")</x:f>
      </x:c>
      <x:c r="F356" s="10">
        <x:f>IF(A356&lt;=Entrées!$B$13*12,Entrées!$B$17,"")</x:f>
      </x:c>
      <x:c r="G356" s="10">
        <x:f>IF(A356&lt;=Entrées!$B$13*12,C356-E356,"")</x:f>
      </x:c>
    </x:row>
    <x:row r="357">
      <x:c r="A357" s="12">
        <x:v>354</x:v>
      </x:c>
      <x:c r="B357" s="15">
        <x:f>IF(A357&lt;=Entrées!$B$13*12,EDATE(Entrées!$B$15,A357-1),"")</x:f>
      </x:c>
      <x:c r="C357" s="10">
        <x:f>IF(A357&lt;=Entrées!$B$13*12,G356,"")</x:f>
      </x:c>
      <x:c r="D357" s="10">
        <x:f>IF(A357&lt;=Entrées!$B$13*12,C357*Entrées!$B$12/12,"")</x:f>
      </x:c>
      <x:c r="E357" s="10">
        <x:f>IF(A357&lt;=Entrées!$B$13*12,F357-D357,"")</x:f>
      </x:c>
      <x:c r="F357" s="10">
        <x:f>IF(A357&lt;=Entrées!$B$13*12,Entrées!$B$17,"")</x:f>
      </x:c>
      <x:c r="G357" s="10">
        <x:f>IF(A357&lt;=Entrées!$B$13*12,C357-E357,"")</x:f>
      </x:c>
    </x:row>
    <x:row r="358">
      <x:c r="A358" s="12">
        <x:v>355</x:v>
      </x:c>
      <x:c r="B358" s="15">
        <x:f>IF(A358&lt;=Entrées!$B$13*12,EDATE(Entrées!$B$15,A358-1),"")</x:f>
      </x:c>
      <x:c r="C358" s="10">
        <x:f>IF(A358&lt;=Entrées!$B$13*12,G357,"")</x:f>
      </x:c>
      <x:c r="D358" s="10">
        <x:f>IF(A358&lt;=Entrées!$B$13*12,C358*Entrées!$B$12/12,"")</x:f>
      </x:c>
      <x:c r="E358" s="10">
        <x:f>IF(A358&lt;=Entrées!$B$13*12,F358-D358,"")</x:f>
      </x:c>
      <x:c r="F358" s="10">
        <x:f>IF(A358&lt;=Entrées!$B$13*12,Entrées!$B$17,"")</x:f>
      </x:c>
      <x:c r="G358" s="10">
        <x:f>IF(A358&lt;=Entrées!$B$13*12,C358-E358,"")</x:f>
      </x:c>
    </x:row>
    <x:row r="359">
      <x:c r="A359" s="12">
        <x:v>356</x:v>
      </x:c>
      <x:c r="B359" s="15">
        <x:f>IF(A359&lt;=Entrées!$B$13*12,EDATE(Entrées!$B$15,A359-1),"")</x:f>
      </x:c>
      <x:c r="C359" s="10">
        <x:f>IF(A359&lt;=Entrées!$B$13*12,G358,"")</x:f>
      </x:c>
      <x:c r="D359" s="10">
        <x:f>IF(A359&lt;=Entrées!$B$13*12,C359*Entrées!$B$12/12,"")</x:f>
      </x:c>
      <x:c r="E359" s="10">
        <x:f>IF(A359&lt;=Entrées!$B$13*12,F359-D359,"")</x:f>
      </x:c>
      <x:c r="F359" s="10">
        <x:f>IF(A359&lt;=Entrées!$B$13*12,Entrées!$B$17,"")</x:f>
      </x:c>
      <x:c r="G359" s="10">
        <x:f>IF(A359&lt;=Entrées!$B$13*12,C359-E359,"")</x:f>
      </x:c>
    </x:row>
    <x:row r="360">
      <x:c r="A360" s="12">
        <x:v>357</x:v>
      </x:c>
      <x:c r="B360" s="15">
        <x:f>IF(A360&lt;=Entrées!$B$13*12,EDATE(Entrées!$B$15,A360-1),"")</x:f>
      </x:c>
      <x:c r="C360" s="10">
        <x:f>IF(A360&lt;=Entrées!$B$13*12,G359,"")</x:f>
      </x:c>
      <x:c r="D360" s="10">
        <x:f>IF(A360&lt;=Entrées!$B$13*12,C360*Entrées!$B$12/12,"")</x:f>
      </x:c>
      <x:c r="E360" s="10">
        <x:f>IF(A360&lt;=Entrées!$B$13*12,F360-D360,"")</x:f>
      </x:c>
      <x:c r="F360" s="10">
        <x:f>IF(A360&lt;=Entrées!$B$13*12,Entrées!$B$17,"")</x:f>
      </x:c>
      <x:c r="G360" s="10">
        <x:f>IF(A360&lt;=Entrées!$B$13*12,C360-E360,"")</x:f>
      </x:c>
    </x:row>
    <x:row r="361">
      <x:c r="A361" s="12">
        <x:v>358</x:v>
      </x:c>
      <x:c r="B361" s="15">
        <x:f>IF(A361&lt;=Entrées!$B$13*12,EDATE(Entrées!$B$15,A361-1),"")</x:f>
      </x:c>
      <x:c r="C361" s="10">
        <x:f>IF(A361&lt;=Entrées!$B$13*12,G360,"")</x:f>
      </x:c>
      <x:c r="D361" s="10">
        <x:f>IF(A361&lt;=Entrées!$B$13*12,C361*Entrées!$B$12/12,"")</x:f>
      </x:c>
      <x:c r="E361" s="10">
        <x:f>IF(A361&lt;=Entrées!$B$13*12,F361-D361,"")</x:f>
      </x:c>
      <x:c r="F361" s="10">
        <x:f>IF(A361&lt;=Entrées!$B$13*12,Entrées!$B$17,"")</x:f>
      </x:c>
      <x:c r="G361" s="10">
        <x:f>IF(A361&lt;=Entrées!$B$13*12,C361-E361,"")</x:f>
      </x:c>
    </x:row>
    <x:row r="362">
      <x:c r="A362" s="12">
        <x:v>359</x:v>
      </x:c>
      <x:c r="B362" s="15">
        <x:f>IF(A362&lt;=Entrées!$B$13*12,EDATE(Entrées!$B$15,A362-1),"")</x:f>
      </x:c>
      <x:c r="C362" s="10">
        <x:f>IF(A362&lt;=Entrées!$B$13*12,G361,"")</x:f>
      </x:c>
      <x:c r="D362" s="10">
        <x:f>IF(A362&lt;=Entrées!$B$13*12,C362*Entrées!$B$12/12,"")</x:f>
      </x:c>
      <x:c r="E362" s="10">
        <x:f>IF(A362&lt;=Entrées!$B$13*12,F362-D362,"")</x:f>
      </x:c>
      <x:c r="F362" s="10">
        <x:f>IF(A362&lt;=Entrées!$B$13*12,Entrées!$B$17,"")</x:f>
      </x:c>
      <x:c r="G362" s="10">
        <x:f>IF(A362&lt;=Entrées!$B$13*12,C362-E362,"")</x:f>
      </x:c>
    </x:row>
    <x:row r="363">
      <x:c r="A363" s="12">
        <x:v>360</x:v>
      </x:c>
      <x:c r="B363" s="15">
        <x:f>IF(A363&lt;=Entrées!$B$13*12,EDATE(Entrées!$B$15,A363-1),"")</x:f>
      </x:c>
      <x:c r="C363" s="10">
        <x:f>IF(A363&lt;=Entrées!$B$13*12,G362,"")</x:f>
      </x:c>
      <x:c r="D363" s="10">
        <x:f>IF(A363&lt;=Entrées!$B$13*12,C363*Entrées!$B$12/12,"")</x:f>
      </x:c>
      <x:c r="E363" s="10">
        <x:f>IF(A363&lt;=Entrées!$B$13*12,F363-D363,"")</x:f>
      </x:c>
      <x:c r="F363" s="10">
        <x:f>IF(A363&lt;=Entrées!$B$13*12,Entrées!$B$17,"")</x:f>
      </x:c>
      <x:c r="G363" s="10">
        <x:f>IF(A363&lt;=Entrées!$B$13*12,C363-E363,"")</x:f>
      </x:c>
    </x:row>
    <x:row r="365">
      <x:c r="B365" s="14" t="s">
        <x:v>97</x:v>
      </x:c>
      <x:c r="D365" s="14">
        <x:f>SUM(D4:D363)</x:f>
      </x:c>
      <x:c r="E365" s="14">
        <x:f>SUM(E4:E363)</x:f>
      </x:c>
      <x:c r="F365" s="14">
        <x:f>SUM(F4:F363)</x:f>
      </x:c>
    </x:row>
  </x:sheetData>
  <x:mergeCells>
    <x:mergeCell ref="A1:G1"/>
  </x:mergeCells>
  <x:pageMargins left="0.7" right="0.7" top="0.75" bottom="0.75" header="0.3" footer="0.3"/>
</x:worksheet>
</file>