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89c18bccd9455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aramètres" sheetId="1" r:id="R17f86083deab40f1"/>
    <x:sheet xmlns:r="http://schemas.openxmlformats.org/officeDocument/2006/relationships" name="Saisie" sheetId="2" r:id="R07024e35c7384f9d"/>
    <x:sheet xmlns:r="http://schemas.openxmlformats.org/officeDocument/2006/relationships" name="Calculs" sheetId="3" r:id="R43e7bb35b53b44cb"/>
    <x:sheet xmlns:r="http://schemas.openxmlformats.org/officeDocument/2006/relationships" name="Écritures" sheetId="4" r:id="Rb51fb9db1cdd40e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dd/mm/yyyy"/>
    <x:numFmt numFmtId="165" formatCode="0.0%"/>
  </x:numFmts>
  <x:fonts count="9">
    <x:font>
      <x:sz val="11"/>
      <x:color theme="1"/>
      <x:name val="Calibri"/>
      <x:family val="2"/>
      <x:scheme val="minor"/>
    </x:font>
    <x:font>
      <x:b/>
      <x:sz val="16"/>
      <x:color rgb="001F4E79"/>
    </x:font>
    <x:font>
      <x:b/>
      <x:color rgb="00FFFFFF"/>
    </x:font>
    <x:font>
      <x:b/>
    </x:font>
    <x:font>
      <x:color rgb="000000FF"/>
    </x:font>
    <x:font>
      <x:sz val="11"/>
    </x:font>
    <x:font>
      <x:b/>
      <x:sz val="14"/>
      <x:color rgb="001F4E79"/>
    </x:font>
    <x:font>
      <x:i/>
      <x:color rgb="00666666"/>
    </x:font>
    <x:font>
      <x:color rgb="00000000"/>
    </x:font>
  </x:fonts>
  <x:fills count="6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FFF2CC"/>
      </x:patternFill>
    </x:fill>
    <x:fill>
      <x:patternFill patternType="solid">
        <x:fgColor rgb="00D9E1F2"/>
      </x:patternFill>
    </x:fill>
    <x:fill>
      <x:patternFill patternType="solid">
        <x:fgColor rgb="00E2EFDA"/>
      </x:patternFill>
    </x:fill>
  </x:fills>
  <x:borders count="6">
    <x:border>
      <x:left/>
      <x:right/>
      <x:top/>
      <x:bottom/>
      <x:diagonal/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thin">
        <x:color rgb="009E9E9E"/>
      </x:bottom>
    </x:border>
    <x:border>
      <x:left/>
      <x:right/>
      <x:top style="thin">
        <x:color rgb="009E9E9E"/>
      </x:top>
      <x:bottom/>
      <x:diagonal/>
    </x:border>
    <x:border>
      <x:left/>
      <x:right style="thin">
        <x:color rgb="009E9E9E"/>
      </x:right>
      <x:top style="thin">
        <x:color rgb="009E9E9E"/>
      </x:top>
      <x:bottom/>
      <x:diagonal/>
    </x:border>
    <x:border>
      <x:left/>
      <x:right style="thin">
        <x:color rgb="009E9E9E"/>
      </x:right>
      <x:top style="thin">
        <x:color rgb="009E9E9E"/>
      </x:top>
      <x:bottom style="thin">
        <x:color rgb="009E9E9E"/>
      </x:bottom>
      <x:diagonal/>
    </x:border>
    <x:border>
      <x:left/>
      <x:right/>
      <x:top style="thin">
        <x:color rgb="009E9E9E"/>
      </x:top>
      <x:bottom style="thin">
        <x:color rgb="009E9E9E"/>
      </x:bottom>
      <x:diagonal/>
    </x:border>
  </x:borders>
  <x:cellStyleXfs count="1">
    <x:xf numFmtId="0" fontId="0" fillId="0" borderId="0"/>
  </x:cellStyleXfs>
  <x:cellXfs count="36">
    <x:xf numFmtId="0" fontId="0" fillId="0" borderId="0" xfId="0"/>
    <x:xf numFmtId="0" fontId="1" fillId="0" borderId="0" xfId="0"/>
    <x:xf numFmtId="0" fontId="2" fillId="2" borderId="0" xfId="0" applyAlignment="1">
      <x:alignment horizontal="left" vertical="center" wrapText="1"/>
    </x:xf>
    <x:xf numFmtId="0" fontId="3" fillId="0" borderId="0" xfId="0" applyAlignment="1">
      <x:alignment horizontal="left" vertical="center" wrapText="1"/>
    </x:xf>
    <x:xf numFmtId="0" fontId="4" fillId="3" borderId="0" xfId="0" applyAlignment="1">
      <x:alignment horizontal="left" vertical="center" wrapText="1"/>
    </x:xf>
    <x:xf numFmtId="164" fontId="4" fillId="3" borderId="0" xfId="0" applyAlignment="1">
      <x:alignment horizontal="left" vertical="center" wrapText="1"/>
    </x:xf>
    <x:xf numFmtId="0" fontId="2" fillId="2" borderId="1" xfId="0" applyAlignment="1">
      <x:alignment horizontal="center" vertical="center" wrapText="1"/>
    </x:xf>
    <x:xf numFmtId="0" fontId="0" fillId="0" borderId="1" xfId="0" applyAlignment="1">
      <x:alignment horizontal="center" vertical="center" wrapText="1"/>
    </x:xf>
    <x:xf numFmtId="0" fontId="0" fillId="0" borderId="1" xfId="0" applyAlignment="1">
      <x:alignment horizontal="left" vertical="center" wrapText="1"/>
    </x:xf>
    <x:xf numFmtId="165" fontId="4" fillId="3" borderId="1" xfId="0" applyAlignment="1">
      <x:alignment horizontal="right" vertical="center" wrapText="1"/>
    </x:xf>
    <x:xf numFmtId="0" fontId="5" fillId="0" borderId="0" xfId="0" applyAlignment="1">
      <x:alignment horizontal="left" vertical="center" wrapText="1"/>
    </x:xf>
    <x:xf numFmtId="0" fontId="6" fillId="0" borderId="0" xfId="0"/>
    <x:xf numFmtId="0" fontId="7" fillId="0" borderId="0" xfId="0"/>
    <x:xf numFmtId="165" fontId="0" fillId="0" borderId="1" xfId="0" applyAlignment="1">
      <x:alignment horizontal="right" vertical="center" wrapText="1"/>
    </x:xf>
    <x:xf numFmtId="4" fontId="4" fillId="3" borderId="1" xfId="0" applyAlignment="1">
      <x:alignment horizontal="right" vertical="center" wrapText="1"/>
    </x:xf>
    <x:xf numFmtId="4" fontId="0" fillId="0" borderId="1" xfId="0" applyAlignment="1">
      <x:alignment horizontal="right" vertical="center" wrapText="1"/>
    </x:xf>
    <x:xf numFmtId="0" fontId="4" fillId="3" borderId="1" xfId="0" applyAlignment="1">
      <x:alignment horizontal="left" vertical="center" wrapText="1"/>
    </x:xf>
    <x:xf numFmtId="0" fontId="3" fillId="4" borderId="1" xfId="0" applyAlignment="1">
      <x:alignment horizontal="center" vertical="center" wrapText="1"/>
    </x:xf>
    <x:xf numFmtId="0" fontId="0" fillId="4" borderId="1" xfId="0"/>
    <x:xf numFmtId="4" fontId="3" fillId="4" borderId="1" xfId="0" applyAlignment="1">
      <x:alignment horizontal="right" vertical="center" wrapText="1"/>
    </x:xf>
    <x:xf numFmtId="0" fontId="3" fillId="0" borderId="1" xfId="0" applyAlignment="1">
      <x:alignment horizontal="left" vertical="center" wrapText="1"/>
    </x:xf>
    <x:xf numFmtId="0" fontId="0" fillId="0" borderId="1" xfId="0"/>
    <x:xf numFmtId="4" fontId="8" fillId="0" borderId="1" xfId="0" applyAlignment="1">
      <x:alignment horizontal="right" vertical="center" wrapText="1"/>
    </x:xf>
    <x:xf numFmtId="4" fontId="6" fillId="5" borderId="1" xfId="0" applyAlignment="1">
      <x:alignment horizontal="right" vertical="center" wrapText="1"/>
    </x:xf>
    <x:xf numFmtId="0" fontId="3" fillId="0" borderId="1" xfId="0"/>
    <x:xf numFmtId="164" fontId="0" fillId="0" borderId="1" xfId="0" applyAlignment="1">
      <x:alignment horizontal="center" vertical="center" wrapText="1"/>
    </x:xf>
    <x:xf numFmtId="0" fontId="3" fillId="4" borderId="1" xfId="0" applyAlignment="1">
      <x:alignment horizontal="right" vertical="center" wrapText="1"/>
    </x:xf>
    <x:xf numFmtId="0" fontId="3" fillId="0" borderId="1" xfId="0" applyAlignment="1">
      <x:alignment horizontal="right" vertical="center" wrapText="1"/>
    </x:xf>
    <x:xf numFmtId="4" fontId="3" fillId="0" borderId="1" xfId="0" applyAlignment="1">
      <x:alignment horizontal="right" vertical="center" wrapText="1"/>
    </x:xf>
    <x:xf numFmtId="4" fontId="3" fillId="4" borderId="1" xfId="0"/>
    <x:xf numFmtId="164" fontId="4" fillId="3" borderId="0" xfId="0" applyAlignment="1">
      <x:alignment horizontal="left" vertical="center" wrapText="1"/>
    </x:xf>
    <x:xf numFmtId="165" fontId="4" fillId="3" borderId="1" xfId="0" applyAlignment="1">
      <x:alignment horizontal="right" vertical="center" wrapText="1"/>
    </x:xf>
    <x:xf numFmtId="165" fontId="0" fillId="0" borderId="1" xfId="0" applyAlignment="1">
      <x:alignment horizontal="right" vertical="center" wrapText="1"/>
    </x:xf>
    <x:xf numFmtId="0" fontId="0" fillId="0" borderId="4" xfId="0"/>
    <x:xf numFmtId="0" fontId="0" fillId="0" borderId="5" xfId="0"/>
    <x:xf numFmtId="164" fontId="0" fillId="0" borderId="1" xfId="0" applyAlignment="1">
      <x:alignment horizontal="center" vertical="center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c8d3475cdf84103" /><Relationship Type="http://schemas.openxmlformats.org/officeDocument/2006/relationships/theme" Target="/xl/theme/theme1.xml" Id="R00154a43b8fc4ea5" /><Relationship Type="http://schemas.openxmlformats.org/officeDocument/2006/relationships/sharedStrings" Target="/xl/sharedStrings.xml" Id="R0367c3b1913f48d0" /><Relationship Type="http://schemas.openxmlformats.org/officeDocument/2006/relationships/worksheet" Target="/xl/worksheets/sheet1.xml" Id="R17f86083deab40f1" /><Relationship Type="http://schemas.openxmlformats.org/officeDocument/2006/relationships/worksheet" Target="/xl/worksheets/sheet2.xml" Id="R07024e35c7384f9d" /><Relationship Type="http://schemas.openxmlformats.org/officeDocument/2006/relationships/worksheet" Target="/xl/worksheets/sheet3.xml" Id="R43e7bb35b53b44cb" /><Relationship Type="http://schemas.openxmlformats.org/officeDocument/2006/relationships/worksheet" Target="/xl/worksheets/sheet4.xml" Id="Rb51fb9db1cdd40e3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2" customWidth="1"/>
    <x:col min="2" max="2" width="26" customWidth="1"/>
    <x:col min="3" max="3" width="12" customWidth="1"/>
    <x:col min="4" max="4" width="12" customWidth="1"/>
    <x:col min="5" max="5" width="12" customWidth="1"/>
    <x:col min="6" max="6" width="12" customWidth="1"/>
  </x:cols>
  <x:sheetData>
    <x:row r="1">
      <x:c r="A1" s="1" t="inlineStr">
        <x:is>
          <x:t xml:space="preserve">Modèle TVA – Calculette automatisée (44551)</x:t>
        </x:is>
      </x:c>
    </x:row>
    <x:row r="3" ht="22" customHeight="1">
      <x:c r="A3" s="2" t="inlineStr">
        <x:is>
          <x:t xml:space="preserve">Paramètres de période et options</x:t>
        </x:is>
      </x:c>
    </x:row>
    <x:row r="4">
      <x:c r="A4" s="3" t="inlineStr">
        <x:is>
          <x:t xml:space="preserve">Période (ex: Janv 2026)</x:t>
        </x:is>
      </x:c>
      <x:c r="B4" s="4" t="inlineStr">
        <x:is>
          <x:t xml:space="preserve">Janv 2026</x:t>
        </x:is>
      </x:c>
    </x:row>
    <x:row r="5">
      <x:c r="A5" s="3" t="inlineStr">
        <x:is>
          <x:t xml:space="preserve">Date début</x:t>
        </x:is>
      </x:c>
      <x:c r="B5" s="30" t="n">
        <x:v>46023</x:v>
      </x:c>
    </x:row>
    <x:row r="6">
      <x:c r="A6" s="3" t="inlineStr">
        <x:is>
          <x:t xml:space="preserve">Date fin</x:t>
        </x:is>
      </x:c>
      <x:c r="B6" s="30" t="n">
        <x:v>46053</x:v>
      </x:c>
    </x:row>
    <x:row r="7">
      <x:c r="A7" s="3" t="inlineStr">
        <x:is>
          <x:t xml:space="preserve">Régime TVA</x:t>
        </x:is>
      </x:c>
      <x:c r="B7" s="4" t="inlineStr">
        <x:is>
          <x:t xml:space="preserve">Réel normal (CA3)</x:t>
        </x:is>
      </x:c>
    </x:row>
    <x:row r="8">
      <x:c r="A8" s="3" t="inlineStr">
        <x:is>
          <x:t xml:space="preserve">Exigibilité TVA (ventes)</x:t>
        </x:is>
      </x:c>
      <x:c r="B8" s="4" t="inlineStr">
        <x:is>
          <x:t xml:space="preserve">Débits</x:t>
        </x:is>
      </x:c>
    </x:row>
    <x:row r="9">
      <x:c r="A9" s="3" t="inlineStr">
        <x:is>
          <x:t xml:space="preserve">Devise / unité</x:t>
        </x:is>
      </x:c>
      <x:c r="B9" s="4" t="inlineStr">
        <x:is>
          <x:t xml:space="preserve">EUR</x:t>
        </x:is>
      </x:c>
    </x:row>
    <x:row r="11" ht="22" customHeight="1">
      <x:c r="A11" s="2" t="inlineStr">
        <x:is>
          <x:t xml:space="preserve">Taux de TVA (modifiable si besoin)</x:t>
        </x:is>
      </x:c>
    </x:row>
    <x:row r="12" ht="18" customHeight="1">
      <x:c r="A12" s="6" t="inlineStr">
        <x:is>
          <x:t xml:space="preserve">Code</x:t>
        </x:is>
      </x:c>
      <x:c r="B12" s="6" t="inlineStr">
        <x:is>
          <x:t xml:space="preserve">Libellé</x:t>
        </x:is>
      </x:c>
      <x:c r="C12" s="6" t="inlineStr">
        <x:is>
          <x:t xml:space="preserve">Taux</x:t>
        </x:is>
      </x:c>
    </x:row>
    <x:row r="13">
      <x:c r="A13" s="7" t="inlineStr">
        <x:is>
          <x:t xml:space="preserve">T20</x:t>
        </x:is>
      </x:c>
      <x:c r="B13" s="8" t="inlineStr">
        <x:is>
          <x:t xml:space="preserve">Taux normal</x:t>
        </x:is>
      </x:c>
      <x:c r="C13" s="31" t="n">
        <x:v>0.2</x:v>
      </x:c>
    </x:row>
    <x:row r="14">
      <x:c r="A14" s="7" t="inlineStr">
        <x:is>
          <x:t xml:space="preserve">T10</x:t>
        </x:is>
      </x:c>
      <x:c r="B14" s="8" t="inlineStr">
        <x:is>
          <x:t xml:space="preserve">Taux intermédiaire</x:t>
        </x:is>
      </x:c>
      <x:c r="C14" s="31" t="n">
        <x:v>0.1</x:v>
      </x:c>
    </x:row>
    <x:row r="15">
      <x:c r="A15" s="7" t="inlineStr">
        <x:is>
          <x:t xml:space="preserve">T55</x:t>
        </x:is>
      </x:c>
      <x:c r="B15" s="8" t="inlineStr">
        <x:is>
          <x:t xml:space="preserve">Taux réduit 5,5%</x:t>
        </x:is>
      </x:c>
      <x:c r="C15" s="31" t="n">
        <x:v>0.055</x:v>
      </x:c>
    </x:row>
    <x:row r="16">
      <x:c r="A16" s="7" t="inlineStr">
        <x:is>
          <x:t xml:space="preserve">T21</x:t>
        </x:is>
      </x:c>
      <x:c r="B16" s="8" t="inlineStr">
        <x:is>
          <x:t xml:space="preserve">Taux particulier 2,1%</x:t>
        </x:is>
      </x:c>
      <x:c r="C16" s="31" t="n">
        <x:v>0.021</x:v>
      </x:c>
    </x:row>
    <x:row r="17">
      <x:c r="A17" s="7" t="inlineStr">
        <x:is>
          <x:t xml:space="preserve">T00</x:t>
        </x:is>
      </x:c>
      <x:c r="B17" s="8" t="inlineStr">
        <x:is>
          <x:t xml:space="preserve">Exonéré / 0%</x:t>
        </x:is>
      </x:c>
      <x:c r="C17" s="31" t="n">
        <x:v>0</x:v>
      </x:c>
    </x:row>
    <x:row r="19" ht="22" customHeight="1">
      <x:c r="A19" s="2" t="inlineStr">
        <x:is>
          <x:t xml:space="preserve">Notes</x:t>
        </x:is>
      </x:c>
    </x:row>
    <x:row r="20" ht="18" customHeight="1">
      <x:c r="A20" s="10" t="inlineStr">
        <x:is>
          <x:t xml:space="preserve">1) Saisissez vos bases HT dans l’onglet « Saisie ».
2) Le modèle calcule la TVA collectée/déductible, puis la TVA à décaisser (44551) ou le crédit (44567).
3) L’onglet « Écritures » génère les OD TVA et l’écriture de paiement prêtes à copier.</x:t>
        </x:is>
      </x:c>
    </x:row>
    <x:row r="21" ht="18" customHeight="1"/>
    <x:row r="22" ht="18" customHeight="1"/>
    <x:row r="23" ht="18" customHeight="1"/>
  </x:sheetData>
  <x:mergeCells>
    <x:mergeCell ref="A20:F23"/>
    <x:mergeCell ref="A11:F11"/>
    <x:mergeCell ref="A19:F19"/>
    <x:mergeCell ref="A1:F1"/>
    <x:mergeCell ref="A3:F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0" customWidth="1"/>
    <x:col min="2" max="2" width="8" customWidth="1"/>
    <x:col min="3" max="3" width="18" customWidth="1"/>
    <x:col min="4" max="4" width="22" customWidth="1"/>
    <x:col min="5" max="5" width="18" customWidth="1"/>
    <x:col min="6" max="6" width="14" customWidth="1"/>
    <x:col min="7" max="7" width="18" customWidth="1"/>
    <x:col min="8" max="8" width="20" customWidth="1"/>
    <x:col min="9" max="9" width="18" customWidth="1"/>
    <x:col min="10" max="10" width="20" customWidth="1"/>
    <x:col min="11" max="11" width="28" customWidth="1"/>
  </x:cols>
  <x:sheetData>
    <x:row r="1">
      <x:c r="A1" s="11" t="inlineStr">
        <x:is>
          <x:t xml:space="preserve">Saisie des bases HT (par taux) – Ventes, Achats/Charges, Immobilisations</x:t>
        </x:is>
      </x:c>
    </x:row>
    <x:row r="3">
      <x:c r="A3" s="12" t="inlineStr">
        <x:is>
          <x:t xml:space="preserve">Renseignez les colonnes en bleu. Les colonnes de calcul sont en noir.</x:t>
        </x:is>
      </x:c>
    </x:row>
    <x:row r="5" ht="28" customHeight="1">
      <x:c r="A5" s="6" t="inlineStr">
        <x:is>
          <x:t xml:space="preserve">Taux</x:t>
        </x:is>
      </x:c>
      <x:c r="B5" s="6" t="inlineStr">
        <x:is>
          <x:t xml:space="preserve">Code</x:t>
        </x:is>
      </x:c>
      <x:c r="C5" s="6" t="inlineStr">
        <x:is>
          <x:t xml:space="preserve">Ventes HT (débits)</x:t>
        </x:is>
      </x:c>
      <x:c r="D5" s="6" t="inlineStr">
        <x:is>
          <x:t xml:space="preserve">Ventes HT (encaissements)</x:t>
        </x:is>
      </x:c>
      <x:c r="E5" s="6" t="inlineStr">
        <x:is>
          <x:t xml:space="preserve">Ventes HT retenues</x:t>
        </x:is>
      </x:c>
      <x:c r="F5" s="6" t="inlineStr">
        <x:is>
          <x:t xml:space="preserve">TVA collectée</x:t>
        </x:is>
      </x:c>
      <x:c r="G5" s="6" t="inlineStr">
        <x:is>
          <x:t xml:space="preserve">Achats/charges HT</x:t>
        </x:is>
      </x:c>
      <x:c r="H5" s="6" t="inlineStr">
        <x:is>
          <x:t xml:space="preserve">TVA déductible (charges)</x:t>
        </x:is>
      </x:c>
      <x:c r="I5" s="6" t="inlineStr">
        <x:is>
          <x:t xml:space="preserve">Immobilisations HT</x:t>
        </x:is>
      </x:c>
      <x:c r="J5" s="6" t="inlineStr">
        <x:is>
          <x:t xml:space="preserve">TVA déductible (immo)</x:t>
        </x:is>
      </x:c>
      <x:c r="K5" s="6" t="inlineStr">
        <x:is>
          <x:t xml:space="preserve">Commentaire</x:t>
        </x:is>
      </x:c>
    </x:row>
    <x:row r="6" ht="18" customHeight="1">
      <x:c r="A6" s="32">
        <x:f>Paramètres!C13</x:f>
        <x:v>0.2</x:v>
      </x:c>
      <x:c r="B6" s="7" t="str">
        <x:f>Paramètres!A13</x:f>
        <x:v>T20</x:v>
      </x:c>
      <x:c r="C6" s="14" t="n">
        <x:v>80000</x:v>
      </x:c>
      <x:c r="D6" s="14" t="n">
        <x:v>0</x:v>
      </x:c>
      <x:c r="E6" s="15">
        <x:f>IF(Paramètres!$B$8="Débits",C6,D6)</x:f>
        <x:v>80000</x:v>
      </x:c>
      <x:c r="F6" s="15">
        <x:f>E6*A6</x:f>
        <x:v>16000</x:v>
      </x:c>
      <x:c r="G6" s="14" t="n">
        <x:v>35000</x:v>
      </x:c>
      <x:c r="H6" s="15">
        <x:f>G6*A6</x:f>
        <x:v>7000</x:v>
      </x:c>
      <x:c r="I6" s="14" t="n">
        <x:v>10000</x:v>
      </x:c>
      <x:c r="J6" s="15">
        <x:f>I6*A6</x:f>
        <x:v>2000</x:v>
      </x:c>
      <x:c r="K6" s="16" t="inlineStr">
        <x:is>
          <x:t xml:space="preserve">Ventes principales (taux normal)</x:t>
        </x:is>
      </x:c>
    </x:row>
    <x:row r="7" ht="18" customHeight="1">
      <x:c r="A7" s="32">
        <x:f>Paramètres!C14</x:f>
        <x:v>0.1</x:v>
      </x:c>
      <x:c r="B7" s="7" t="str">
        <x:f>Paramètres!A14</x:f>
        <x:v>T10</x:v>
      </x:c>
      <x:c r="C7" s="14" t="n">
        <x:v>12000</x:v>
      </x:c>
      <x:c r="D7" s="14" t="n">
        <x:v>0</x:v>
      </x:c>
      <x:c r="E7" s="15">
        <x:f>IF(Paramètres!$B$8="Débits",C7,D7)</x:f>
        <x:v>12000</x:v>
      </x:c>
      <x:c r="F7" s="15">
        <x:f>E7*A7</x:f>
        <x:v>1200</x:v>
      </x:c>
      <x:c r="G7" s="14" t="n">
        <x:v>4000</x:v>
      </x:c>
      <x:c r="H7" s="15">
        <x:f>G7*A7</x:f>
        <x:v>400</x:v>
      </x:c>
      <x:c r="I7" s="14" t="n">
        <x:v>0</x:v>
      </x:c>
      <x:c r="J7" s="15">
        <x:f>I7*A7</x:f>
        <x:v>0</x:v>
      </x:c>
      <x:c r="K7" s="16" t="inlineStr">
        <x:is>
          <x:t xml:space="preserve">Prestations / restauration</x:t>
        </x:is>
      </x:c>
    </x:row>
    <x:row r="8" ht="18" customHeight="1">
      <x:c r="A8" s="32">
        <x:f>Paramètres!C15</x:f>
        <x:v>0.055</x:v>
      </x:c>
      <x:c r="B8" s="7" t="str">
        <x:f>Paramètres!A15</x:f>
        <x:v>T55</x:v>
      </x:c>
      <x:c r="C8" s="14" t="n">
        <x:v>5000</x:v>
      </x:c>
      <x:c r="D8" s="14" t="n">
        <x:v>0</x:v>
      </x:c>
      <x:c r="E8" s="15">
        <x:f>IF(Paramètres!$B$8="Débits",C8,D8)</x:f>
        <x:v>5000</x:v>
      </x:c>
      <x:c r="F8" s="15">
        <x:f>E8*A8</x:f>
        <x:v>275</x:v>
      </x:c>
      <x:c r="G8" s="14" t="n">
        <x:v>2200</x:v>
      </x:c>
      <x:c r="H8" s="15">
        <x:f>G8*A8</x:f>
        <x:v>121</x:v>
      </x:c>
      <x:c r="I8" s="14" t="n">
        <x:v>0</x:v>
      </x:c>
      <x:c r="J8" s="15">
        <x:f>I8*A8</x:f>
        <x:v>0</x:v>
      </x:c>
      <x:c r="K8" s="16" t="inlineStr">
        <x:is>
          <x:t xml:space="preserve">Produits à taux réduit</x:t>
        </x:is>
      </x:c>
    </x:row>
    <x:row r="9" ht="18" customHeight="1">
      <x:c r="A9" s="32">
        <x:f>Paramètres!C16</x:f>
        <x:v>0.021</x:v>
      </x:c>
      <x:c r="B9" s="7" t="str">
        <x:f>Paramètres!A16</x:f>
        <x:v>T21</x:v>
      </x:c>
      <x:c r="C9" s="14" t="n">
        <x:v>1500</x:v>
      </x:c>
      <x:c r="D9" s="14" t="n">
        <x:v>0</x:v>
      </x:c>
      <x:c r="E9" s="15">
        <x:f>IF(Paramètres!$B$8="Débits",C9,D9)</x:f>
        <x:v>1500</x:v>
      </x:c>
      <x:c r="F9" s="15">
        <x:f>E9*A9</x:f>
        <x:v>31.500000000000004</x:v>
      </x:c>
      <x:c r="G9" s="14" t="n">
        <x:v>0</x:v>
      </x:c>
      <x:c r="H9" s="15">
        <x:f>G9*A9</x:f>
        <x:v>0</x:v>
      </x:c>
      <x:c r="I9" s="14" t="n">
        <x:v>0</x:v>
      </x:c>
      <x:c r="J9" s="15">
        <x:f>I9*A9</x:f>
        <x:v>0</x:v>
      </x:c>
      <x:c r="K9" s="16" t="inlineStr">
        <x:is>
          <x:t xml:space="preserve">Presse / taux 2,1%</x:t>
        </x:is>
      </x:c>
    </x:row>
    <x:row r="10" ht="18" customHeight="1">
      <x:c r="A10" s="32">
        <x:f>Paramètres!C17</x:f>
        <x:v>0</x:v>
      </x:c>
      <x:c r="B10" s="7" t="str">
        <x:f>Paramètres!A17</x:f>
        <x:v>T00</x:v>
      </x:c>
      <x:c r="C10" s="14" t="n">
        <x:v>4000</x:v>
      </x:c>
      <x:c r="D10" s="14" t="n">
        <x:v>0</x:v>
      </x:c>
      <x:c r="E10" s="15">
        <x:f>IF(Paramètres!$B$8="Débits",C10,D10)</x:f>
        <x:v>4000</x:v>
      </x:c>
      <x:c r="F10" s="15">
        <x:f>E10*A10</x:f>
        <x:v>0</x:v>
      </x:c>
      <x:c r="G10" s="14" t="n">
        <x:v>1500</x:v>
      </x:c>
      <x:c r="H10" s="15">
        <x:f>G10*A10</x:f>
        <x:v>0</x:v>
      </x:c>
      <x:c r="I10" s="14" t="n">
        <x:v>0</x:v>
      </x:c>
      <x:c r="J10" s="15">
        <x:f>I10*A10</x:f>
        <x:v>0</x:v>
      </x:c>
      <x:c r="K10" s="16" t="inlineStr">
        <x:is>
          <x:t xml:space="preserve">Export / exonéré</x:t>
        </x:is>
      </x:c>
    </x:row>
    <x:row r="11" ht="18" customHeight="1">
      <x:c r="A11" s="17" t="inlineStr">
        <x:is>
          <x:t xml:space="preserve">TOTAL</x:t>
        </x:is>
      </x:c>
      <x:c r="B11" s="33" t="n"/>
      <x:c r="C11" s="19">
        <x:f>SUM(C6:C10)</x:f>
        <x:v>102500</x:v>
      </x:c>
      <x:c r="D11" s="19">
        <x:f>SUM(D6:D10)</x:f>
        <x:v>0</x:v>
      </x:c>
      <x:c r="E11" s="19">
        <x:f>SUM(E6:E10)</x:f>
        <x:v>102500</x:v>
      </x:c>
      <x:c r="F11" s="19">
        <x:f>SUM(F6:F10)</x:f>
        <x:v>17506.5</x:v>
      </x:c>
      <x:c r="G11" s="19">
        <x:f>SUM(G6:G10)</x:f>
        <x:v>42700</x:v>
      </x:c>
      <x:c r="H11" s="19">
        <x:f>SUM(H6:H10)</x:f>
        <x:v>7521</x:v>
      </x:c>
      <x:c r="I11" s="19">
        <x:f>SUM(I6:I10)</x:f>
        <x:v>10000</x:v>
      </x:c>
      <x:c r="J11" s="19">
        <x:f>SUM(J6:J10)</x:f>
        <x:v>2000</x:v>
      </x:c>
      <x:c r="K11" s="18" t="inlineStr">
        <x:is>
          <x:t xml:space="preserve"/>
        </x:is>
      </x:c>
    </x:row>
    <x:row r="13" ht="22" customHeight="1">
      <x:c r="A13" s="2" t="inlineStr">
        <x:is>
          <x:t xml:space="preserve">Ajustements (saisies en montant de TVA, pas en base HT)</x:t>
        </x:is>
      </x:c>
    </x:row>
    <x:row r="14">
      <x:c r="A14" s="20" t="inlineStr">
        <x:is>
          <x:t xml:space="preserve">TVA collectée – ajustements (ex: régularisation, autoliquidation, etc.)</x:t>
        </x:is>
      </x:c>
      <x:c r="B14" s="34" t="n"/>
      <x:c r="C14" s="34" t="n"/>
      <x:c r="D14" s="34" t="n"/>
      <x:c r="E14" s="34" t="n"/>
      <x:c r="F14" s="34" t="n"/>
      <x:c r="G14" s="34" t="n"/>
      <x:c r="H14" s="33" t="n"/>
      <x:c r="I14" s="14" t="n">
        <x:v>150</x:v>
      </x:c>
      <x:c r="J14" s="33" t="n"/>
      <x:c r="K14" s="21" t="inlineStr">
        <x:is>
          <x:t xml:space="preserve"/>
        </x:is>
      </x:c>
    </x:row>
    <x:row r="15">
      <x:c r="A15" s="20" t="inlineStr">
        <x:is>
          <x:t xml:space="preserve">TVA déductible – ajustements (ex: régularisation, TVA non déductible corrigée, etc.)</x:t>
        </x:is>
      </x:c>
      <x:c r="B15" s="34" t="n"/>
      <x:c r="C15" s="34" t="n"/>
      <x:c r="D15" s="34" t="n"/>
      <x:c r="E15" s="34" t="n"/>
      <x:c r="F15" s="34" t="n"/>
      <x:c r="G15" s="34" t="n"/>
      <x:c r="H15" s="33" t="n"/>
      <x:c r="I15" s="14" t="n">
        <x:v>60</x:v>
      </x:c>
      <x:c r="J15" s="33" t="n"/>
      <x:c r="K15" s="21" t="inlineStr">
        <x:is>
          <x:t xml:space="preserve"/>
        </x:is>
      </x:c>
    </x:row>
    <x:row r="16">
      <x:c r="A16" s="20" t="inlineStr">
        <x:is>
          <x:t xml:space="preserve">Crédit de TVA antérieur (solde 44567 au début de période)</x:t>
        </x:is>
      </x:c>
      <x:c r="B16" s="34" t="n"/>
      <x:c r="C16" s="34" t="n"/>
      <x:c r="D16" s="34" t="n"/>
      <x:c r="E16" s="34" t="n"/>
      <x:c r="F16" s="34" t="n"/>
      <x:c r="G16" s="34" t="n"/>
      <x:c r="H16" s="33" t="n"/>
      <x:c r="I16" s="14" t="n">
        <x:v>500</x:v>
      </x:c>
      <x:c r="J16" s="33" t="n"/>
      <x:c r="K16" s="21" t="inlineStr">
        <x:is>
          <x:t xml:space="preserve"/>
        </x:is>
      </x:c>
    </x:row>
    <x:row r="17">
      <x:c r="A17" s="20" t="inlineStr">
        <x:is>
          <x:t xml:space="preserve">Acomptes TVA déjà versés (si simplifié) – optionnel</x:t>
        </x:is>
      </x:c>
      <x:c r="B17" s="34" t="n"/>
      <x:c r="C17" s="34" t="n"/>
      <x:c r="D17" s="34" t="n"/>
      <x:c r="E17" s="34" t="n"/>
      <x:c r="F17" s="34" t="n"/>
      <x:c r="G17" s="34" t="n"/>
      <x:c r="H17" s="33" t="n"/>
      <x:c r="I17" s="14" t="n">
        <x:v>0</x:v>
      </x:c>
      <x:c r="J17" s="33" t="n"/>
      <x:c r="K17" s="21" t="inlineStr">
        <x:is>
          <x:t xml:space="preserve"/>
        </x:is>
      </x:c>
    </x:row>
  </x:sheetData>
  <x:mergeCells>
    <x:mergeCell ref="I14:J14"/>
    <x:mergeCell ref="A3:K3"/>
    <x:mergeCell ref="I16:J16"/>
    <x:mergeCell ref="A15:H15"/>
    <x:mergeCell ref="I15:J15"/>
    <x:mergeCell ref="A11:B11"/>
    <x:mergeCell ref="A16:H16"/>
    <x:mergeCell ref="A14:H14"/>
    <x:mergeCell ref="A13:K13"/>
    <x:mergeCell ref="A1:K1"/>
    <x:mergeCell ref="I17:J17"/>
    <x:mergeCell ref="A17:H17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customWidth="1"/>
    <x:col min="2" max="2" width="2" customWidth="1"/>
    <x:col min="3" max="3" width="2" customWidth="1"/>
    <x:col min="4" max="4" width="2" customWidth="1"/>
    <x:col min="5" max="5" width="30" customWidth="1"/>
    <x:col min="6" max="6" width="18" customWidth="1"/>
    <x:col min="7" max="7" width="2" customWidth="1"/>
    <x:col min="8" max="8" width="2" customWidth="1"/>
  </x:cols>
  <x:sheetData>
    <x:row r="1">
      <x:c r="A1" s="11" t="inlineStr">
        <x:is>
          <x:t xml:space="preserve">Résultats et contrôles – TVA à décaisser (44551)</x:t>
        </x:is>
      </x:c>
    </x:row>
    <x:row r="3" ht="22" customHeight="1">
      <x:c r="A3" s="2" t="inlineStr">
        <x:is>
          <x:t xml:space="preserve">Synthèse</x:t>
        </x:is>
      </x:c>
    </x:row>
    <x:row r="4">
      <x:c r="A4" s="20" t="inlineStr">
        <x:is>
          <x:t xml:space="preserve">TVA collectée (total)</x:t>
        </x:is>
      </x:c>
      <x:c r="B4" s="34" t="n"/>
      <x:c r="C4" s="34" t="n"/>
      <x:c r="D4" s="34" t="n"/>
      <x:c r="E4" s="33" t="n"/>
      <x:c r="F4" s="22">
        <x:f>Saisie!F11+Saisie!I14</x:f>
        <x:v>17656.5</x:v>
      </x:c>
      <x:c r="G4" s="34" t="n"/>
      <x:c r="H4" s="33" t="n"/>
    </x:row>
    <x:row r="5">
      <x:c r="A5" s="20" t="inlineStr">
        <x:is>
          <x:t xml:space="preserve">TVA déductible – charges (total)</x:t>
        </x:is>
      </x:c>
      <x:c r="B5" s="34" t="n"/>
      <x:c r="C5" s="34" t="n"/>
      <x:c r="D5" s="34" t="n"/>
      <x:c r="E5" s="33" t="n"/>
      <x:c r="F5" s="22">
        <x:f>Saisie!H11+Saisie!I15</x:f>
        <x:v>7581</x:v>
      </x:c>
      <x:c r="G5" s="34" t="n"/>
      <x:c r="H5" s="33" t="n"/>
    </x:row>
    <x:row r="6">
      <x:c r="A6" s="20" t="inlineStr">
        <x:is>
          <x:t xml:space="preserve">TVA déductible – immobilisations (total)</x:t>
        </x:is>
      </x:c>
      <x:c r="B6" s="34" t="n"/>
      <x:c r="C6" s="34" t="n"/>
      <x:c r="D6" s="34" t="n"/>
      <x:c r="E6" s="33" t="n"/>
      <x:c r="F6" s="22">
        <x:f>Saisie!J11</x:f>
        <x:v>2000</x:v>
      </x:c>
      <x:c r="G6" s="34" t="n"/>
      <x:c r="H6" s="33" t="n"/>
    </x:row>
    <x:row r="7">
      <x:c r="A7" s="20" t="inlineStr">
        <x:is>
          <x:t xml:space="preserve">TVA brute (avant crédit antérieur)</x:t>
        </x:is>
      </x:c>
      <x:c r="B7" s="34" t="n"/>
      <x:c r="C7" s="34" t="n"/>
      <x:c r="D7" s="34" t="n"/>
      <x:c r="E7" s="33" t="n"/>
      <x:c r="F7" s="22">
        <x:f>F4-F5-F6</x:f>
        <x:v>8075.5</x:v>
      </x:c>
      <x:c r="G7" s="34" t="n"/>
      <x:c r="H7" s="33" t="n"/>
    </x:row>
    <x:row r="8">
      <x:c r="A8" s="20" t="inlineStr">
        <x:is>
          <x:t xml:space="preserve">Crédit antérieur disponible (début période)</x:t>
        </x:is>
      </x:c>
      <x:c r="B8" s="34" t="n"/>
      <x:c r="C8" s="34" t="n"/>
      <x:c r="D8" s="34" t="n"/>
      <x:c r="E8" s="33" t="n"/>
      <x:c r="F8" s="22">
        <x:f>Saisie!I16</x:f>
        <x:v>500</x:v>
      </x:c>
      <x:c r="G8" s="34" t="n"/>
      <x:c r="H8" s="33" t="n"/>
    </x:row>
    <x:row r="9">
      <x:c r="A9" s="20" t="inlineStr">
        <x:is>
          <x:t xml:space="preserve">Crédit généré sur la période (si TVA brute négative)</x:t>
        </x:is>
      </x:c>
      <x:c r="B9" s="34" t="n"/>
      <x:c r="C9" s="34" t="n"/>
      <x:c r="D9" s="34" t="n"/>
      <x:c r="E9" s="33" t="n"/>
      <x:c r="F9" s="22">
        <x:f>MAX(0,-F7)</x:f>
        <x:v>0</x:v>
      </x:c>
      <x:c r="G9" s="34" t="n"/>
      <x:c r="H9" s="33" t="n"/>
    </x:row>
    <x:row r="10">
      <x:c r="A10" s="20" t="inlineStr">
        <x:is>
          <x:t xml:space="preserve">Crédit imputé sur la période (si TVA brute positive)</x:t>
        </x:is>
      </x:c>
      <x:c r="B10" s="34" t="n"/>
      <x:c r="C10" s="34" t="n"/>
      <x:c r="D10" s="34" t="n"/>
      <x:c r="E10" s="33" t="n"/>
      <x:c r="F10" s="22">
        <x:f>IF(F7&gt;0,MIN(F8,F7),0)</x:f>
        <x:v>500</x:v>
      </x:c>
      <x:c r="G10" s="34" t="n"/>
      <x:c r="H10" s="33" t="n"/>
    </x:row>
    <x:row r="11">
      <x:c r="A11" s="20" t="inlineStr">
        <x:is>
          <x:t xml:space="preserve">TVA à décaisser (compte 44551)</x:t>
        </x:is>
      </x:c>
      <x:c r="B11" s="34" t="n"/>
      <x:c r="C11" s="34" t="n"/>
      <x:c r="D11" s="34" t="n"/>
      <x:c r="E11" s="33" t="n"/>
      <x:c r="F11" s="22">
        <x:f>MAX(0,F7-F10)</x:f>
        <x:v>7575.5</x:v>
      </x:c>
      <x:c r="G11" s="34" t="n"/>
      <x:c r="H11" s="33" t="n"/>
    </x:row>
    <x:row r="12">
      <x:c r="A12" s="20" t="inlineStr">
        <x:is>
          <x:t xml:space="preserve">Crédit de TVA fin de période (solde 44567)</x:t>
        </x:is>
      </x:c>
      <x:c r="B12" s="34" t="n"/>
      <x:c r="C12" s="34" t="n"/>
      <x:c r="D12" s="34" t="n"/>
      <x:c r="E12" s="33" t="n"/>
      <x:c r="F12" s="22">
        <x:f>F8+F9-F10</x:f>
        <x:v>0</x:v>
      </x:c>
      <x:c r="G12" s="34" t="n"/>
      <x:c r="H12" s="33" t="n"/>
    </x:row>
    <x:row r="13">
      <x:c r="A13" s="20" t="inlineStr">
        <x:is>
          <x:t xml:space="preserve">Acomptes déjà versés (optionnel)</x:t>
        </x:is>
      </x:c>
      <x:c r="B13" s="34" t="n"/>
      <x:c r="C13" s="34" t="n"/>
      <x:c r="D13" s="34" t="n"/>
      <x:c r="E13" s="33" t="n"/>
      <x:c r="F13" s="14">
        <x:f>Saisie!I17</x:f>
        <x:v>0</x:v>
      </x:c>
      <x:c r="G13" s="34" t="n"/>
      <x:c r="H13" s="33" t="n"/>
    </x:row>
    <x:row r="14">
      <x:c r="A14" s="20" t="inlineStr">
        <x:is>
          <x:t xml:space="preserve">TVA restante à payer après acomptes</x:t>
        </x:is>
      </x:c>
      <x:c r="B14" s="34" t="n"/>
      <x:c r="C14" s="34" t="n"/>
      <x:c r="D14" s="34" t="n"/>
      <x:c r="E14" s="33" t="n"/>
      <x:c r="F14" s="22">
        <x:f>MAX(0,F11-F13)</x:f>
        <x:v>7575.5</x:v>
      </x:c>
      <x:c r="G14" s="34" t="n"/>
      <x:c r="H14" s="33" t="n"/>
    </x:row>
    <x:row r="16" ht="22" customHeight="1">
      <x:c r="A16" s="2" t="inlineStr">
        <x:is>
          <x:t xml:space="preserve">Résultat clé</x:t>
        </x:is>
      </x:c>
    </x:row>
    <x:row r="17" ht="24" customHeight="1">
      <x:c r="A17" s="20" t="inlineStr">
        <x:is>
          <x:t xml:space="preserve">TVA à décaisser (44551)</x:t>
        </x:is>
      </x:c>
      <x:c r="B17" s="34" t="n"/>
      <x:c r="C17" s="34" t="n"/>
      <x:c r="D17" s="34" t="n"/>
      <x:c r="E17" s="33" t="n"/>
      <x:c r="F17" s="23">
        <x:f>F11</x:f>
        <x:v>7575.5</x:v>
      </x:c>
      <x:c r="G17" s="34" t="n"/>
      <x:c r="H17" s="33" t="n"/>
    </x:row>
    <x:row r="18" ht="24" customHeight="1">
      <x:c r="A18" s="20" t="inlineStr">
        <x:is>
          <x:t xml:space="preserve">Crédit de TVA (44567) fin de période</x:t>
        </x:is>
      </x:c>
      <x:c r="B18" s="34" t="n"/>
      <x:c r="C18" s="34" t="n"/>
      <x:c r="D18" s="34" t="n"/>
      <x:c r="E18" s="33" t="n"/>
      <x:c r="F18" s="23">
        <x:f>F12</x:f>
        <x:v>0</x:v>
      </x:c>
      <x:c r="G18" s="34" t="n"/>
      <x:c r="H18" s="33" t="n"/>
    </x:row>
    <x:row r="20" ht="22" customHeight="1">
      <x:c r="A20" s="2" t="inlineStr">
        <x:is>
          <x:t xml:space="preserve">Contrôle</x:t>
        </x:is>
      </x:c>
    </x:row>
    <x:row r="21">
      <x:c r="A21" s="24" t="inlineStr">
        <x:is>
          <x:t xml:space="preserve">Équilibre OD TVA (Débits – Crédits) : doit être 0</x:t>
        </x:is>
      </x:c>
      <x:c r="B21" s="34" t="n"/>
      <x:c r="C21" s="34" t="n"/>
      <x:c r="D21" s="34" t="n"/>
      <x:c r="E21" s="33" t="n"/>
      <x:c r="F21" s="15">
        <x:f>Écritures!H11</x:f>
        <x:v>0</x:v>
      </x:c>
      <x:c r="G21" s="34" t="n"/>
      <x:c r="H21" s="33" t="n"/>
    </x:row>
  </x:sheetData>
  <x:mergeCells>
    <x:mergeCell ref="F5:H5"/>
    <x:mergeCell ref="F18:H18"/>
    <x:mergeCell ref="A11:E11"/>
    <x:mergeCell ref="F8:H8"/>
    <x:mergeCell ref="F17:H17"/>
    <x:mergeCell ref="A1:H1"/>
    <x:mergeCell ref="A6:E6"/>
    <x:mergeCell ref="F13:H13"/>
    <x:mergeCell ref="A7:E7"/>
    <x:mergeCell ref="A16:H16"/>
    <x:mergeCell ref="F9:H9"/>
    <x:mergeCell ref="A18:E18"/>
    <x:mergeCell ref="A21:E21"/>
    <x:mergeCell ref="A3:H3"/>
    <x:mergeCell ref="A12:E12"/>
    <x:mergeCell ref="F14:H14"/>
    <x:mergeCell ref="A5:E5"/>
    <x:mergeCell ref="F4:H4"/>
    <x:mergeCell ref="A8:E8"/>
    <x:mergeCell ref="A14:E14"/>
    <x:mergeCell ref="A17:E17"/>
    <x:mergeCell ref="F11:H11"/>
    <x:mergeCell ref="F10:H10"/>
    <x:mergeCell ref="A4:E4"/>
    <x:mergeCell ref="F6:H6"/>
    <x:mergeCell ref="A20:H20"/>
    <x:mergeCell ref="A10:E10"/>
    <x:mergeCell ref="F12:H12"/>
    <x:mergeCell ref="F7:H7"/>
    <x:mergeCell ref="A13:E13"/>
    <x:mergeCell ref="F21:H21"/>
    <x:mergeCell ref="A9:E9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12" customWidth="1"/>
    <x:col min="3" max="3" width="18" customWidth="1"/>
    <x:col min="4" max="4" width="34" customWidth="1"/>
    <x:col min="5" max="5" width="10" customWidth="1"/>
    <x:col min="6" max="6" width="28" customWidth="1"/>
    <x:col min="7" max="7" width="14" customWidth="1"/>
    <x:col min="8" max="8" width="14" customWidth="1"/>
  </x:cols>
  <x:sheetData>
    <x:row r="1">
      <x:c r="A1" s="11" t="inlineStr">
        <x:is>
          <x:t xml:space="preserve">Écritures comptables générées – TVA (OD) et paiement</x:t>
        </x:is>
      </x:c>
    </x:row>
    <x:row r="3" ht="22" customHeight="1">
      <x:c r="A3" s="2" t="inlineStr">
        <x:is>
          <x:t xml:space="preserve">OD TVA (centralisation de la période)</x:t>
        </x:is>
      </x:c>
    </x:row>
    <x:row r="4" ht="22" customHeight="1">
      <x:c r="A4" s="6" t="inlineStr">
        <x:is>
          <x:t xml:space="preserve">Date</x:t>
        </x:is>
      </x:c>
      <x:c r="B4" s="6" t="inlineStr">
        <x:is>
          <x:t xml:space="preserve">Journal</x:t>
        </x:is>
      </x:c>
      <x:c r="C4" s="6" t="inlineStr">
        <x:is>
          <x:t xml:space="preserve">Pièce</x:t>
        </x:is>
      </x:c>
      <x:c r="D4" s="6" t="inlineStr">
        <x:is>
          <x:t xml:space="preserve">Libellé</x:t>
        </x:is>
      </x:c>
      <x:c r="E4" s="6" t="inlineStr">
        <x:is>
          <x:t xml:space="preserve">Compte</x:t>
        </x:is>
      </x:c>
      <x:c r="F4" s="6" t="inlineStr">
        <x:is>
          <x:t xml:space="preserve">Intitulé</x:t>
        </x:is>
      </x:c>
      <x:c r="G4" s="6" t="inlineStr">
        <x:is>
          <x:t xml:space="preserve">Débit</x:t>
        </x:is>
      </x:c>
      <x:c r="H4" s="6" t="inlineStr">
        <x:is>
          <x:t xml:space="preserve">Crédit</x:t>
        </x:is>
      </x:c>
    </x:row>
    <x:row r="5">
      <x:c r="A5" s="35">
        <x:f>Paramètres!$B$6</x:f>
        <x:v>46053</x:v>
      </x:c>
      <x:c r="B5" s="7" t="inlineStr">
        <x:is>
          <x:t xml:space="preserve">OD TVA</x:t>
        </x:is>
      </x:c>
      <x:c r="C5" s="7" t="str">
        <x:f>Paramètres!$B$4</x:f>
        <x:v>Janv 2026</x:v>
      </x:c>
      <x:c r="D5" s="8" t="inlineStr">
        <x:is>
          <x:t xml:space="preserve">Déclaration TVA – centralisation</x:t>
        </x:is>
      </x:c>
      <x:c r="E5" s="7" t="inlineStr">
        <x:is>
          <x:t xml:space="preserve">44571</x:t>
        </x:is>
      </x:c>
      <x:c r="F5" s="8" t="inlineStr">
        <x:is>
          <x:t xml:space="preserve">TVA collectée</x:t>
        </x:is>
      </x:c>
      <x:c r="G5" s="15">
        <x:f>Calculs!$F$4</x:f>
        <x:v>17656.5</x:v>
      </x:c>
      <x:c r="H5" s="15" t="n">
        <x:v>0</x:v>
      </x:c>
    </x:row>
    <x:row r="6">
      <x:c r="A6" s="35">
        <x:f>Paramètres!$B$6</x:f>
        <x:v>46053</x:v>
      </x:c>
      <x:c r="B6" s="7" t="inlineStr">
        <x:is>
          <x:t xml:space="preserve">OD TVA</x:t>
        </x:is>
      </x:c>
      <x:c r="C6" s="7" t="str">
        <x:f>Paramètres!$B$4</x:f>
        <x:v>Janv 2026</x:v>
      </x:c>
      <x:c r="D6" s="8" t="inlineStr">
        <x:is>
          <x:t xml:space="preserve">Déclaration TVA – centralisation</x:t>
        </x:is>
      </x:c>
      <x:c r="E6" s="7" t="inlineStr">
        <x:is>
          <x:t xml:space="preserve">44566</x:t>
        </x:is>
      </x:c>
      <x:c r="F6" s="8" t="inlineStr">
        <x:is>
          <x:t xml:space="preserve">TVA déductible (charges)</x:t>
        </x:is>
      </x:c>
      <x:c r="G6" s="15" t="n">
        <x:v>0</x:v>
      </x:c>
      <x:c r="H6" s="15">
        <x:f>Calculs!$F$5</x:f>
        <x:v>7581</x:v>
      </x:c>
    </x:row>
    <x:row r="7">
      <x:c r="A7" s="35">
        <x:f>Paramètres!$B$6</x:f>
        <x:v>46053</x:v>
      </x:c>
      <x:c r="B7" s="7" t="inlineStr">
        <x:is>
          <x:t xml:space="preserve">OD TVA</x:t>
        </x:is>
      </x:c>
      <x:c r="C7" s="7" t="str">
        <x:f>Paramètres!$B$4</x:f>
        <x:v>Janv 2026</x:v>
      </x:c>
      <x:c r="D7" s="8" t="inlineStr">
        <x:is>
          <x:t xml:space="preserve">Déclaration TVA – centralisation</x:t>
        </x:is>
      </x:c>
      <x:c r="E7" s="7" t="inlineStr">
        <x:is>
          <x:t xml:space="preserve">44562</x:t>
        </x:is>
      </x:c>
      <x:c r="F7" s="8" t="inlineStr">
        <x:is>
          <x:t xml:space="preserve">TVA déductible (immobilisations)</x:t>
        </x:is>
      </x:c>
      <x:c r="G7" s="15" t="n">
        <x:v>0</x:v>
      </x:c>
      <x:c r="H7" s="15">
        <x:f>Calculs!$F$6</x:f>
        <x:v>2000</x:v>
      </x:c>
    </x:row>
    <x:row r="8">
      <x:c r="A8" s="35">
        <x:f>Paramètres!$B$6</x:f>
        <x:v>46053</x:v>
      </x:c>
      <x:c r="B8" s="7" t="inlineStr">
        <x:is>
          <x:t xml:space="preserve">OD TVA</x:t>
        </x:is>
      </x:c>
      <x:c r="C8" s="7" t="str">
        <x:f>Paramètres!$B$4</x:f>
        <x:v>Janv 2026</x:v>
      </x:c>
      <x:c r="D8" s="8" t="inlineStr">
        <x:is>
          <x:t xml:space="preserve">Déclaration TVA – centralisation</x:t>
        </x:is>
      </x:c>
      <x:c r="E8" s="7" t="inlineStr">
        <x:is>
          <x:t xml:space="preserve">44567</x:t>
        </x:is>
      </x:c>
      <x:c r="F8" s="8" t="inlineStr">
        <x:is>
          <x:t xml:space="preserve">Crédit de TVA à reporter (mouvement)</x:t>
        </x:is>
      </x:c>
      <x:c r="G8" s="15">
        <x:f>Calculs!$F$9</x:f>
        <x:v>0</x:v>
      </x:c>
      <x:c r="H8" s="15">
        <x:f>Calculs!$F$10</x:f>
        <x:v>500</x:v>
      </x:c>
    </x:row>
    <x:row r="9">
      <x:c r="A9" s="35">
        <x:f>Paramètres!$B$6</x:f>
        <x:v>46053</x:v>
      </x:c>
      <x:c r="B9" s="7" t="inlineStr">
        <x:is>
          <x:t xml:space="preserve">OD TVA</x:t>
        </x:is>
      </x:c>
      <x:c r="C9" s="7" t="str">
        <x:f>Paramètres!$B$4</x:f>
        <x:v>Janv 2026</x:v>
      </x:c>
      <x:c r="D9" s="8" t="inlineStr">
        <x:is>
          <x:t xml:space="preserve">Déclaration TVA – centralisation</x:t>
        </x:is>
      </x:c>
      <x:c r="E9" s="7" t="inlineStr">
        <x:is>
          <x:t xml:space="preserve">44551</x:t>
        </x:is>
      </x:c>
      <x:c r="F9" s="8" t="inlineStr">
        <x:is>
          <x:t xml:space="preserve">TVA à décaisser</x:t>
        </x:is>
      </x:c>
      <x:c r="G9" s="15" t="n">
        <x:v>0</x:v>
      </x:c>
      <x:c r="H9" s="15">
        <x:f>Calculs!$F$11</x:f>
        <x:v>7575.5</x:v>
      </x:c>
    </x:row>
    <x:row r="10" ht="20" customHeight="1">
      <x:c r="A10" s="18" t="n"/>
      <x:c r="B10" s="18" t="n"/>
      <x:c r="C10" s="18" t="n"/>
      <x:c r="D10" s="18" t="n"/>
      <x:c r="E10" s="18" t="n"/>
      <x:c r="F10" s="26" t="inlineStr">
        <x:is>
          <x:t xml:space="preserve">TOTAL</x:t>
        </x:is>
      </x:c>
      <x:c r="G10" s="19">
        <x:f>SUM(G5:G9)</x:f>
        <x:v>17656.5</x:v>
      </x:c>
      <x:c r="H10" s="19">
        <x:f>SUM(H5:H9)</x:f>
        <x:v>17656.5</x:v>
      </x:c>
    </x:row>
    <x:row r="11" ht="18" customHeight="1">
      <x:c r="A11" s="21" t="n"/>
      <x:c r="B11" s="21" t="n"/>
      <x:c r="C11" s="21" t="n"/>
      <x:c r="D11" s="21" t="n"/>
      <x:c r="E11" s="21" t="n"/>
      <x:c r="F11" s="27" t="inlineStr">
        <x:is>
          <x:t xml:space="preserve">Équilibre (Débits - Crédits)</x:t>
        </x:is>
      </x:c>
      <x:c r="G11" s="21" t="n"/>
      <x:c r="H11" s="28">
        <x:f>G10-H10</x:f>
        <x:v>0</x:v>
      </x:c>
    </x:row>
    <x:row r="14" ht="22" customHeight="1">
      <x:c r="A14" s="2" t="inlineStr">
        <x:is>
          <x:t xml:space="preserve">Paiement (si TVA à payer)</x:t>
        </x:is>
      </x:c>
    </x:row>
    <x:row r="15" ht="22" customHeight="1">
      <x:c r="A15" s="6" t="inlineStr">
        <x:is>
          <x:t xml:space="preserve">Date</x:t>
        </x:is>
      </x:c>
      <x:c r="B15" s="6" t="inlineStr">
        <x:is>
          <x:t xml:space="preserve">Journal</x:t>
        </x:is>
      </x:c>
      <x:c r="C15" s="6" t="inlineStr">
        <x:is>
          <x:t xml:space="preserve">Pièce</x:t>
        </x:is>
      </x:c>
      <x:c r="D15" s="6" t="inlineStr">
        <x:is>
          <x:t xml:space="preserve">Libellé</x:t>
        </x:is>
      </x:c>
      <x:c r="E15" s="6" t="inlineStr">
        <x:is>
          <x:t xml:space="preserve">Compte</x:t>
        </x:is>
      </x:c>
      <x:c r="F15" s="6" t="inlineStr">
        <x:is>
          <x:t xml:space="preserve">Intitulé</x:t>
        </x:is>
      </x:c>
      <x:c r="G15" s="6" t="inlineStr">
        <x:is>
          <x:t xml:space="preserve">Débit</x:t>
        </x:is>
      </x:c>
      <x:c r="H15" s="6" t="inlineStr">
        <x:is>
          <x:t xml:space="preserve">Crédit</x:t>
        </x:is>
      </x:c>
    </x:row>
    <x:row r="16">
      <x:c r="A16" s="35">
        <x:f>Paramètres!$B$6</x:f>
        <x:v>46053</x:v>
      </x:c>
      <x:c r="B16" s="7" t="inlineStr">
        <x:is>
          <x:t xml:space="preserve">BANQUE</x:t>
        </x:is>
      </x:c>
      <x:c r="C16" s="7" t="str">
        <x:f>Paramètres!$B$4</x:f>
        <x:v>Janv 2026</x:v>
      </x:c>
      <x:c r="D16" s="8" t="inlineStr">
        <x:is>
          <x:t xml:space="preserve">Règlement TVA</x:t>
        </x:is>
      </x:c>
      <x:c r="E16" s="7" t="inlineStr">
        <x:is>
          <x:t xml:space="preserve">44551</x:t>
        </x:is>
      </x:c>
      <x:c r="F16" s="8" t="inlineStr">
        <x:is>
          <x:t xml:space="preserve">TVA à décaisser</x:t>
        </x:is>
      </x:c>
      <x:c r="G16" s="15">
        <x:f>IF(Calculs!$F$14&gt;0,Calculs!$F$14,0)</x:f>
        <x:v>7575.5</x:v>
      </x:c>
      <x:c r="H16" s="15" t="n">
        <x:v>0</x:v>
      </x:c>
    </x:row>
    <x:row r="17">
      <x:c r="A17" s="35">
        <x:f>Paramètres!$B$6</x:f>
        <x:v>46053</x:v>
      </x:c>
      <x:c r="B17" s="7" t="inlineStr">
        <x:is>
          <x:t xml:space="preserve">BANQUE</x:t>
        </x:is>
      </x:c>
      <x:c r="C17" s="7" t="str">
        <x:f>Paramètres!$B$4</x:f>
        <x:v>Janv 2026</x:v>
      </x:c>
      <x:c r="D17" s="8" t="inlineStr">
        <x:is>
          <x:t xml:space="preserve">Règlement TVA</x:t>
        </x:is>
      </x:c>
      <x:c r="E17" s="7" t="inlineStr">
        <x:is>
          <x:t xml:space="preserve">512</x:t>
        </x:is>
      </x:c>
      <x:c r="F17" s="8" t="inlineStr">
        <x:is>
          <x:t xml:space="preserve">Banque</x:t>
        </x:is>
      </x:c>
      <x:c r="G17" s="15" t="n">
        <x:v>0</x:v>
      </x:c>
      <x:c r="H17" s="15">
        <x:f>IF(Calculs!$F$14&gt;0,Calculs!$F$14,0)</x:f>
        <x:v>7575.5</x:v>
      </x:c>
    </x:row>
    <x:row r="18" ht="20" customHeight="1">
      <x:c r="A18" s="18" t="n"/>
      <x:c r="B18" s="18" t="n"/>
      <x:c r="C18" s="18" t="n"/>
      <x:c r="D18" s="18" t="n"/>
      <x:c r="E18" s="18" t="n"/>
      <x:c r="F18" s="26" t="inlineStr">
        <x:is>
          <x:t xml:space="preserve">TOTAL</x:t>
        </x:is>
      </x:c>
      <x:c r="G18" s="29">
        <x:f>SUM(G16:G17)</x:f>
        <x:v>7575.5</x:v>
      </x:c>
      <x:c r="H18" s="29">
        <x:f>SUM(H16:H17)</x:f>
        <x:v>7575.5</x:v>
      </x:c>
    </x:row>
    <x:row r="19">
      <x:c r="A19" s="21" t="n"/>
      <x:c r="B19" s="21" t="n"/>
      <x:c r="C19" s="21" t="n"/>
      <x:c r="D19" s="21" t="n"/>
      <x:c r="E19" s="21" t="n"/>
      <x:c r="F19" s="27" t="inlineStr">
        <x:is>
          <x:t xml:space="preserve">Équilibre (Débits - Crédits)</x:t>
        </x:is>
      </x:c>
      <x:c r="G19" s="21" t="n"/>
      <x:c r="H19" s="28">
        <x:f>G18-H18</x:f>
        <x:v>0</x:v>
      </x:c>
    </x:row>
  </x:sheetData>
  <x:mergeCells>
    <x:mergeCell ref="A3:H3"/>
    <x:mergeCell ref="A14:H14"/>
    <x:mergeCell ref="A1:H1"/>
  </x:mergeCells>
  <x:pageMargins left="0.7" right="0.7" top="0.75" bottom="0.75" header="0.3" footer="0.3"/>
</x:worksheet>
</file>