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ntièmes chauff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€"/>
  </numFmts>
  <fonts count="4">
    <font>
      <name val="Calibri"/>
      <family val="2"/>
      <color theme="1"/>
      <sz val="11"/>
      <scheme val="minor"/>
    </font>
    <font>
      <b val="1"/>
      <color rgb="001F4E78"/>
      <sz val="16"/>
    </font>
    <font>
      <b val="1"/>
      <color rgb="001F4E78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  <xf numFmtId="0" fontId="2" fillId="0" borderId="0" pivotButton="0" quotePrefix="0" xfId="0"/>
    <xf numFmtId="164" fontId="0" fillId="2" borderId="1" pivotButton="0" quotePrefix="0" xfId="0"/>
    <xf numFmtId="1" fontId="0" fillId="2" borderId="1" pivotButton="0" quotePrefix="0" xfId="0"/>
    <xf numFmtId="0" fontId="3" fillId="0" borderId="1" applyAlignment="1" pivotButton="0" quotePrefix="0" xfId="0">
      <alignment horizontal="center" wrapText="1"/>
    </xf>
    <xf numFmtId="0" fontId="0" fillId="0" borderId="1" pivotButton="0" quotePrefix="0" xfId="0"/>
    <xf numFmtId="2" fontId="0" fillId="2" borderId="1" pivotButton="0" quotePrefix="0" xfId="0"/>
    <xf numFmtId="2" fontId="0" fillId="3" borderId="1" pivotButton="0" quotePrefix="0" xfId="0"/>
    <xf numFmtId="164" fontId="0" fillId="3" borderId="1" pivotButton="0" quotePrefix="0" xfId="0"/>
    <xf numFmtId="10" fontId="0" fillId="3" borderId="1" pivotButton="0" quotePrefix="0" xfId="0"/>
    <xf numFmtId="0" fontId="3" fillId="0" borderId="1" pivotButton="0" quotePrefix="0" xfId="0"/>
    <xf numFmtId="0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selection activeCell="A1" sqref="A1"/>
    </sheetView>
  </sheetViews>
  <sheetFormatPr baseColWidth="8" defaultRowHeight="15"/>
  <cols>
    <col width="10" customWidth="1" min="1" max="1"/>
    <col width="30" customWidth="1" min="2" max="2"/>
    <col width="24" customWidth="1" min="3" max="3"/>
    <col width="24" customWidth="1" min="4" max="4"/>
    <col width="22" customWidth="1" min="5" max="5"/>
    <col width="18" customWidth="1" min="6" max="6"/>
    <col width="22" customWidth="1" min="7" max="7"/>
    <col width="18" customWidth="1" min="8" max="8"/>
  </cols>
  <sheetData>
    <row r="1">
      <c r="A1" s="1" t="inlineStr">
        <is>
          <t>Calculateur de tantièmes de chauffage collectif</t>
        </is>
      </c>
    </row>
    <row r="3">
      <c r="A3" s="2" t="inlineStr">
        <is>
          <t>Saisissez vos données en jaune (lots, surfaces/puissances, coefficients, montant des charges). Les tantièmes et la part de charges chauffage se calculent automatiquement en bleu.</t>
        </is>
      </c>
    </row>
    <row r="4"/>
    <row r="6">
      <c r="A6" s="3" t="inlineStr">
        <is>
          <t>Montant total des charges de chauffage à répartir (€)</t>
        </is>
      </c>
      <c r="B6" s="4" t="n">
        <v>5000</v>
      </c>
    </row>
    <row r="7">
      <c r="A7" s="3" t="inlineStr">
        <is>
          <t>Base totale des tantièmes de chauffage (ex. 1000 ou 10000)</t>
        </is>
      </c>
      <c r="B7" s="5" t="n">
        <v>1000</v>
      </c>
    </row>
    <row r="9">
      <c r="A9" s="6" t="inlineStr">
        <is>
          <t>Lot</t>
        </is>
      </c>
      <c r="B9" s="6" t="inlineStr">
        <is>
          <t>Description</t>
        </is>
      </c>
      <c r="C9" s="6" t="inlineStr">
        <is>
          <t>Surface / puissance de référence</t>
        </is>
      </c>
      <c r="D9" s="6" t="inlineStr">
        <is>
          <t>Coefficient de pondération chauffage</t>
        </is>
      </c>
      <c r="E9" s="6" t="inlineStr">
        <is>
          <t>Base pondérée chauffage</t>
        </is>
      </c>
      <c r="F9" s="6" t="inlineStr">
        <is>
          <t>Tantièmes chauffage</t>
        </is>
      </c>
      <c r="G9" s="6" t="inlineStr">
        <is>
          <t>Part des charges chauffage (€)</t>
        </is>
      </c>
      <c r="H9" s="6" t="inlineStr">
        <is>
          <t>Part des charges (%)</t>
        </is>
      </c>
    </row>
    <row r="10">
      <c r="A10" s="7" t="inlineStr">
        <is>
          <t>Lot 1</t>
        </is>
      </c>
      <c r="B10" s="7" t="inlineStr">
        <is>
          <t>T2 – 1er étage</t>
        </is>
      </c>
      <c r="C10" s="8" t="n">
        <v>55</v>
      </c>
      <c r="D10" s="8" t="n">
        <v>1</v>
      </c>
      <c r="E10" s="9">
        <f>IF(AND(C10&gt;0,D10&gt;0),C10*D10,0)</f>
        <v/>
      </c>
      <c r="F10" s="9">
        <f>IF($E$26&gt;0,E10/$E$26*$B$7,0)</f>
        <v/>
      </c>
      <c r="G10" s="10">
        <f>IF(AND($B$7&gt;0,$B$6&gt;0),F10/$B$7*$B$6,0)</f>
        <v/>
      </c>
      <c r="H10" s="11">
        <f>IF($B$6&gt;0,G10/$B$6,0)</f>
        <v/>
      </c>
    </row>
    <row r="11">
      <c r="A11" s="7" t="inlineStr">
        <is>
          <t>Lot 2</t>
        </is>
      </c>
      <c r="B11" s="7" t="inlineStr">
        <is>
          <t>T3 – 2e étage</t>
        </is>
      </c>
      <c r="C11" s="8" t="n">
        <v>68</v>
      </c>
      <c r="D11" s="8" t="n">
        <v>1.05</v>
      </c>
      <c r="E11" s="9">
        <f>IF(AND(C11&gt;0,D11&gt;0),C11*D11,0)</f>
        <v/>
      </c>
      <c r="F11" s="9">
        <f>IF($E$26&gt;0,E11/$E$26*$B$7,0)</f>
        <v/>
      </c>
      <c r="G11" s="10">
        <f>IF(AND($B$7&gt;0,$B$6&gt;0),F11/$B$7*$B$6,0)</f>
        <v/>
      </c>
      <c r="H11" s="11">
        <f>IF($B$6&gt;0,G11/$B$6,0)</f>
        <v/>
      </c>
    </row>
    <row r="12">
      <c r="A12" s="7" t="inlineStr">
        <is>
          <t>Lot 3</t>
        </is>
      </c>
      <c r="B12" s="7" t="inlineStr">
        <is>
          <t>Studio – RDC</t>
        </is>
      </c>
      <c r="C12" s="8" t="n">
        <v>28</v>
      </c>
      <c r="D12" s="8" t="n">
        <v>0.9</v>
      </c>
      <c r="E12" s="9">
        <f>IF(AND(C12&gt;0,D12&gt;0),C12*D12,0)</f>
        <v/>
      </c>
      <c r="F12" s="9">
        <f>IF($E$26&gt;0,E12/$E$26*$B$7,0)</f>
        <v/>
      </c>
      <c r="G12" s="10">
        <f>IF(AND($B$7&gt;0,$B$6&gt;0),F12/$B$7*$B$6,0)</f>
        <v/>
      </c>
      <c r="H12" s="11">
        <f>IF($B$6&gt;0,G12/$B$6,0)</f>
        <v/>
      </c>
    </row>
    <row r="13">
      <c r="A13" s="7" t="n"/>
      <c r="B13" s="7" t="n"/>
      <c r="C13" s="8" t="n"/>
      <c r="D13" s="8" t="n"/>
      <c r="E13" s="9">
        <f>IF(AND(C13&gt;0,D13&gt;0),C13*D13,0)</f>
        <v/>
      </c>
      <c r="F13" s="9">
        <f>IF($E$26&gt;0,E13/$E$26*$B$7,0)</f>
        <v/>
      </c>
      <c r="G13" s="10">
        <f>IF(AND($B$7&gt;0,$B$6&gt;0),F13/$B$7*$B$6,0)</f>
        <v/>
      </c>
      <c r="H13" s="11">
        <f>IF($B$6&gt;0,G13/$B$6,0)</f>
        <v/>
      </c>
    </row>
    <row r="14">
      <c r="A14" s="7" t="n"/>
      <c r="B14" s="7" t="n"/>
      <c r="C14" s="8" t="n"/>
      <c r="D14" s="8" t="n"/>
      <c r="E14" s="9">
        <f>IF(AND(C14&gt;0,D14&gt;0),C14*D14,0)</f>
        <v/>
      </c>
      <c r="F14" s="9">
        <f>IF($E$26&gt;0,E14/$E$26*$B$7,0)</f>
        <v/>
      </c>
      <c r="G14" s="10">
        <f>IF(AND($B$7&gt;0,$B$6&gt;0),F14/$B$7*$B$6,0)</f>
        <v/>
      </c>
      <c r="H14" s="11">
        <f>IF($B$6&gt;0,G14/$B$6,0)</f>
        <v/>
      </c>
    </row>
    <row r="15">
      <c r="A15" s="7" t="n"/>
      <c r="B15" s="7" t="n"/>
      <c r="C15" s="8" t="n"/>
      <c r="D15" s="8" t="n"/>
      <c r="E15" s="9">
        <f>IF(AND(C15&gt;0,D15&gt;0),C15*D15,0)</f>
        <v/>
      </c>
      <c r="F15" s="9">
        <f>IF($E$26&gt;0,E15/$E$26*$B$7,0)</f>
        <v/>
      </c>
      <c r="G15" s="10">
        <f>IF(AND($B$7&gt;0,$B$6&gt;0),F15/$B$7*$B$6,0)</f>
        <v/>
      </c>
      <c r="H15" s="11">
        <f>IF($B$6&gt;0,G15/$B$6,0)</f>
        <v/>
      </c>
    </row>
    <row r="16">
      <c r="A16" s="7" t="n"/>
      <c r="B16" s="7" t="n"/>
      <c r="C16" s="8" t="n"/>
      <c r="D16" s="8" t="n"/>
      <c r="E16" s="9">
        <f>IF(AND(C16&gt;0,D16&gt;0),C16*D16,0)</f>
        <v/>
      </c>
      <c r="F16" s="9">
        <f>IF($E$26&gt;0,E16/$E$26*$B$7,0)</f>
        <v/>
      </c>
      <c r="G16" s="10">
        <f>IF(AND($B$7&gt;0,$B$6&gt;0),F16/$B$7*$B$6,0)</f>
        <v/>
      </c>
      <c r="H16" s="11">
        <f>IF($B$6&gt;0,G16/$B$6,0)</f>
        <v/>
      </c>
    </row>
    <row r="17">
      <c r="A17" s="7" t="n"/>
      <c r="B17" s="7" t="n"/>
      <c r="C17" s="8" t="n"/>
      <c r="D17" s="8" t="n"/>
      <c r="E17" s="9">
        <f>IF(AND(C17&gt;0,D17&gt;0),C17*D17,0)</f>
        <v/>
      </c>
      <c r="F17" s="9">
        <f>IF($E$26&gt;0,E17/$E$26*$B$7,0)</f>
        <v/>
      </c>
      <c r="G17" s="10">
        <f>IF(AND($B$7&gt;0,$B$6&gt;0),F17/$B$7*$B$6,0)</f>
        <v/>
      </c>
      <c r="H17" s="11">
        <f>IF($B$6&gt;0,G17/$B$6,0)</f>
        <v/>
      </c>
    </row>
    <row r="18">
      <c r="A18" s="7" t="n"/>
      <c r="B18" s="7" t="n"/>
      <c r="C18" s="8" t="n"/>
      <c r="D18" s="8" t="n"/>
      <c r="E18" s="9">
        <f>IF(AND(C18&gt;0,D18&gt;0),C18*D18,0)</f>
        <v/>
      </c>
      <c r="F18" s="9">
        <f>IF($E$26&gt;0,E18/$E$26*$B$7,0)</f>
        <v/>
      </c>
      <c r="G18" s="10">
        <f>IF(AND($B$7&gt;0,$B$6&gt;0),F18/$B$7*$B$6,0)</f>
        <v/>
      </c>
      <c r="H18" s="11">
        <f>IF($B$6&gt;0,G18/$B$6,0)</f>
        <v/>
      </c>
    </row>
    <row r="19">
      <c r="A19" s="7" t="n"/>
      <c r="B19" s="7" t="n"/>
      <c r="C19" s="8" t="n"/>
      <c r="D19" s="8" t="n"/>
      <c r="E19" s="9">
        <f>IF(AND(C19&gt;0,D19&gt;0),C19*D19,0)</f>
        <v/>
      </c>
      <c r="F19" s="9">
        <f>IF($E$26&gt;0,E19/$E$26*$B$7,0)</f>
        <v/>
      </c>
      <c r="G19" s="10">
        <f>IF(AND($B$7&gt;0,$B$6&gt;0),F19/$B$7*$B$6,0)</f>
        <v/>
      </c>
      <c r="H19" s="11">
        <f>IF($B$6&gt;0,G19/$B$6,0)</f>
        <v/>
      </c>
    </row>
    <row r="20">
      <c r="A20" s="7" t="n"/>
      <c r="B20" s="7" t="n"/>
      <c r="C20" s="8" t="n"/>
      <c r="D20" s="8" t="n"/>
      <c r="E20" s="9">
        <f>IF(AND(C20&gt;0,D20&gt;0),C20*D20,0)</f>
        <v/>
      </c>
      <c r="F20" s="9">
        <f>IF($E$26&gt;0,E20/$E$26*$B$7,0)</f>
        <v/>
      </c>
      <c r="G20" s="10">
        <f>IF(AND($B$7&gt;0,$B$6&gt;0),F20/$B$7*$B$6,0)</f>
        <v/>
      </c>
      <c r="H20" s="11">
        <f>IF($B$6&gt;0,G20/$B$6,0)</f>
        <v/>
      </c>
    </row>
    <row r="21">
      <c r="A21" s="7" t="n"/>
      <c r="B21" s="7" t="n"/>
      <c r="C21" s="8" t="n"/>
      <c r="D21" s="8" t="n"/>
      <c r="E21" s="9">
        <f>IF(AND(C21&gt;0,D21&gt;0),C21*D21,0)</f>
        <v/>
      </c>
      <c r="F21" s="9">
        <f>IF($E$26&gt;0,E21/$E$26*$B$7,0)</f>
        <v/>
      </c>
      <c r="G21" s="10">
        <f>IF(AND($B$7&gt;0,$B$6&gt;0),F21/$B$7*$B$6,0)</f>
        <v/>
      </c>
      <c r="H21" s="11">
        <f>IF($B$6&gt;0,G21/$B$6,0)</f>
        <v/>
      </c>
    </row>
    <row r="22">
      <c r="A22" s="7" t="n"/>
      <c r="B22" s="7" t="n"/>
      <c r="C22" s="8" t="n"/>
      <c r="D22" s="8" t="n"/>
      <c r="E22" s="9">
        <f>IF(AND(C22&gt;0,D22&gt;0),C22*D22,0)</f>
        <v/>
      </c>
      <c r="F22" s="9">
        <f>IF($E$26&gt;0,E22/$E$26*$B$7,0)</f>
        <v/>
      </c>
      <c r="G22" s="10">
        <f>IF(AND($B$7&gt;0,$B$6&gt;0),F22/$B$7*$B$6,0)</f>
        <v/>
      </c>
      <c r="H22" s="11">
        <f>IF($B$6&gt;0,G22/$B$6,0)</f>
        <v/>
      </c>
    </row>
    <row r="23">
      <c r="A23" s="7" t="n"/>
      <c r="B23" s="7" t="n"/>
      <c r="C23" s="8" t="n"/>
      <c r="D23" s="8" t="n"/>
      <c r="E23" s="9">
        <f>IF(AND(C23&gt;0,D23&gt;0),C23*D23,0)</f>
        <v/>
      </c>
      <c r="F23" s="9">
        <f>IF($E$26&gt;0,E23/$E$26*$B$7,0)</f>
        <v/>
      </c>
      <c r="G23" s="10">
        <f>IF(AND($B$7&gt;0,$B$6&gt;0),F23/$B$7*$B$6,0)</f>
        <v/>
      </c>
      <c r="H23" s="11">
        <f>IF($B$6&gt;0,G23/$B$6,0)</f>
        <v/>
      </c>
    </row>
    <row r="24">
      <c r="A24" s="7" t="n"/>
      <c r="B24" s="7" t="n"/>
      <c r="C24" s="8" t="n"/>
      <c r="D24" s="8" t="n"/>
      <c r="E24" s="9">
        <f>IF(AND(C24&gt;0,D24&gt;0),C24*D24,0)</f>
        <v/>
      </c>
      <c r="F24" s="9">
        <f>IF($E$26&gt;0,E24/$E$26*$B$7,0)</f>
        <v/>
      </c>
      <c r="G24" s="10">
        <f>IF(AND($B$7&gt;0,$B$6&gt;0),F24/$B$7*$B$6,0)</f>
        <v/>
      </c>
      <c r="H24" s="11">
        <f>IF($B$6&gt;0,G24/$B$6,0)</f>
        <v/>
      </c>
    </row>
    <row r="26">
      <c r="A26" s="12" t="inlineStr">
        <is>
          <t>TOTAL</t>
        </is>
      </c>
      <c r="E26" s="13">
        <f>SUM(E10:E24)</f>
        <v/>
      </c>
      <c r="G26" s="13">
        <f>SUM(G10:G24)</f>
        <v/>
      </c>
      <c r="H26" s="11">
        <f>IF(B6&gt;0,G26/B6,0)</f>
        <v/>
      </c>
    </row>
  </sheetData>
  <mergeCells count="2">
    <mergeCell ref="A3:H4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2026-01-03T06:03:01Z</dcterms:created>
  <dcterms:modified xmlns:dcterms="http://purl.org/dc/terms/" xmlns:xsi="http://www.w3.org/2001/XMLSchema-instance" xsi:type="dcterms:W3CDTF">2026-01-03T06:03:01Z</dcterms:modified>
</cp:coreProperties>
</file>