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s_Imm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003366"/>
      <sz val="14"/>
    </font>
    <font>
      <b val="1"/>
      <color rgb="00003366"/>
      <sz val="11"/>
    </font>
    <font>
      <b val="1"/>
      <sz val="9"/>
    </font>
    <font>
      <sz val="9"/>
    </font>
    <font>
      <i val="1"/>
      <color rgb="00555555"/>
      <sz val="8"/>
    </font>
  </fonts>
  <fills count="4">
    <fill>
      <patternFill/>
    </fill>
    <fill>
      <patternFill patternType="gray125"/>
    </fill>
    <fill>
      <patternFill patternType="solid">
        <fgColor rgb="00E6F0FA"/>
      </patternFill>
    </fill>
    <fill>
      <patternFill patternType="solid">
        <fgColor rgb="00CCDD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2" borderId="0" pivotButton="0" quotePrefix="0" xfId="0"/>
    <xf numFmtId="0" fontId="4" fillId="0" borderId="0" pivotButton="0" quotePrefix="0" xfId="0"/>
    <xf numFmtId="0" fontId="2" fillId="0" borderId="0" applyAlignment="1" pivotButton="0" quotePrefix="0" xfId="0">
      <alignment horizontal="center"/>
    </xf>
    <xf numFmtId="0" fontId="3" fillId="3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Cash-flow mensuel par scénario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'Calculs_Immo'!$E$5:$G$5</f>
            </numRef>
          </cat>
          <val>
            <numRef>
              <f>'Calculs_Immo'!$E$10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'Calculs_Immo'!$E$5:$G$5</f>
            </numRef>
          </cat>
          <val>
            <numRef>
              <f>'Calculs_Immo'!$F$10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cat>
            <numRef>
              <f>'Calculs_Immo'!$E$5:$G$5</f>
            </numRef>
          </cat>
          <val>
            <numRef>
              <f>'Calculs_Immo'!$G$10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Scénarios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 / mois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13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5"/>
  <sheetViews>
    <sheetView workbookViewId="0">
      <selection activeCell="A1" sqref="A1"/>
    </sheetView>
  </sheetViews>
  <sheetFormatPr baseColWidth="8" defaultRowHeight="15"/>
  <cols>
    <col width="34" customWidth="1" min="1" max="1"/>
    <col width="18" customWidth="1" min="2" max="2"/>
    <col width="2" customWidth="1" min="3" max="3"/>
    <col width="2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FICHE TECHNIQUE &amp; CALCULS – BIEN IMMOBILIER LOCATIF</t>
        </is>
      </c>
    </row>
    <row r="3">
      <c r="A3" s="2" t="inlineStr">
        <is>
          <t>1. Paramètres principaux du bien</t>
        </is>
      </c>
    </row>
    <row r="4">
      <c r="A4" s="3" t="inlineStr">
        <is>
          <t>Prix net vendeur (€) :</t>
        </is>
      </c>
      <c r="B4" s="4" t="n">
        <v>200000</v>
      </c>
      <c r="D4" s="5" t="inlineStr">
        <is>
          <t>Scénarios de rendement (A / B / C)</t>
        </is>
      </c>
    </row>
    <row r="5">
      <c r="A5" s="3" t="inlineStr">
        <is>
          <t>Frais d’agence à la charge de l’acheteur (€) :</t>
        </is>
      </c>
      <c r="B5" s="4" t="n">
        <v>10000</v>
      </c>
      <c r="D5" s="6" t="inlineStr">
        <is>
          <t>Paramètre</t>
        </is>
      </c>
      <c r="E5" s="6" t="inlineStr">
        <is>
          <t>Scénario A (prudent)</t>
        </is>
      </c>
      <c r="F5" s="6" t="inlineStr">
        <is>
          <t>Scénario B (neutre)</t>
        </is>
      </c>
      <c r="G5" s="6" t="inlineStr">
        <is>
          <t>Scénario C (optimiste)</t>
        </is>
      </c>
    </row>
    <row r="6">
      <c r="A6" s="3" t="inlineStr">
        <is>
          <t>Frais de notaire estimés (€) :</t>
        </is>
      </c>
      <c r="B6" s="4" t="n">
        <v>15000</v>
      </c>
      <c r="D6" s="3" t="inlineStr">
        <is>
          <t>Loyer mensuel considéré (€) :</t>
        </is>
      </c>
      <c r="E6" s="4">
        <f>B9</f>
        <v/>
      </c>
      <c r="F6" s="4">
        <f>B9</f>
        <v/>
      </c>
      <c r="G6" s="4">
        <f>B9</f>
        <v/>
      </c>
    </row>
    <row r="7">
      <c r="A7" s="3" t="inlineStr">
        <is>
          <t>Travaux immédiats prévus (€) :</t>
        </is>
      </c>
      <c r="B7" s="4" t="n">
        <v>20000</v>
      </c>
      <c r="D7" s="3" t="inlineStr">
        <is>
          <t>Vacance locative (%) :</t>
        </is>
      </c>
      <c r="E7" s="4" t="n">
        <v>0.08</v>
      </c>
      <c r="F7" s="4" t="n">
        <v>0.05</v>
      </c>
      <c r="G7" s="4" t="n">
        <v>0.02</v>
      </c>
    </row>
    <row r="8">
      <c r="A8" s="3" t="inlineStr">
        <is>
          <t>Autres frais d’acquisition (garantie, dossier, etc.) (€) :</t>
        </is>
      </c>
      <c r="B8" s="4" t="n">
        <v>3000</v>
      </c>
      <c r="D8" s="3" t="inlineStr">
        <is>
          <t>Charges annuelles (€) :</t>
        </is>
      </c>
      <c r="E8" s="4">
        <f>B25</f>
        <v/>
      </c>
      <c r="F8" s="4">
        <f>B25</f>
        <v/>
      </c>
      <c r="G8" s="4">
        <f>B25</f>
        <v/>
      </c>
    </row>
    <row r="9">
      <c r="A9" s="3" t="inlineStr">
        <is>
          <t>Loyer mensuel cible (hors charges) (€) :</t>
        </is>
      </c>
      <c r="B9" s="4" t="n">
        <v>1200</v>
      </c>
      <c r="D9" s="3" t="inlineStr">
        <is>
          <t>Mensualité de crédit (€) :</t>
        </is>
      </c>
      <c r="E9" s="4">
        <f>B36</f>
        <v/>
      </c>
      <c r="F9" s="4">
        <f>B36</f>
        <v/>
      </c>
      <c r="G9" s="4">
        <f>B36</f>
        <v/>
      </c>
    </row>
    <row r="10">
      <c r="A10" s="3" t="inlineStr">
        <is>
          <t>Charges locatives mensuelles à la charge du propriétaire (€) :</t>
        </is>
      </c>
      <c r="B10" s="4" t="n">
        <v>150</v>
      </c>
      <c r="D10" s="3" t="inlineStr">
        <is>
          <t>Cash-flow mensuel (€) :</t>
        </is>
      </c>
      <c r="E10" s="4">
        <f>IFERROR(E6*(1-E7)-E8/12-E9,"")</f>
        <v/>
      </c>
      <c r="F10" s="4">
        <f>IFERROR(F6*(1-F7)-F8/12-F9,"")</f>
        <v/>
      </c>
      <c r="G10" s="4">
        <f>IFERROR(G6*(1-G7)-G8/12-G9,"")</f>
        <v/>
      </c>
    </row>
    <row r="11">
      <c r="A11" s="3" t="inlineStr">
        <is>
          <t>Taxe foncière annuelle (€) :</t>
        </is>
      </c>
      <c r="B11" s="4" t="n">
        <v>1200</v>
      </c>
      <c r="D11" s="3" t="inlineStr">
        <is>
          <t>Rendement net (%) :</t>
        </is>
      </c>
      <c r="E11" s="4">
        <f>IFERROR(IF($B$23&gt;0,(E6*12*(1-E7)-E8)/$B$23*100,""),"")</f>
        <v/>
      </c>
      <c r="F11" s="4">
        <f>IFERROR(IF($B$23&gt;0,(F6*12*(1-F7)-F8)/$B$23*100,""),"")</f>
        <v/>
      </c>
      <c r="G11" s="4">
        <f>IFERROR(IF($B$23&gt;0,(G6*12*(1-G7)-G8)/$B$23*100,""),"")</f>
        <v/>
      </c>
    </row>
    <row r="12">
      <c r="A12" s="3" t="inlineStr">
        <is>
          <t>Assurance PNO / propriétaire annuelle (€) :</t>
        </is>
      </c>
      <c r="B12" s="4" t="n">
        <v>200</v>
      </c>
    </row>
    <row r="20">
      <c r="A20" s="3" t="inlineStr">
        <is>
          <t>Vacance locative estimée (%) :</t>
        </is>
      </c>
      <c r="B20" s="4" t="n">
        <v>0.05</v>
      </c>
    </row>
    <row r="22">
      <c r="A22" s="2" t="inlineStr">
        <is>
          <t>2. Calculs de base</t>
        </is>
      </c>
    </row>
    <row r="23">
      <c r="A23" s="3" t="inlineStr">
        <is>
          <t>Coût total d’acquisition (€) :</t>
        </is>
      </c>
      <c r="B23" s="4">
        <f>IFERROR(B4+B5+B6+B7+B8,0)</f>
        <v/>
      </c>
    </row>
    <row r="24">
      <c r="A24" s="3" t="inlineStr">
        <is>
          <t>Loyer annuel hors charges (€) :</t>
        </is>
      </c>
      <c r="B24" s="4">
        <f>IFERROR(B9*12,0)</f>
        <v/>
      </c>
    </row>
    <row r="25">
      <c r="A25" s="3" t="inlineStr">
        <is>
          <t>Charges annuelles supportées par le propriétaire (€) :</t>
        </is>
      </c>
      <c r="B25" s="4">
        <f>IFERROR(B10*12+B11+B12,0)</f>
        <v/>
      </c>
    </row>
    <row r="26">
      <c r="A26" s="3" t="inlineStr">
        <is>
          <t>Rendement brut (%) :</t>
        </is>
      </c>
      <c r="B26" s="4">
        <f>IFERROR(IF(B23&gt;0,B24/B23*100,""),"")</f>
        <v/>
      </c>
    </row>
    <row r="27">
      <c r="A27" s="3" t="inlineStr">
        <is>
          <t>Rendement net de charges (%) :</t>
        </is>
      </c>
      <c r="B27" s="4">
        <f>IFERROR(IF(B23&gt;0,(B24-B25)/B23*100,""),"")</f>
        <v/>
      </c>
    </row>
    <row r="29">
      <c r="A29" s="2" t="inlineStr">
        <is>
          <t>3. Financement et mensualité de crédit</t>
        </is>
      </c>
    </row>
    <row r="30">
      <c r="A30" s="3" t="inlineStr">
        <is>
          <t>Apport personnel (€) :</t>
        </is>
      </c>
      <c r="B30" s="4" t="n">
        <v>40000</v>
      </c>
    </row>
    <row r="31">
      <c r="A31" s="3" t="inlineStr">
        <is>
          <t>Montant du prêt immobilier (€) :</t>
        </is>
      </c>
      <c r="B31" s="4">
        <f>IFERROR(B23-B30,0)</f>
        <v/>
      </c>
    </row>
    <row r="32">
      <c r="A32" s="3" t="inlineStr">
        <is>
          <t>Durée du prêt (années) :</t>
        </is>
      </c>
      <c r="B32" s="4" t="n">
        <v>20</v>
      </c>
    </row>
    <row r="33">
      <c r="A33" s="3" t="inlineStr">
        <is>
          <t>Taux nominal annuel (%) :</t>
        </is>
      </c>
      <c r="B33" s="4" t="n">
        <v>0.04</v>
      </c>
    </row>
    <row r="34">
      <c r="A34" s="3" t="inlineStr">
        <is>
          <t>Mensualité estimée hors assurance (€) :</t>
        </is>
      </c>
      <c r="B34" s="4">
        <f>IFERROR(IF(AND(B31&gt;0,B32&gt;0,B33&gt;0),-PMT(B33/12,B32*12,B31),""),"")</f>
        <v/>
      </c>
    </row>
    <row r="35">
      <c r="A35" s="3" t="inlineStr">
        <is>
          <t>Assurance emprunteur mensuelle (€) :</t>
        </is>
      </c>
      <c r="B35" s="4" t="n">
        <v>30</v>
      </c>
    </row>
    <row r="36">
      <c r="A36" s="3" t="inlineStr">
        <is>
          <t>Mensualité totale de crédit (€) :</t>
        </is>
      </c>
      <c r="B36" s="4">
        <f>IFERROR(B34+B35,"")</f>
        <v/>
      </c>
    </row>
    <row r="38">
      <c r="A38" s="2" t="inlineStr">
        <is>
          <t>4. Cash-flow mensuel et effort d’épargne</t>
        </is>
      </c>
    </row>
    <row r="39">
      <c r="A39" s="3" t="inlineStr">
        <is>
          <t>Loyer moyen encaissé par mois (€) :</t>
        </is>
      </c>
      <c r="B39" s="4">
        <f>IFERROR(B9*(1-B20),0)</f>
        <v/>
      </c>
    </row>
    <row r="40">
      <c r="A40" s="3" t="inlineStr">
        <is>
          <t>Charges mensuelles propriétaire (€) :</t>
        </is>
      </c>
      <c r="B40" s="4">
        <f>IFERROR(B25/12,0)</f>
        <v/>
      </c>
    </row>
    <row r="41">
      <c r="A41" s="3" t="inlineStr">
        <is>
          <t>Mensualité totale de crédit (€) :</t>
        </is>
      </c>
      <c r="B41" s="4">
        <f>IFERROR(B36,0)</f>
        <v/>
      </c>
    </row>
    <row r="42">
      <c r="A42" s="3" t="inlineStr">
        <is>
          <t>Cash-flow mensuel avant impôt (€) :</t>
        </is>
      </c>
      <c r="B42" s="4">
        <f>IFERROR(B39-B40-B41,"")</f>
        <v/>
      </c>
    </row>
    <row r="43">
      <c r="A43" s="3" t="inlineStr">
        <is>
          <t>Effort d’épargne mensuel (si cash-flow négatif) (€) :</t>
        </is>
      </c>
      <c r="B43" s="4">
        <f>IFERROR(IF(B42&lt;0,-B42,0),"")</f>
        <v/>
      </c>
    </row>
    <row r="45">
      <c r="A45" s="7" t="inlineStr">
        <is>
          <t>Remarque : les valeurs sont pré-remplies à titre d’exemple. Remplacez-les par vos propres données.</t>
        </is>
      </c>
    </row>
  </sheetData>
  <mergeCells count="2">
    <mergeCell ref="A1:G1"/>
    <mergeCell ref="D4:G4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2025-12-10T23:25:49Z</dcterms:created>
  <dcterms:modified xmlns:dcterms="http://purl.org/dc/terms/" xmlns:xsi="http://www.w3.org/2001/XMLSchema-instance" xsi:type="dcterms:W3CDTF">2025-12-10T23:25:49Z</dcterms:modified>
</cp:coreProperties>
</file>