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imulateur peinture" sheetId="1" r:id="rId1"/>
    <sheet name="pièces détaillées" sheetId="2" r:id="rId2"/>
    <sheet name="inventaire peinture" sheetId="3" r:id="rId3"/>
    <sheet name="checklist peinture" sheetId="4" r:id="rId4"/>
  </sheets>
  <calcPr calcId="124519" fullCalcOnLoad="1"/>
</workbook>
</file>

<file path=xl/sharedStrings.xml><?xml version="1.0" encoding="utf-8"?>
<sst xmlns="http://schemas.openxmlformats.org/spreadsheetml/2006/main" count="154" uniqueCount="127">
  <si>
    <t>Simulateur – Peinture Maison (murs &amp; plafonds)</t>
  </si>
  <si>
    <t>Contexte</t>
  </si>
  <si>
    <t>Ce modèle permet d’estimer les quantités de peinture et le budget pour une maison ou un appartement.
Vous pouvez saisir une surface globale ou partir du détail par pièce (onglet « pièces détaillées »).
Les cases bleues sont éditables, les résultats se calculent automatiquement en vert pâle.</t>
  </si>
  <si>
    <t>Paramètres d’entrée</t>
  </si>
  <si>
    <t>Type de projet</t>
  </si>
  <si>
    <t>Qualité de gamme</t>
  </si>
  <si>
    <t>Surface murs totale (m²)</t>
  </si>
  <si>
    <t>Surface plafonds totale (m²)</t>
  </si>
  <si>
    <t>Nombre de couches (murs)</t>
  </si>
  <si>
    <t>Nombre de couches (plafonds)</t>
  </si>
  <si>
    <t>Marge cible (%)</t>
  </si>
  <si>
    <t>TVA (%)</t>
  </si>
  <si>
    <t>Rénovation légère</t>
  </si>
  <si>
    <t>Standard</t>
  </si>
  <si>
    <t>Peinture &amp; rendement (éditables)</t>
  </si>
  <si>
    <t>Rendement murs (m²/L)</t>
  </si>
  <si>
    <t>Prix/L peinture murs</t>
  </si>
  <si>
    <t>Rendement plafonds (m²/L)</t>
  </si>
  <si>
    <t>Prix/L peinture plafonds</t>
  </si>
  <si>
    <t>Forfait consommables (ruban, bâches, rouleaux)</t>
  </si>
  <si>
    <t>Taux horaire main-d’œuvre (€)</t>
  </si>
  <si>
    <t>Productivité moyenne (m²/h)</t>
  </si>
  <si>
    <t>Quantités calculées</t>
  </si>
  <si>
    <t>Murs – surface totale à peindre (m² x couches)</t>
  </si>
  <si>
    <t>Plafonds – surface totale à peindre (m² x couches)</t>
  </si>
  <si>
    <t>Litres nécessaires murs</t>
  </si>
  <si>
    <t>Litres nécessaires plafonds</t>
  </si>
  <si>
    <t>Litres murs à prévoir (arrondis)</t>
  </si>
  <si>
    <t>Litres plafonds à prévoir (arrondis)</t>
  </si>
  <si>
    <t>Coût peinture murs (HT)</t>
  </si>
  <si>
    <t>Coût peinture plafonds (HT)</t>
  </si>
  <si>
    <t>Consommables (HT)</t>
  </si>
  <si>
    <t>Temps &amp; main-d’œuvre (indicatif)</t>
  </si>
  <si>
    <t>Surface totale à peindre (murs+plafonds)</t>
  </si>
  <si>
    <t>Heures estimées</t>
  </si>
  <si>
    <t>Coût main-d’œuvre estimé (HT)</t>
  </si>
  <si>
    <t>Coût direct total (HT)</t>
  </si>
  <si>
    <t>Prix de vente conseillé (HT)</t>
  </si>
  <si>
    <t>Marge HT (€)</t>
  </si>
  <si>
    <t>Marge (%)</t>
  </si>
  <si>
    <t>Prix de vente TTC</t>
  </si>
  <si>
    <t>Lecture recommandée :
• Le coût direct additionne peintures, consommables et main-d’œuvre estimée.
• La marge est calculée en % du prix de vente conseillé HT.
• Ajustez la marge cible selon le type de projet, le risque et votre positionnement.</t>
  </si>
  <si>
    <t>Généré le 09/11/2025 21:22 – Paramètres éditables</t>
  </si>
  <si>
    <t>Détail par pièce – surfaces à peindre</t>
  </si>
  <si>
    <t>Renseignez longueur, largeur et hauteur sous plafond. Les surfaces sont calculées automatiquement.
Vous pouvez ensuite reporter la somme des surfaces dans l’onglet « simulateur peinture ».</t>
  </si>
  <si>
    <t>Pièce</t>
  </si>
  <si>
    <t>Type</t>
  </si>
  <si>
    <t>Longueur (m)</t>
  </si>
  <si>
    <t>Largeur (m)</t>
  </si>
  <si>
    <t>Hauteur (m)</t>
  </si>
  <si>
    <t>Ouvertures (m²)</t>
  </si>
  <si>
    <t>Murs à peindre (m²)</t>
  </si>
  <si>
    <t>Plafond (m²)</t>
  </si>
  <si>
    <t>Inclure ?</t>
  </si>
  <si>
    <t>Pièce 1</t>
  </si>
  <si>
    <t>Oui</t>
  </si>
  <si>
    <t>Pièce 2</t>
  </si>
  <si>
    <t>Pièce 3</t>
  </si>
  <si>
    <t>Pièce 4</t>
  </si>
  <si>
    <t>Pièce 5</t>
  </si>
  <si>
    <t>Pièce 6</t>
  </si>
  <si>
    <t>Pièce 7</t>
  </si>
  <si>
    <t>Pièce 8</t>
  </si>
  <si>
    <t>Pièce 9</t>
  </si>
  <si>
    <t>Pièce 10</t>
  </si>
  <si>
    <t>Total sélectionné :</t>
  </si>
  <si>
    <t>Généré le 09/11/2025 21:22 – Utilisez les totaux pour l’onglet de synthèse</t>
  </si>
  <si>
    <t>Inventaire – Peintures &amp; Matériel</t>
  </si>
  <si>
    <t>Suivi simple des stocks de peinture et de matériel (rouleaux, bâches, ruban, etc.).
Les lignes qui passent sous le stock mini sont colorées en rouge.</t>
  </si>
  <si>
    <t>Catégorie</t>
  </si>
  <si>
    <t>Désignation</t>
  </si>
  <si>
    <t>Référence</t>
  </si>
  <si>
    <t>Unité</t>
  </si>
  <si>
    <t>Stock actuel</t>
  </si>
  <si>
    <t>Stock mini</t>
  </si>
  <si>
    <t>À commander</t>
  </si>
  <si>
    <t>PU HT (€)</t>
  </si>
  <si>
    <t>Valeur stock (€)</t>
  </si>
  <si>
    <t>Lieu</t>
  </si>
  <si>
    <t>Peinture murs</t>
  </si>
  <si>
    <t>Peinture acrylique blanc mat murs 10L</t>
  </si>
  <si>
    <t>PM-10L</t>
  </si>
  <si>
    <t>bidon</t>
  </si>
  <si>
    <t>Atelier</t>
  </si>
  <si>
    <t>Peinture plafonds</t>
  </si>
  <si>
    <t>Peinture blanc mat plafond 10L</t>
  </si>
  <si>
    <t>PP-10L</t>
  </si>
  <si>
    <t>Sous-couche</t>
  </si>
  <si>
    <t>Sous-couche universelle 10L</t>
  </si>
  <si>
    <t>SC-10L</t>
  </si>
  <si>
    <t>Outils</t>
  </si>
  <si>
    <t>Rouleaux murs (manchon 180 mm)</t>
  </si>
  <si>
    <t>ROUL-M</t>
  </si>
  <si>
    <t>u</t>
  </si>
  <si>
    <t>Camion</t>
  </si>
  <si>
    <t>Rouleaux plafonds (manchon 220 mm)</t>
  </si>
  <si>
    <t>ROUL-P</t>
  </si>
  <si>
    <t>Consommables</t>
  </si>
  <si>
    <t>Bâches de protection 4x5 m</t>
  </si>
  <si>
    <t>BACH-45</t>
  </si>
  <si>
    <t>Ruban de masquage 50 mm</t>
  </si>
  <si>
    <t>RUB-50</t>
  </si>
  <si>
    <t>Valeur totale du stock</t>
  </si>
  <si>
    <t>Généré le 09/11/2025 21:22 – Pensez à ajuster les références à vos produits</t>
  </si>
  <si>
    <t>Checklist chantier – Peinture intérieure</t>
  </si>
  <si>
    <t>Cette checklist sert de fil conducteur : préparation, protection, application, fin de chantier.
Les statuts (OK / À faire / N/A) permettent de suivre l’avancement.</t>
  </si>
  <si>
    <t>Item à vérifier</t>
  </si>
  <si>
    <t>Responsable</t>
  </si>
  <si>
    <t>Échéance</t>
  </si>
  <si>
    <t>Statut</t>
  </si>
  <si>
    <t>Commentaires</t>
  </si>
  <si>
    <t>Préparation</t>
  </si>
  <si>
    <t>Plan des pièces et teintes validés avec le client</t>
  </si>
  <si>
    <t>État des supports vérifié (fissures, reprises, humidité)</t>
  </si>
  <si>
    <t>Protection</t>
  </si>
  <si>
    <t>Dépose ou protection des plinthes, prises, radiateurs</t>
  </si>
  <si>
    <t>Mise en place des bâches et rubans de masquage</t>
  </si>
  <si>
    <t>Application</t>
  </si>
  <si>
    <t>Sous-couche posée là où nécessaire</t>
  </si>
  <si>
    <t>Nombre de couches respecté par rapport au devis</t>
  </si>
  <si>
    <t>Respect des temps de séchage entre les couches</t>
  </si>
  <si>
    <t>Qualité</t>
  </si>
  <si>
    <t>Contrôle visuel (manques, reprises, coulures)</t>
  </si>
  <si>
    <t>Fin de chantier</t>
  </si>
  <si>
    <t>Nettoyage des sols, enlèvement des bâches et rubans</t>
  </si>
  <si>
    <t>Photos après travaux et validation client</t>
  </si>
  <si>
    <t>Généré le 09/11/2025 21:22 – Modèle adaptable à chaque chantier</t>
  </si>
</sst>
</file>

<file path=xl/styles.xml><?xml version="1.0" encoding="utf-8"?>
<styleSheet xmlns="http://schemas.openxmlformats.org/spreadsheetml/2006/main">
  <numFmts count="5">
    <numFmt numFmtId="164" formatCode="0.0"/>
    <numFmt numFmtId="165" formatCode="0.00"/>
    <numFmt numFmtId="166" formatCode="€#,##0.00"/>
    <numFmt numFmtId="167" formatCode="0%"/>
    <numFmt numFmtId="168" formatCode="0.0 &quot;m²&quot;"/>
  </numFmts>
  <fonts count="6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8"/>
      <color rgb="FF66666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E8F3FF"/>
        <bgColor indexed="64"/>
      </patternFill>
    </fill>
    <fill>
      <patternFill patternType="solid">
        <fgColor rgb="FFE6FFE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3" fillId="0" borderId="0" xfId="0" applyFont="1"/>
    <xf numFmtId="0" fontId="0" fillId="3" borderId="1" xfId="0" applyFill="1" applyBorder="1"/>
    <xf numFmtId="164" fontId="3" fillId="4" borderId="1" xfId="0" applyNumberFormat="1" applyFont="1" applyFill="1" applyBorder="1"/>
    <xf numFmtId="165" fontId="0" fillId="0" borderId="0" xfId="0" applyNumberFormat="1"/>
    <xf numFmtId="166" fontId="0" fillId="0" borderId="0" xfId="0" applyNumberFormat="1"/>
    <xf numFmtId="0" fontId="4" fillId="0" borderId="0" xfId="0" applyFont="1" applyAlignment="1">
      <alignment wrapText="1"/>
    </xf>
    <xf numFmtId="166" fontId="3" fillId="4" borderId="1" xfId="0" applyNumberFormat="1" applyFont="1" applyFill="1" applyBorder="1"/>
    <xf numFmtId="167" fontId="3" fillId="4" borderId="1" xfId="0" applyNumberFormat="1" applyFont="1" applyFill="1" applyBorder="1"/>
    <xf numFmtId="0" fontId="5" fillId="0" borderId="0" xfId="0" applyFont="1"/>
    <xf numFmtId="0" fontId="0" fillId="0" borderId="0" xfId="0" applyAlignment="1">
      <alignment wrapText="1"/>
    </xf>
    <xf numFmtId="168" fontId="0" fillId="0" borderId="0" xfId="0" applyNumberFormat="1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9C5700"/>
      </font>
      <fill>
        <patternFill>
          <bgColor rgb="FFFFEB9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006100"/>
      </font>
      <fill>
        <patternFill>
          <bgColor rgb="FFC6EFC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tabSelected="1" zoomScale="110" zoomScaleNormal="110" workbookViewId="0">
      <pane xSplit="2" ySplit="7" topLeftCell="C8" activePane="bottomRight" state="frozen"/>
      <selection pane="topRight" activeCell="C1" sqref="C1"/>
      <selection pane="bottomLeft" activeCell="A8" sqref="A8"/>
      <selection pane="bottomRight"/>
    </sheetView>
  </sheetViews>
  <sheetFormatPr defaultRowHeight="15"/>
  <cols>
    <col min="1" max="1" width="34.7109375" customWidth="1"/>
    <col min="2" max="2" width="22.7109375" customWidth="1"/>
    <col min="3" max="4" width="24.7109375" customWidth="1"/>
    <col min="5" max="6" width="20.710937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</row>
    <row r="3" spans="1:5">
      <c r="A3" t="s">
        <v>2</v>
      </c>
    </row>
    <row r="7" spans="1:5">
      <c r="A7" s="2" t="s">
        <v>3</v>
      </c>
      <c r="D7" s="2" t="s">
        <v>14</v>
      </c>
    </row>
    <row r="8" spans="1:5">
      <c r="A8" s="3" t="s">
        <v>4</v>
      </c>
      <c r="B8" s="4" t="s">
        <v>12</v>
      </c>
      <c r="D8" t="s">
        <v>15</v>
      </c>
      <c r="E8" s="4">
        <v>10</v>
      </c>
    </row>
    <row r="9" spans="1:5">
      <c r="A9" s="3" t="s">
        <v>5</v>
      </c>
      <c r="B9" s="4" t="s">
        <v>13</v>
      </c>
      <c r="D9" t="s">
        <v>16</v>
      </c>
      <c r="E9" s="4">
        <v>18</v>
      </c>
    </row>
    <row r="10" spans="1:5">
      <c r="A10" s="3" t="s">
        <v>6</v>
      </c>
      <c r="B10" s="4">
        <v>220</v>
      </c>
      <c r="D10" t="s">
        <v>17</v>
      </c>
      <c r="E10" s="4">
        <v>9</v>
      </c>
    </row>
    <row r="11" spans="1:5">
      <c r="A11" s="3" t="s">
        <v>7</v>
      </c>
      <c r="B11" s="4">
        <v>80</v>
      </c>
      <c r="D11" t="s">
        <v>18</v>
      </c>
      <c r="E11" s="4">
        <v>20</v>
      </c>
    </row>
    <row r="12" spans="1:5">
      <c r="A12" s="3" t="s">
        <v>8</v>
      </c>
      <c r="B12" s="4">
        <v>2</v>
      </c>
    </row>
    <row r="13" spans="1:5">
      <c r="A13" s="3" t="s">
        <v>9</v>
      </c>
      <c r="B13" s="4">
        <v>2</v>
      </c>
      <c r="D13" t="s">
        <v>19</v>
      </c>
      <c r="E13" s="4">
        <v>60</v>
      </c>
    </row>
    <row r="14" spans="1:5">
      <c r="A14" s="3" t="s">
        <v>10</v>
      </c>
      <c r="B14" s="4">
        <v>30</v>
      </c>
      <c r="D14" t="s">
        <v>20</v>
      </c>
      <c r="E14" s="4">
        <v>40</v>
      </c>
    </row>
    <row r="15" spans="1:5">
      <c r="A15" s="3" t="s">
        <v>11</v>
      </c>
      <c r="B15" s="4">
        <v>10</v>
      </c>
      <c r="D15" t="s">
        <v>21</v>
      </c>
      <c r="E15" s="4">
        <v>18</v>
      </c>
    </row>
    <row r="18" spans="1:6">
      <c r="A18" s="2" t="s">
        <v>22</v>
      </c>
      <c r="D18" s="2" t="s">
        <v>32</v>
      </c>
    </row>
    <row r="19" spans="1:6">
      <c r="A19" t="s">
        <v>23</v>
      </c>
      <c r="B19" s="5">
        <f>$B$10*$B$12</f>
        <v>0</v>
      </c>
      <c r="D19" t="s">
        <v>33</v>
      </c>
      <c r="E19" s="6">
        <f>$B$19+$B$20</f>
        <v>0</v>
      </c>
    </row>
    <row r="20" spans="1:6">
      <c r="A20" t="s">
        <v>24</v>
      </c>
      <c r="B20" s="5">
        <f>$B$11*$B$13</f>
        <v>0</v>
      </c>
      <c r="D20" t="s">
        <v>34</v>
      </c>
      <c r="E20" s="6">
        <f>IF($E$15&gt;0,$E$19/$E$15,0)</f>
        <v>0</v>
      </c>
    </row>
    <row r="21" spans="1:6">
      <c r="D21" t="s">
        <v>35</v>
      </c>
      <c r="E21" s="7">
        <f>$E$20*$E$14</f>
        <v>0</v>
      </c>
    </row>
    <row r="22" spans="1:6">
      <c r="A22" t="s">
        <v>25</v>
      </c>
      <c r="B22" s="5">
        <f>IF($E$8&gt;0,$B$19/$E$8,0)</f>
        <v>0</v>
      </c>
    </row>
    <row r="23" spans="1:6">
      <c r="A23" t="s">
        <v>26</v>
      </c>
      <c r="B23" s="5">
        <f>IF($E$10&gt;0,$B$20/$E$10,0)</f>
        <v>0</v>
      </c>
      <c r="D23" s="8" t="s">
        <v>41</v>
      </c>
      <c r="E23" s="8"/>
      <c r="F23" s="8"/>
    </row>
    <row r="24" spans="1:6">
      <c r="D24" s="8"/>
      <c r="E24" s="8"/>
      <c r="F24" s="8"/>
    </row>
    <row r="25" spans="1:6">
      <c r="A25" t="s">
        <v>27</v>
      </c>
      <c r="B25" s="5">
        <f>ROUNDUP($B$22*1.05,1)</f>
        <v>0</v>
      </c>
      <c r="D25" s="8"/>
      <c r="E25" s="8"/>
      <c r="F25" s="8"/>
    </row>
    <row r="26" spans="1:6">
      <c r="A26" t="s">
        <v>28</v>
      </c>
      <c r="B26" s="5">
        <f>ROUNDUP($B$23*1.05,1)</f>
        <v>0</v>
      </c>
      <c r="D26" s="8"/>
      <c r="E26" s="8"/>
      <c r="F26" s="8"/>
    </row>
    <row r="27" spans="1:6">
      <c r="D27" s="8"/>
      <c r="E27" s="8"/>
      <c r="F27" s="8"/>
    </row>
    <row r="28" spans="1:6">
      <c r="A28" t="s">
        <v>29</v>
      </c>
      <c r="B28" s="7">
        <f>$B$25*$E$9</f>
        <v>0</v>
      </c>
      <c r="D28" s="8"/>
      <c r="E28" s="8"/>
      <c r="F28" s="8"/>
    </row>
    <row r="29" spans="1:6">
      <c r="A29" t="s">
        <v>30</v>
      </c>
      <c r="B29" s="7">
        <f>$B$26*$E$11</f>
        <v>0</v>
      </c>
      <c r="D29" s="8"/>
      <c r="E29" s="8"/>
      <c r="F29" s="8"/>
    </row>
    <row r="30" spans="1:6">
      <c r="A30" t="s">
        <v>31</v>
      </c>
      <c r="B30" s="7">
        <v>60</v>
      </c>
      <c r="D30" s="8"/>
      <c r="E30" s="8"/>
      <c r="F30" s="8"/>
    </row>
    <row r="31" spans="1:6">
      <c r="D31" s="8"/>
      <c r="E31" s="8"/>
      <c r="F31" s="8"/>
    </row>
    <row r="32" spans="1:6">
      <c r="A32" s="3" t="s">
        <v>36</v>
      </c>
      <c r="B32" s="9">
        <f>$B$28+$B$29+$B$30+$E$21</f>
        <v>0</v>
      </c>
      <c r="D32" s="8"/>
      <c r="E32" s="8"/>
      <c r="F32" s="8"/>
    </row>
    <row r="33" spans="1:6">
      <c r="A33" t="s">
        <v>37</v>
      </c>
      <c r="B33" s="9">
        <f>IF(1-$B$14/100&gt;0,$B$32/(1-$B$14/100),0)</f>
        <v>0</v>
      </c>
      <c r="D33" s="8"/>
      <c r="E33" s="8"/>
      <c r="F33" s="8"/>
    </row>
    <row r="34" spans="1:6">
      <c r="A34" t="s">
        <v>38</v>
      </c>
      <c r="B34" s="9">
        <f>$B$33-$B$32</f>
        <v>0</v>
      </c>
      <c r="D34" s="8"/>
      <c r="E34" s="8"/>
      <c r="F34" s="8"/>
    </row>
    <row r="35" spans="1:6">
      <c r="A35" t="s">
        <v>39</v>
      </c>
      <c r="B35" s="10">
        <f>IF($B$33&gt;0,$B$34/$B$33,0)</f>
        <v>0</v>
      </c>
      <c r="D35" s="8"/>
      <c r="E35" s="8"/>
      <c r="F35" s="8"/>
    </row>
    <row r="36" spans="1:6">
      <c r="A36" t="s">
        <v>40</v>
      </c>
      <c r="B36" s="9">
        <f>$B$33*(1+$B$15/100)</f>
        <v>0</v>
      </c>
      <c r="D36" s="8"/>
      <c r="E36" s="8"/>
      <c r="F36" s="8"/>
    </row>
    <row r="45" spans="1:6">
      <c r="A45" s="11" t="s">
        <v>42</v>
      </c>
    </row>
  </sheetData>
  <mergeCells count="3">
    <mergeCell ref="A1:E1"/>
    <mergeCell ref="A3:E5"/>
    <mergeCell ref="D23:F36"/>
  </mergeCells>
  <conditionalFormatting sqref="B35">
    <cfRule type="cellIs" dxfId="0" priority="1" operator="lessThan">
      <formula>0.2</formula>
    </cfRule>
    <cfRule type="cellIs" dxfId="1" priority="2" operator="between">
      <formula>0.2</formula>
      <formula>0.35</formula>
    </cfRule>
    <cfRule type="cellIs" dxfId="2" priority="3" operator="greaterThanOrEqual">
      <formula>0.35</formula>
    </cfRule>
  </conditionalFormatting>
  <dataValidations count="2">
    <dataValidation type="list" allowBlank="1" showInputMessage="1" showErrorMessage="1" sqref="B8">
      <formula1>"Neuf,Rénovation légère,Rénovation lourde"</formula1>
    </dataValidation>
    <dataValidation type="list" allowBlank="1" showInputMessage="1" showErrorMessage="1" sqref="B9">
      <formula1>"Entrée de gamme,Standard,Haut de gamme"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5"/>
  <sheetViews>
    <sheetView zoomScale="110" zoomScaleNormal="110"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2" width="22.7109375" customWidth="1"/>
    <col min="3" max="6" width="12.7109375" customWidth="1"/>
    <col min="7" max="8" width="16.7109375" customWidth="1"/>
    <col min="9" max="9" width="18.7109375" customWidth="1"/>
  </cols>
  <sheetData>
    <row r="1" spans="1:9">
      <c r="A1" s="1" t="s">
        <v>43</v>
      </c>
      <c r="B1" s="1"/>
      <c r="C1" s="1"/>
      <c r="D1" s="1"/>
      <c r="E1" s="1"/>
      <c r="F1" s="1"/>
      <c r="G1" s="1"/>
    </row>
    <row r="3" spans="1:9">
      <c r="A3" s="12" t="s">
        <v>44</v>
      </c>
    </row>
    <row r="4" spans="1:9">
      <c r="A4" s="2" t="s">
        <v>45</v>
      </c>
      <c r="B4" s="2" t="s">
        <v>46</v>
      </c>
      <c r="C4" s="2" t="s">
        <v>47</v>
      </c>
      <c r="D4" s="2" t="s">
        <v>48</v>
      </c>
      <c r="E4" s="2" t="s">
        <v>49</v>
      </c>
      <c r="F4" s="2" t="s">
        <v>50</v>
      </c>
      <c r="G4" s="2" t="s">
        <v>51</v>
      </c>
      <c r="H4" s="2" t="s">
        <v>52</v>
      </c>
      <c r="I4" s="2" t="s">
        <v>53</v>
      </c>
    </row>
    <row r="5" spans="1:9">
      <c r="A5" t="s">
        <v>54</v>
      </c>
      <c r="C5" s="4">
        <v>4</v>
      </c>
      <c r="D5" s="4">
        <v>3</v>
      </c>
      <c r="E5" s="4">
        <v>2.5</v>
      </c>
      <c r="F5" s="4">
        <v>2</v>
      </c>
      <c r="G5" s="13">
        <f>(2*(C5+D5))*E5-F5</f>
        <v>0</v>
      </c>
      <c r="H5" s="13">
        <f>C5*D5</f>
        <v>0</v>
      </c>
      <c r="I5" t="s">
        <v>55</v>
      </c>
    </row>
    <row r="6" spans="1:9">
      <c r="A6" t="s">
        <v>56</v>
      </c>
      <c r="C6" s="4">
        <v>4</v>
      </c>
      <c r="D6" s="4">
        <v>3</v>
      </c>
      <c r="E6" s="4">
        <v>2.5</v>
      </c>
      <c r="F6" s="4">
        <v>2</v>
      </c>
      <c r="G6" s="13">
        <f>(2*(C6+D6))*E6-F6</f>
        <v>0</v>
      </c>
      <c r="H6" s="13">
        <f>C6*D6</f>
        <v>0</v>
      </c>
      <c r="I6" t="s">
        <v>55</v>
      </c>
    </row>
    <row r="7" spans="1:9">
      <c r="A7" t="s">
        <v>57</v>
      </c>
      <c r="C7" s="4">
        <v>4</v>
      </c>
      <c r="D7" s="4">
        <v>3</v>
      </c>
      <c r="E7" s="4">
        <v>2.5</v>
      </c>
      <c r="F7" s="4">
        <v>2</v>
      </c>
      <c r="G7" s="13">
        <f>(2*(C7+D7))*E7-F7</f>
        <v>0</v>
      </c>
      <c r="H7" s="13">
        <f>C7*D7</f>
        <v>0</v>
      </c>
      <c r="I7" t="s">
        <v>55</v>
      </c>
    </row>
    <row r="8" spans="1:9">
      <c r="A8" t="s">
        <v>58</v>
      </c>
      <c r="C8" s="4">
        <v>4</v>
      </c>
      <c r="D8" s="4">
        <v>3</v>
      </c>
      <c r="E8" s="4">
        <v>2.5</v>
      </c>
      <c r="F8" s="4">
        <v>2</v>
      </c>
      <c r="G8" s="13">
        <f>(2*(C8+D8))*E8-F8</f>
        <v>0</v>
      </c>
      <c r="H8" s="13">
        <f>C8*D8</f>
        <v>0</v>
      </c>
      <c r="I8" t="s">
        <v>55</v>
      </c>
    </row>
    <row r="9" spans="1:9">
      <c r="A9" t="s">
        <v>59</v>
      </c>
      <c r="C9" s="4">
        <v>4</v>
      </c>
      <c r="D9" s="4">
        <v>3</v>
      </c>
      <c r="E9" s="4">
        <v>2.5</v>
      </c>
      <c r="F9" s="4">
        <v>2</v>
      </c>
      <c r="G9" s="13">
        <f>(2*(C9+D9))*E9-F9</f>
        <v>0</v>
      </c>
      <c r="H9" s="13">
        <f>C9*D9</f>
        <v>0</v>
      </c>
      <c r="I9" t="s">
        <v>55</v>
      </c>
    </row>
    <row r="10" spans="1:9">
      <c r="A10" t="s">
        <v>60</v>
      </c>
      <c r="C10" s="4">
        <v>4</v>
      </c>
      <c r="D10" s="4">
        <v>3</v>
      </c>
      <c r="E10" s="4">
        <v>2.5</v>
      </c>
      <c r="F10" s="4">
        <v>2</v>
      </c>
      <c r="G10" s="13">
        <f>(2*(C10+D10))*E10-F10</f>
        <v>0</v>
      </c>
      <c r="H10" s="13">
        <f>C10*D10</f>
        <v>0</v>
      </c>
      <c r="I10" t="s">
        <v>55</v>
      </c>
    </row>
    <row r="11" spans="1:9">
      <c r="A11" t="s">
        <v>61</v>
      </c>
      <c r="C11" s="4">
        <v>4</v>
      </c>
      <c r="D11" s="4">
        <v>3</v>
      </c>
      <c r="E11" s="4">
        <v>2.5</v>
      </c>
      <c r="F11" s="4">
        <v>2</v>
      </c>
      <c r="G11" s="13">
        <f>(2*(C11+D11))*E11-F11</f>
        <v>0</v>
      </c>
      <c r="H11" s="13">
        <f>C11*D11</f>
        <v>0</v>
      </c>
      <c r="I11" t="s">
        <v>55</v>
      </c>
    </row>
    <row r="12" spans="1:9">
      <c r="A12" t="s">
        <v>62</v>
      </c>
      <c r="C12" s="4">
        <v>4</v>
      </c>
      <c r="D12" s="4">
        <v>3</v>
      </c>
      <c r="E12" s="4">
        <v>2.5</v>
      </c>
      <c r="F12" s="4">
        <v>2</v>
      </c>
      <c r="G12" s="13">
        <f>(2*(C12+D12))*E12-F12</f>
        <v>0</v>
      </c>
      <c r="H12" s="13">
        <f>C12*D12</f>
        <v>0</v>
      </c>
      <c r="I12" t="s">
        <v>55</v>
      </c>
    </row>
    <row r="13" spans="1:9">
      <c r="A13" t="s">
        <v>63</v>
      </c>
      <c r="C13" s="4">
        <v>4</v>
      </c>
      <c r="D13" s="4">
        <v>3</v>
      </c>
      <c r="E13" s="4">
        <v>2.5</v>
      </c>
      <c r="F13" s="4">
        <v>2</v>
      </c>
      <c r="G13" s="13">
        <f>(2*(C13+D13))*E13-F13</f>
        <v>0</v>
      </c>
      <c r="H13" s="13">
        <f>C13*D13</f>
        <v>0</v>
      </c>
      <c r="I13" t="s">
        <v>55</v>
      </c>
    </row>
    <row r="14" spans="1:9">
      <c r="A14" t="s">
        <v>64</v>
      </c>
      <c r="C14" s="4">
        <v>4</v>
      </c>
      <c r="D14" s="4">
        <v>3</v>
      </c>
      <c r="E14" s="4">
        <v>2.5</v>
      </c>
      <c r="F14" s="4">
        <v>2</v>
      </c>
      <c r="G14" s="13">
        <f>(2*(C14+D14))*E14-F14</f>
        <v>0</v>
      </c>
      <c r="H14" s="13">
        <f>C14*D14</f>
        <v>0</v>
      </c>
      <c r="I14" t="s">
        <v>55</v>
      </c>
    </row>
    <row r="16" spans="1:9">
      <c r="F16" s="3" t="s">
        <v>65</v>
      </c>
      <c r="G16" s="13">
        <f>SUMIF(I5:I14,"Oui",G5:G14)</f>
        <v>0</v>
      </c>
      <c r="H16" s="13">
        <f>SUMIF(I5:I14,"Oui",H5:H14)</f>
        <v>0</v>
      </c>
    </row>
    <row r="45" spans="1:1">
      <c r="A45" s="11" t="s">
        <v>66</v>
      </c>
    </row>
  </sheetData>
  <mergeCells count="1">
    <mergeCell ref="A1:G1"/>
  </mergeCells>
  <dataValidations count="20">
    <dataValidation type="list" allowBlank="1" showInputMessage="1" showErrorMessage="1" sqref="B5">
      <formula1>"Séjour,Cuisine,Chambre,Salle de bains,Couloir,Entrée,Bureau"</formula1>
    </dataValidation>
    <dataValidation type="list" allowBlank="1" showInputMessage="1" showErrorMessage="1" sqref="I5">
      <formula1>"Oui,Non"</formula1>
    </dataValidation>
    <dataValidation type="list" allowBlank="1" showInputMessage="1" showErrorMessage="1" sqref="B6">
      <formula1>"Séjour,Cuisine,Chambre,Salle de bains,Couloir,Entrée,Bureau"</formula1>
    </dataValidation>
    <dataValidation type="list" allowBlank="1" showInputMessage="1" showErrorMessage="1" sqref="I6">
      <formula1>"Oui,Non"</formula1>
    </dataValidation>
    <dataValidation type="list" allowBlank="1" showInputMessage="1" showErrorMessage="1" sqref="B7">
      <formula1>"Séjour,Cuisine,Chambre,Salle de bains,Couloir,Entrée,Bureau"</formula1>
    </dataValidation>
    <dataValidation type="list" allowBlank="1" showInputMessage="1" showErrorMessage="1" sqref="I7">
      <formula1>"Oui,Non"</formula1>
    </dataValidation>
    <dataValidation type="list" allowBlank="1" showInputMessage="1" showErrorMessage="1" sqref="B8">
      <formula1>"Séjour,Cuisine,Chambre,Salle de bains,Couloir,Entrée,Bureau"</formula1>
    </dataValidation>
    <dataValidation type="list" allowBlank="1" showInputMessage="1" showErrorMessage="1" sqref="I8">
      <formula1>"Oui,Non"</formula1>
    </dataValidation>
    <dataValidation type="list" allowBlank="1" showInputMessage="1" showErrorMessage="1" sqref="B9">
      <formula1>"Séjour,Cuisine,Chambre,Salle de bains,Couloir,Entrée,Bureau"</formula1>
    </dataValidation>
    <dataValidation type="list" allowBlank="1" showInputMessage="1" showErrorMessage="1" sqref="I9">
      <formula1>"Oui,Non"</formula1>
    </dataValidation>
    <dataValidation type="list" allowBlank="1" showInputMessage="1" showErrorMessage="1" sqref="B10">
      <formula1>"Séjour,Cuisine,Chambre,Salle de bains,Couloir,Entrée,Bureau"</formula1>
    </dataValidation>
    <dataValidation type="list" allowBlank="1" showInputMessage="1" showErrorMessage="1" sqref="I10">
      <formula1>"Oui,Non"</formula1>
    </dataValidation>
    <dataValidation type="list" allowBlank="1" showInputMessage="1" showErrorMessage="1" sqref="B11">
      <formula1>"Séjour,Cuisine,Chambre,Salle de bains,Couloir,Entrée,Bureau"</formula1>
    </dataValidation>
    <dataValidation type="list" allowBlank="1" showInputMessage="1" showErrorMessage="1" sqref="I11">
      <formula1>"Oui,Non"</formula1>
    </dataValidation>
    <dataValidation type="list" allowBlank="1" showInputMessage="1" showErrorMessage="1" sqref="B12">
      <formula1>"Séjour,Cuisine,Chambre,Salle de bains,Couloir,Entrée,Bureau"</formula1>
    </dataValidation>
    <dataValidation type="list" allowBlank="1" showInputMessage="1" showErrorMessage="1" sqref="I12">
      <formula1>"Oui,Non"</formula1>
    </dataValidation>
    <dataValidation type="list" allowBlank="1" showInputMessage="1" showErrorMessage="1" sqref="B13">
      <formula1>"Séjour,Cuisine,Chambre,Salle de bains,Couloir,Entrée,Bureau"</formula1>
    </dataValidation>
    <dataValidation type="list" allowBlank="1" showInputMessage="1" showErrorMessage="1" sqref="I13">
      <formula1>"Oui,Non"</formula1>
    </dataValidation>
    <dataValidation type="list" allowBlank="1" showInputMessage="1" showErrorMessage="1" sqref="B14">
      <formula1>"Séjour,Cuisine,Chambre,Salle de bains,Couloir,Entrée,Bureau"</formula1>
    </dataValidation>
    <dataValidation type="list" allowBlank="1" showInputMessage="1" showErrorMessage="1" sqref="I14">
      <formula1>"Oui,Non"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5"/>
  <sheetViews>
    <sheetView zoomScale="110" zoomScaleNormal="110" workbookViewId="0">
      <pane ySplit="4" topLeftCell="A5" activePane="bottomLeft" state="frozen"/>
      <selection pane="bottomLeft"/>
    </sheetView>
  </sheetViews>
  <sheetFormatPr defaultRowHeight="15"/>
  <cols>
    <col min="1" max="1" width="20.7109375" customWidth="1"/>
    <col min="2" max="2" width="32.7109375" customWidth="1"/>
    <col min="3" max="3" width="16.7109375" customWidth="1"/>
    <col min="4" max="4" width="10.7109375" customWidth="1"/>
    <col min="5" max="7" width="14.7109375" customWidth="1"/>
    <col min="8" max="8" width="18.7109375" customWidth="1"/>
    <col min="9" max="9" width="24.7109375" customWidth="1"/>
    <col min="10" max="10" width="18.7109375" customWidth="1"/>
  </cols>
  <sheetData>
    <row r="1" spans="1:10">
      <c r="A1" s="1" t="s">
        <v>67</v>
      </c>
      <c r="B1" s="1"/>
      <c r="C1" s="1"/>
      <c r="D1" s="1"/>
      <c r="E1" s="1"/>
      <c r="F1" s="1"/>
      <c r="G1" s="1"/>
      <c r="H1" s="1"/>
    </row>
    <row r="3" spans="1:10">
      <c r="A3" s="12" t="s">
        <v>68</v>
      </c>
      <c r="H3" s="3" t="s">
        <v>102</v>
      </c>
      <c r="I3" s="9">
        <f>SUM(I5:I11)</f>
        <v>0</v>
      </c>
    </row>
    <row r="4" spans="1:10">
      <c r="A4" s="2" t="s">
        <v>69</v>
      </c>
      <c r="B4" s="2" t="s">
        <v>70</v>
      </c>
      <c r="C4" s="2" t="s">
        <v>71</v>
      </c>
      <c r="D4" s="2" t="s">
        <v>72</v>
      </c>
      <c r="E4" s="2" t="s">
        <v>73</v>
      </c>
      <c r="F4" s="2" t="s">
        <v>74</v>
      </c>
      <c r="G4" s="2" t="s">
        <v>75</v>
      </c>
      <c r="H4" s="2" t="s">
        <v>76</v>
      </c>
      <c r="I4" s="2" t="s">
        <v>77</v>
      </c>
      <c r="J4" s="2" t="s">
        <v>78</v>
      </c>
    </row>
    <row r="5" spans="1:10">
      <c r="A5" t="s">
        <v>79</v>
      </c>
      <c r="B5" t="s">
        <v>80</v>
      </c>
      <c r="C5" t="s">
        <v>81</v>
      </c>
      <c r="D5" t="s">
        <v>82</v>
      </c>
      <c r="E5">
        <v>6</v>
      </c>
      <c r="F5">
        <v>3</v>
      </c>
      <c r="G5">
        <f>MAX(0,F5-E5)</f>
        <v>0</v>
      </c>
      <c r="H5">
        <v>65</v>
      </c>
      <c r="I5" s="7">
        <f>E5*H5</f>
        <v>0</v>
      </c>
      <c r="J5" t="s">
        <v>83</v>
      </c>
    </row>
    <row r="6" spans="1:10">
      <c r="A6" t="s">
        <v>84</v>
      </c>
      <c r="B6" t="s">
        <v>85</v>
      </c>
      <c r="C6" t="s">
        <v>86</v>
      </c>
      <c r="D6" t="s">
        <v>82</v>
      </c>
      <c r="E6">
        <v>4</v>
      </c>
      <c r="F6">
        <v>2</v>
      </c>
      <c r="G6">
        <f>MAX(0,F6-E6)</f>
        <v>0</v>
      </c>
      <c r="H6">
        <v>72</v>
      </c>
      <c r="I6" s="7">
        <f>E6*H6</f>
        <v>0</v>
      </c>
      <c r="J6" t="s">
        <v>83</v>
      </c>
    </row>
    <row r="7" spans="1:10">
      <c r="A7" t="s">
        <v>87</v>
      </c>
      <c r="B7" t="s">
        <v>88</v>
      </c>
      <c r="C7" t="s">
        <v>89</v>
      </c>
      <c r="D7" t="s">
        <v>82</v>
      </c>
      <c r="E7">
        <v>3</v>
      </c>
      <c r="F7">
        <v>2</v>
      </c>
      <c r="G7">
        <f>MAX(0,F7-E7)</f>
        <v>0</v>
      </c>
      <c r="H7">
        <v>80</v>
      </c>
      <c r="I7" s="7">
        <f>E7*H7</f>
        <v>0</v>
      </c>
      <c r="J7" t="s">
        <v>83</v>
      </c>
    </row>
    <row r="8" spans="1:10">
      <c r="A8" t="s">
        <v>90</v>
      </c>
      <c r="B8" t="s">
        <v>91</v>
      </c>
      <c r="C8" t="s">
        <v>92</v>
      </c>
      <c r="D8" t="s">
        <v>93</v>
      </c>
      <c r="E8">
        <v>15</v>
      </c>
      <c r="F8">
        <v>10</v>
      </c>
      <c r="G8">
        <f>MAX(0,F8-E8)</f>
        <v>0</v>
      </c>
      <c r="H8">
        <v>4</v>
      </c>
      <c r="I8" s="7">
        <f>E8*H8</f>
        <v>0</v>
      </c>
      <c r="J8" t="s">
        <v>94</v>
      </c>
    </row>
    <row r="9" spans="1:10">
      <c r="A9" t="s">
        <v>90</v>
      </c>
      <c r="B9" t="s">
        <v>95</v>
      </c>
      <c r="C9" t="s">
        <v>96</v>
      </c>
      <c r="D9" t="s">
        <v>93</v>
      </c>
      <c r="E9">
        <v>10</v>
      </c>
      <c r="F9">
        <v>6</v>
      </c>
      <c r="G9">
        <f>MAX(0,F9-E9)</f>
        <v>0</v>
      </c>
      <c r="H9">
        <v>5</v>
      </c>
      <c r="I9" s="7">
        <f>E9*H9</f>
        <v>0</v>
      </c>
      <c r="J9" t="s">
        <v>94</v>
      </c>
    </row>
    <row r="10" spans="1:10">
      <c r="A10" t="s">
        <v>97</v>
      </c>
      <c r="B10" t="s">
        <v>98</v>
      </c>
      <c r="C10" t="s">
        <v>99</v>
      </c>
      <c r="D10" t="s">
        <v>93</v>
      </c>
      <c r="E10">
        <v>20</v>
      </c>
      <c r="F10">
        <v>10</v>
      </c>
      <c r="G10">
        <f>MAX(0,F10-E10)</f>
        <v>0</v>
      </c>
      <c r="H10">
        <v>3</v>
      </c>
      <c r="I10" s="7">
        <f>E10*H10</f>
        <v>0</v>
      </c>
      <c r="J10" t="s">
        <v>94</v>
      </c>
    </row>
    <row r="11" spans="1:10">
      <c r="A11" t="s">
        <v>97</v>
      </c>
      <c r="B11" t="s">
        <v>100</v>
      </c>
      <c r="C11" t="s">
        <v>101</v>
      </c>
      <c r="D11" t="s">
        <v>93</v>
      </c>
      <c r="E11">
        <v>18</v>
      </c>
      <c r="F11">
        <v>12</v>
      </c>
      <c r="G11">
        <f>MAX(0,F11-E11)</f>
        <v>0</v>
      </c>
      <c r="H11">
        <v>2.5</v>
      </c>
      <c r="I11" s="7">
        <f>E11*H11</f>
        <v>0</v>
      </c>
      <c r="J11" t="s">
        <v>94</v>
      </c>
    </row>
    <row r="45" spans="1:1">
      <c r="A45" s="11" t="s">
        <v>103</v>
      </c>
    </row>
  </sheetData>
  <mergeCells count="1">
    <mergeCell ref="A1:H1"/>
  </mergeCells>
  <conditionalFormatting sqref="A5:J11">
    <cfRule type="expression" dxfId="0" priority="1">
      <formula>E5&lt;F5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5"/>
  <sheetViews>
    <sheetView zoomScale="110" zoomScaleNormal="110" workbookViewId="0">
      <pane ySplit="4" topLeftCell="A5" activePane="bottomLeft" state="frozen"/>
      <selection pane="bottomLeft"/>
    </sheetView>
  </sheetViews>
  <sheetFormatPr defaultRowHeight="15"/>
  <cols>
    <col min="1" max="1" width="20.7109375" customWidth="1"/>
    <col min="2" max="2" width="40.7109375" customWidth="1"/>
    <col min="3" max="3" width="18.7109375" customWidth="1"/>
    <col min="4" max="4" width="14.7109375" customWidth="1"/>
    <col min="5" max="5" width="16.7109375" customWidth="1"/>
    <col min="6" max="6" width="32.7109375" customWidth="1"/>
  </cols>
  <sheetData>
    <row r="1" spans="1:6">
      <c r="A1" s="1" t="s">
        <v>104</v>
      </c>
      <c r="B1" s="1"/>
      <c r="C1" s="1"/>
      <c r="D1" s="1"/>
      <c r="E1" s="1"/>
      <c r="F1" s="1"/>
    </row>
    <row r="3" spans="1:6">
      <c r="A3" s="12" t="s">
        <v>105</v>
      </c>
    </row>
    <row r="4" spans="1:6">
      <c r="A4" s="2" t="s">
        <v>69</v>
      </c>
      <c r="B4" s="2" t="s">
        <v>106</v>
      </c>
      <c r="C4" s="2" t="s">
        <v>107</v>
      </c>
      <c r="D4" s="2" t="s">
        <v>108</v>
      </c>
      <c r="E4" s="2" t="s">
        <v>109</v>
      </c>
      <c r="F4" s="2" t="s">
        <v>110</v>
      </c>
    </row>
    <row r="5" spans="1:6">
      <c r="A5" t="s">
        <v>111</v>
      </c>
      <c r="B5" t="s">
        <v>112</v>
      </c>
    </row>
    <row r="6" spans="1:6">
      <c r="A6" t="s">
        <v>111</v>
      </c>
      <c r="B6" t="s">
        <v>113</v>
      </c>
    </row>
    <row r="7" spans="1:6">
      <c r="A7" t="s">
        <v>114</v>
      </c>
      <c r="B7" t="s">
        <v>115</v>
      </c>
    </row>
    <row r="8" spans="1:6">
      <c r="A8" t="s">
        <v>114</v>
      </c>
      <c r="B8" t="s">
        <v>116</v>
      </c>
    </row>
    <row r="9" spans="1:6">
      <c r="A9" t="s">
        <v>117</v>
      </c>
      <c r="B9" t="s">
        <v>118</v>
      </c>
    </row>
    <row r="10" spans="1:6">
      <c r="A10" t="s">
        <v>117</v>
      </c>
      <c r="B10" t="s">
        <v>119</v>
      </c>
    </row>
    <row r="11" spans="1:6">
      <c r="A11" t="s">
        <v>117</v>
      </c>
      <c r="B11" t="s">
        <v>120</v>
      </c>
    </row>
    <row r="12" spans="1:6">
      <c r="A12" t="s">
        <v>121</v>
      </c>
      <c r="B12" t="s">
        <v>122</v>
      </c>
    </row>
    <row r="13" spans="1:6">
      <c r="A13" t="s">
        <v>123</v>
      </c>
      <c r="B13" t="s">
        <v>124</v>
      </c>
    </row>
    <row r="14" spans="1:6">
      <c r="A14" t="s">
        <v>123</v>
      </c>
      <c r="B14" t="s">
        <v>125</v>
      </c>
    </row>
    <row r="45" spans="1:1">
      <c r="A45" s="11" t="s">
        <v>126</v>
      </c>
    </row>
  </sheetData>
  <mergeCells count="1">
    <mergeCell ref="A1:F1"/>
  </mergeCells>
  <conditionalFormatting sqref="E5:E15">
    <cfRule type="containsText" dxfId="2" priority="1" operator="containsText" text="OK">
      <formula>NOT(ISERROR(SEARCH("OK",E5)))</formula>
    </cfRule>
    <cfRule type="containsText" dxfId="1" priority="2" operator="containsText" text="À faire">
      <formula>NOT(ISERROR(SEARCH("À faire",E5)))</formula>
    </cfRule>
  </conditionalFormatting>
  <dataValidations count="1">
    <dataValidation type="list" allowBlank="1" showInputMessage="1" showErrorMessage="1" sqref="E5:E15">
      <formula1>",OK,À faire,N/A"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simulateur peinture</vt:lpstr>
      <vt:lpstr>pièces détaillées</vt:lpstr>
      <vt:lpstr>inventaire peinture</vt:lpstr>
      <vt:lpstr>checklist peinture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2025-11-09T21:22:01Z</dcterms:created>
  <dcterms:modified xsi:type="dcterms:W3CDTF">2025-11-09T21:22:01Z</dcterms:modified>
</cp:coreProperties>
</file>