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jeux_projet" sheetId="1" state="visible" r:id="rId1"/>
    <sheet xmlns:r="http://schemas.openxmlformats.org/officeDocument/2006/relationships" name="Synthese" sheetId="2" state="visible" r:id="rId2"/>
    <sheet xmlns:r="http://schemas.openxmlformats.org/officeDocument/2006/relationships" name="Listes" sheetId="3" state="visible" r:id="rId3"/>
  </sheets>
  <definedNames>
    <definedName name="_xlnm._FilterDatabase" localSheetId="0" hidden="1">'Enjeux_projet'!$A$4:$L$27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i val="1"/>
      <sz val="10"/>
    </font>
    <font>
      <b val="1"/>
    </font>
  </fonts>
  <fills count="3">
    <fill>
      <patternFill/>
    </fill>
    <fill>
      <patternFill patternType="gray125"/>
    </fill>
    <fill>
      <patternFill patternType="solid">
        <fgColor rgb="009CCC6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1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18" customWidth="1" min="2" max="2"/>
    <col width="40" customWidth="1" min="3" max="3"/>
    <col width="40" customWidth="1" min="4" max="4"/>
    <col width="40" customWidth="1" min="5" max="5"/>
    <col width="16" customWidth="1" min="6" max="6"/>
    <col width="18" customWidth="1" min="7" max="7"/>
    <col width="22" customWidth="1" min="8" max="8"/>
    <col width="28" customWidth="1" min="9" max="9"/>
    <col width="32" customWidth="1" min="10" max="10"/>
    <col width="14" customWidth="1" min="11" max="11"/>
    <col width="22" customWidth="1" min="12" max="12"/>
  </cols>
  <sheetData>
    <row r="1">
      <c r="A1" s="1" t="inlineStr">
        <is>
          <t>Tableau des enjeux de projet</t>
        </is>
      </c>
    </row>
    <row r="2">
      <c r="A2" s="2" t="inlineStr">
        <is>
          <t>Clarifier les enjeux stratégiques, opérationnels, humains, financiers et d’image en lien avec les objectifs du projet.</t>
        </is>
      </c>
    </row>
    <row r="4">
      <c r="A4" s="3" t="inlineStr">
        <is>
          <t>ID</t>
        </is>
      </c>
      <c r="B4" s="3" t="inlineStr">
        <is>
          <t>Catégorie d’enjeu</t>
        </is>
      </c>
      <c r="C4" s="3" t="inlineStr">
        <is>
          <t>Description de l’enjeu</t>
        </is>
      </c>
      <c r="D4" s="3" t="inlineStr">
        <is>
          <t>Objectif(s) concerné(s)</t>
        </is>
      </c>
      <c r="E4" s="3" t="inlineStr">
        <is>
          <t>Bénéfices attendus</t>
        </is>
      </c>
      <c r="F4" s="3" t="inlineStr">
        <is>
          <t>Impact si non traité (1–5)</t>
        </is>
      </c>
      <c r="G4" s="3" t="inlineStr">
        <is>
          <t>Probabilité d’impact (1–5)</t>
        </is>
      </c>
      <c r="H4" s="3" t="inlineStr">
        <is>
          <t>Score de criticité (Impact × Probabilité)</t>
        </is>
      </c>
      <c r="I4" s="3" t="inlineStr">
        <is>
          <t>Parties prenantes clés</t>
        </is>
      </c>
      <c r="J4" s="3" t="inlineStr">
        <is>
          <t>Risques associés / commentaires</t>
        </is>
      </c>
      <c r="K4" s="3" t="inlineStr">
        <is>
          <t>Priorité (H/M/B)</t>
        </is>
      </c>
      <c r="L4" s="3" t="inlineStr">
        <is>
          <t>Statut (À analyser / Validé / Abandonné)</t>
        </is>
      </c>
    </row>
    <row r="5">
      <c r="A5" s="4" t="n">
        <v>1</v>
      </c>
      <c r="B5" s="4" t="inlineStr">
        <is>
          <t>Stratégique</t>
        </is>
      </c>
      <c r="C5" s="4" t="inlineStr">
        <is>
          <t>Renforcer la position de l’entreprise sur un segment de marché clé.</t>
        </is>
      </c>
      <c r="D5" s="4" t="inlineStr">
        <is>
          <t>Augmenter la part de marché de 10 % en 2 ans.</t>
        </is>
      </c>
      <c r="E5" s="4" t="inlineStr">
        <is>
          <t>Gain de parts de marché, amélioration de la compétitivité.</t>
        </is>
      </c>
      <c r="F5" s="4" t="n">
        <v>5</v>
      </c>
      <c r="G5" s="4" t="n">
        <v>4</v>
      </c>
      <c r="H5" s="4">
        <f>F5*G5</f>
        <v/>
      </c>
      <c r="I5" s="4" t="inlineStr">
        <is>
          <t>Direction générale, Marketing, Forces de vente</t>
        </is>
      </c>
      <c r="J5" s="4" t="inlineStr">
        <is>
          <t>Enjeu directement lié au positionnement de l’entreprise.</t>
        </is>
      </c>
      <c r="K5" s="4" t="inlineStr">
        <is>
          <t>H</t>
        </is>
      </c>
      <c r="L5" s="4" t="inlineStr">
        <is>
          <t>Validé</t>
        </is>
      </c>
    </row>
    <row r="6">
      <c r="A6" s="4" t="n">
        <v>2</v>
      </c>
      <c r="B6" s="4" t="inlineStr">
        <is>
          <t>Opérationnel</t>
        </is>
      </c>
      <c r="C6" s="4" t="inlineStr">
        <is>
          <t>Réduire les temps de traitement d’un processus critique.</t>
        </is>
      </c>
      <c r="D6" s="4" t="inlineStr">
        <is>
          <t>Réduire le délai moyen de traitement de 30 %.</t>
        </is>
      </c>
      <c r="E6" s="4" t="inlineStr">
        <is>
          <t>Gains de productivité, réduction des erreurs, meilleure qualité de service.</t>
        </is>
      </c>
      <c r="F6" s="4" t="n">
        <v>4</v>
      </c>
      <c r="G6" s="4" t="n">
        <v>4</v>
      </c>
      <c r="H6" s="4">
        <f>F6*G6</f>
        <v/>
      </c>
      <c r="I6" s="4" t="inlineStr">
        <is>
          <t>Équipes opérationnelles, Clients internes</t>
        </is>
      </c>
      <c r="J6" s="4" t="inlineStr">
        <is>
          <t>Nécessite une forte implication des équipes terrain.</t>
        </is>
      </c>
      <c r="K6" s="4" t="inlineStr">
        <is>
          <t>H</t>
        </is>
      </c>
      <c r="L6" s="4" t="inlineStr">
        <is>
          <t>À analyser</t>
        </is>
      </c>
    </row>
    <row r="7">
      <c r="A7" s="4" t="n">
        <v>3</v>
      </c>
      <c r="B7" s="4" t="inlineStr">
        <is>
          <t>Humain / organisationnel</t>
        </is>
      </c>
      <c r="C7" s="4" t="inlineStr">
        <is>
          <t>Limiter la résistance au changement des équipes impactées.</t>
        </is>
      </c>
      <c r="D7" s="4" t="inlineStr">
        <is>
          <t>Assurer un taux d’adoption élevé de la solution cible.</t>
        </is>
      </c>
      <c r="E7" s="4" t="inlineStr">
        <is>
          <t>Meilleure appropriation, baisse des risques d’abandon ou de contournement.</t>
        </is>
      </c>
      <c r="F7" s="4" t="n">
        <v>4</v>
      </c>
      <c r="G7" s="4" t="n">
        <v>3</v>
      </c>
      <c r="H7" s="4">
        <f>F7*G7</f>
        <v/>
      </c>
      <c r="I7" s="4" t="inlineStr">
        <is>
          <t>Managers de proximité, RH, Collaborateurs</t>
        </is>
      </c>
      <c r="J7" s="4" t="inlineStr">
        <is>
          <t>Prévoir un plan de communication et de formation adapté.</t>
        </is>
      </c>
      <c r="K7" s="4" t="inlineStr">
        <is>
          <t>M</t>
        </is>
      </c>
      <c r="L7" s="4" t="inlineStr">
        <is>
          <t>À analyser</t>
        </is>
      </c>
    </row>
    <row r="8">
      <c r="A8" s="4" t="n">
        <v>4</v>
      </c>
      <c r="B8" s="4" t="n"/>
      <c r="C8" s="4" t="n"/>
      <c r="D8" s="4" t="n"/>
      <c r="E8" s="4" t="n"/>
      <c r="F8" s="4" t="n"/>
      <c r="G8" s="4" t="n"/>
      <c r="H8" s="4">
        <f>F8*G8</f>
        <v/>
      </c>
      <c r="I8" s="4" t="n"/>
      <c r="J8" s="4" t="n"/>
      <c r="K8" s="4" t="n"/>
      <c r="L8" s="4" t="n"/>
    </row>
    <row r="9">
      <c r="A9" s="4" t="n">
        <v>5</v>
      </c>
      <c r="B9" s="4" t="n"/>
      <c r="C9" s="4" t="n"/>
      <c r="D9" s="4" t="n"/>
      <c r="E9" s="4" t="n"/>
      <c r="F9" s="4" t="n"/>
      <c r="G9" s="4" t="n"/>
      <c r="H9" s="4">
        <f>F9*G9</f>
        <v/>
      </c>
      <c r="I9" s="4" t="n"/>
      <c r="J9" s="4" t="n"/>
      <c r="K9" s="4" t="n"/>
      <c r="L9" s="4" t="n"/>
    </row>
    <row r="10">
      <c r="A10" s="4" t="n">
        <v>6</v>
      </c>
      <c r="B10" s="4" t="n"/>
      <c r="C10" s="4" t="n"/>
      <c r="D10" s="4" t="n"/>
      <c r="E10" s="4" t="n"/>
      <c r="F10" s="4" t="n"/>
      <c r="G10" s="4" t="n"/>
      <c r="H10" s="4">
        <f>F10*G10</f>
        <v/>
      </c>
      <c r="I10" s="4" t="n"/>
      <c r="J10" s="4" t="n"/>
      <c r="K10" s="4" t="n"/>
      <c r="L10" s="4" t="n"/>
    </row>
    <row r="11">
      <c r="A11" s="4" t="n">
        <v>7</v>
      </c>
      <c r="B11" s="4" t="n"/>
      <c r="C11" s="4" t="n"/>
      <c r="D11" s="4" t="n"/>
      <c r="E11" s="4" t="n"/>
      <c r="F11" s="4" t="n"/>
      <c r="G11" s="4" t="n"/>
      <c r="H11" s="4">
        <f>F11*G11</f>
        <v/>
      </c>
      <c r="I11" s="4" t="n"/>
      <c r="J11" s="4" t="n"/>
      <c r="K11" s="4" t="n"/>
      <c r="L11" s="4" t="n"/>
    </row>
    <row r="12">
      <c r="A12" s="4" t="n">
        <v>8</v>
      </c>
      <c r="B12" s="4" t="n"/>
      <c r="C12" s="4" t="n"/>
      <c r="D12" s="4" t="n"/>
      <c r="E12" s="4" t="n"/>
      <c r="F12" s="4" t="n"/>
      <c r="G12" s="4" t="n"/>
      <c r="H12" s="4">
        <f>F12*G12</f>
        <v/>
      </c>
      <c r="I12" s="4" t="n"/>
      <c r="J12" s="4" t="n"/>
      <c r="K12" s="4" t="n"/>
      <c r="L12" s="4" t="n"/>
    </row>
    <row r="13">
      <c r="A13" s="4" t="n">
        <v>9</v>
      </c>
      <c r="B13" s="4" t="n"/>
      <c r="C13" s="4" t="n"/>
      <c r="D13" s="4" t="n"/>
      <c r="E13" s="4" t="n"/>
      <c r="F13" s="4" t="n"/>
      <c r="G13" s="4" t="n"/>
      <c r="H13" s="4">
        <f>F13*G13</f>
        <v/>
      </c>
      <c r="I13" s="4" t="n"/>
      <c r="J13" s="4" t="n"/>
      <c r="K13" s="4" t="n"/>
      <c r="L13" s="4" t="n"/>
    </row>
    <row r="14">
      <c r="A14" s="4" t="n">
        <v>10</v>
      </c>
      <c r="B14" s="4" t="n"/>
      <c r="C14" s="4" t="n"/>
      <c r="D14" s="4" t="n"/>
      <c r="E14" s="4" t="n"/>
      <c r="F14" s="4" t="n"/>
      <c r="G14" s="4" t="n"/>
      <c r="H14" s="4">
        <f>F14*G14</f>
        <v/>
      </c>
      <c r="I14" s="4" t="n"/>
      <c r="J14" s="4" t="n"/>
      <c r="K14" s="4" t="n"/>
      <c r="L14" s="4" t="n"/>
    </row>
    <row r="15">
      <c r="A15" s="4" t="n">
        <v>11</v>
      </c>
      <c r="B15" s="4" t="n"/>
      <c r="C15" s="4" t="n"/>
      <c r="D15" s="4" t="n"/>
      <c r="E15" s="4" t="n"/>
      <c r="F15" s="4" t="n"/>
      <c r="G15" s="4" t="n"/>
      <c r="H15" s="4">
        <f>F15*G15</f>
        <v/>
      </c>
      <c r="I15" s="4" t="n"/>
      <c r="J15" s="4" t="n"/>
      <c r="K15" s="4" t="n"/>
      <c r="L15" s="4" t="n"/>
    </row>
    <row r="16">
      <c r="A16" s="4" t="n">
        <v>12</v>
      </c>
      <c r="B16" s="4" t="n"/>
      <c r="C16" s="4" t="n"/>
      <c r="D16" s="4" t="n"/>
      <c r="E16" s="4" t="n"/>
      <c r="F16" s="4" t="n"/>
      <c r="G16" s="4" t="n"/>
      <c r="H16" s="4">
        <f>F16*G16</f>
        <v/>
      </c>
      <c r="I16" s="4" t="n"/>
      <c r="J16" s="4" t="n"/>
      <c r="K16" s="4" t="n"/>
      <c r="L16" s="4" t="n"/>
    </row>
    <row r="17">
      <c r="A17" s="4" t="n">
        <v>13</v>
      </c>
      <c r="B17" s="4" t="n"/>
      <c r="C17" s="4" t="n"/>
      <c r="D17" s="4" t="n"/>
      <c r="E17" s="4" t="n"/>
      <c r="F17" s="4" t="n"/>
      <c r="G17" s="4" t="n"/>
      <c r="H17" s="4">
        <f>F17*G17</f>
        <v/>
      </c>
      <c r="I17" s="4" t="n"/>
      <c r="J17" s="4" t="n"/>
      <c r="K17" s="4" t="n"/>
      <c r="L17" s="4" t="n"/>
    </row>
    <row r="18">
      <c r="A18" s="4" t="n">
        <v>14</v>
      </c>
      <c r="B18" s="4" t="n"/>
      <c r="C18" s="4" t="n"/>
      <c r="D18" s="4" t="n"/>
      <c r="E18" s="4" t="n"/>
      <c r="F18" s="4" t="n"/>
      <c r="G18" s="4" t="n"/>
      <c r="H18" s="4">
        <f>F18*G18</f>
        <v/>
      </c>
      <c r="I18" s="4" t="n"/>
      <c r="J18" s="4" t="n"/>
      <c r="K18" s="4" t="n"/>
      <c r="L18" s="4" t="n"/>
    </row>
    <row r="19">
      <c r="A19" s="4" t="n">
        <v>15</v>
      </c>
      <c r="B19" s="4" t="n"/>
      <c r="C19" s="4" t="n"/>
      <c r="D19" s="4" t="n"/>
      <c r="E19" s="4" t="n"/>
      <c r="F19" s="4" t="n"/>
      <c r="G19" s="4" t="n"/>
      <c r="H19" s="4">
        <f>F19*G19</f>
        <v/>
      </c>
      <c r="I19" s="4" t="n"/>
      <c r="J19" s="4" t="n"/>
      <c r="K19" s="4" t="n"/>
      <c r="L19" s="4" t="n"/>
    </row>
    <row r="20">
      <c r="A20" s="4" t="n">
        <v>16</v>
      </c>
      <c r="B20" s="4" t="n"/>
      <c r="C20" s="4" t="n"/>
      <c r="D20" s="4" t="n"/>
      <c r="E20" s="4" t="n"/>
      <c r="F20" s="4" t="n"/>
      <c r="G20" s="4" t="n"/>
      <c r="H20" s="4">
        <f>F20*G20</f>
        <v/>
      </c>
      <c r="I20" s="4" t="n"/>
      <c r="J20" s="4" t="n"/>
      <c r="K20" s="4" t="n"/>
      <c r="L20" s="4" t="n"/>
    </row>
    <row r="21">
      <c r="A21" s="4" t="n">
        <v>17</v>
      </c>
      <c r="B21" s="4" t="n"/>
      <c r="C21" s="4" t="n"/>
      <c r="D21" s="4" t="n"/>
      <c r="E21" s="4" t="n"/>
      <c r="F21" s="4" t="n"/>
      <c r="G21" s="4" t="n"/>
      <c r="H21" s="4">
        <f>F21*G21</f>
        <v/>
      </c>
      <c r="I21" s="4" t="n"/>
      <c r="J21" s="4" t="n"/>
      <c r="K21" s="4" t="n"/>
      <c r="L21" s="4" t="n"/>
    </row>
    <row r="22">
      <c r="A22" s="4" t="n">
        <v>18</v>
      </c>
      <c r="B22" s="4" t="n"/>
      <c r="C22" s="4" t="n"/>
      <c r="D22" s="4" t="n"/>
      <c r="E22" s="4" t="n"/>
      <c r="F22" s="4" t="n"/>
      <c r="G22" s="4" t="n"/>
      <c r="H22" s="4">
        <f>F22*G22</f>
        <v/>
      </c>
      <c r="I22" s="4" t="n"/>
      <c r="J22" s="4" t="n"/>
      <c r="K22" s="4" t="n"/>
      <c r="L22" s="4" t="n"/>
    </row>
    <row r="23">
      <c r="A23" s="4" t="n">
        <v>19</v>
      </c>
      <c r="B23" s="4" t="n"/>
      <c r="C23" s="4" t="n"/>
      <c r="D23" s="4" t="n"/>
      <c r="E23" s="4" t="n"/>
      <c r="F23" s="4" t="n"/>
      <c r="G23" s="4" t="n"/>
      <c r="H23" s="4">
        <f>F23*G23</f>
        <v/>
      </c>
      <c r="I23" s="4" t="n"/>
      <c r="J23" s="4" t="n"/>
      <c r="K23" s="4" t="n"/>
      <c r="L23" s="4" t="n"/>
    </row>
    <row r="24">
      <c r="A24" s="4" t="n">
        <v>20</v>
      </c>
      <c r="B24" s="4" t="n"/>
      <c r="C24" s="4" t="n"/>
      <c r="D24" s="4" t="n"/>
      <c r="E24" s="4" t="n"/>
      <c r="F24" s="4" t="n"/>
      <c r="G24" s="4" t="n"/>
      <c r="H24" s="4">
        <f>F24*G24</f>
        <v/>
      </c>
      <c r="I24" s="4" t="n"/>
      <c r="J24" s="4" t="n"/>
      <c r="K24" s="4" t="n"/>
      <c r="L24" s="4" t="n"/>
    </row>
    <row r="25">
      <c r="A25" s="4" t="n">
        <v>21</v>
      </c>
      <c r="B25" s="4" t="n"/>
      <c r="C25" s="4" t="n"/>
      <c r="D25" s="4" t="n"/>
      <c r="E25" s="4" t="n"/>
      <c r="F25" s="4" t="n"/>
      <c r="G25" s="4" t="n"/>
      <c r="H25" s="4">
        <f>F25*G25</f>
        <v/>
      </c>
      <c r="I25" s="4" t="n"/>
      <c r="J25" s="4" t="n"/>
      <c r="K25" s="4" t="n"/>
      <c r="L25" s="4" t="n"/>
    </row>
    <row r="26">
      <c r="A26" s="4" t="n">
        <v>22</v>
      </c>
      <c r="B26" s="4" t="n"/>
      <c r="C26" s="4" t="n"/>
      <c r="D26" s="4" t="n"/>
      <c r="E26" s="4" t="n"/>
      <c r="F26" s="4" t="n"/>
      <c r="G26" s="4" t="n"/>
      <c r="H26" s="4">
        <f>F26*G26</f>
        <v/>
      </c>
      <c r="I26" s="4" t="n"/>
      <c r="J26" s="4" t="n"/>
      <c r="K26" s="4" t="n"/>
      <c r="L26" s="4" t="n"/>
    </row>
    <row r="27">
      <c r="A27" s="4" t="n">
        <v>23</v>
      </c>
      <c r="B27" s="4" t="n"/>
      <c r="C27" s="4" t="n"/>
      <c r="D27" s="4" t="n"/>
      <c r="E27" s="4" t="n"/>
      <c r="F27" s="4" t="n"/>
      <c r="G27" s="4" t="n"/>
      <c r="H27" s="4">
        <f>F27*G27</f>
        <v/>
      </c>
      <c r="I27" s="4" t="n"/>
      <c r="J27" s="4" t="n"/>
      <c r="K27" s="4" t="n"/>
      <c r="L27" s="4" t="n"/>
    </row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</sheetData>
  <autoFilter ref="A4:L27"/>
  <mergeCells count="2">
    <mergeCell ref="A1:L1"/>
    <mergeCell ref="A2:L2"/>
  </mergeCells>
  <conditionalFormatting sqref="H5:H200">
    <cfRule type="colorScale" priority="1">
      <colorScale>
        <cfvo type="min"/>
        <cfvo type="percentile" val="50"/>
        <cfvo type="max"/>
        <color rgb="00C6EFCE"/>
        <color rgb="00FFEB84"/>
        <color rgb="00F8696B"/>
      </colorScale>
    </cfRule>
  </conditionalFormatting>
  <dataValidations count="3">
    <dataValidation sqref="B5:B200" showErrorMessage="1" showInputMessage="1" allowBlank="1" type="list">
      <formula1>=Listes!$A$2:$A$7</formula1>
    </dataValidation>
    <dataValidation sqref="K5:K200" showErrorMessage="1" showInputMessage="1" allowBlank="1" type="list">
      <formula1>=Listes!$B$2:$B$4</formula1>
    </dataValidation>
    <dataValidation sqref="L5:L200" showErrorMessage="1" showInputMessage="1" allowBlank="1" type="list">
      <formula1>=Listes!$C$2:$C$4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</cols>
  <sheetData>
    <row r="1">
      <c r="A1" s="5" t="inlineStr">
        <is>
          <t>Synthèse des enjeux par catégorie</t>
        </is>
      </c>
    </row>
    <row r="3">
      <c r="A3" s="6" t="inlineStr">
        <is>
          <t>Catégorie</t>
        </is>
      </c>
      <c r="B3" s="6" t="inlineStr">
        <is>
          <t>Nombre d’enjeux</t>
        </is>
      </c>
      <c r="C3" s="6" t="inlineStr">
        <is>
          <t>Score moyen de criticité</t>
        </is>
      </c>
    </row>
    <row r="4">
      <c r="A4" s="4" t="inlineStr">
        <is>
          <t>Stratégique</t>
        </is>
      </c>
      <c r="B4" s="4">
        <f>COUNTIF(Enjeux_projet!$B$5:$B$200,"Stratégique")</f>
        <v/>
      </c>
      <c r="C4" s="4">
        <f>IF(B4=0,"",AVERAGEIF(Enjeux_projet!$B$5:$B$200,"Stratégique",Enjeux_projet!$H$5:$H$200))</f>
        <v/>
      </c>
    </row>
    <row r="5">
      <c r="A5" s="4" t="inlineStr">
        <is>
          <t>Opérationnel</t>
        </is>
      </c>
      <c r="B5" s="4">
        <f>COUNTIF(Enjeux_projet!$B$5:$B$200,"Opérationnel")</f>
        <v/>
      </c>
      <c r="C5" s="4">
        <f>IF(B5=0,"",AVERAGEIF(Enjeux_projet!$B$5:$B$200,"Opérationnel",Enjeux_projet!$H$5:$H$200))</f>
        <v/>
      </c>
    </row>
    <row r="6">
      <c r="A6" s="4" t="inlineStr">
        <is>
          <t>Humain / organisationnel</t>
        </is>
      </c>
      <c r="B6" s="4">
        <f>COUNTIF(Enjeux_projet!$B$5:$B$200,"Humain / organisationnel")</f>
        <v/>
      </c>
      <c r="C6" s="4">
        <f>IF(B6=0,"",AVERAGEIF(Enjeux_projet!$B$5:$B$200,"Humain / organisationnel",Enjeux_projet!$H$5:$H$200))</f>
        <v/>
      </c>
    </row>
    <row r="7">
      <c r="A7" s="4" t="inlineStr">
        <is>
          <t>Financier</t>
        </is>
      </c>
      <c r="B7" s="4">
        <f>COUNTIF(Enjeux_projet!$B$5:$B$200,"Financier")</f>
        <v/>
      </c>
      <c r="C7" s="4">
        <f>IF(B7=0,"",AVERAGEIF(Enjeux_projet!$B$5:$B$200,"Financier",Enjeux_projet!$H$5:$H$200))</f>
        <v/>
      </c>
    </row>
    <row r="8">
      <c r="A8" s="4" t="inlineStr">
        <is>
          <t>Image / réglementaire</t>
        </is>
      </c>
      <c r="B8" s="4">
        <f>COUNTIF(Enjeux_projet!$B$5:$B$200,"Image / réglementaire")</f>
        <v/>
      </c>
      <c r="C8" s="4">
        <f>IF(B8=0,"",AVERAGEIF(Enjeux_projet!$B$5:$B$200,"Image / réglementaire",Enjeux_projet!$H$5:$H$200))</f>
        <v/>
      </c>
    </row>
    <row r="9">
      <c r="A9" s="4" t="inlineStr">
        <is>
          <t>Autre</t>
        </is>
      </c>
      <c r="B9" s="4">
        <f>COUNTIF(Enjeux_projet!$B$5:$B$200,"Autre")</f>
        <v/>
      </c>
      <c r="C9" s="4">
        <f>IF(B9=0,"",AVERAGEIF(Enjeux_projet!$B$5:$B$200,"Autre",Enjeux_projet!$H$5:$H$200))</f>
        <v/>
      </c>
    </row>
    <row r="11">
      <c r="A11" s="7" t="inlineStr">
        <is>
          <t>Total d’enjeux saisis</t>
        </is>
      </c>
      <c r="B11" s="4">
        <f>COUNTA(Enjeux_projet!$B$5:$B$200)</f>
        <v/>
      </c>
    </row>
    <row r="12">
      <c r="A12" s="7" t="inlineStr">
        <is>
          <t>Score moyen global de criticité</t>
        </is>
      </c>
      <c r="B12" s="4">
        <f>IF(B11=0,"",AVERAGE(Enjeux_projet!$H$5:$H$200))</f>
        <v/>
      </c>
    </row>
    <row r="14">
      <c r="A14" s="6" t="inlineStr">
        <is>
          <t>Priorité</t>
        </is>
      </c>
      <c r="B14" s="6" t="inlineStr">
        <is>
          <t>Nombre d’enjeux</t>
        </is>
      </c>
    </row>
    <row r="15">
      <c r="A15" s="4" t="inlineStr">
        <is>
          <t>H</t>
        </is>
      </c>
      <c r="B15" s="4">
        <f>COUNTIF(Enjeux_projet!$K$5:$K$200,"H")</f>
        <v/>
      </c>
    </row>
    <row r="16">
      <c r="A16" s="4" t="inlineStr">
        <is>
          <t>M</t>
        </is>
      </c>
      <c r="B16" s="4">
        <f>COUNTIF(Enjeux_projet!$K$5:$K$200,"M")</f>
        <v/>
      </c>
    </row>
    <row r="17">
      <c r="A17" s="4" t="inlineStr">
        <is>
          <t>B</t>
        </is>
      </c>
      <c r="B17" s="4">
        <f>COUNTIF(Enjeux_projet!$K$5:$K$200,"B")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Catégories</t>
        </is>
      </c>
      <c r="B1" t="inlineStr">
        <is>
          <t>Priorité</t>
        </is>
      </c>
      <c r="C1" t="inlineStr">
        <is>
          <t>Statut</t>
        </is>
      </c>
    </row>
    <row r="2">
      <c r="A2" t="inlineStr">
        <is>
          <t>Stratégique</t>
        </is>
      </c>
      <c r="B2" t="inlineStr">
        <is>
          <t>H</t>
        </is>
      </c>
      <c r="C2" t="inlineStr">
        <is>
          <t>À analyser</t>
        </is>
      </c>
    </row>
    <row r="3">
      <c r="A3" t="inlineStr">
        <is>
          <t>Opérationnel</t>
        </is>
      </c>
      <c r="B3" t="inlineStr">
        <is>
          <t>M</t>
        </is>
      </c>
      <c r="C3" t="inlineStr">
        <is>
          <t>Validé</t>
        </is>
      </c>
    </row>
    <row r="4">
      <c r="A4" t="inlineStr">
        <is>
          <t>Humain / organisationnel</t>
        </is>
      </c>
      <c r="B4" t="inlineStr">
        <is>
          <t>B</t>
        </is>
      </c>
      <c r="C4" t="inlineStr">
        <is>
          <t>Abandonné</t>
        </is>
      </c>
    </row>
    <row r="5">
      <c r="A5" t="inlineStr">
        <is>
          <t>Financier</t>
        </is>
      </c>
    </row>
    <row r="6">
      <c r="A6" t="inlineStr">
        <is>
          <t>Image / réglementaire</t>
        </is>
      </c>
    </row>
    <row r="7">
      <c r="A7" t="inlineStr">
        <is>
          <t>Autre</t>
        </is>
      </c>
    </row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2025-11-24T03:01:52Z</dcterms:created>
  <dcterms:modified xmlns:dcterms="http://purl.org/dc/terms/" xmlns:xsi="http://www.w3.org/2001/XMLSchema-instance" xsi:type="dcterms:W3CDTF">2025-11-24T03:01:52Z</dcterms:modified>
</cp:coreProperties>
</file>