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Journal_TRS" sheetId="1" r:id="rId1"/>
  </sheets>
  <calcPr calcId="124519" fullCalcOnLoad="1"/>
</workbook>
</file>

<file path=xl/sharedStrings.xml><?xml version="1.0" encoding="utf-8"?>
<sst xmlns="http://schemas.openxmlformats.org/spreadsheetml/2006/main" count="77" uniqueCount="36">
  <si>
    <t>Calculateur TRS – Journal de production multicolore</t>
  </si>
  <si>
    <t>Journal de TRS par jour et par ligne : temps, volumes et indicateurs TRS dans une seule grille colorée. Les cellules bleues et saumon sont à saisir, le reste se calcule automatiquement.</t>
  </si>
  <si>
    <t>Journal TRS – une ligne par jour et par ligne de production</t>
  </si>
  <si>
    <t>Temps</t>
  </si>
  <si>
    <t>Quantités / volumes</t>
  </si>
  <si>
    <t>Indicateurs TRS</t>
  </si>
  <si>
    <t>Date</t>
  </si>
  <si>
    <t>Ligne</t>
  </si>
  <si>
    <t>Équipe</t>
  </si>
  <si>
    <t>Temps planifié (min)</t>
  </si>
  <si>
    <t>Arrêts planifiés (min)</t>
  </si>
  <si>
    <t>Arrêts non planifiés (min)</t>
  </si>
  <si>
    <t>Temps disponible (min)</t>
  </si>
  <si>
    <t>Temps fonctionnement (min)</t>
  </si>
  <si>
    <t>Cadence nominale (pièces/h)</t>
  </si>
  <si>
    <t>Quantité théorique</t>
  </si>
  <si>
    <t>Quantité produite</t>
  </si>
  <si>
    <t>Rebuts</t>
  </si>
  <si>
    <t>Pièces bonnes</t>
  </si>
  <si>
    <t>Disponibilité</t>
  </si>
  <si>
    <t>Performance</t>
  </si>
  <si>
    <t>Qualité</t>
  </si>
  <si>
    <t>TRS</t>
  </si>
  <si>
    <t>L1</t>
  </si>
  <si>
    <t>A</t>
  </si>
  <si>
    <t>L2</t>
  </si>
  <si>
    <t>L3</t>
  </si>
  <si>
    <t>B</t>
  </si>
  <si>
    <t>C</t>
  </si>
  <si>
    <t>Synthèse de la période (toutes lignes confondues)</t>
  </si>
  <si>
    <t>Temps planifié total (min)</t>
  </si>
  <si>
    <t>Temps dispo total (min)</t>
  </si>
  <si>
    <t>Temps fonctionnement total (min)</t>
  </si>
  <si>
    <t>Pièces produites totales</t>
  </si>
  <si>
    <t>Pièces bonnes totales</t>
  </si>
  <si>
    <t>TRS global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</si>
</sst>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0.0%"/>
  </numFmts>
  <fonts count="7">
    <font>
      <sz val="11"/>
      <color theme="1"/>
      <name val="Calibri"/>
      <family val="2"/>
      <scheme val="minor"/>
    </font>
    <font>
      <b/>
      <sz val="18"/>
      <color rgb="FF1F4E79"/>
      <name val="Calibri"/>
      <family val="2"/>
      <scheme val="minor"/>
    </font>
    <font>
      <i/>
      <sz val="10"/>
      <color rgb="FF555555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9DC3E6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4" fillId="0" borderId="1" xfId="0" applyNumberFormat="1" applyFont="1" applyBorder="1"/>
    <xf numFmtId="0" fontId="4" fillId="0" borderId="1" xfId="0" applyFont="1" applyBorder="1" applyAlignment="1">
      <alignment horizontal="center"/>
    </xf>
    <xf numFmtId="1" fontId="4" fillId="0" borderId="1" xfId="0" applyNumberFormat="1" applyFont="1" applyBorder="1"/>
    <xf numFmtId="165" fontId="4" fillId="0" borderId="1" xfId="0" applyNumberFormat="1" applyFont="1" applyBorder="1"/>
    <xf numFmtId="166" fontId="4" fillId="0" borderId="1" xfId="0" applyNumberFormat="1" applyFont="1" applyBorder="1"/>
    <xf numFmtId="0" fontId="4" fillId="6" borderId="1" xfId="0" applyFont="1" applyFill="1" applyBorder="1" applyAlignment="1">
      <alignment horizontal="left" vertical="center"/>
    </xf>
    <xf numFmtId="1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9F9F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TRS journalier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TRS par ligne/jour</c:v>
          </c:tx>
          <c:marker>
            <c:symbol val="none"/>
          </c:marker>
          <c:cat>
            <c:numRef>
              <c:f>Journal_TRS!$A$7:$A$21</c:f>
              <c:numCache>
                <c:formatCode>General</c:formatCode>
                <c:ptCount val="15"/>
                <c:pt idx="0">
                  <c:v>45536</c:v>
                </c:pt>
                <c:pt idx="1">
                  <c:v>45536</c:v>
                </c:pt>
                <c:pt idx="2">
                  <c:v>45536</c:v>
                </c:pt>
                <c:pt idx="3">
                  <c:v>45537</c:v>
                </c:pt>
                <c:pt idx="4">
                  <c:v>45537</c:v>
                </c:pt>
                <c:pt idx="5">
                  <c:v>45537</c:v>
                </c:pt>
                <c:pt idx="6">
                  <c:v>45538</c:v>
                </c:pt>
                <c:pt idx="7">
                  <c:v>45538</c:v>
                </c:pt>
                <c:pt idx="8">
                  <c:v>45538</c:v>
                </c:pt>
                <c:pt idx="9">
                  <c:v>45539</c:v>
                </c:pt>
                <c:pt idx="10">
                  <c:v>45539</c:v>
                </c:pt>
                <c:pt idx="11">
                  <c:v>45539</c:v>
                </c:pt>
                <c:pt idx="12">
                  <c:v>45540</c:v>
                </c:pt>
                <c:pt idx="13">
                  <c:v>45540</c:v>
                </c:pt>
                <c:pt idx="14">
                  <c:v>45540</c:v>
                </c:pt>
              </c:numCache>
            </c:numRef>
          </c:cat>
          <c:val>
            <c:numRef>
              <c:f>Journal_TRS!$Q$7:$Q$21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0%" sourceLinked="0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Arrêts non planifiés par jour/ligne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Arrêts non planifiés</c:v>
          </c:tx>
          <c:cat>
            <c:numRef>
              <c:f>Journal_TRS!$A$7:$A$21</c:f>
              <c:numCache>
                <c:formatCode>General</c:formatCode>
                <c:ptCount val="15"/>
                <c:pt idx="0">
                  <c:v>45536</c:v>
                </c:pt>
                <c:pt idx="1">
                  <c:v>45536</c:v>
                </c:pt>
                <c:pt idx="2">
                  <c:v>45536</c:v>
                </c:pt>
                <c:pt idx="3">
                  <c:v>45537</c:v>
                </c:pt>
                <c:pt idx="4">
                  <c:v>45537</c:v>
                </c:pt>
                <c:pt idx="5">
                  <c:v>45537</c:v>
                </c:pt>
                <c:pt idx="6">
                  <c:v>45538</c:v>
                </c:pt>
                <c:pt idx="7">
                  <c:v>45538</c:v>
                </c:pt>
                <c:pt idx="8">
                  <c:v>45538</c:v>
                </c:pt>
                <c:pt idx="9">
                  <c:v>45539</c:v>
                </c:pt>
                <c:pt idx="10">
                  <c:v>45539</c:v>
                </c:pt>
                <c:pt idx="11">
                  <c:v>45539</c:v>
                </c:pt>
                <c:pt idx="12">
                  <c:v>45540</c:v>
                </c:pt>
                <c:pt idx="13">
                  <c:v>45540</c:v>
                </c:pt>
                <c:pt idx="14">
                  <c:v>45540</c:v>
                </c:pt>
              </c:numCache>
            </c:numRef>
          </c:cat>
          <c:val>
            <c:numRef>
              <c:f>Journal_TRS!$F$7:$F$21</c:f>
              <c:numCache>
                <c:formatCode>General</c:formatCode>
                <c:ptCount val="15"/>
                <c:pt idx="0">
                  <c:v>35</c:v>
                </c:pt>
                <c:pt idx="1">
                  <c:v>50</c:v>
                </c:pt>
                <c:pt idx="2">
                  <c:v>25</c:v>
                </c:pt>
                <c:pt idx="3">
                  <c:v>40</c:v>
                </c:pt>
                <c:pt idx="4">
                  <c:v>60</c:v>
                </c:pt>
                <c:pt idx="5">
                  <c:v>30</c:v>
                </c:pt>
                <c:pt idx="6">
                  <c:v>45</c:v>
                </c:pt>
                <c:pt idx="7">
                  <c:v>55</c:v>
                </c:pt>
                <c:pt idx="8">
                  <c:v>35</c:v>
                </c:pt>
                <c:pt idx="9">
                  <c:v>30</c:v>
                </c:pt>
                <c:pt idx="10">
                  <c:v>45</c:v>
                </c:pt>
                <c:pt idx="11">
                  <c:v>40</c:v>
                </c:pt>
                <c:pt idx="12">
                  <c:v>35</c:v>
                </c:pt>
                <c:pt idx="13">
                  <c:v>65</c:v>
                </c:pt>
                <c:pt idx="14">
                  <c:v>30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6</xdr:row>
      <xdr:rowOff>0</xdr:rowOff>
    </xdr:from>
    <xdr:to>
      <xdr:col>15</xdr:col>
      <xdr:colOff>0</xdr:colOff>
      <xdr:row>20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22</xdr:row>
      <xdr:rowOff>0</xdr:rowOff>
    </xdr:from>
    <xdr:to>
      <xdr:col>15</xdr:col>
      <xdr:colOff>0</xdr:colOff>
      <xdr:row>36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JournalTRS" displayName="tbl_JournalTRS" ref="A6:Q21" totalsRowShown="0">
  <autoFilter ref="A6:Q21"/>
  <tableColumns count="17">
    <tableColumn id="1" name="Date"/>
    <tableColumn id="2" name="Ligne"/>
    <tableColumn id="3" name="Équipe"/>
    <tableColumn id="4" name="Temps planifié (min)"/>
    <tableColumn id="5" name="Arrêts planifiés (min)"/>
    <tableColumn id="6" name="Arrêts non planifiés (min)"/>
    <tableColumn id="7" name="Temps disponible (min)"/>
    <tableColumn id="8" name="Temps fonctionnement (min)"/>
    <tableColumn id="9" name="Cadence nominale (pièces/h)"/>
    <tableColumn id="10" name="Quantité théorique"/>
    <tableColumn id="11" name="Quantité produite"/>
    <tableColumn id="12" name="Rebuts"/>
    <tableColumn id="13" name="Pièces bonnes"/>
    <tableColumn id="14" name="Disponibilité"/>
    <tableColumn id="15" name="Performance"/>
    <tableColumn id="16" name="Qualité"/>
    <tableColumn id="17" name="TR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15"/>
  <cols>
    <col min="1" max="1" width="11.7109375" customWidth="1"/>
    <col min="2" max="3" width="10.7109375" customWidth="1"/>
    <col min="4" max="8" width="14.7109375" customWidth="1"/>
    <col min="9" max="9" width="19.7109375" customWidth="1"/>
    <col min="10" max="13" width="14.7109375" customWidth="1"/>
    <col min="14" max="17" width="11.710937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4" spans="1:17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>
      <c r="A5" s="4"/>
      <c r="B5" s="4"/>
      <c r="C5" s="4"/>
      <c r="D5" s="5" t="s">
        <v>3</v>
      </c>
      <c r="E5" s="5"/>
      <c r="F5" s="5"/>
      <c r="G5" s="5"/>
      <c r="H5" s="5"/>
      <c r="I5" s="6" t="s">
        <v>4</v>
      </c>
      <c r="J5" s="6"/>
      <c r="K5" s="6"/>
      <c r="L5" s="6"/>
      <c r="M5" s="6"/>
      <c r="N5" s="7" t="s">
        <v>5</v>
      </c>
      <c r="O5" s="7"/>
      <c r="P5" s="7"/>
      <c r="Q5" s="7"/>
    </row>
    <row r="6" spans="1:17">
      <c r="A6" t="s">
        <v>6</v>
      </c>
      <c r="B6" t="s">
        <v>7</v>
      </c>
      <c r="C6" t="s">
        <v>8</v>
      </c>
      <c r="D6" t="s">
        <v>9</v>
      </c>
      <c r="E6" t="s">
        <v>10</v>
      </c>
      <c r="F6" t="s">
        <v>11</v>
      </c>
      <c r="G6" t="s">
        <v>12</v>
      </c>
      <c r="H6" t="s">
        <v>13</v>
      </c>
      <c r="I6" t="s">
        <v>14</v>
      </c>
      <c r="J6" t="s">
        <v>15</v>
      </c>
      <c r="K6" t="s">
        <v>16</v>
      </c>
      <c r="L6" t="s">
        <v>17</v>
      </c>
      <c r="M6" t="s">
        <v>18</v>
      </c>
      <c r="N6" t="s">
        <v>19</v>
      </c>
      <c r="O6" t="s">
        <v>20</v>
      </c>
      <c r="P6" t="s">
        <v>21</v>
      </c>
      <c r="Q6" t="s">
        <v>22</v>
      </c>
    </row>
    <row r="7" spans="1:17">
      <c r="A7" s="8">
        <v>45536</v>
      </c>
      <c r="B7" s="9" t="s">
        <v>23</v>
      </c>
      <c r="C7" s="9" t="s">
        <v>24</v>
      </c>
      <c r="D7" s="10">
        <v>480</v>
      </c>
      <c r="E7" s="10">
        <v>30</v>
      </c>
      <c r="F7" s="10">
        <v>35</v>
      </c>
      <c r="G7" s="10">
        <f>D7-E7</f>
        <v>0</v>
      </c>
      <c r="H7" s="10">
        <f>G7-F7</f>
        <v>0</v>
      </c>
      <c r="I7" s="10">
        <v>9000</v>
      </c>
      <c r="J7" s="11">
        <f>H7/60*I7</f>
        <v>0</v>
      </c>
      <c r="K7" s="10">
        <v>9100</v>
      </c>
      <c r="L7" s="10">
        <v>120</v>
      </c>
      <c r="M7" s="10">
        <f>K7-L7</f>
        <v>0</v>
      </c>
      <c r="N7" s="12">
        <f>IF(G7=0,"",H7/G7)</f>
        <v>0</v>
      </c>
      <c r="O7" s="12">
        <f>IF(J7=0,"",K7/J7)</f>
        <v>0</v>
      </c>
      <c r="P7" s="12">
        <f>IF(K7=0,"",M7/K7)</f>
        <v>0</v>
      </c>
      <c r="Q7" s="12">
        <f>IF(OR(N7="",O7="",P7=""),"",N7*O7*P7)</f>
        <v>0</v>
      </c>
    </row>
    <row r="8" spans="1:17">
      <c r="A8" s="8">
        <v>45536</v>
      </c>
      <c r="B8" s="9" t="s">
        <v>25</v>
      </c>
      <c r="C8" s="9" t="s">
        <v>24</v>
      </c>
      <c r="D8" s="10">
        <v>480</v>
      </c>
      <c r="E8" s="10">
        <v>40</v>
      </c>
      <c r="F8" s="10">
        <v>50</v>
      </c>
      <c r="G8" s="10">
        <f>D8-E8</f>
        <v>0</v>
      </c>
      <c r="H8" s="10">
        <f>G8-F8</f>
        <v>0</v>
      </c>
      <c r="I8" s="10">
        <v>8200</v>
      </c>
      <c r="J8" s="11">
        <f>H8/60*I8</f>
        <v>0</v>
      </c>
      <c r="K8" s="10">
        <v>8000</v>
      </c>
      <c r="L8" s="10">
        <v>140</v>
      </c>
      <c r="M8" s="10">
        <f>K8-L8</f>
        <v>0</v>
      </c>
      <c r="N8" s="12">
        <f>IF(G8=0,"",H8/G8)</f>
        <v>0</v>
      </c>
      <c r="O8" s="12">
        <f>IF(J8=0,"",K8/J8)</f>
        <v>0</v>
      </c>
      <c r="P8" s="12">
        <f>IF(K8=0,"",M8/K8)</f>
        <v>0</v>
      </c>
      <c r="Q8" s="12">
        <f>IF(OR(N8="",O8="",P8=""),"",N8*O8*P8)</f>
        <v>0</v>
      </c>
    </row>
    <row r="9" spans="1:17">
      <c r="A9" s="8">
        <v>45536</v>
      </c>
      <c r="B9" s="9" t="s">
        <v>26</v>
      </c>
      <c r="C9" s="9" t="s">
        <v>27</v>
      </c>
      <c r="D9" s="10">
        <v>480</v>
      </c>
      <c r="E9" s="10">
        <v>20</v>
      </c>
      <c r="F9" s="10">
        <v>25</v>
      </c>
      <c r="G9" s="10">
        <f>D9-E9</f>
        <v>0</v>
      </c>
      <c r="H9" s="10">
        <f>G9-F9</f>
        <v>0</v>
      </c>
      <c r="I9" s="10">
        <v>7800</v>
      </c>
      <c r="J9" s="11">
        <f>H9/60*I9</f>
        <v>0</v>
      </c>
      <c r="K9" s="10">
        <v>7700</v>
      </c>
      <c r="L9" s="10">
        <v>90</v>
      </c>
      <c r="M9" s="10">
        <f>K9-L9</f>
        <v>0</v>
      </c>
      <c r="N9" s="12">
        <f>IF(G9=0,"",H9/G9)</f>
        <v>0</v>
      </c>
      <c r="O9" s="12">
        <f>IF(J9=0,"",K9/J9)</f>
        <v>0</v>
      </c>
      <c r="P9" s="12">
        <f>IF(K9=0,"",M9/K9)</f>
        <v>0</v>
      </c>
      <c r="Q9" s="12">
        <f>IF(OR(N9="",O9="",P9=""),"",N9*O9*P9)</f>
        <v>0</v>
      </c>
    </row>
    <row r="10" spans="1:17">
      <c r="A10" s="8">
        <v>45537</v>
      </c>
      <c r="B10" s="9" t="s">
        <v>23</v>
      </c>
      <c r="C10" s="9" t="s">
        <v>24</v>
      </c>
      <c r="D10" s="10">
        <v>480</v>
      </c>
      <c r="E10" s="10">
        <v>30</v>
      </c>
      <c r="F10" s="10">
        <v>40</v>
      </c>
      <c r="G10" s="10">
        <f>D10-E10</f>
        <v>0</v>
      </c>
      <c r="H10" s="10">
        <f>G10-F10</f>
        <v>0</v>
      </c>
      <c r="I10" s="10">
        <v>9100</v>
      </c>
      <c r="J10" s="11">
        <f>H10/60*I10</f>
        <v>0</v>
      </c>
      <c r="K10" s="10">
        <v>9200</v>
      </c>
      <c r="L10" s="10">
        <v>180</v>
      </c>
      <c r="M10" s="10">
        <f>K10-L10</f>
        <v>0</v>
      </c>
      <c r="N10" s="12">
        <f>IF(G10=0,"",H10/G10)</f>
        <v>0</v>
      </c>
      <c r="O10" s="12">
        <f>IF(J10=0,"",K10/J10)</f>
        <v>0</v>
      </c>
      <c r="P10" s="12">
        <f>IF(K10=0,"",M10/K10)</f>
        <v>0</v>
      </c>
      <c r="Q10" s="12">
        <f>IF(OR(N10="",O10="",P10=""),"",N10*O10*P10)</f>
        <v>0</v>
      </c>
    </row>
    <row r="11" spans="1:17">
      <c r="A11" s="8">
        <v>45537</v>
      </c>
      <c r="B11" s="9" t="s">
        <v>25</v>
      </c>
      <c r="C11" s="9" t="s">
        <v>27</v>
      </c>
      <c r="D11" s="10">
        <v>480</v>
      </c>
      <c r="E11" s="10">
        <v>35</v>
      </c>
      <c r="F11" s="10">
        <v>60</v>
      </c>
      <c r="G11" s="10">
        <f>D11-E11</f>
        <v>0</v>
      </c>
      <c r="H11" s="10">
        <f>G11-F11</f>
        <v>0</v>
      </c>
      <c r="I11" s="10">
        <v>8400</v>
      </c>
      <c r="J11" s="11">
        <f>H11/60*I11</f>
        <v>0</v>
      </c>
      <c r="K11" s="10">
        <v>8300</v>
      </c>
      <c r="L11" s="10">
        <v>150</v>
      </c>
      <c r="M11" s="10">
        <f>K11-L11</f>
        <v>0</v>
      </c>
      <c r="N11" s="12">
        <f>IF(G11=0,"",H11/G11)</f>
        <v>0</v>
      </c>
      <c r="O11" s="12">
        <f>IF(J11=0,"",K11/J11)</f>
        <v>0</v>
      </c>
      <c r="P11" s="12">
        <f>IF(K11=0,"",M11/K11)</f>
        <v>0</v>
      </c>
      <c r="Q11" s="12">
        <f>IF(OR(N11="",O11="",P11=""),"",N11*O11*P11)</f>
        <v>0</v>
      </c>
    </row>
    <row r="12" spans="1:17">
      <c r="A12" s="8">
        <v>45537</v>
      </c>
      <c r="B12" s="9" t="s">
        <v>26</v>
      </c>
      <c r="C12" s="9" t="s">
        <v>28</v>
      </c>
      <c r="D12" s="10">
        <v>480</v>
      </c>
      <c r="E12" s="10">
        <v>25</v>
      </c>
      <c r="F12" s="10">
        <v>30</v>
      </c>
      <c r="G12" s="10">
        <f>D12-E12</f>
        <v>0</v>
      </c>
      <c r="H12" s="10">
        <f>G12-F12</f>
        <v>0</v>
      </c>
      <c r="I12" s="10">
        <v>7900</v>
      </c>
      <c r="J12" s="11">
        <f>H12/60*I12</f>
        <v>0</v>
      </c>
      <c r="K12" s="10">
        <v>7800</v>
      </c>
      <c r="L12" s="10">
        <v>110</v>
      </c>
      <c r="M12" s="10">
        <f>K12-L12</f>
        <v>0</v>
      </c>
      <c r="N12" s="12">
        <f>IF(G12=0,"",H12/G12)</f>
        <v>0</v>
      </c>
      <c r="O12" s="12">
        <f>IF(J12=0,"",K12/J12)</f>
        <v>0</v>
      </c>
      <c r="P12" s="12">
        <f>IF(K12=0,"",M12/K12)</f>
        <v>0</v>
      </c>
      <c r="Q12" s="12">
        <f>IF(OR(N12="",O12="",P12=""),"",N12*O12*P12)</f>
        <v>0</v>
      </c>
    </row>
    <row r="13" spans="1:17">
      <c r="A13" s="8">
        <v>45538</v>
      </c>
      <c r="B13" s="9" t="s">
        <v>23</v>
      </c>
      <c r="C13" s="9" t="s">
        <v>27</v>
      </c>
      <c r="D13" s="10">
        <v>480</v>
      </c>
      <c r="E13" s="10">
        <v>20</v>
      </c>
      <c r="F13" s="10">
        <v>45</v>
      </c>
      <c r="G13" s="10">
        <f>D13-E13</f>
        <v>0</v>
      </c>
      <c r="H13" s="10">
        <f>G13-F13</f>
        <v>0</v>
      </c>
      <c r="I13" s="10">
        <v>9300</v>
      </c>
      <c r="J13" s="11">
        <f>H13/60*I13</f>
        <v>0</v>
      </c>
      <c r="K13" s="10">
        <v>9150</v>
      </c>
      <c r="L13" s="10">
        <v>130</v>
      </c>
      <c r="M13" s="10">
        <f>K13-L13</f>
        <v>0</v>
      </c>
      <c r="N13" s="12">
        <f>IF(G13=0,"",H13/G13)</f>
        <v>0</v>
      </c>
      <c r="O13" s="12">
        <f>IF(J13=0,"",K13/J13)</f>
        <v>0</v>
      </c>
      <c r="P13" s="12">
        <f>IF(K13=0,"",M13/K13)</f>
        <v>0</v>
      </c>
      <c r="Q13" s="12">
        <f>IF(OR(N13="",O13="",P13=""),"",N13*O13*P13)</f>
        <v>0</v>
      </c>
    </row>
    <row r="14" spans="1:17">
      <c r="A14" s="8">
        <v>45538</v>
      </c>
      <c r="B14" s="9" t="s">
        <v>25</v>
      </c>
      <c r="C14" s="9" t="s">
        <v>24</v>
      </c>
      <c r="D14" s="10">
        <v>480</v>
      </c>
      <c r="E14" s="10">
        <v>45</v>
      </c>
      <c r="F14" s="10">
        <v>55</v>
      </c>
      <c r="G14" s="10">
        <f>D14-E14</f>
        <v>0</v>
      </c>
      <c r="H14" s="10">
        <f>G14-F14</f>
        <v>0</v>
      </c>
      <c r="I14" s="10">
        <v>8500</v>
      </c>
      <c r="J14" s="11">
        <f>H14/60*I14</f>
        <v>0</v>
      </c>
      <c r="K14" s="10">
        <v>8350</v>
      </c>
      <c r="L14" s="10">
        <v>170</v>
      </c>
      <c r="M14" s="10">
        <f>K14-L14</f>
        <v>0</v>
      </c>
      <c r="N14" s="12">
        <f>IF(G14=0,"",H14/G14)</f>
        <v>0</v>
      </c>
      <c r="O14" s="12">
        <f>IF(J14=0,"",K14/J14)</f>
        <v>0</v>
      </c>
      <c r="P14" s="12">
        <f>IF(K14=0,"",M14/K14)</f>
        <v>0</v>
      </c>
      <c r="Q14" s="12">
        <f>IF(OR(N14="",O14="",P14=""),"",N14*O14*P14)</f>
        <v>0</v>
      </c>
    </row>
    <row r="15" spans="1:17">
      <c r="A15" s="8">
        <v>45538</v>
      </c>
      <c r="B15" s="9" t="s">
        <v>26</v>
      </c>
      <c r="C15" s="9" t="s">
        <v>28</v>
      </c>
      <c r="D15" s="10">
        <v>480</v>
      </c>
      <c r="E15" s="10">
        <v>30</v>
      </c>
      <c r="F15" s="10">
        <v>35</v>
      </c>
      <c r="G15" s="10">
        <f>D15-E15</f>
        <v>0</v>
      </c>
      <c r="H15" s="10">
        <f>G15-F15</f>
        <v>0</v>
      </c>
      <c r="I15" s="10">
        <v>8000</v>
      </c>
      <c r="J15" s="11">
        <f>H15/60*I15</f>
        <v>0</v>
      </c>
      <c r="K15" s="10">
        <v>7900</v>
      </c>
      <c r="L15" s="10">
        <v>120</v>
      </c>
      <c r="M15" s="10">
        <f>K15-L15</f>
        <v>0</v>
      </c>
      <c r="N15" s="12">
        <f>IF(G15=0,"",H15/G15)</f>
        <v>0</v>
      </c>
      <c r="O15" s="12">
        <f>IF(J15=0,"",K15/J15)</f>
        <v>0</v>
      </c>
      <c r="P15" s="12">
        <f>IF(K15=0,"",M15/K15)</f>
        <v>0</v>
      </c>
      <c r="Q15" s="12">
        <f>IF(OR(N15="",O15="",P15=""),"",N15*O15*P15)</f>
        <v>0</v>
      </c>
    </row>
    <row r="16" spans="1:17">
      <c r="A16" s="8">
        <v>45539</v>
      </c>
      <c r="B16" s="9" t="s">
        <v>23</v>
      </c>
      <c r="C16" s="9" t="s">
        <v>28</v>
      </c>
      <c r="D16" s="10">
        <v>480</v>
      </c>
      <c r="E16" s="10">
        <v>25</v>
      </c>
      <c r="F16" s="10">
        <v>30</v>
      </c>
      <c r="G16" s="10">
        <f>D16-E16</f>
        <v>0</v>
      </c>
      <c r="H16" s="10">
        <f>G16-F16</f>
        <v>0</v>
      </c>
      <c r="I16" s="10">
        <v>9400</v>
      </c>
      <c r="J16" s="11">
        <f>H16/60*I16</f>
        <v>0</v>
      </c>
      <c r="K16" s="10">
        <v>9300</v>
      </c>
      <c r="L16" s="10">
        <v>160</v>
      </c>
      <c r="M16" s="10">
        <f>K16-L16</f>
        <v>0</v>
      </c>
      <c r="N16" s="12">
        <f>IF(G16=0,"",H16/G16)</f>
        <v>0</v>
      </c>
      <c r="O16" s="12">
        <f>IF(J16=0,"",K16/J16)</f>
        <v>0</v>
      </c>
      <c r="P16" s="12">
        <f>IF(K16=0,"",M16/K16)</f>
        <v>0</v>
      </c>
      <c r="Q16" s="12">
        <f>IF(OR(N16="",O16="",P16=""),"",N16*O16*P16)</f>
        <v>0</v>
      </c>
    </row>
    <row r="17" spans="1:17">
      <c r="A17" s="8">
        <v>45539</v>
      </c>
      <c r="B17" s="9" t="s">
        <v>25</v>
      </c>
      <c r="C17" s="9" t="s">
        <v>27</v>
      </c>
      <c r="D17" s="10">
        <v>480</v>
      </c>
      <c r="E17" s="10">
        <v>40</v>
      </c>
      <c r="F17" s="10">
        <v>45</v>
      </c>
      <c r="G17" s="10">
        <f>D17-E17</f>
        <v>0</v>
      </c>
      <c r="H17" s="10">
        <f>G17-F17</f>
        <v>0</v>
      </c>
      <c r="I17" s="10">
        <v>8600</v>
      </c>
      <c r="J17" s="11">
        <f>H17/60*I17</f>
        <v>0</v>
      </c>
      <c r="K17" s="10">
        <v>8500</v>
      </c>
      <c r="L17" s="10">
        <v>190</v>
      </c>
      <c r="M17" s="10">
        <f>K17-L17</f>
        <v>0</v>
      </c>
      <c r="N17" s="12">
        <f>IF(G17=0,"",H17/G17)</f>
        <v>0</v>
      </c>
      <c r="O17" s="12">
        <f>IF(J17=0,"",K17/J17)</f>
        <v>0</v>
      </c>
      <c r="P17" s="12">
        <f>IF(K17=0,"",M17/K17)</f>
        <v>0</v>
      </c>
      <c r="Q17" s="12">
        <f>IF(OR(N17="",O17="",P17=""),"",N17*O17*P17)</f>
        <v>0</v>
      </c>
    </row>
    <row r="18" spans="1:17">
      <c r="A18" s="8">
        <v>45539</v>
      </c>
      <c r="B18" s="9" t="s">
        <v>26</v>
      </c>
      <c r="C18" s="9" t="s">
        <v>24</v>
      </c>
      <c r="D18" s="10">
        <v>480</v>
      </c>
      <c r="E18" s="10">
        <v>30</v>
      </c>
      <c r="F18" s="10">
        <v>40</v>
      </c>
      <c r="G18" s="10">
        <f>D18-E18</f>
        <v>0</v>
      </c>
      <c r="H18" s="10">
        <f>G18-F18</f>
        <v>0</v>
      </c>
      <c r="I18" s="10">
        <v>8100</v>
      </c>
      <c r="J18" s="11">
        <f>H18/60*I18</f>
        <v>0</v>
      </c>
      <c r="K18" s="10">
        <v>8000</v>
      </c>
      <c r="L18" s="10">
        <v>140</v>
      </c>
      <c r="M18" s="10">
        <f>K18-L18</f>
        <v>0</v>
      </c>
      <c r="N18" s="12">
        <f>IF(G18=0,"",H18/G18)</f>
        <v>0</v>
      </c>
      <c r="O18" s="12">
        <f>IF(J18=0,"",K18/J18)</f>
        <v>0</v>
      </c>
      <c r="P18" s="12">
        <f>IF(K18=0,"",M18/K18)</f>
        <v>0</v>
      </c>
      <c r="Q18" s="12">
        <f>IF(OR(N18="",O18="",P18=""),"",N18*O18*P18)</f>
        <v>0</v>
      </c>
    </row>
    <row r="19" spans="1:17">
      <c r="A19" s="8">
        <v>45540</v>
      </c>
      <c r="B19" s="9" t="s">
        <v>23</v>
      </c>
      <c r="C19" s="9" t="s">
        <v>24</v>
      </c>
      <c r="D19" s="10">
        <v>480</v>
      </c>
      <c r="E19" s="10">
        <v>35</v>
      </c>
      <c r="F19" s="10">
        <v>35</v>
      </c>
      <c r="G19" s="10">
        <f>D19-E19</f>
        <v>0</v>
      </c>
      <c r="H19" s="10">
        <f>G19-F19</f>
        <v>0</v>
      </c>
      <c r="I19" s="10">
        <v>9450</v>
      </c>
      <c r="J19" s="11">
        <f>H19/60*I19</f>
        <v>0</v>
      </c>
      <c r="K19" s="10">
        <v>9400</v>
      </c>
      <c r="L19" s="10">
        <v>150</v>
      </c>
      <c r="M19" s="10">
        <f>K19-L19</f>
        <v>0</v>
      </c>
      <c r="N19" s="12">
        <f>IF(G19=0,"",H19/G19)</f>
        <v>0</v>
      </c>
      <c r="O19" s="12">
        <f>IF(J19=0,"",K19/J19)</f>
        <v>0</v>
      </c>
      <c r="P19" s="12">
        <f>IF(K19=0,"",M19/K19)</f>
        <v>0</v>
      </c>
      <c r="Q19" s="12">
        <f>IF(OR(N19="",O19="",P19=""),"",N19*O19*P19)</f>
        <v>0</v>
      </c>
    </row>
    <row r="20" spans="1:17">
      <c r="A20" s="8">
        <v>45540</v>
      </c>
      <c r="B20" s="9" t="s">
        <v>25</v>
      </c>
      <c r="C20" s="9" t="s">
        <v>28</v>
      </c>
      <c r="D20" s="10">
        <v>480</v>
      </c>
      <c r="E20" s="10">
        <v>45</v>
      </c>
      <c r="F20" s="10">
        <v>65</v>
      </c>
      <c r="G20" s="10">
        <f>D20-E20</f>
        <v>0</v>
      </c>
      <c r="H20" s="10">
        <f>G20-F20</f>
        <v>0</v>
      </c>
      <c r="I20" s="10">
        <v>8550</v>
      </c>
      <c r="J20" s="11">
        <f>H20/60*I20</f>
        <v>0</v>
      </c>
      <c r="K20" s="10">
        <v>8400</v>
      </c>
      <c r="L20" s="10">
        <v>210</v>
      </c>
      <c r="M20" s="10">
        <f>K20-L20</f>
        <v>0</v>
      </c>
      <c r="N20" s="12">
        <f>IF(G20=0,"",H20/G20)</f>
        <v>0</v>
      </c>
      <c r="O20" s="12">
        <f>IF(J20=0,"",K20/J20)</f>
        <v>0</v>
      </c>
      <c r="P20" s="12">
        <f>IF(K20=0,"",M20/K20)</f>
        <v>0</v>
      </c>
      <c r="Q20" s="12">
        <f>IF(OR(N20="",O20="",P20=""),"",N20*O20*P20)</f>
        <v>0</v>
      </c>
    </row>
    <row r="21" spans="1:17">
      <c r="A21" s="8">
        <v>45540</v>
      </c>
      <c r="B21" s="9" t="s">
        <v>26</v>
      </c>
      <c r="C21" s="9" t="s">
        <v>27</v>
      </c>
      <c r="D21" s="10">
        <v>480</v>
      </c>
      <c r="E21" s="10">
        <v>25</v>
      </c>
      <c r="F21" s="10">
        <v>30</v>
      </c>
      <c r="G21" s="10">
        <f>D21-E21</f>
        <v>0</v>
      </c>
      <c r="H21" s="10">
        <f>G21-F21</f>
        <v>0</v>
      </c>
      <c r="I21" s="10">
        <v>8150</v>
      </c>
      <c r="J21" s="11">
        <f>H21/60*I21</f>
        <v>0</v>
      </c>
      <c r="K21" s="10">
        <v>8050</v>
      </c>
      <c r="L21" s="10">
        <v>130</v>
      </c>
      <c r="M21" s="10">
        <f>K21-L21</f>
        <v>0</v>
      </c>
      <c r="N21" s="12">
        <f>IF(G21=0,"",H21/G21)</f>
        <v>0</v>
      </c>
      <c r="O21" s="12">
        <f>IF(J21=0,"",K21/J21)</f>
        <v>0</v>
      </c>
      <c r="P21" s="12">
        <f>IF(K21=0,"",M21/K21)</f>
        <v>0</v>
      </c>
      <c r="Q21" s="12">
        <f>IF(OR(N21="",O21="",P21=""),"",N21*O21*P21)</f>
        <v>0</v>
      </c>
    </row>
    <row r="23" spans="1:17">
      <c r="A23" s="3" t="s">
        <v>29</v>
      </c>
      <c r="B23" s="3"/>
      <c r="C23" s="3"/>
      <c r="D23" s="3"/>
      <c r="E23" s="3"/>
      <c r="F23" s="3"/>
    </row>
    <row r="24" spans="1:17">
      <c r="A24" s="13" t="s">
        <v>30</v>
      </c>
      <c r="B24" s="13" t="s">
        <v>31</v>
      </c>
      <c r="C24" s="13" t="s">
        <v>32</v>
      </c>
      <c r="D24" s="13" t="s">
        <v>33</v>
      </c>
      <c r="E24" s="13" t="s">
        <v>34</v>
      </c>
      <c r="F24" s="13" t="s">
        <v>35</v>
      </c>
    </row>
    <row r="25" spans="1:17">
      <c r="A25" s="14">
        <f>SUM(D7:D21)</f>
        <v>0</v>
      </c>
      <c r="B25" s="14">
        <f>SUM(G7:G21)</f>
        <v>0</v>
      </c>
      <c r="C25" s="14">
        <f>SUM(H7:H21)</f>
        <v>0</v>
      </c>
      <c r="D25" s="14">
        <f>SUM(K7:K21)</f>
        <v>0</v>
      </c>
      <c r="E25" s="14">
        <f>SUM(M7:M21)</f>
        <v>0</v>
      </c>
      <c r="F25" s="15">
        <f>IF(SUM(G7:G21)=0,"", (SUM(H7:H21)/SUM(G7:G21))* (SUM(K7:K21)/SUM(J7:J21))* (SUM(M7:M21)/SUM(K7:K21)))</f>
        <v>0</v>
      </c>
    </row>
  </sheetData>
  <mergeCells count="8">
    <mergeCell ref="A1:Q1"/>
    <mergeCell ref="A2:Q2"/>
    <mergeCell ref="A4:Q4"/>
    <mergeCell ref="A5:C5"/>
    <mergeCell ref="D5:H5"/>
    <mergeCell ref="I5:M5"/>
    <mergeCell ref="N5:Q5"/>
    <mergeCell ref="A23:F23"/>
  </mergeCells>
  <conditionalFormatting sqref="A7:Q21">
    <cfRule type="expression" dxfId="0" priority="6">
      <formula>MOD(ROW(),2)=0</formula>
    </cfRule>
  </conditionalFormatting>
  <conditionalFormatting sqref="F7:F21">
    <cfRule type="dataBar" priority="5">
      <dataBar>
        <cfvo type="min" val="0"/>
        <cfvo type="max" val="0"/>
        <color rgb="FF638EC6"/>
      </dataBar>
    </cfRule>
  </conditionalFormatting>
  <conditionalFormatting sqref="N7:N21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O7:O21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P7:P21">
    <cfRule type="colorScale" priority="4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Q7:Q21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Journal_TRS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2025-11-25T23:37:26Z</dcterms:created>
  <dcterms:modified xsi:type="dcterms:W3CDTF">2025-11-25T23:37:26Z</dcterms:modified>
</cp:coreProperties>
</file>