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Simulateur" sheetId="2" r:id="rId2"/>
    <sheet name="Immeuble_alloc" sheetId="3" r:id="rId3"/>
    <sheet name="Mode d’emploi" sheetId="4" r:id="rId4"/>
    <sheet name="Exemple (fictif)" sheetId="5" r:id="rId5"/>
  </sheets>
  <calcPr calcId="124519" fullCalcOnLoad="1"/>
</workbook>
</file>

<file path=xl/sharedStrings.xml><?xml version="1.0" encoding="utf-8"?>
<sst xmlns="http://schemas.openxmlformats.org/spreadsheetml/2006/main" count="82" uniqueCount="72">
  <si>
    <t>Système de collecte (liste)</t>
  </si>
  <si>
    <t>TEOM classique</t>
  </si>
  <si>
    <t>TEOM incitative (TEOMi)</t>
  </si>
  <si>
    <t>REOM/REOM incitative</t>
  </si>
  <si>
    <t>Mode d’estimation (liste)</t>
  </si>
  <si>
    <t>Précis via base/taux</t>
  </si>
  <si>
    <t>Partage Immeuble</t>
  </si>
  <si>
    <t>Estimé par surface</t>
  </si>
  <si>
    <t>Forfait par provision</t>
  </si>
  <si>
    <t>Méthode d’allocation (liste)</t>
  </si>
  <si>
    <t>Surface (m²)</t>
  </si>
  <si>
    <t>Tantièmes</t>
  </si>
  <si>
    <t>Valeurs par défaut / paramètres</t>
  </si>
  <si>
    <t>Frais de gestion TEOM (%)</t>
  </si>
  <si>
    <t>Coefficient estimatif €/m²/an (mode 'Estimé')</t>
  </si>
  <si>
    <t>Note</t>
  </si>
  <si>
    <t>Ces valeurs sont éditables. Adapter selon la commune et les documents fournis par le bailleur.</t>
  </si>
  <si>
    <t>Simulateur — Taxe/Redevance d’Enlèvement des Ordures Ménagères (locataire, France)</t>
  </si>
  <si>
    <t>Choix du système et du mode d’estimation</t>
  </si>
  <si>
    <t>Système de collecte</t>
  </si>
  <si>
    <t>Mode d’estimation</t>
  </si>
  <si>
    <t>Année</t>
  </si>
  <si>
    <t>Commune</t>
  </si>
  <si>
    <t>Exemple-ville</t>
  </si>
  <si>
    <t>Cas TEOM classique (si vous connaissez base et taux)</t>
  </si>
  <si>
    <t>Valeur locative cadastrale (€)</t>
  </si>
  <si>
    <t>Taux TEOM (%)</t>
  </si>
  <si>
    <t>Frais de gestion (%)</t>
  </si>
  <si>
    <t>Partage d’une TEOM d’immeuble (copro/locaux multiples)</t>
  </si>
  <si>
    <t>TEOM totale immeuble (€)</t>
  </si>
  <si>
    <t>Méthode d’allocation</t>
  </si>
  <si>
    <t>Surface logement (m²)</t>
  </si>
  <si>
    <t>Surface totale immeuble (m²)</t>
  </si>
  <si>
    <t>Tantièmes logement</t>
  </si>
  <si>
    <t>Tantièmes total</t>
  </si>
  <si>
    <t>Estimation par surface (si aucune donnée chiffrée)</t>
  </si>
  <si>
    <t>Coefficient €/m²/an (éditable)</t>
  </si>
  <si>
    <t>Systèmes incitatifs (TEOMi / REOMi)</t>
  </si>
  <si>
    <t>Forfait fixe (€/an)</t>
  </si>
  <si>
    <t>Prix par levée (€/levée)</t>
  </si>
  <si>
    <t>Nombre de levées/an</t>
  </si>
  <si>
    <t>Prix au kg (€/kg)</t>
  </si>
  <si>
    <t>Poids estimé (kg/an)</t>
  </si>
  <si>
    <t>Provisions et régularisation</t>
  </si>
  <si>
    <t>Provision mensuelle payée (estimée) (€)</t>
  </si>
  <si>
    <t>Résultats</t>
  </si>
  <si>
    <t>Estimation TEOM annuelle (€)</t>
  </si>
  <si>
    <t>Estimation TEOM mensuelle (€)</t>
  </si>
  <si>
    <t>Régularisation estimée (annuelle)</t>
  </si>
  <si>
    <t>Astuce</t>
  </si>
  <si>
    <t>Par défaut, un exemple TEOM classique est pré-rempli pour illustrer le calcul. Remplacez par vos données réelles.</t>
  </si>
  <si>
    <t>Partage d’une TEOM d’immeuble — répartition par m² ou tantièmes</t>
  </si>
  <si>
    <t>Logement</t>
  </si>
  <si>
    <t>Repère (O/N)</t>
  </si>
  <si>
    <t>Part TEOM (€)</t>
  </si>
  <si>
    <t>Mon logement</t>
  </si>
  <si>
    <t>O</t>
  </si>
  <si>
    <t>Voisin 1</t>
  </si>
  <si>
    <t>N</t>
  </si>
  <si>
    <t>Voisin 2</t>
  </si>
  <si>
    <t>Voisin 3</t>
  </si>
  <si>
    <t>Méthode</t>
  </si>
  <si>
    <t>Totaux</t>
  </si>
  <si>
    <t>—</t>
  </si>
  <si>
    <t>Copiez la part « Mon logement » vers Simulateur si vous utilisez le mode Partage Immeuble.</t>
  </si>
  <si>
    <t>Mode d’emploi — Simulateur TEOM/REOM (locataire, France)</t>
  </si>
  <si>
    <t>Les zones jaunes sont à remplir. Les listes déroulantes apparaissent quand la cellule est sélectionnée.</t>
  </si>
  <si>
    <t>1) Sélectionnez le Système et le Mode d’estimation (déjà pré-sélectionnés pour l'exemple).</t>
  </si>
  <si>
    <t>2) Remplacez la valeur locative, le taux, etc., par vos données. Le résultat s’actualise automatiquement.</t>
  </si>
  <si>
    <t>3) Les résultats se trouvent lignes 41–43 du simulateur (annuel, mensuel, régularisation estimée).</t>
  </si>
  <si>
    <t>Astuce décimales : si Excel FR, tapez 9,5% avec une virgule.</t>
  </si>
  <si>
    <t>Exemple pré-rempli (TEOM classique, VLC 4 500 €, taux 9,5 %, frais 8 %). Remplacez par vos valeurs.</t>
  </si>
</sst>
</file>

<file path=xl/styles.xml><?xml version="1.0" encoding="utf-8"?>
<styleSheet xmlns="http://schemas.openxmlformats.org/spreadsheetml/2006/main">
  <numFmts count="2">
    <numFmt numFmtId="164" formatCode="#,##0.00&quot; €&quot;"/>
    <numFmt numFmtId="165" formatCode="0.00%"/>
  </numFmts>
  <fonts count="8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color rgb="FF555555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rgb="FF66666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DE7"/>
        <bgColor indexed="64"/>
      </patternFill>
    </fill>
    <fill>
      <patternFill patternType="solid">
        <fgColor rgb="FFE3F2FD"/>
        <bgColor indexed="64"/>
      </patternFill>
    </fill>
    <fill>
      <patternFill patternType="solid">
        <fgColor rgb="FFE8F5E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2" fillId="3" borderId="1" xfId="0" applyFont="1" applyFill="1" applyBorder="1"/>
    <xf numFmtId="164" fontId="0" fillId="3" borderId="1" xfId="0" applyNumberFormat="1" applyFill="1" applyBorder="1"/>
    <xf numFmtId="165" fontId="0" fillId="3" borderId="1" xfId="0" applyNumberFormat="1" applyFill="1" applyBorder="1"/>
    <xf numFmtId="0" fontId="5" fillId="4" borderId="2" xfId="0" applyFont="1" applyFill="1" applyBorder="1"/>
    <xf numFmtId="164" fontId="0" fillId="5" borderId="1" xfId="0" applyNumberFormat="1" applyFill="1" applyBorder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/>
  </sheetViews>
  <sheetFormatPr defaultRowHeight="15"/>
  <cols>
    <col min="1" max="3" width="28.7109375" customWidth="1"/>
    <col min="4" max="5" width="36.7109375" customWidth="1"/>
  </cols>
  <sheetData>
    <row r="1" spans="1:5">
      <c r="A1" s="1" t="s">
        <v>0</v>
      </c>
      <c r="B1" s="1" t="s">
        <v>4</v>
      </c>
      <c r="C1" s="1" t="s">
        <v>9</v>
      </c>
      <c r="D1" s="1" t="s">
        <v>12</v>
      </c>
    </row>
    <row r="2" spans="1:5">
      <c r="A2" t="s">
        <v>1</v>
      </c>
      <c r="B2" t="s">
        <v>5</v>
      </c>
      <c r="C2" t="s">
        <v>10</v>
      </c>
      <c r="D2" s="2" t="s">
        <v>13</v>
      </c>
      <c r="E2">
        <v>0.08</v>
      </c>
    </row>
    <row r="3" spans="1:5">
      <c r="A3" t="s">
        <v>2</v>
      </c>
      <c r="B3" t="s">
        <v>6</v>
      </c>
      <c r="C3" t="s">
        <v>11</v>
      </c>
      <c r="D3" s="2" t="s">
        <v>14</v>
      </c>
      <c r="E3">
        <v>7.5</v>
      </c>
    </row>
    <row r="4" spans="1:5">
      <c r="A4" t="s">
        <v>3</v>
      </c>
      <c r="B4" t="s">
        <v>7</v>
      </c>
      <c r="D4" s="2" t="s">
        <v>15</v>
      </c>
      <c r="E4" s="3" t="s">
        <v>16</v>
      </c>
    </row>
    <row r="5" spans="1:5">
      <c r="B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D46"/>
  <sheetViews>
    <sheetView workbookViewId="0"/>
  </sheetViews>
  <sheetFormatPr defaultRowHeight="15"/>
  <cols>
    <col min="1" max="1" width="34.7109375" customWidth="1"/>
    <col min="2" max="3" width="28.7109375" customWidth="1"/>
    <col min="4" max="4" width="14.7109375" customWidth="1"/>
  </cols>
  <sheetData>
    <row r="2" spans="1:4">
      <c r="A2" s="4" t="s">
        <v>17</v>
      </c>
      <c r="B2" s="4"/>
      <c r="C2" s="4"/>
      <c r="D2" s="4"/>
    </row>
    <row r="4" spans="1:4">
      <c r="A4" s="1" t="s">
        <v>18</v>
      </c>
    </row>
    <row r="6" spans="1:4">
      <c r="A6" s="2" t="s">
        <v>19</v>
      </c>
      <c r="B6" s="5" t="s">
        <v>1</v>
      </c>
    </row>
    <row r="7" spans="1:4">
      <c r="A7" s="2" t="s">
        <v>20</v>
      </c>
      <c r="B7" s="5" t="s">
        <v>5</v>
      </c>
    </row>
    <row r="9" spans="1:4">
      <c r="A9" s="2" t="s">
        <v>21</v>
      </c>
      <c r="B9" s="5">
        <v>2025</v>
      </c>
    </row>
    <row r="10" spans="1:4">
      <c r="A10" s="2" t="s">
        <v>22</v>
      </c>
      <c r="B10" s="5" t="s">
        <v>23</v>
      </c>
    </row>
    <row r="12" spans="1:4">
      <c r="A12" s="1" t="s">
        <v>24</v>
      </c>
    </row>
    <row r="13" spans="1:4">
      <c r="A13" s="2" t="s">
        <v>25</v>
      </c>
      <c r="B13" s="6">
        <v>4500</v>
      </c>
    </row>
    <row r="14" spans="1:4">
      <c r="A14" s="2" t="s">
        <v>26</v>
      </c>
      <c r="B14" s="7">
        <v>0.095</v>
      </c>
    </row>
    <row r="15" spans="1:4">
      <c r="A15" s="2" t="s">
        <v>27</v>
      </c>
      <c r="B15" s="7">
        <f>'Paramètres'!E2</f>
        <v>0</v>
      </c>
    </row>
    <row r="17" spans="1:2">
      <c r="A17" s="1" t="s">
        <v>28</v>
      </c>
    </row>
    <row r="18" spans="1:2">
      <c r="A18" s="2" t="s">
        <v>29</v>
      </c>
      <c r="B18" s="6"/>
    </row>
    <row r="19" spans="1:2">
      <c r="A19" s="2" t="s">
        <v>30</v>
      </c>
    </row>
    <row r="20" spans="1:2">
      <c r="A20" s="2" t="s">
        <v>31</v>
      </c>
      <c r="B20" s="5"/>
    </row>
    <row r="21" spans="1:2">
      <c r="A21" s="2" t="s">
        <v>32</v>
      </c>
      <c r="B21" s="5"/>
    </row>
    <row r="22" spans="1:2">
      <c r="A22" s="2" t="s">
        <v>33</v>
      </c>
      <c r="B22" s="5"/>
    </row>
    <row r="23" spans="1:2">
      <c r="A23" s="2" t="s">
        <v>34</v>
      </c>
      <c r="B23" s="5"/>
    </row>
    <row r="25" spans="1:2">
      <c r="A25" s="1" t="s">
        <v>35</v>
      </c>
    </row>
    <row r="26" spans="1:2">
      <c r="A26" s="2" t="s">
        <v>36</v>
      </c>
      <c r="B26" s="6">
        <f>'Paramètres'!E3</f>
        <v>0</v>
      </c>
    </row>
    <row r="27" spans="1:2">
      <c r="A27" s="2" t="s">
        <v>31</v>
      </c>
      <c r="B27" s="5">
        <v>62</v>
      </c>
    </row>
    <row r="29" spans="1:2">
      <c r="A29" s="1" t="s">
        <v>37</v>
      </c>
    </row>
    <row r="30" spans="1:2">
      <c r="A30" s="2" t="s">
        <v>38</v>
      </c>
      <c r="B30" s="6"/>
    </row>
    <row r="31" spans="1:2">
      <c r="A31" s="2" t="s">
        <v>39</v>
      </c>
      <c r="B31" s="6"/>
    </row>
    <row r="32" spans="1:2">
      <c r="A32" s="2" t="s">
        <v>40</v>
      </c>
      <c r="B32" s="5"/>
    </row>
    <row r="33" spans="1:2">
      <c r="A33" s="2" t="s">
        <v>41</v>
      </c>
      <c r="B33" s="6"/>
    </row>
    <row r="34" spans="1:2">
      <c r="A34" s="2" t="s">
        <v>42</v>
      </c>
      <c r="B34" s="5"/>
    </row>
    <row r="36" spans="1:2">
      <c r="A36" s="1" t="s">
        <v>43</v>
      </c>
    </row>
    <row r="37" spans="1:2">
      <c r="A37" s="2" t="s">
        <v>44</v>
      </c>
      <c r="B37" s="6">
        <v>22</v>
      </c>
    </row>
    <row r="40" spans="1:2">
      <c r="A40" s="1" t="s">
        <v>45</v>
      </c>
    </row>
    <row r="41" spans="1:2">
      <c r="A41" s="2" t="s">
        <v>46</v>
      </c>
      <c r="B41" s="8">
        <f>IF($B$7="Précis via base/taux", IF($B$6="TEOM classique", $B$13*$B$14*(1+$B$15), IF(OR($B$6="TEOM incitative (TEOMi)", $B$6="REOM/REOM incitative"), N($B$30)+N($B$31)*N($B$32)+N($B$33)*N($B$34), "")), IF($B$7="Partage Immeuble", IF($B$19="Surface (m²)", IF(AND(N($B$18)&gt;0, N($B$20)&gt;0, N($B$21)&gt;0), N($B$18)*N($B$20)/N($B$21), ""), IF(AND(N($B$18)&gt;0, N($B$22)&gt;0, N($B$23)&gt;0), N($B$18)*N($B$22)/N($B$23), "")), IF($B$7="Estimé par surface", N($B$26)*N($B$27), IF($B$7="Forfait par provision", N($B$37)*12, ""))))</f>
        <v>0</v>
      </c>
    </row>
    <row r="42" spans="1:2">
      <c r="A42" s="2" t="s">
        <v>47</v>
      </c>
      <c r="B42" s="9">
        <f>IFERROR($B$41/12,"")</f>
        <v>0</v>
      </c>
    </row>
    <row r="43" spans="1:2">
      <c r="A43" s="2" t="s">
        <v>48</v>
      </c>
      <c r="B43" s="9">
        <f>IF(N($B$37)&gt;0, N($B$41) - N($B$37)*12, "")</f>
        <v>0</v>
      </c>
    </row>
    <row r="45" spans="1:2">
      <c r="A45" s="1" t="s">
        <v>49</v>
      </c>
    </row>
    <row r="46" spans="1:2">
      <c r="A46" s="3" t="s">
        <v>50</v>
      </c>
    </row>
  </sheetData>
  <mergeCells count="1">
    <mergeCell ref="A2:D2"/>
  </mergeCells>
  <dataValidations count="3">
    <dataValidation type="list" allowBlank="1" showInputMessage="1" showErrorMessage="1" sqref="B6">
      <formula1>'Paramètres'!$A$2:$A$4</formula1>
    </dataValidation>
    <dataValidation type="list" allowBlank="1" showInputMessage="1" showErrorMessage="1" sqref="B7">
      <formula1>'Paramètres'!$B$2:$B$5</formula1>
    </dataValidation>
    <dataValidation type="list" allowBlank="1" showInputMessage="1" showErrorMessage="1" sqref="B19">
      <formula1>'Paramètres'!$C$2:$C$3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6"/>
  <sheetViews>
    <sheetView workbookViewId="0"/>
  </sheetViews>
  <sheetFormatPr defaultRowHeight="15"/>
  <cols>
    <col min="1" max="1" width="28.7109375" customWidth="1"/>
    <col min="2" max="4" width="18.7109375" customWidth="1"/>
    <col min="5" max="5" width="22.7109375" customWidth="1"/>
  </cols>
  <sheetData>
    <row r="1" spans="1:5">
      <c r="A1" s="4" t="s">
        <v>51</v>
      </c>
      <c r="B1" s="4"/>
      <c r="C1" s="4"/>
      <c r="D1" s="4"/>
      <c r="E1" s="4"/>
    </row>
    <row r="3" spans="1:5">
      <c r="A3" s="1" t="s">
        <v>52</v>
      </c>
      <c r="B3" s="1" t="s">
        <v>10</v>
      </c>
      <c r="C3" s="1" t="s">
        <v>11</v>
      </c>
      <c r="D3" s="1" t="s">
        <v>53</v>
      </c>
      <c r="E3" s="1" t="s">
        <v>54</v>
      </c>
    </row>
    <row r="4" spans="1:5">
      <c r="A4" s="10" t="s">
        <v>55</v>
      </c>
      <c r="B4" s="10">
        <v>62</v>
      </c>
      <c r="C4" s="10">
        <v>120</v>
      </c>
      <c r="D4" s="10" t="s">
        <v>56</v>
      </c>
      <c r="E4" s="9">
        <f>IF($B$11="Surface (m²)", IF(SUM($B$4:$B$8)&gt;0, $B$10*B4/SUM($B$4:$B$8), ""), IF(SUM($C$4:$C$8)&gt;0, $B$10*C4/SUM($C$4:$C$8), ""))</f>
        <v>0</v>
      </c>
    </row>
    <row r="5" spans="1:5">
      <c r="A5" s="10" t="s">
        <v>57</v>
      </c>
      <c r="B5" s="10">
        <v>48</v>
      </c>
      <c r="C5" s="10">
        <v>95</v>
      </c>
      <c r="D5" s="10" t="s">
        <v>58</v>
      </c>
      <c r="E5" s="9">
        <f>IF($B$11="Surface (m²)", IF(SUM($B$4:$B$8)&gt;0, $B$10*B5/SUM($B$4:$B$8), ""), IF(SUM($C$4:$C$8)&gt;0, $B$10*C5/SUM($C$4:$C$8), ""))</f>
        <v>0</v>
      </c>
    </row>
    <row r="6" spans="1:5">
      <c r="A6" s="10" t="s">
        <v>59</v>
      </c>
      <c r="B6" s="10">
        <v>70</v>
      </c>
      <c r="C6" s="10">
        <v>135</v>
      </c>
      <c r="D6" s="10" t="s">
        <v>58</v>
      </c>
      <c r="E6" s="9">
        <f>IF($B$11="Surface (m²)", IF(SUM($B$4:$B$8)&gt;0, $B$10*B6/SUM($B$4:$B$8), ""), IF(SUM($C$4:$C$8)&gt;0, $B$10*C6/SUM($C$4:$C$8), ""))</f>
        <v>0</v>
      </c>
    </row>
    <row r="7" spans="1:5">
      <c r="A7" s="10" t="s">
        <v>60</v>
      </c>
      <c r="B7" s="10">
        <v>55</v>
      </c>
      <c r="C7" s="10">
        <v>110</v>
      </c>
      <c r="D7" s="10" t="s">
        <v>58</v>
      </c>
      <c r="E7" s="9">
        <f>IF($B$11="Surface (m²)", IF(SUM($B$4:$B$8)&gt;0, $B$10*B7/SUM($B$4:$B$8), ""), IF(SUM($C$4:$C$8)&gt;0, $B$10*C7/SUM($C$4:$C$8), ""))</f>
        <v>0</v>
      </c>
    </row>
    <row r="8" spans="1:5">
      <c r="E8" s="9">
        <f>IF($B$11="Surface (m²)", IF(SUM($B$4:$B$8)&gt;0, $B$10*B8/SUM($B$4:$B$8), ""), IF(SUM($C$4:$C$8)&gt;0, $B$10*C8/SUM($C$4:$C$8), ""))</f>
        <v>0</v>
      </c>
    </row>
    <row r="10" spans="1:5">
      <c r="A10" s="2" t="s">
        <v>29</v>
      </c>
      <c r="B10" s="6">
        <v>1200</v>
      </c>
    </row>
    <row r="11" spans="1:5">
      <c r="A11" s="2" t="s">
        <v>61</v>
      </c>
      <c r="B11" s="5" t="s">
        <v>10</v>
      </c>
    </row>
    <row r="13" spans="1:5">
      <c r="A13" s="1" t="s">
        <v>62</v>
      </c>
    </row>
    <row r="14" spans="1:5">
      <c r="A14" s="2" t="s">
        <v>62</v>
      </c>
      <c r="B14" s="10">
        <f>SUM(B4:B8)</f>
        <v>0</v>
      </c>
      <c r="C14" s="10">
        <f>SUM(C4:C8)</f>
        <v>0</v>
      </c>
      <c r="D14" s="11" t="s">
        <v>63</v>
      </c>
    </row>
    <row r="16" spans="1:5">
      <c r="A16" s="3" t="s">
        <v>64</v>
      </c>
    </row>
  </sheetData>
  <mergeCells count="1">
    <mergeCell ref="A1:E1"/>
  </mergeCells>
  <dataValidations count="1">
    <dataValidation type="list" allowBlank="1" showInputMessage="1" showErrorMessage="1" sqref="B11">
      <formula1>'Paramètres'!$C$2:$C$3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5"/>
  <cols>
    <col min="1" max="1" width="110.7109375" customWidth="1"/>
  </cols>
  <sheetData>
    <row r="1" spans="1:1">
      <c r="A1" s="4" t="s">
        <v>65</v>
      </c>
    </row>
    <row r="3" spans="1:1">
      <c r="A3" s="10" t="s">
        <v>66</v>
      </c>
    </row>
    <row r="4" spans="1:1">
      <c r="A4" s="10" t="s">
        <v>67</v>
      </c>
    </row>
    <row r="5" spans="1:1">
      <c r="A5" s="10" t="s">
        <v>68</v>
      </c>
    </row>
    <row r="6" spans="1:1">
      <c r="A6" s="10" t="s">
        <v>69</v>
      </c>
    </row>
    <row r="7" spans="1:1">
      <c r="A7" s="10" t="s">
        <v>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"/>
  <sheetViews>
    <sheetView workbookViewId="0"/>
  </sheetViews>
  <sheetFormatPr defaultRowHeight="15"/>
  <cols>
    <col min="1" max="1" width="90.7109375" customWidth="1"/>
  </cols>
  <sheetData>
    <row r="2" spans="1:1">
      <c r="A2" s="10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Paramètres</vt:lpstr>
      <vt:lpstr>Simulateur</vt:lpstr>
      <vt:lpstr>Immeuble_alloc</vt:lpstr>
      <vt:lpstr>Mode d’emploi</vt:lpstr>
      <vt:lpstr>Exemple (fictif)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2025-10-28T00:47:43Z</dcterms:created>
  <dcterms:modified xsi:type="dcterms:W3CDTF">2025-10-28T00:47:43Z</dcterms:modified>
</cp:coreProperties>
</file>