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Événements" sheetId="2" r:id="rId2"/>
    <sheet name="Planning" sheetId="3" r:id="rId3"/>
    <sheet name="Pipeline &amp; KPIs" sheetId="4" r:id="rId4"/>
    <sheet name="Mode d’emploi" sheetId="5" r:id="rId5"/>
  </sheets>
  <definedNames>
    <definedName name="ListeTypesSales">Listes!$A$2:$A$8</definedName>
  </definedNames>
  <calcPr calcId="124519" fullCalcOnLoad="1"/>
</workbook>
</file>

<file path=xl/sharedStrings.xml><?xml version="1.0" encoding="utf-8"?>
<sst xmlns="http://schemas.openxmlformats.org/spreadsheetml/2006/main" count="54" uniqueCount="34">
  <si>
    <t>Type (Sales)</t>
  </si>
  <si>
    <t>RDV Client</t>
  </si>
  <si>
    <t>Prospection</t>
  </si>
  <si>
    <t>Relance</t>
  </si>
  <si>
    <t>Démonstration</t>
  </si>
  <si>
    <t>Déplacement</t>
  </si>
  <si>
    <t>Négociation</t>
  </si>
  <si>
    <t>Clôture</t>
  </si>
  <si>
    <t>ID</t>
  </si>
  <si>
    <t>Date</t>
  </si>
  <si>
    <t>Début</t>
  </si>
  <si>
    <t>Fin</t>
  </si>
  <si>
    <t>Titre</t>
  </si>
  <si>
    <t>Type</t>
  </si>
  <si>
    <t>Client</t>
  </si>
  <si>
    <t>Étape</t>
  </si>
  <si>
    <t>Montant</t>
  </si>
  <si>
    <t>Notes</t>
  </si>
  <si>
    <t>RDV - ACME</t>
  </si>
  <si>
    <t>ACME SA</t>
  </si>
  <si>
    <t>Qualifié</t>
  </si>
  <si>
    <t>Relance - Globex</t>
  </si>
  <si>
    <t>Globex</t>
  </si>
  <si>
    <t>Prospect</t>
  </si>
  <si>
    <t>Démo - Innotech</t>
  </si>
  <si>
    <t>Innotech</t>
  </si>
  <si>
    <t>Visite client - Wayland</t>
  </si>
  <si>
    <t>Wayland</t>
  </si>
  <si>
    <t>Date de début (lundi) :</t>
  </si>
  <si>
    <t>Heure</t>
  </si>
  <si>
    <t>Clos</t>
  </si>
  <si>
    <t>Nombre de RDV</t>
  </si>
  <si>
    <t>Montant total</t>
  </si>
  <si>
    <t>Remplissez « Événements » (Date, Début, Fin, Titre, Type, Client, Étape, Montant). Dans « Planning », mettez un lundi en B2. La feuille « Pipeline &amp; KPIs » calcule le nombre de RDV et le montant par étape de pipeline pour la semaine affichée.</t>
  </si>
</sst>
</file>

<file path=xl/styles.xml><?xml version="1.0" encoding="utf-8"?>
<styleSheet xmlns="http://schemas.openxmlformats.org/spreadsheetml/2006/main">
  <numFmts count="2">
    <numFmt numFmtId="164" formatCode="dd mmmm yyyy"/>
    <numFmt numFmtId="165" formatCode="hh:mm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EAF2FF"/>
        <bgColor indexed="64"/>
      </patternFill>
    </fill>
    <fill>
      <patternFill patternType="solid">
        <fgColor rgb="FFE3F7E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2">
    <dxf>
      <fill>
        <patternFill>
          <bgColor rgb="FFFFF4E6"/>
        </patternFill>
      </fill>
    </dxf>
    <dxf>
      <font>
        <b/>
      </font>
      <fill>
        <patternFill>
          <bgColor rgb="FFD9F2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RDV par étape (semaine)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RDV</c:v>
          </c:tx>
          <c:cat>
            <c:strRef>
              <c:f>'Pipeline &amp; KPIs'!B1:E1</c:f>
              <c:strCache>
                <c:ptCount val="4"/>
                <c:pt idx="0">
                  <c:v>Prospect</c:v>
                </c:pt>
                <c:pt idx="1">
                  <c:v>Qualifié</c:v>
                </c:pt>
                <c:pt idx="2">
                  <c:v>Négociation</c:v>
                </c:pt>
                <c:pt idx="3">
                  <c:v>Clos</c:v>
                </c:pt>
              </c:strCache>
            </c:strRef>
          </c:cat>
          <c:val>
            <c:numRef>
              <c:f>'Pipeline &amp; KPIs'!B2:E2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Montant par étape (semaine)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Montant</c:v>
          </c:tx>
          <c:cat>
            <c:strRef>
              <c:f>'Pipeline &amp; KPIs'!B1:E1</c:f>
              <c:strCache>
                <c:ptCount val="4"/>
                <c:pt idx="0">
                  <c:v>Prospect</c:v>
                </c:pt>
                <c:pt idx="1">
                  <c:v>Qualifié</c:v>
                </c:pt>
                <c:pt idx="2">
                  <c:v>Négociation</c:v>
                </c:pt>
                <c:pt idx="3">
                  <c:v>Clos</c:v>
                </c:pt>
              </c:strCache>
            </c:strRef>
          </c:cat>
          <c:val>
            <c:numRef>
              <c:f>'Pipeline &amp; KPIs'!B3:E3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4</xdr:col>
      <xdr:colOff>495300</xdr:colOff>
      <xdr:row>21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4</xdr:col>
      <xdr:colOff>495300</xdr:colOff>
      <xdr:row>36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" displayName="tbl" ref="A1:J402" totalsRowShown="0">
  <autoFilter ref="A1:J402"/>
  <tableColumns count="10">
    <tableColumn id="1" name="ID"/>
    <tableColumn id="2" name="Date"/>
    <tableColumn id="3" name="Début"/>
    <tableColumn id="4" name="Fin"/>
    <tableColumn id="5" name="Titre"/>
    <tableColumn id="6" name="Type"/>
    <tableColumn id="7" name="Client"/>
    <tableColumn id="8" name="Étape"/>
    <tableColumn id="9" name="Montant"/>
    <tableColumn id="10" name="Note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tabSelected="1" workbookViewId="0"/>
  </sheetViews>
  <sheetFormatPr defaultRowHeight="15"/>
  <cols>
    <col min="1" max="2" width="26.7109375" customWidth="1"/>
  </cols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"/>
  <sheetViews>
    <sheetView workbookViewId="0"/>
  </sheetViews>
  <sheetFormatPr defaultRowHeight="15"/>
  <cols>
    <col min="1" max="1" width="6.7109375" customWidth="1"/>
    <col min="2" max="2" width="12.7109375" style="2" customWidth="1"/>
    <col min="3" max="4" width="9.7109375" style="3" customWidth="1"/>
    <col min="5" max="5" width="28.7109375" customWidth="1"/>
    <col min="6" max="6" width="16.7109375" customWidth="1"/>
    <col min="7" max="7" width="26.7109375" customWidth="1"/>
    <col min="8" max="9" width="14.7109375" customWidth="1"/>
    <col min="10" max="10" width="30.7109375" customWidth="1"/>
  </cols>
  <sheetData>
    <row r="1" spans="1:10">
      <c r="A1" t="s">
        <v>8</v>
      </c>
      <c r="B1" s="2" t="s">
        <v>9</v>
      </c>
      <c r="C1" s="3" t="s">
        <v>10</v>
      </c>
      <c r="D1" s="3" t="s">
        <v>11</v>
      </c>
      <c r="E1" t="s">
        <v>12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>
        <v>1</v>
      </c>
      <c r="B2" s="2">
        <v>45957</v>
      </c>
      <c r="C2" s="3">
        <v>0.375</v>
      </c>
      <c r="D2" s="3">
        <v>0.4166666666666667</v>
      </c>
      <c r="E2" t="s">
        <v>18</v>
      </c>
      <c r="F2" t="s">
        <v>1</v>
      </c>
      <c r="G2" t="s">
        <v>19</v>
      </c>
      <c r="H2" t="s">
        <v>20</v>
      </c>
      <c r="I2">
        <v>12000</v>
      </c>
    </row>
    <row r="3" spans="1:10">
      <c r="A3">
        <v>2</v>
      </c>
      <c r="B3" s="2">
        <v>45958</v>
      </c>
      <c r="C3" s="3">
        <v>0.4583333333333333</v>
      </c>
      <c r="D3" s="3">
        <v>0.4791666666666667</v>
      </c>
      <c r="E3" t="s">
        <v>21</v>
      </c>
      <c r="F3" t="s">
        <v>3</v>
      </c>
      <c r="G3" t="s">
        <v>22</v>
      </c>
      <c r="H3" t="s">
        <v>23</v>
      </c>
      <c r="I3">
        <v>0</v>
      </c>
    </row>
    <row r="4" spans="1:10">
      <c r="A4">
        <v>3</v>
      </c>
      <c r="B4" s="2">
        <v>45959</v>
      </c>
      <c r="C4" s="3">
        <v>0.5833333333333334</v>
      </c>
      <c r="D4" s="3">
        <v>0.625</v>
      </c>
      <c r="E4" t="s">
        <v>24</v>
      </c>
      <c r="F4" t="s">
        <v>4</v>
      </c>
      <c r="G4" t="s">
        <v>25</v>
      </c>
      <c r="H4" t="s">
        <v>6</v>
      </c>
      <c r="I4">
        <v>35000</v>
      </c>
    </row>
    <row r="5" spans="1:10">
      <c r="A5">
        <v>4</v>
      </c>
      <c r="B5" s="2">
        <v>45961</v>
      </c>
      <c r="C5" s="3">
        <v>0.6666666666666666</v>
      </c>
      <c r="D5" s="3">
        <v>0.7083333333333334</v>
      </c>
      <c r="E5" t="s">
        <v>26</v>
      </c>
      <c r="F5" t="s">
        <v>5</v>
      </c>
      <c r="G5" t="s">
        <v>27</v>
      </c>
      <c r="H5" t="s">
        <v>6</v>
      </c>
      <c r="I5">
        <v>0</v>
      </c>
    </row>
    <row r="6" spans="1:10">
      <c r="A6">
        <v>5</v>
      </c>
    </row>
    <row r="7" spans="1:10">
      <c r="A7">
        <v>6</v>
      </c>
    </row>
    <row r="8" spans="1:10">
      <c r="A8">
        <v>7</v>
      </c>
    </row>
    <row r="9" spans="1:10">
      <c r="A9">
        <v>8</v>
      </c>
    </row>
    <row r="10" spans="1:10">
      <c r="A10">
        <v>9</v>
      </c>
    </row>
    <row r="11" spans="1:10">
      <c r="A11">
        <v>10</v>
      </c>
    </row>
    <row r="12" spans="1:10">
      <c r="A12">
        <v>11</v>
      </c>
    </row>
    <row r="13" spans="1:10">
      <c r="A13">
        <v>12</v>
      </c>
    </row>
    <row r="14" spans="1:10">
      <c r="A14">
        <v>13</v>
      </c>
    </row>
    <row r="15" spans="1:10">
      <c r="A15">
        <v>14</v>
      </c>
    </row>
    <row r="16" spans="1:10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>
      <c r="A32">
        <v>31</v>
      </c>
    </row>
    <row r="33" spans="1:1">
      <c r="A33">
        <v>32</v>
      </c>
    </row>
    <row r="34" spans="1:1">
      <c r="A34">
        <v>33</v>
      </c>
    </row>
    <row r="35" spans="1:1">
      <c r="A35">
        <v>34</v>
      </c>
    </row>
    <row r="36" spans="1:1">
      <c r="A36">
        <v>35</v>
      </c>
    </row>
    <row r="37" spans="1:1">
      <c r="A37">
        <v>36</v>
      </c>
    </row>
    <row r="38" spans="1:1">
      <c r="A38">
        <v>37</v>
      </c>
    </row>
    <row r="39" spans="1:1">
      <c r="A39">
        <v>38</v>
      </c>
    </row>
    <row r="40" spans="1:1">
      <c r="A40">
        <v>39</v>
      </c>
    </row>
    <row r="41" spans="1:1">
      <c r="A41">
        <v>40</v>
      </c>
    </row>
    <row r="42" spans="1:1">
      <c r="A42">
        <v>41</v>
      </c>
    </row>
    <row r="43" spans="1:1">
      <c r="A43">
        <v>42</v>
      </c>
    </row>
    <row r="44" spans="1:1">
      <c r="A44">
        <v>43</v>
      </c>
    </row>
    <row r="45" spans="1:1">
      <c r="A45">
        <v>44</v>
      </c>
    </row>
    <row r="46" spans="1:1">
      <c r="A46">
        <v>45</v>
      </c>
    </row>
    <row r="47" spans="1:1">
      <c r="A47">
        <v>46</v>
      </c>
    </row>
    <row r="48" spans="1:1">
      <c r="A48">
        <v>47</v>
      </c>
    </row>
    <row r="49" spans="1:1">
      <c r="A49">
        <v>48</v>
      </c>
    </row>
    <row r="50" spans="1:1">
      <c r="A50">
        <v>49</v>
      </c>
    </row>
    <row r="51" spans="1:1">
      <c r="A51">
        <v>50</v>
      </c>
    </row>
    <row r="52" spans="1:1">
      <c r="A52">
        <v>51</v>
      </c>
    </row>
    <row r="53" spans="1:1">
      <c r="A53">
        <v>52</v>
      </c>
    </row>
    <row r="54" spans="1:1">
      <c r="A54">
        <v>53</v>
      </c>
    </row>
    <row r="55" spans="1:1">
      <c r="A55">
        <v>54</v>
      </c>
    </row>
    <row r="56" spans="1:1">
      <c r="A56">
        <v>55</v>
      </c>
    </row>
    <row r="57" spans="1:1">
      <c r="A57">
        <v>56</v>
      </c>
    </row>
    <row r="58" spans="1:1">
      <c r="A58">
        <v>57</v>
      </c>
    </row>
    <row r="59" spans="1:1">
      <c r="A59">
        <v>58</v>
      </c>
    </row>
    <row r="60" spans="1:1">
      <c r="A60">
        <v>59</v>
      </c>
    </row>
    <row r="61" spans="1:1">
      <c r="A61">
        <v>60</v>
      </c>
    </row>
    <row r="62" spans="1:1">
      <c r="A62">
        <v>61</v>
      </c>
    </row>
    <row r="63" spans="1:1">
      <c r="A63">
        <v>62</v>
      </c>
    </row>
    <row r="64" spans="1:1">
      <c r="A64">
        <v>63</v>
      </c>
    </row>
    <row r="65" spans="1:1">
      <c r="A65">
        <v>64</v>
      </c>
    </row>
    <row r="66" spans="1:1">
      <c r="A66">
        <v>65</v>
      </c>
    </row>
    <row r="67" spans="1:1">
      <c r="A67">
        <v>66</v>
      </c>
    </row>
    <row r="68" spans="1:1">
      <c r="A68">
        <v>67</v>
      </c>
    </row>
    <row r="69" spans="1:1">
      <c r="A69">
        <v>68</v>
      </c>
    </row>
    <row r="70" spans="1:1">
      <c r="A70">
        <v>69</v>
      </c>
    </row>
    <row r="71" spans="1:1">
      <c r="A71">
        <v>70</v>
      </c>
    </row>
    <row r="72" spans="1:1">
      <c r="A72">
        <v>71</v>
      </c>
    </row>
    <row r="73" spans="1:1">
      <c r="A73">
        <v>72</v>
      </c>
    </row>
    <row r="74" spans="1:1">
      <c r="A74">
        <v>73</v>
      </c>
    </row>
    <row r="75" spans="1:1">
      <c r="A75">
        <v>74</v>
      </c>
    </row>
    <row r="76" spans="1:1">
      <c r="A76">
        <v>75</v>
      </c>
    </row>
    <row r="77" spans="1:1">
      <c r="A77">
        <v>76</v>
      </c>
    </row>
    <row r="78" spans="1:1">
      <c r="A78">
        <v>77</v>
      </c>
    </row>
    <row r="79" spans="1:1">
      <c r="A79">
        <v>78</v>
      </c>
    </row>
    <row r="80" spans="1:1">
      <c r="A80">
        <v>79</v>
      </c>
    </row>
    <row r="81" spans="1:1">
      <c r="A81">
        <v>80</v>
      </c>
    </row>
    <row r="82" spans="1:1">
      <c r="A82">
        <v>81</v>
      </c>
    </row>
    <row r="83" spans="1:1">
      <c r="A83">
        <v>82</v>
      </c>
    </row>
    <row r="84" spans="1:1">
      <c r="A84">
        <v>83</v>
      </c>
    </row>
    <row r="85" spans="1:1">
      <c r="A85">
        <v>84</v>
      </c>
    </row>
    <row r="86" spans="1:1">
      <c r="A86">
        <v>85</v>
      </c>
    </row>
    <row r="87" spans="1:1">
      <c r="A87">
        <v>86</v>
      </c>
    </row>
    <row r="88" spans="1:1">
      <c r="A88">
        <v>87</v>
      </c>
    </row>
    <row r="89" spans="1:1">
      <c r="A89">
        <v>88</v>
      </c>
    </row>
    <row r="90" spans="1:1">
      <c r="A90">
        <v>89</v>
      </c>
    </row>
    <row r="91" spans="1:1">
      <c r="A91">
        <v>90</v>
      </c>
    </row>
    <row r="92" spans="1:1">
      <c r="A92">
        <v>91</v>
      </c>
    </row>
    <row r="93" spans="1:1">
      <c r="A93">
        <v>92</v>
      </c>
    </row>
    <row r="94" spans="1:1">
      <c r="A94">
        <v>93</v>
      </c>
    </row>
    <row r="95" spans="1:1">
      <c r="A95">
        <v>94</v>
      </c>
    </row>
    <row r="96" spans="1:1">
      <c r="A96">
        <v>95</v>
      </c>
    </row>
    <row r="97" spans="1:1">
      <c r="A97">
        <v>96</v>
      </c>
    </row>
    <row r="98" spans="1:1">
      <c r="A98">
        <v>97</v>
      </c>
    </row>
    <row r="99" spans="1:1">
      <c r="A99">
        <v>98</v>
      </c>
    </row>
    <row r="100" spans="1:1">
      <c r="A100">
        <v>99</v>
      </c>
    </row>
    <row r="101" spans="1:1">
      <c r="A101">
        <v>100</v>
      </c>
    </row>
    <row r="102" spans="1:1">
      <c r="A102">
        <v>101</v>
      </c>
    </row>
    <row r="103" spans="1:1">
      <c r="A103">
        <v>102</v>
      </c>
    </row>
    <row r="104" spans="1:1">
      <c r="A104">
        <v>103</v>
      </c>
    </row>
    <row r="105" spans="1:1">
      <c r="A105">
        <v>104</v>
      </c>
    </row>
    <row r="106" spans="1:1">
      <c r="A106">
        <v>105</v>
      </c>
    </row>
    <row r="107" spans="1:1">
      <c r="A107">
        <v>106</v>
      </c>
    </row>
    <row r="108" spans="1:1">
      <c r="A108">
        <v>107</v>
      </c>
    </row>
    <row r="109" spans="1:1">
      <c r="A109">
        <v>108</v>
      </c>
    </row>
    <row r="110" spans="1:1">
      <c r="A110">
        <v>109</v>
      </c>
    </row>
    <row r="111" spans="1:1">
      <c r="A111">
        <v>110</v>
      </c>
    </row>
    <row r="112" spans="1:1">
      <c r="A112">
        <v>111</v>
      </c>
    </row>
    <row r="113" spans="1:1">
      <c r="A113">
        <v>112</v>
      </c>
    </row>
    <row r="114" spans="1:1">
      <c r="A114">
        <v>113</v>
      </c>
    </row>
    <row r="115" spans="1:1">
      <c r="A115">
        <v>114</v>
      </c>
    </row>
    <row r="116" spans="1:1">
      <c r="A116">
        <v>115</v>
      </c>
    </row>
    <row r="117" spans="1:1">
      <c r="A117">
        <v>116</v>
      </c>
    </row>
    <row r="118" spans="1:1">
      <c r="A118">
        <v>117</v>
      </c>
    </row>
    <row r="119" spans="1:1">
      <c r="A119">
        <v>118</v>
      </c>
    </row>
    <row r="120" spans="1:1">
      <c r="A120">
        <v>119</v>
      </c>
    </row>
    <row r="121" spans="1:1">
      <c r="A121">
        <v>120</v>
      </c>
    </row>
    <row r="122" spans="1:1">
      <c r="A122">
        <v>121</v>
      </c>
    </row>
    <row r="123" spans="1:1">
      <c r="A123">
        <v>122</v>
      </c>
    </row>
    <row r="124" spans="1:1">
      <c r="A124">
        <v>123</v>
      </c>
    </row>
    <row r="125" spans="1:1">
      <c r="A125">
        <v>124</v>
      </c>
    </row>
    <row r="126" spans="1:1">
      <c r="A126">
        <v>125</v>
      </c>
    </row>
    <row r="127" spans="1:1">
      <c r="A127">
        <v>126</v>
      </c>
    </row>
    <row r="128" spans="1:1">
      <c r="A128">
        <v>127</v>
      </c>
    </row>
    <row r="129" spans="1:1">
      <c r="A129">
        <v>128</v>
      </c>
    </row>
    <row r="130" spans="1:1">
      <c r="A130">
        <v>129</v>
      </c>
    </row>
    <row r="131" spans="1:1">
      <c r="A131">
        <v>130</v>
      </c>
    </row>
    <row r="132" spans="1:1">
      <c r="A132">
        <v>131</v>
      </c>
    </row>
    <row r="133" spans="1:1">
      <c r="A133">
        <v>132</v>
      </c>
    </row>
    <row r="134" spans="1:1">
      <c r="A134">
        <v>133</v>
      </c>
    </row>
    <row r="135" spans="1:1">
      <c r="A135">
        <v>134</v>
      </c>
    </row>
    <row r="136" spans="1:1">
      <c r="A136">
        <v>135</v>
      </c>
    </row>
    <row r="137" spans="1:1">
      <c r="A137">
        <v>136</v>
      </c>
    </row>
    <row r="138" spans="1:1">
      <c r="A138">
        <v>137</v>
      </c>
    </row>
    <row r="139" spans="1:1">
      <c r="A139">
        <v>138</v>
      </c>
    </row>
    <row r="140" spans="1:1">
      <c r="A140">
        <v>139</v>
      </c>
    </row>
    <row r="141" spans="1:1">
      <c r="A141">
        <v>140</v>
      </c>
    </row>
    <row r="142" spans="1:1">
      <c r="A142">
        <v>141</v>
      </c>
    </row>
    <row r="143" spans="1:1">
      <c r="A143">
        <v>142</v>
      </c>
    </row>
    <row r="144" spans="1:1">
      <c r="A144">
        <v>143</v>
      </c>
    </row>
    <row r="145" spans="1:1">
      <c r="A145">
        <v>144</v>
      </c>
    </row>
    <row r="146" spans="1:1">
      <c r="A146">
        <v>145</v>
      </c>
    </row>
    <row r="147" spans="1:1">
      <c r="A147">
        <v>146</v>
      </c>
    </row>
    <row r="148" spans="1:1">
      <c r="A148">
        <v>147</v>
      </c>
    </row>
    <row r="149" spans="1:1">
      <c r="A149">
        <v>148</v>
      </c>
    </row>
    <row r="150" spans="1:1">
      <c r="A150">
        <v>149</v>
      </c>
    </row>
    <row r="151" spans="1:1">
      <c r="A151">
        <v>150</v>
      </c>
    </row>
    <row r="152" spans="1:1">
      <c r="A152">
        <v>151</v>
      </c>
    </row>
    <row r="153" spans="1:1">
      <c r="A153">
        <v>152</v>
      </c>
    </row>
    <row r="154" spans="1:1">
      <c r="A154">
        <v>153</v>
      </c>
    </row>
    <row r="155" spans="1:1">
      <c r="A155">
        <v>154</v>
      </c>
    </row>
    <row r="156" spans="1:1">
      <c r="A156">
        <v>155</v>
      </c>
    </row>
    <row r="157" spans="1:1">
      <c r="A157">
        <v>156</v>
      </c>
    </row>
    <row r="158" spans="1:1">
      <c r="A158">
        <v>157</v>
      </c>
    </row>
    <row r="159" spans="1:1">
      <c r="A159">
        <v>158</v>
      </c>
    </row>
    <row r="160" spans="1:1">
      <c r="A160">
        <v>159</v>
      </c>
    </row>
    <row r="161" spans="1:1">
      <c r="A161">
        <v>160</v>
      </c>
    </row>
    <row r="162" spans="1:1">
      <c r="A162">
        <v>161</v>
      </c>
    </row>
    <row r="163" spans="1:1">
      <c r="A163">
        <v>162</v>
      </c>
    </row>
    <row r="164" spans="1:1">
      <c r="A164">
        <v>163</v>
      </c>
    </row>
    <row r="165" spans="1:1">
      <c r="A165">
        <v>164</v>
      </c>
    </row>
    <row r="166" spans="1:1">
      <c r="A166">
        <v>165</v>
      </c>
    </row>
    <row r="167" spans="1:1">
      <c r="A167">
        <v>166</v>
      </c>
    </row>
    <row r="168" spans="1:1">
      <c r="A168">
        <v>167</v>
      </c>
    </row>
    <row r="169" spans="1:1">
      <c r="A169">
        <v>168</v>
      </c>
    </row>
    <row r="170" spans="1:1">
      <c r="A170">
        <v>169</v>
      </c>
    </row>
    <row r="171" spans="1:1">
      <c r="A171">
        <v>170</v>
      </c>
    </row>
    <row r="172" spans="1:1">
      <c r="A172">
        <v>171</v>
      </c>
    </row>
    <row r="173" spans="1:1">
      <c r="A173">
        <v>172</v>
      </c>
    </row>
    <row r="174" spans="1:1">
      <c r="A174">
        <v>173</v>
      </c>
    </row>
    <row r="175" spans="1:1">
      <c r="A175">
        <v>174</v>
      </c>
    </row>
    <row r="176" spans="1:1">
      <c r="A176">
        <v>175</v>
      </c>
    </row>
    <row r="177" spans="1:1">
      <c r="A177">
        <v>176</v>
      </c>
    </row>
    <row r="178" spans="1:1">
      <c r="A178">
        <v>177</v>
      </c>
    </row>
    <row r="179" spans="1:1">
      <c r="A179">
        <v>178</v>
      </c>
    </row>
    <row r="180" spans="1:1">
      <c r="A180">
        <v>179</v>
      </c>
    </row>
    <row r="181" spans="1:1">
      <c r="A181">
        <v>180</v>
      </c>
    </row>
    <row r="182" spans="1:1">
      <c r="A182">
        <v>181</v>
      </c>
    </row>
    <row r="183" spans="1:1">
      <c r="A183">
        <v>182</v>
      </c>
    </row>
    <row r="184" spans="1:1">
      <c r="A184">
        <v>183</v>
      </c>
    </row>
    <row r="185" spans="1:1">
      <c r="A185">
        <v>184</v>
      </c>
    </row>
    <row r="186" spans="1:1">
      <c r="A186">
        <v>185</v>
      </c>
    </row>
    <row r="187" spans="1:1">
      <c r="A187">
        <v>186</v>
      </c>
    </row>
    <row r="188" spans="1:1">
      <c r="A188">
        <v>187</v>
      </c>
    </row>
    <row r="189" spans="1:1">
      <c r="A189">
        <v>188</v>
      </c>
    </row>
    <row r="190" spans="1:1">
      <c r="A190">
        <v>189</v>
      </c>
    </row>
    <row r="191" spans="1:1">
      <c r="A191">
        <v>190</v>
      </c>
    </row>
    <row r="192" spans="1:1">
      <c r="A192">
        <v>191</v>
      </c>
    </row>
    <row r="193" spans="1:1">
      <c r="A193">
        <v>192</v>
      </c>
    </row>
    <row r="194" spans="1:1">
      <c r="A194">
        <v>193</v>
      </c>
    </row>
    <row r="195" spans="1:1">
      <c r="A195">
        <v>194</v>
      </c>
    </row>
    <row r="196" spans="1:1">
      <c r="A196">
        <v>195</v>
      </c>
    </row>
    <row r="197" spans="1:1">
      <c r="A197">
        <v>196</v>
      </c>
    </row>
    <row r="198" spans="1:1">
      <c r="A198">
        <v>197</v>
      </c>
    </row>
    <row r="199" spans="1:1">
      <c r="A199">
        <v>198</v>
      </c>
    </row>
    <row r="200" spans="1:1">
      <c r="A200">
        <v>199</v>
      </c>
    </row>
    <row r="201" spans="1:1">
      <c r="A201">
        <v>200</v>
      </c>
    </row>
    <row r="202" spans="1:1">
      <c r="A202">
        <v>201</v>
      </c>
    </row>
    <row r="203" spans="1:1">
      <c r="A203">
        <v>202</v>
      </c>
    </row>
    <row r="204" spans="1:1">
      <c r="A204">
        <v>203</v>
      </c>
    </row>
    <row r="205" spans="1:1">
      <c r="A205">
        <v>204</v>
      </c>
    </row>
    <row r="206" spans="1:1">
      <c r="A206">
        <v>205</v>
      </c>
    </row>
    <row r="207" spans="1:1">
      <c r="A207">
        <v>206</v>
      </c>
    </row>
    <row r="208" spans="1:1">
      <c r="A208">
        <v>207</v>
      </c>
    </row>
    <row r="209" spans="1:1">
      <c r="A209">
        <v>208</v>
      </c>
    </row>
    <row r="210" spans="1:1">
      <c r="A210">
        <v>209</v>
      </c>
    </row>
    <row r="211" spans="1:1">
      <c r="A211">
        <v>210</v>
      </c>
    </row>
    <row r="212" spans="1:1">
      <c r="A212">
        <v>211</v>
      </c>
    </row>
    <row r="213" spans="1:1">
      <c r="A213">
        <v>212</v>
      </c>
    </row>
    <row r="214" spans="1:1">
      <c r="A214">
        <v>213</v>
      </c>
    </row>
    <row r="215" spans="1:1">
      <c r="A215">
        <v>214</v>
      </c>
    </row>
    <row r="216" spans="1:1">
      <c r="A216">
        <v>215</v>
      </c>
    </row>
    <row r="217" spans="1:1">
      <c r="A217">
        <v>216</v>
      </c>
    </row>
    <row r="218" spans="1:1">
      <c r="A218">
        <v>217</v>
      </c>
    </row>
    <row r="219" spans="1:1">
      <c r="A219">
        <v>218</v>
      </c>
    </row>
    <row r="220" spans="1:1">
      <c r="A220">
        <v>219</v>
      </c>
    </row>
    <row r="221" spans="1:1">
      <c r="A221">
        <v>220</v>
      </c>
    </row>
    <row r="222" spans="1:1">
      <c r="A222">
        <v>221</v>
      </c>
    </row>
    <row r="223" spans="1:1">
      <c r="A223">
        <v>222</v>
      </c>
    </row>
    <row r="224" spans="1:1">
      <c r="A224">
        <v>223</v>
      </c>
    </row>
    <row r="225" spans="1:1">
      <c r="A225">
        <v>224</v>
      </c>
    </row>
    <row r="226" spans="1:1">
      <c r="A226">
        <v>225</v>
      </c>
    </row>
    <row r="227" spans="1:1">
      <c r="A227">
        <v>226</v>
      </c>
    </row>
    <row r="228" spans="1:1">
      <c r="A228">
        <v>227</v>
      </c>
    </row>
    <row r="229" spans="1:1">
      <c r="A229">
        <v>228</v>
      </c>
    </row>
    <row r="230" spans="1:1">
      <c r="A230">
        <v>229</v>
      </c>
    </row>
    <row r="231" spans="1:1">
      <c r="A231">
        <v>230</v>
      </c>
    </row>
    <row r="232" spans="1:1">
      <c r="A232">
        <v>231</v>
      </c>
    </row>
    <row r="233" spans="1:1">
      <c r="A233">
        <v>232</v>
      </c>
    </row>
    <row r="234" spans="1:1">
      <c r="A234">
        <v>233</v>
      </c>
    </row>
    <row r="235" spans="1:1">
      <c r="A235">
        <v>234</v>
      </c>
    </row>
    <row r="236" spans="1:1">
      <c r="A236">
        <v>235</v>
      </c>
    </row>
    <row r="237" spans="1:1">
      <c r="A237">
        <v>236</v>
      </c>
    </row>
    <row r="238" spans="1:1">
      <c r="A238">
        <v>237</v>
      </c>
    </row>
    <row r="239" spans="1:1">
      <c r="A239">
        <v>238</v>
      </c>
    </row>
    <row r="240" spans="1:1">
      <c r="A240">
        <v>239</v>
      </c>
    </row>
    <row r="241" spans="1:1">
      <c r="A241">
        <v>240</v>
      </c>
    </row>
    <row r="242" spans="1:1">
      <c r="A242">
        <v>241</v>
      </c>
    </row>
    <row r="243" spans="1:1">
      <c r="A243">
        <v>242</v>
      </c>
    </row>
    <row r="244" spans="1:1">
      <c r="A244">
        <v>243</v>
      </c>
    </row>
    <row r="245" spans="1:1">
      <c r="A245">
        <v>244</v>
      </c>
    </row>
    <row r="246" spans="1:1">
      <c r="A246">
        <v>245</v>
      </c>
    </row>
    <row r="247" spans="1:1">
      <c r="A247">
        <v>246</v>
      </c>
    </row>
    <row r="248" spans="1:1">
      <c r="A248">
        <v>247</v>
      </c>
    </row>
    <row r="249" spans="1:1">
      <c r="A249">
        <v>248</v>
      </c>
    </row>
    <row r="250" spans="1:1">
      <c r="A250">
        <v>249</v>
      </c>
    </row>
    <row r="251" spans="1:1">
      <c r="A251">
        <v>250</v>
      </c>
    </row>
    <row r="252" spans="1:1">
      <c r="A252">
        <v>251</v>
      </c>
    </row>
    <row r="253" spans="1:1">
      <c r="A253">
        <v>252</v>
      </c>
    </row>
    <row r="254" spans="1:1">
      <c r="A254">
        <v>253</v>
      </c>
    </row>
    <row r="255" spans="1:1">
      <c r="A255">
        <v>254</v>
      </c>
    </row>
    <row r="256" spans="1:1">
      <c r="A256">
        <v>255</v>
      </c>
    </row>
    <row r="257" spans="1:1">
      <c r="A257">
        <v>256</v>
      </c>
    </row>
    <row r="258" spans="1:1">
      <c r="A258">
        <v>257</v>
      </c>
    </row>
    <row r="259" spans="1:1">
      <c r="A259">
        <v>258</v>
      </c>
    </row>
    <row r="260" spans="1:1">
      <c r="A260">
        <v>259</v>
      </c>
    </row>
    <row r="261" spans="1:1">
      <c r="A261">
        <v>260</v>
      </c>
    </row>
    <row r="262" spans="1:1">
      <c r="A262">
        <v>261</v>
      </c>
    </row>
    <row r="263" spans="1:1">
      <c r="A263">
        <v>262</v>
      </c>
    </row>
    <row r="264" spans="1:1">
      <c r="A264">
        <v>263</v>
      </c>
    </row>
    <row r="265" spans="1:1">
      <c r="A265">
        <v>264</v>
      </c>
    </row>
    <row r="266" spans="1:1">
      <c r="A266">
        <v>265</v>
      </c>
    </row>
    <row r="267" spans="1:1">
      <c r="A267">
        <v>266</v>
      </c>
    </row>
    <row r="268" spans="1:1">
      <c r="A268">
        <v>267</v>
      </c>
    </row>
    <row r="269" spans="1:1">
      <c r="A269">
        <v>268</v>
      </c>
    </row>
    <row r="270" spans="1:1">
      <c r="A270">
        <v>269</v>
      </c>
    </row>
    <row r="271" spans="1:1">
      <c r="A271">
        <v>270</v>
      </c>
    </row>
    <row r="272" spans="1:1">
      <c r="A272">
        <v>271</v>
      </c>
    </row>
    <row r="273" spans="1:1">
      <c r="A273">
        <v>272</v>
      </c>
    </row>
    <row r="274" spans="1:1">
      <c r="A274">
        <v>273</v>
      </c>
    </row>
    <row r="275" spans="1:1">
      <c r="A275">
        <v>274</v>
      </c>
    </row>
    <row r="276" spans="1:1">
      <c r="A276">
        <v>275</v>
      </c>
    </row>
    <row r="277" spans="1:1">
      <c r="A277">
        <v>276</v>
      </c>
    </row>
    <row r="278" spans="1:1">
      <c r="A278">
        <v>277</v>
      </c>
    </row>
    <row r="279" spans="1:1">
      <c r="A279">
        <v>278</v>
      </c>
    </row>
    <row r="280" spans="1:1">
      <c r="A280">
        <v>279</v>
      </c>
    </row>
    <row r="281" spans="1:1">
      <c r="A281">
        <v>280</v>
      </c>
    </row>
    <row r="282" spans="1:1">
      <c r="A282">
        <v>281</v>
      </c>
    </row>
    <row r="283" spans="1:1">
      <c r="A283">
        <v>282</v>
      </c>
    </row>
    <row r="284" spans="1:1">
      <c r="A284">
        <v>283</v>
      </c>
    </row>
    <row r="285" spans="1:1">
      <c r="A285">
        <v>284</v>
      </c>
    </row>
    <row r="286" spans="1:1">
      <c r="A286">
        <v>285</v>
      </c>
    </row>
    <row r="287" spans="1:1">
      <c r="A287">
        <v>286</v>
      </c>
    </row>
    <row r="288" spans="1:1">
      <c r="A288">
        <v>287</v>
      </c>
    </row>
    <row r="289" spans="1:1">
      <c r="A289">
        <v>288</v>
      </c>
    </row>
    <row r="290" spans="1:1">
      <c r="A290">
        <v>289</v>
      </c>
    </row>
    <row r="291" spans="1:1">
      <c r="A291">
        <v>290</v>
      </c>
    </row>
    <row r="292" spans="1:1">
      <c r="A292">
        <v>291</v>
      </c>
    </row>
    <row r="293" spans="1:1">
      <c r="A293">
        <v>292</v>
      </c>
    </row>
    <row r="294" spans="1:1">
      <c r="A294">
        <v>293</v>
      </c>
    </row>
    <row r="295" spans="1:1">
      <c r="A295">
        <v>294</v>
      </c>
    </row>
    <row r="296" spans="1:1">
      <c r="A296">
        <v>295</v>
      </c>
    </row>
    <row r="297" spans="1:1">
      <c r="A297">
        <v>296</v>
      </c>
    </row>
    <row r="298" spans="1:1">
      <c r="A298">
        <v>297</v>
      </c>
    </row>
    <row r="299" spans="1:1">
      <c r="A299">
        <v>298</v>
      </c>
    </row>
    <row r="300" spans="1:1">
      <c r="A300">
        <v>299</v>
      </c>
    </row>
    <row r="301" spans="1:1">
      <c r="A301">
        <v>300</v>
      </c>
    </row>
    <row r="302" spans="1:1">
      <c r="A302">
        <v>301</v>
      </c>
    </row>
    <row r="303" spans="1:1">
      <c r="A303">
        <v>302</v>
      </c>
    </row>
    <row r="304" spans="1:1">
      <c r="A304">
        <v>303</v>
      </c>
    </row>
    <row r="305" spans="1:1">
      <c r="A305">
        <v>304</v>
      </c>
    </row>
    <row r="306" spans="1:1">
      <c r="A306">
        <v>305</v>
      </c>
    </row>
    <row r="307" spans="1:1">
      <c r="A307">
        <v>306</v>
      </c>
    </row>
    <row r="308" spans="1:1">
      <c r="A308">
        <v>307</v>
      </c>
    </row>
    <row r="309" spans="1:1">
      <c r="A309">
        <v>308</v>
      </c>
    </row>
    <row r="310" spans="1:1">
      <c r="A310">
        <v>309</v>
      </c>
    </row>
    <row r="311" spans="1:1">
      <c r="A311">
        <v>310</v>
      </c>
    </row>
    <row r="312" spans="1:1">
      <c r="A312">
        <v>311</v>
      </c>
    </row>
    <row r="313" spans="1:1">
      <c r="A313">
        <v>312</v>
      </c>
    </row>
    <row r="314" spans="1:1">
      <c r="A314">
        <v>313</v>
      </c>
    </row>
    <row r="315" spans="1:1">
      <c r="A315">
        <v>314</v>
      </c>
    </row>
    <row r="316" spans="1:1">
      <c r="A316">
        <v>315</v>
      </c>
    </row>
    <row r="317" spans="1:1">
      <c r="A317">
        <v>316</v>
      </c>
    </row>
    <row r="318" spans="1:1">
      <c r="A318">
        <v>317</v>
      </c>
    </row>
    <row r="319" spans="1:1">
      <c r="A319">
        <v>318</v>
      </c>
    </row>
    <row r="320" spans="1:1">
      <c r="A320">
        <v>319</v>
      </c>
    </row>
    <row r="321" spans="1:1">
      <c r="A321">
        <v>320</v>
      </c>
    </row>
    <row r="322" spans="1:1">
      <c r="A322">
        <v>321</v>
      </c>
    </row>
    <row r="323" spans="1:1">
      <c r="A323">
        <v>322</v>
      </c>
    </row>
    <row r="324" spans="1:1">
      <c r="A324">
        <v>323</v>
      </c>
    </row>
    <row r="325" spans="1:1">
      <c r="A325">
        <v>324</v>
      </c>
    </row>
    <row r="326" spans="1:1">
      <c r="A326">
        <v>325</v>
      </c>
    </row>
    <row r="327" spans="1:1">
      <c r="A327">
        <v>326</v>
      </c>
    </row>
    <row r="328" spans="1:1">
      <c r="A328">
        <v>327</v>
      </c>
    </row>
    <row r="329" spans="1:1">
      <c r="A329">
        <v>328</v>
      </c>
    </row>
    <row r="330" spans="1:1">
      <c r="A330">
        <v>329</v>
      </c>
    </row>
    <row r="331" spans="1:1">
      <c r="A331">
        <v>330</v>
      </c>
    </row>
    <row r="332" spans="1:1">
      <c r="A332">
        <v>331</v>
      </c>
    </row>
    <row r="333" spans="1:1">
      <c r="A333">
        <v>332</v>
      </c>
    </row>
    <row r="334" spans="1:1">
      <c r="A334">
        <v>333</v>
      </c>
    </row>
    <row r="335" spans="1:1">
      <c r="A335">
        <v>334</v>
      </c>
    </row>
    <row r="336" spans="1:1">
      <c r="A336">
        <v>335</v>
      </c>
    </row>
    <row r="337" spans="1:1">
      <c r="A337">
        <v>336</v>
      </c>
    </row>
    <row r="338" spans="1:1">
      <c r="A338">
        <v>337</v>
      </c>
    </row>
    <row r="339" spans="1:1">
      <c r="A339">
        <v>338</v>
      </c>
    </row>
    <row r="340" spans="1:1">
      <c r="A340">
        <v>339</v>
      </c>
    </row>
    <row r="341" spans="1:1">
      <c r="A341">
        <v>340</v>
      </c>
    </row>
    <row r="342" spans="1:1">
      <c r="A342">
        <v>341</v>
      </c>
    </row>
    <row r="343" spans="1:1">
      <c r="A343">
        <v>342</v>
      </c>
    </row>
    <row r="344" spans="1:1">
      <c r="A344">
        <v>343</v>
      </c>
    </row>
    <row r="345" spans="1:1">
      <c r="A345">
        <v>344</v>
      </c>
    </row>
    <row r="346" spans="1:1">
      <c r="A346">
        <v>345</v>
      </c>
    </row>
    <row r="347" spans="1:1">
      <c r="A347">
        <v>346</v>
      </c>
    </row>
    <row r="348" spans="1:1">
      <c r="A348">
        <v>347</v>
      </c>
    </row>
    <row r="349" spans="1:1">
      <c r="A349">
        <v>348</v>
      </c>
    </row>
    <row r="350" spans="1:1">
      <c r="A350">
        <v>349</v>
      </c>
    </row>
    <row r="351" spans="1:1">
      <c r="A351">
        <v>350</v>
      </c>
    </row>
    <row r="352" spans="1:1">
      <c r="A352">
        <v>351</v>
      </c>
    </row>
    <row r="353" spans="1:1">
      <c r="A353">
        <v>352</v>
      </c>
    </row>
    <row r="354" spans="1:1">
      <c r="A354">
        <v>353</v>
      </c>
    </row>
    <row r="355" spans="1:1">
      <c r="A355">
        <v>354</v>
      </c>
    </row>
    <row r="356" spans="1:1">
      <c r="A356">
        <v>355</v>
      </c>
    </row>
    <row r="357" spans="1:1">
      <c r="A357">
        <v>356</v>
      </c>
    </row>
    <row r="358" spans="1:1">
      <c r="A358">
        <v>357</v>
      </c>
    </row>
    <row r="359" spans="1:1">
      <c r="A359">
        <v>358</v>
      </c>
    </row>
    <row r="360" spans="1:1">
      <c r="A360">
        <v>359</v>
      </c>
    </row>
    <row r="361" spans="1:1">
      <c r="A361">
        <v>360</v>
      </c>
    </row>
    <row r="362" spans="1:1">
      <c r="A362">
        <v>361</v>
      </c>
    </row>
    <row r="363" spans="1:1">
      <c r="A363">
        <v>362</v>
      </c>
    </row>
    <row r="364" spans="1:1">
      <c r="A364">
        <v>363</v>
      </c>
    </row>
    <row r="365" spans="1:1">
      <c r="A365">
        <v>364</v>
      </c>
    </row>
    <row r="366" spans="1:1">
      <c r="A366">
        <v>365</v>
      </c>
    </row>
    <row r="367" spans="1:1">
      <c r="A367">
        <v>366</v>
      </c>
    </row>
    <row r="368" spans="1:1">
      <c r="A368">
        <v>367</v>
      </c>
    </row>
    <row r="369" spans="1:1">
      <c r="A369">
        <v>368</v>
      </c>
    </row>
    <row r="370" spans="1:1">
      <c r="A370">
        <v>369</v>
      </c>
    </row>
    <row r="371" spans="1:1">
      <c r="A371">
        <v>370</v>
      </c>
    </row>
    <row r="372" spans="1:1">
      <c r="A372">
        <v>371</v>
      </c>
    </row>
    <row r="373" spans="1:1">
      <c r="A373">
        <v>372</v>
      </c>
    </row>
    <row r="374" spans="1:1">
      <c r="A374">
        <v>373</v>
      </c>
    </row>
    <row r="375" spans="1:1">
      <c r="A375">
        <v>374</v>
      </c>
    </row>
    <row r="376" spans="1:1">
      <c r="A376">
        <v>375</v>
      </c>
    </row>
    <row r="377" spans="1:1">
      <c r="A377">
        <v>376</v>
      </c>
    </row>
    <row r="378" spans="1:1">
      <c r="A378">
        <v>377</v>
      </c>
    </row>
    <row r="379" spans="1:1">
      <c r="A379">
        <v>378</v>
      </c>
    </row>
    <row r="380" spans="1:1">
      <c r="A380">
        <v>379</v>
      </c>
    </row>
    <row r="381" spans="1:1">
      <c r="A381">
        <v>380</v>
      </c>
    </row>
    <row r="382" spans="1:1">
      <c r="A382">
        <v>381</v>
      </c>
    </row>
    <row r="383" spans="1:1">
      <c r="A383">
        <v>382</v>
      </c>
    </row>
    <row r="384" spans="1:1">
      <c r="A384">
        <v>383</v>
      </c>
    </row>
    <row r="385" spans="1:1">
      <c r="A385">
        <v>384</v>
      </c>
    </row>
    <row r="386" spans="1:1">
      <c r="A386">
        <v>385</v>
      </c>
    </row>
    <row r="387" spans="1:1">
      <c r="A387">
        <v>386</v>
      </c>
    </row>
    <row r="388" spans="1:1">
      <c r="A388">
        <v>387</v>
      </c>
    </row>
    <row r="389" spans="1:1">
      <c r="A389">
        <v>388</v>
      </c>
    </row>
    <row r="390" spans="1:1">
      <c r="A390">
        <v>389</v>
      </c>
    </row>
    <row r="391" spans="1:1">
      <c r="A391">
        <v>390</v>
      </c>
    </row>
    <row r="392" spans="1:1">
      <c r="A392">
        <v>391</v>
      </c>
    </row>
    <row r="393" spans="1:1">
      <c r="A393">
        <v>392</v>
      </c>
    </row>
    <row r="394" spans="1:1">
      <c r="A394">
        <v>393</v>
      </c>
    </row>
    <row r="395" spans="1:1">
      <c r="A395">
        <v>394</v>
      </c>
    </row>
    <row r="396" spans="1:1">
      <c r="A396">
        <v>395</v>
      </c>
    </row>
    <row r="397" spans="1:1">
      <c r="A397">
        <v>396</v>
      </c>
    </row>
    <row r="398" spans="1:1">
      <c r="A398">
        <v>397</v>
      </c>
    </row>
    <row r="399" spans="1:1">
      <c r="A399">
        <v>398</v>
      </c>
    </row>
    <row r="400" spans="1:1">
      <c r="A400">
        <v>399</v>
      </c>
    </row>
    <row r="401" spans="1:1">
      <c r="A401">
        <v>400</v>
      </c>
    </row>
  </sheetData>
  <dataValidations count="1">
    <dataValidation type="list" allowBlank="1" showInputMessage="1" showErrorMessage="1" sqref="F3:F402">
      <formula1>ListeTypesSales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9.7109375" style="3" customWidth="1"/>
    <col min="2" max="8" width="22.7109375" customWidth="1"/>
  </cols>
  <sheetData>
    <row r="1" spans="1:8" ht="28" customHeight="1">
      <c r="A1" s="4">
        <f>"PLANNING COMMERCIAL — Semaine du "&amp;TEXT($C$2,"[$-fr-FR]jj mmmm aaaa")&amp;" au "&amp;TEXT($C$2+6,"[$-fr-FR]jj mmmm aaaa")</f>
        <v>0</v>
      </c>
      <c r="B1" s="4"/>
      <c r="C1" s="4"/>
      <c r="D1" s="4"/>
      <c r="E1" s="4"/>
      <c r="F1" s="4"/>
      <c r="G1" s="4"/>
      <c r="H1" s="4"/>
    </row>
    <row r="2" spans="1:8" ht="20" customHeight="1">
      <c r="A2" s="5" t="s">
        <v>28</v>
      </c>
      <c r="B2" s="2">
        <v>45957</v>
      </c>
      <c r="C2" s="2">
        <f>B2-WEEKDAY(B2,2)+1</f>
        <v>0</v>
      </c>
    </row>
    <row r="3" spans="1:8" ht="22" customHeight="1">
      <c r="B3" s="6">
        <f>$C$2+0</f>
        <v>0</v>
      </c>
      <c r="C3" s="6">
        <f>$C$2+1</f>
        <v>0</v>
      </c>
      <c r="D3" s="6">
        <f>$C$2+2</f>
        <v>0</v>
      </c>
      <c r="E3" s="6">
        <f>$C$2+3</f>
        <v>0</v>
      </c>
      <c r="F3" s="6">
        <f>$C$2+4</f>
        <v>0</v>
      </c>
      <c r="G3" s="6">
        <f>$C$2+5</f>
        <v>0</v>
      </c>
      <c r="H3" s="6">
        <f>$C$2+6</f>
        <v>0</v>
      </c>
    </row>
    <row r="4" spans="1:8">
      <c r="A4" s="1" t="s">
        <v>29</v>
      </c>
    </row>
    <row r="5" spans="1:8">
      <c r="A5" s="3">
        <v>0.3333333333333333</v>
      </c>
      <c r="B5" s="7">
        <f>IFERROR(LOOKUP(2,1/((tbl[Date]=B$3)*(tbl[Début]&lt;=$A5)*(tbl[Fin]&gt;$A5)*(tbl[Titre]&lt;&gt;"")),tbl[Titre]),"")</f>
        <v>0</v>
      </c>
      <c r="C5" s="7">
        <f>IFERROR(LOOKUP(2,1/((tbl[Date]=C$3)*(tbl[Début]&lt;=$A5)*(tbl[Fin]&gt;$A5)*(tbl[Titre]&lt;&gt;"")),tbl[Titre]),"")</f>
        <v>0</v>
      </c>
      <c r="D5" s="7">
        <f>IFERROR(LOOKUP(2,1/((tbl[Date]=D$3)*(tbl[Début]&lt;=$A5)*(tbl[Fin]&gt;$A5)*(tbl[Titre]&lt;&gt;"")),tbl[Titre]),"")</f>
        <v>0</v>
      </c>
      <c r="E5" s="7">
        <f>IFERROR(LOOKUP(2,1/((tbl[Date]=E$3)*(tbl[Début]&lt;=$A5)*(tbl[Fin]&gt;$A5)*(tbl[Titre]&lt;&gt;"")),tbl[Titre]),"")</f>
        <v>0</v>
      </c>
      <c r="F5" s="7">
        <f>IFERROR(LOOKUP(2,1/((tbl[Date]=F$3)*(tbl[Début]&lt;=$A5)*(tbl[Fin]&gt;$A5)*(tbl[Titre]&lt;&gt;"")),tbl[Titre]),"")</f>
        <v>0</v>
      </c>
      <c r="G5" s="7">
        <f>IFERROR(LOOKUP(2,1/((tbl[Date]=G$3)*(tbl[Début]&lt;=$A5)*(tbl[Fin]&gt;$A5)*(tbl[Titre]&lt;&gt;"")),tbl[Titre]),"")</f>
        <v>0</v>
      </c>
      <c r="H5" s="7">
        <f>IFERROR(LOOKUP(2,1/((tbl[Date]=H$3)*(tbl[Début]&lt;=$A5)*(tbl[Fin]&gt;$A5)*(tbl[Titre]&lt;&gt;"")),tbl[Titre]),"")</f>
        <v>0</v>
      </c>
    </row>
    <row r="6" spans="1:8">
      <c r="A6" s="3">
        <v>0.3541666666666667</v>
      </c>
      <c r="B6" s="7">
        <f>IFERROR(LOOKUP(2,1/((tbl[Date]=B$3)*(tbl[Début]&lt;=$A6)*(tbl[Fin]&gt;$A6)*(tbl[Titre]&lt;&gt;"")),tbl[Titre]),"")</f>
        <v>0</v>
      </c>
      <c r="C6" s="7">
        <f>IFERROR(LOOKUP(2,1/((tbl[Date]=C$3)*(tbl[Début]&lt;=$A6)*(tbl[Fin]&gt;$A6)*(tbl[Titre]&lt;&gt;"")),tbl[Titre]),"")</f>
        <v>0</v>
      </c>
      <c r="D6" s="7">
        <f>IFERROR(LOOKUP(2,1/((tbl[Date]=D$3)*(tbl[Début]&lt;=$A6)*(tbl[Fin]&gt;$A6)*(tbl[Titre]&lt;&gt;"")),tbl[Titre]),"")</f>
        <v>0</v>
      </c>
      <c r="E6" s="7">
        <f>IFERROR(LOOKUP(2,1/((tbl[Date]=E$3)*(tbl[Début]&lt;=$A6)*(tbl[Fin]&gt;$A6)*(tbl[Titre]&lt;&gt;"")),tbl[Titre]),"")</f>
        <v>0</v>
      </c>
      <c r="F6" s="7">
        <f>IFERROR(LOOKUP(2,1/((tbl[Date]=F$3)*(tbl[Début]&lt;=$A6)*(tbl[Fin]&gt;$A6)*(tbl[Titre]&lt;&gt;"")),tbl[Titre]),"")</f>
        <v>0</v>
      </c>
      <c r="G6" s="7">
        <f>IFERROR(LOOKUP(2,1/((tbl[Date]=G$3)*(tbl[Début]&lt;=$A6)*(tbl[Fin]&gt;$A6)*(tbl[Titre]&lt;&gt;"")),tbl[Titre]),"")</f>
        <v>0</v>
      </c>
      <c r="H6" s="7">
        <f>IFERROR(LOOKUP(2,1/((tbl[Date]=H$3)*(tbl[Début]&lt;=$A6)*(tbl[Fin]&gt;$A6)*(tbl[Titre]&lt;&gt;"")),tbl[Titre]),"")</f>
        <v>0</v>
      </c>
    </row>
    <row r="7" spans="1:8">
      <c r="A7" s="3">
        <v>0.375</v>
      </c>
      <c r="B7" s="7">
        <f>IFERROR(LOOKUP(2,1/((tbl[Date]=B$3)*(tbl[Début]&lt;=$A7)*(tbl[Fin]&gt;$A7)*(tbl[Titre]&lt;&gt;"")),tbl[Titre]),"")</f>
        <v>0</v>
      </c>
      <c r="C7" s="7">
        <f>IFERROR(LOOKUP(2,1/((tbl[Date]=C$3)*(tbl[Début]&lt;=$A7)*(tbl[Fin]&gt;$A7)*(tbl[Titre]&lt;&gt;"")),tbl[Titre]),"")</f>
        <v>0</v>
      </c>
      <c r="D7" s="7">
        <f>IFERROR(LOOKUP(2,1/((tbl[Date]=D$3)*(tbl[Début]&lt;=$A7)*(tbl[Fin]&gt;$A7)*(tbl[Titre]&lt;&gt;"")),tbl[Titre]),"")</f>
        <v>0</v>
      </c>
      <c r="E7" s="7">
        <f>IFERROR(LOOKUP(2,1/((tbl[Date]=E$3)*(tbl[Début]&lt;=$A7)*(tbl[Fin]&gt;$A7)*(tbl[Titre]&lt;&gt;"")),tbl[Titre]),"")</f>
        <v>0</v>
      </c>
      <c r="F7" s="7">
        <f>IFERROR(LOOKUP(2,1/((tbl[Date]=F$3)*(tbl[Début]&lt;=$A7)*(tbl[Fin]&gt;$A7)*(tbl[Titre]&lt;&gt;"")),tbl[Titre]),"")</f>
        <v>0</v>
      </c>
      <c r="G7" s="7">
        <f>IFERROR(LOOKUP(2,1/((tbl[Date]=G$3)*(tbl[Début]&lt;=$A7)*(tbl[Fin]&gt;$A7)*(tbl[Titre]&lt;&gt;"")),tbl[Titre]),"")</f>
        <v>0</v>
      </c>
      <c r="H7" s="7">
        <f>IFERROR(LOOKUP(2,1/((tbl[Date]=H$3)*(tbl[Début]&lt;=$A7)*(tbl[Fin]&gt;$A7)*(tbl[Titre]&lt;&gt;"")),tbl[Titre]),"")</f>
        <v>0</v>
      </c>
    </row>
    <row r="8" spans="1:8">
      <c r="A8" s="3">
        <v>0.3958333333333333</v>
      </c>
      <c r="B8" s="7">
        <f>IFERROR(LOOKUP(2,1/((tbl[Date]=B$3)*(tbl[Début]&lt;=$A8)*(tbl[Fin]&gt;$A8)*(tbl[Titre]&lt;&gt;"")),tbl[Titre]),"")</f>
        <v>0</v>
      </c>
      <c r="C8" s="7">
        <f>IFERROR(LOOKUP(2,1/((tbl[Date]=C$3)*(tbl[Début]&lt;=$A8)*(tbl[Fin]&gt;$A8)*(tbl[Titre]&lt;&gt;"")),tbl[Titre]),"")</f>
        <v>0</v>
      </c>
      <c r="D8" s="7">
        <f>IFERROR(LOOKUP(2,1/((tbl[Date]=D$3)*(tbl[Début]&lt;=$A8)*(tbl[Fin]&gt;$A8)*(tbl[Titre]&lt;&gt;"")),tbl[Titre]),"")</f>
        <v>0</v>
      </c>
      <c r="E8" s="7">
        <f>IFERROR(LOOKUP(2,1/((tbl[Date]=E$3)*(tbl[Début]&lt;=$A8)*(tbl[Fin]&gt;$A8)*(tbl[Titre]&lt;&gt;"")),tbl[Titre]),"")</f>
        <v>0</v>
      </c>
      <c r="F8" s="7">
        <f>IFERROR(LOOKUP(2,1/((tbl[Date]=F$3)*(tbl[Début]&lt;=$A8)*(tbl[Fin]&gt;$A8)*(tbl[Titre]&lt;&gt;"")),tbl[Titre]),"")</f>
        <v>0</v>
      </c>
      <c r="G8" s="7">
        <f>IFERROR(LOOKUP(2,1/((tbl[Date]=G$3)*(tbl[Début]&lt;=$A8)*(tbl[Fin]&gt;$A8)*(tbl[Titre]&lt;&gt;"")),tbl[Titre]),"")</f>
        <v>0</v>
      </c>
      <c r="H8" s="7">
        <f>IFERROR(LOOKUP(2,1/((tbl[Date]=H$3)*(tbl[Début]&lt;=$A8)*(tbl[Fin]&gt;$A8)*(tbl[Titre]&lt;&gt;"")),tbl[Titre]),"")</f>
        <v>0</v>
      </c>
    </row>
    <row r="9" spans="1:8">
      <c r="A9" s="3">
        <v>0.4166666666666667</v>
      </c>
      <c r="B9" s="7">
        <f>IFERROR(LOOKUP(2,1/((tbl[Date]=B$3)*(tbl[Début]&lt;=$A9)*(tbl[Fin]&gt;$A9)*(tbl[Titre]&lt;&gt;"")),tbl[Titre]),"")</f>
        <v>0</v>
      </c>
      <c r="C9" s="7">
        <f>IFERROR(LOOKUP(2,1/((tbl[Date]=C$3)*(tbl[Début]&lt;=$A9)*(tbl[Fin]&gt;$A9)*(tbl[Titre]&lt;&gt;"")),tbl[Titre]),"")</f>
        <v>0</v>
      </c>
      <c r="D9" s="7">
        <f>IFERROR(LOOKUP(2,1/((tbl[Date]=D$3)*(tbl[Début]&lt;=$A9)*(tbl[Fin]&gt;$A9)*(tbl[Titre]&lt;&gt;"")),tbl[Titre]),"")</f>
        <v>0</v>
      </c>
      <c r="E9" s="7">
        <f>IFERROR(LOOKUP(2,1/((tbl[Date]=E$3)*(tbl[Début]&lt;=$A9)*(tbl[Fin]&gt;$A9)*(tbl[Titre]&lt;&gt;"")),tbl[Titre]),"")</f>
        <v>0</v>
      </c>
      <c r="F9" s="7">
        <f>IFERROR(LOOKUP(2,1/((tbl[Date]=F$3)*(tbl[Début]&lt;=$A9)*(tbl[Fin]&gt;$A9)*(tbl[Titre]&lt;&gt;"")),tbl[Titre]),"")</f>
        <v>0</v>
      </c>
      <c r="G9" s="7">
        <f>IFERROR(LOOKUP(2,1/((tbl[Date]=G$3)*(tbl[Début]&lt;=$A9)*(tbl[Fin]&gt;$A9)*(tbl[Titre]&lt;&gt;"")),tbl[Titre]),"")</f>
        <v>0</v>
      </c>
      <c r="H9" s="7">
        <f>IFERROR(LOOKUP(2,1/((tbl[Date]=H$3)*(tbl[Début]&lt;=$A9)*(tbl[Fin]&gt;$A9)*(tbl[Titre]&lt;&gt;"")),tbl[Titre]),"")</f>
        <v>0</v>
      </c>
    </row>
    <row r="10" spans="1:8">
      <c r="A10" s="3">
        <v>0.4375</v>
      </c>
      <c r="B10" s="7">
        <f>IFERROR(LOOKUP(2,1/((tbl[Date]=B$3)*(tbl[Début]&lt;=$A10)*(tbl[Fin]&gt;$A10)*(tbl[Titre]&lt;&gt;"")),tbl[Titre]),"")</f>
        <v>0</v>
      </c>
      <c r="C10" s="7">
        <f>IFERROR(LOOKUP(2,1/((tbl[Date]=C$3)*(tbl[Début]&lt;=$A10)*(tbl[Fin]&gt;$A10)*(tbl[Titre]&lt;&gt;"")),tbl[Titre]),"")</f>
        <v>0</v>
      </c>
      <c r="D10" s="7">
        <f>IFERROR(LOOKUP(2,1/((tbl[Date]=D$3)*(tbl[Début]&lt;=$A10)*(tbl[Fin]&gt;$A10)*(tbl[Titre]&lt;&gt;"")),tbl[Titre]),"")</f>
        <v>0</v>
      </c>
      <c r="E10" s="7">
        <f>IFERROR(LOOKUP(2,1/((tbl[Date]=E$3)*(tbl[Début]&lt;=$A10)*(tbl[Fin]&gt;$A10)*(tbl[Titre]&lt;&gt;"")),tbl[Titre]),"")</f>
        <v>0</v>
      </c>
      <c r="F10" s="7">
        <f>IFERROR(LOOKUP(2,1/((tbl[Date]=F$3)*(tbl[Début]&lt;=$A10)*(tbl[Fin]&gt;$A10)*(tbl[Titre]&lt;&gt;"")),tbl[Titre]),"")</f>
        <v>0</v>
      </c>
      <c r="G10" s="7">
        <f>IFERROR(LOOKUP(2,1/((tbl[Date]=G$3)*(tbl[Début]&lt;=$A10)*(tbl[Fin]&gt;$A10)*(tbl[Titre]&lt;&gt;"")),tbl[Titre]),"")</f>
        <v>0</v>
      </c>
      <c r="H10" s="7">
        <f>IFERROR(LOOKUP(2,1/((tbl[Date]=H$3)*(tbl[Début]&lt;=$A10)*(tbl[Fin]&gt;$A10)*(tbl[Titre]&lt;&gt;"")),tbl[Titre]),"")</f>
        <v>0</v>
      </c>
    </row>
    <row r="11" spans="1:8">
      <c r="A11" s="3">
        <v>0.4583333333333333</v>
      </c>
      <c r="B11" s="7">
        <f>IFERROR(LOOKUP(2,1/((tbl[Date]=B$3)*(tbl[Début]&lt;=$A11)*(tbl[Fin]&gt;$A11)*(tbl[Titre]&lt;&gt;"")),tbl[Titre]),"")</f>
        <v>0</v>
      </c>
      <c r="C11" s="7">
        <f>IFERROR(LOOKUP(2,1/((tbl[Date]=C$3)*(tbl[Début]&lt;=$A11)*(tbl[Fin]&gt;$A11)*(tbl[Titre]&lt;&gt;"")),tbl[Titre]),"")</f>
        <v>0</v>
      </c>
      <c r="D11" s="7">
        <f>IFERROR(LOOKUP(2,1/((tbl[Date]=D$3)*(tbl[Début]&lt;=$A11)*(tbl[Fin]&gt;$A11)*(tbl[Titre]&lt;&gt;"")),tbl[Titre]),"")</f>
        <v>0</v>
      </c>
      <c r="E11" s="7">
        <f>IFERROR(LOOKUP(2,1/((tbl[Date]=E$3)*(tbl[Début]&lt;=$A11)*(tbl[Fin]&gt;$A11)*(tbl[Titre]&lt;&gt;"")),tbl[Titre]),"")</f>
        <v>0</v>
      </c>
      <c r="F11" s="7">
        <f>IFERROR(LOOKUP(2,1/((tbl[Date]=F$3)*(tbl[Début]&lt;=$A11)*(tbl[Fin]&gt;$A11)*(tbl[Titre]&lt;&gt;"")),tbl[Titre]),"")</f>
        <v>0</v>
      </c>
      <c r="G11" s="7">
        <f>IFERROR(LOOKUP(2,1/((tbl[Date]=G$3)*(tbl[Début]&lt;=$A11)*(tbl[Fin]&gt;$A11)*(tbl[Titre]&lt;&gt;"")),tbl[Titre]),"")</f>
        <v>0</v>
      </c>
      <c r="H11" s="7">
        <f>IFERROR(LOOKUP(2,1/((tbl[Date]=H$3)*(tbl[Début]&lt;=$A11)*(tbl[Fin]&gt;$A11)*(tbl[Titre]&lt;&gt;"")),tbl[Titre]),"")</f>
        <v>0</v>
      </c>
    </row>
    <row r="12" spans="1:8">
      <c r="A12" s="3">
        <v>0.4791666666666667</v>
      </c>
      <c r="B12" s="7">
        <f>IFERROR(LOOKUP(2,1/((tbl[Date]=B$3)*(tbl[Début]&lt;=$A12)*(tbl[Fin]&gt;$A12)*(tbl[Titre]&lt;&gt;"")),tbl[Titre]),"")</f>
        <v>0</v>
      </c>
      <c r="C12" s="7">
        <f>IFERROR(LOOKUP(2,1/((tbl[Date]=C$3)*(tbl[Début]&lt;=$A12)*(tbl[Fin]&gt;$A12)*(tbl[Titre]&lt;&gt;"")),tbl[Titre]),"")</f>
        <v>0</v>
      </c>
      <c r="D12" s="7">
        <f>IFERROR(LOOKUP(2,1/((tbl[Date]=D$3)*(tbl[Début]&lt;=$A12)*(tbl[Fin]&gt;$A12)*(tbl[Titre]&lt;&gt;"")),tbl[Titre]),"")</f>
        <v>0</v>
      </c>
      <c r="E12" s="7">
        <f>IFERROR(LOOKUP(2,1/((tbl[Date]=E$3)*(tbl[Début]&lt;=$A12)*(tbl[Fin]&gt;$A12)*(tbl[Titre]&lt;&gt;"")),tbl[Titre]),"")</f>
        <v>0</v>
      </c>
      <c r="F12" s="7">
        <f>IFERROR(LOOKUP(2,1/((tbl[Date]=F$3)*(tbl[Début]&lt;=$A12)*(tbl[Fin]&gt;$A12)*(tbl[Titre]&lt;&gt;"")),tbl[Titre]),"")</f>
        <v>0</v>
      </c>
      <c r="G12" s="7">
        <f>IFERROR(LOOKUP(2,1/((tbl[Date]=G$3)*(tbl[Début]&lt;=$A12)*(tbl[Fin]&gt;$A12)*(tbl[Titre]&lt;&gt;"")),tbl[Titre]),"")</f>
        <v>0</v>
      </c>
      <c r="H12" s="7">
        <f>IFERROR(LOOKUP(2,1/((tbl[Date]=H$3)*(tbl[Début]&lt;=$A12)*(tbl[Fin]&gt;$A12)*(tbl[Titre]&lt;&gt;"")),tbl[Titre]),"")</f>
        <v>0</v>
      </c>
    </row>
    <row r="13" spans="1:8">
      <c r="A13" s="3">
        <v>0.5</v>
      </c>
      <c r="B13" s="7">
        <f>IFERROR(LOOKUP(2,1/((tbl[Date]=B$3)*(tbl[Début]&lt;=$A13)*(tbl[Fin]&gt;$A13)*(tbl[Titre]&lt;&gt;"")),tbl[Titre]),"")</f>
        <v>0</v>
      </c>
      <c r="C13" s="7">
        <f>IFERROR(LOOKUP(2,1/((tbl[Date]=C$3)*(tbl[Début]&lt;=$A13)*(tbl[Fin]&gt;$A13)*(tbl[Titre]&lt;&gt;"")),tbl[Titre]),"")</f>
        <v>0</v>
      </c>
      <c r="D13" s="7">
        <f>IFERROR(LOOKUP(2,1/((tbl[Date]=D$3)*(tbl[Début]&lt;=$A13)*(tbl[Fin]&gt;$A13)*(tbl[Titre]&lt;&gt;"")),tbl[Titre]),"")</f>
        <v>0</v>
      </c>
      <c r="E13" s="7">
        <f>IFERROR(LOOKUP(2,1/((tbl[Date]=E$3)*(tbl[Début]&lt;=$A13)*(tbl[Fin]&gt;$A13)*(tbl[Titre]&lt;&gt;"")),tbl[Titre]),"")</f>
        <v>0</v>
      </c>
      <c r="F13" s="7">
        <f>IFERROR(LOOKUP(2,1/((tbl[Date]=F$3)*(tbl[Début]&lt;=$A13)*(tbl[Fin]&gt;$A13)*(tbl[Titre]&lt;&gt;"")),tbl[Titre]),"")</f>
        <v>0</v>
      </c>
      <c r="G13" s="7">
        <f>IFERROR(LOOKUP(2,1/((tbl[Date]=G$3)*(tbl[Début]&lt;=$A13)*(tbl[Fin]&gt;$A13)*(tbl[Titre]&lt;&gt;"")),tbl[Titre]),"")</f>
        <v>0</v>
      </c>
      <c r="H13" s="7">
        <f>IFERROR(LOOKUP(2,1/((tbl[Date]=H$3)*(tbl[Début]&lt;=$A13)*(tbl[Fin]&gt;$A13)*(tbl[Titre]&lt;&gt;"")),tbl[Titre]),"")</f>
        <v>0</v>
      </c>
    </row>
    <row r="14" spans="1:8">
      <c r="A14" s="3">
        <v>0.5208333333333334</v>
      </c>
      <c r="B14" s="7">
        <f>IFERROR(LOOKUP(2,1/((tbl[Date]=B$3)*(tbl[Début]&lt;=$A14)*(tbl[Fin]&gt;$A14)*(tbl[Titre]&lt;&gt;"")),tbl[Titre]),"")</f>
        <v>0</v>
      </c>
      <c r="C14" s="7">
        <f>IFERROR(LOOKUP(2,1/((tbl[Date]=C$3)*(tbl[Début]&lt;=$A14)*(tbl[Fin]&gt;$A14)*(tbl[Titre]&lt;&gt;"")),tbl[Titre]),"")</f>
        <v>0</v>
      </c>
      <c r="D14" s="7">
        <f>IFERROR(LOOKUP(2,1/((tbl[Date]=D$3)*(tbl[Début]&lt;=$A14)*(tbl[Fin]&gt;$A14)*(tbl[Titre]&lt;&gt;"")),tbl[Titre]),"")</f>
        <v>0</v>
      </c>
      <c r="E14" s="7">
        <f>IFERROR(LOOKUP(2,1/((tbl[Date]=E$3)*(tbl[Début]&lt;=$A14)*(tbl[Fin]&gt;$A14)*(tbl[Titre]&lt;&gt;"")),tbl[Titre]),"")</f>
        <v>0</v>
      </c>
      <c r="F14" s="7">
        <f>IFERROR(LOOKUP(2,1/((tbl[Date]=F$3)*(tbl[Début]&lt;=$A14)*(tbl[Fin]&gt;$A14)*(tbl[Titre]&lt;&gt;"")),tbl[Titre]),"")</f>
        <v>0</v>
      </c>
      <c r="G14" s="7">
        <f>IFERROR(LOOKUP(2,1/((tbl[Date]=G$3)*(tbl[Début]&lt;=$A14)*(tbl[Fin]&gt;$A14)*(tbl[Titre]&lt;&gt;"")),tbl[Titre]),"")</f>
        <v>0</v>
      </c>
      <c r="H14" s="7">
        <f>IFERROR(LOOKUP(2,1/((tbl[Date]=H$3)*(tbl[Début]&lt;=$A14)*(tbl[Fin]&gt;$A14)*(tbl[Titre]&lt;&gt;"")),tbl[Titre]),"")</f>
        <v>0</v>
      </c>
    </row>
    <row r="15" spans="1:8">
      <c r="A15" s="3">
        <v>0.5416666666666666</v>
      </c>
      <c r="B15" s="7">
        <f>IFERROR(LOOKUP(2,1/((tbl[Date]=B$3)*(tbl[Début]&lt;=$A15)*(tbl[Fin]&gt;$A15)*(tbl[Titre]&lt;&gt;"")),tbl[Titre]),"")</f>
        <v>0</v>
      </c>
      <c r="C15" s="7">
        <f>IFERROR(LOOKUP(2,1/((tbl[Date]=C$3)*(tbl[Début]&lt;=$A15)*(tbl[Fin]&gt;$A15)*(tbl[Titre]&lt;&gt;"")),tbl[Titre]),"")</f>
        <v>0</v>
      </c>
      <c r="D15" s="7">
        <f>IFERROR(LOOKUP(2,1/((tbl[Date]=D$3)*(tbl[Début]&lt;=$A15)*(tbl[Fin]&gt;$A15)*(tbl[Titre]&lt;&gt;"")),tbl[Titre]),"")</f>
        <v>0</v>
      </c>
      <c r="E15" s="7">
        <f>IFERROR(LOOKUP(2,1/((tbl[Date]=E$3)*(tbl[Début]&lt;=$A15)*(tbl[Fin]&gt;$A15)*(tbl[Titre]&lt;&gt;"")),tbl[Titre]),"")</f>
        <v>0</v>
      </c>
      <c r="F15" s="7">
        <f>IFERROR(LOOKUP(2,1/((tbl[Date]=F$3)*(tbl[Début]&lt;=$A15)*(tbl[Fin]&gt;$A15)*(tbl[Titre]&lt;&gt;"")),tbl[Titre]),"")</f>
        <v>0</v>
      </c>
      <c r="G15" s="7">
        <f>IFERROR(LOOKUP(2,1/((tbl[Date]=G$3)*(tbl[Début]&lt;=$A15)*(tbl[Fin]&gt;$A15)*(tbl[Titre]&lt;&gt;"")),tbl[Titre]),"")</f>
        <v>0</v>
      </c>
      <c r="H15" s="7">
        <f>IFERROR(LOOKUP(2,1/((tbl[Date]=H$3)*(tbl[Début]&lt;=$A15)*(tbl[Fin]&gt;$A15)*(tbl[Titre]&lt;&gt;"")),tbl[Titre]),"")</f>
        <v>0</v>
      </c>
    </row>
    <row r="16" spans="1:8">
      <c r="A16" s="3">
        <v>0.5625</v>
      </c>
      <c r="B16" s="7">
        <f>IFERROR(LOOKUP(2,1/((tbl[Date]=B$3)*(tbl[Début]&lt;=$A16)*(tbl[Fin]&gt;$A16)*(tbl[Titre]&lt;&gt;"")),tbl[Titre]),"")</f>
        <v>0</v>
      </c>
      <c r="C16" s="7">
        <f>IFERROR(LOOKUP(2,1/((tbl[Date]=C$3)*(tbl[Début]&lt;=$A16)*(tbl[Fin]&gt;$A16)*(tbl[Titre]&lt;&gt;"")),tbl[Titre]),"")</f>
        <v>0</v>
      </c>
      <c r="D16" s="7">
        <f>IFERROR(LOOKUP(2,1/((tbl[Date]=D$3)*(tbl[Début]&lt;=$A16)*(tbl[Fin]&gt;$A16)*(tbl[Titre]&lt;&gt;"")),tbl[Titre]),"")</f>
        <v>0</v>
      </c>
      <c r="E16" s="7">
        <f>IFERROR(LOOKUP(2,1/((tbl[Date]=E$3)*(tbl[Début]&lt;=$A16)*(tbl[Fin]&gt;$A16)*(tbl[Titre]&lt;&gt;"")),tbl[Titre]),"")</f>
        <v>0</v>
      </c>
      <c r="F16" s="7">
        <f>IFERROR(LOOKUP(2,1/((tbl[Date]=F$3)*(tbl[Début]&lt;=$A16)*(tbl[Fin]&gt;$A16)*(tbl[Titre]&lt;&gt;"")),tbl[Titre]),"")</f>
        <v>0</v>
      </c>
      <c r="G16" s="7">
        <f>IFERROR(LOOKUP(2,1/((tbl[Date]=G$3)*(tbl[Début]&lt;=$A16)*(tbl[Fin]&gt;$A16)*(tbl[Titre]&lt;&gt;"")),tbl[Titre]),"")</f>
        <v>0</v>
      </c>
      <c r="H16" s="7">
        <f>IFERROR(LOOKUP(2,1/((tbl[Date]=H$3)*(tbl[Début]&lt;=$A16)*(tbl[Fin]&gt;$A16)*(tbl[Titre]&lt;&gt;"")),tbl[Titre]),"")</f>
        <v>0</v>
      </c>
    </row>
    <row r="17" spans="1:8">
      <c r="A17" s="3">
        <v>0.5833333333333334</v>
      </c>
      <c r="B17" s="7">
        <f>IFERROR(LOOKUP(2,1/((tbl[Date]=B$3)*(tbl[Début]&lt;=$A17)*(tbl[Fin]&gt;$A17)*(tbl[Titre]&lt;&gt;"")),tbl[Titre]),"")</f>
        <v>0</v>
      </c>
      <c r="C17" s="7">
        <f>IFERROR(LOOKUP(2,1/((tbl[Date]=C$3)*(tbl[Début]&lt;=$A17)*(tbl[Fin]&gt;$A17)*(tbl[Titre]&lt;&gt;"")),tbl[Titre]),"")</f>
        <v>0</v>
      </c>
      <c r="D17" s="7">
        <f>IFERROR(LOOKUP(2,1/((tbl[Date]=D$3)*(tbl[Début]&lt;=$A17)*(tbl[Fin]&gt;$A17)*(tbl[Titre]&lt;&gt;"")),tbl[Titre]),"")</f>
        <v>0</v>
      </c>
      <c r="E17" s="7">
        <f>IFERROR(LOOKUP(2,1/((tbl[Date]=E$3)*(tbl[Début]&lt;=$A17)*(tbl[Fin]&gt;$A17)*(tbl[Titre]&lt;&gt;"")),tbl[Titre]),"")</f>
        <v>0</v>
      </c>
      <c r="F17" s="7">
        <f>IFERROR(LOOKUP(2,1/((tbl[Date]=F$3)*(tbl[Début]&lt;=$A17)*(tbl[Fin]&gt;$A17)*(tbl[Titre]&lt;&gt;"")),tbl[Titre]),"")</f>
        <v>0</v>
      </c>
      <c r="G17" s="7">
        <f>IFERROR(LOOKUP(2,1/((tbl[Date]=G$3)*(tbl[Début]&lt;=$A17)*(tbl[Fin]&gt;$A17)*(tbl[Titre]&lt;&gt;"")),tbl[Titre]),"")</f>
        <v>0</v>
      </c>
      <c r="H17" s="7">
        <f>IFERROR(LOOKUP(2,1/((tbl[Date]=H$3)*(tbl[Début]&lt;=$A17)*(tbl[Fin]&gt;$A17)*(tbl[Titre]&lt;&gt;"")),tbl[Titre]),"")</f>
        <v>0</v>
      </c>
    </row>
    <row r="18" spans="1:8">
      <c r="A18" s="3">
        <v>0.6041666666666666</v>
      </c>
      <c r="B18" s="7">
        <f>IFERROR(LOOKUP(2,1/((tbl[Date]=B$3)*(tbl[Début]&lt;=$A18)*(tbl[Fin]&gt;$A18)*(tbl[Titre]&lt;&gt;"")),tbl[Titre]),"")</f>
        <v>0</v>
      </c>
      <c r="C18" s="7">
        <f>IFERROR(LOOKUP(2,1/((tbl[Date]=C$3)*(tbl[Début]&lt;=$A18)*(tbl[Fin]&gt;$A18)*(tbl[Titre]&lt;&gt;"")),tbl[Titre]),"")</f>
        <v>0</v>
      </c>
      <c r="D18" s="7">
        <f>IFERROR(LOOKUP(2,1/((tbl[Date]=D$3)*(tbl[Début]&lt;=$A18)*(tbl[Fin]&gt;$A18)*(tbl[Titre]&lt;&gt;"")),tbl[Titre]),"")</f>
        <v>0</v>
      </c>
      <c r="E18" s="7">
        <f>IFERROR(LOOKUP(2,1/((tbl[Date]=E$3)*(tbl[Début]&lt;=$A18)*(tbl[Fin]&gt;$A18)*(tbl[Titre]&lt;&gt;"")),tbl[Titre]),"")</f>
        <v>0</v>
      </c>
      <c r="F18" s="7">
        <f>IFERROR(LOOKUP(2,1/((tbl[Date]=F$3)*(tbl[Début]&lt;=$A18)*(tbl[Fin]&gt;$A18)*(tbl[Titre]&lt;&gt;"")),tbl[Titre]),"")</f>
        <v>0</v>
      </c>
      <c r="G18" s="7">
        <f>IFERROR(LOOKUP(2,1/((tbl[Date]=G$3)*(tbl[Début]&lt;=$A18)*(tbl[Fin]&gt;$A18)*(tbl[Titre]&lt;&gt;"")),tbl[Titre]),"")</f>
        <v>0</v>
      </c>
      <c r="H18" s="7">
        <f>IFERROR(LOOKUP(2,1/((tbl[Date]=H$3)*(tbl[Début]&lt;=$A18)*(tbl[Fin]&gt;$A18)*(tbl[Titre]&lt;&gt;"")),tbl[Titre]),"")</f>
        <v>0</v>
      </c>
    </row>
    <row r="19" spans="1:8">
      <c r="A19" s="3">
        <v>0.625</v>
      </c>
      <c r="B19" s="7">
        <f>IFERROR(LOOKUP(2,1/((tbl[Date]=B$3)*(tbl[Début]&lt;=$A19)*(tbl[Fin]&gt;$A19)*(tbl[Titre]&lt;&gt;"")),tbl[Titre]),"")</f>
        <v>0</v>
      </c>
      <c r="C19" s="7">
        <f>IFERROR(LOOKUP(2,1/((tbl[Date]=C$3)*(tbl[Début]&lt;=$A19)*(tbl[Fin]&gt;$A19)*(tbl[Titre]&lt;&gt;"")),tbl[Titre]),"")</f>
        <v>0</v>
      </c>
      <c r="D19" s="7">
        <f>IFERROR(LOOKUP(2,1/((tbl[Date]=D$3)*(tbl[Début]&lt;=$A19)*(tbl[Fin]&gt;$A19)*(tbl[Titre]&lt;&gt;"")),tbl[Titre]),"")</f>
        <v>0</v>
      </c>
      <c r="E19" s="7">
        <f>IFERROR(LOOKUP(2,1/((tbl[Date]=E$3)*(tbl[Début]&lt;=$A19)*(tbl[Fin]&gt;$A19)*(tbl[Titre]&lt;&gt;"")),tbl[Titre]),"")</f>
        <v>0</v>
      </c>
      <c r="F19" s="7">
        <f>IFERROR(LOOKUP(2,1/((tbl[Date]=F$3)*(tbl[Début]&lt;=$A19)*(tbl[Fin]&gt;$A19)*(tbl[Titre]&lt;&gt;"")),tbl[Titre]),"")</f>
        <v>0</v>
      </c>
      <c r="G19" s="7">
        <f>IFERROR(LOOKUP(2,1/((tbl[Date]=G$3)*(tbl[Début]&lt;=$A19)*(tbl[Fin]&gt;$A19)*(tbl[Titre]&lt;&gt;"")),tbl[Titre]),"")</f>
        <v>0</v>
      </c>
      <c r="H19" s="7">
        <f>IFERROR(LOOKUP(2,1/((tbl[Date]=H$3)*(tbl[Début]&lt;=$A19)*(tbl[Fin]&gt;$A19)*(tbl[Titre]&lt;&gt;"")),tbl[Titre]),"")</f>
        <v>0</v>
      </c>
    </row>
    <row r="20" spans="1:8">
      <c r="A20" s="3">
        <v>0.6458333333333334</v>
      </c>
      <c r="B20" s="7">
        <f>IFERROR(LOOKUP(2,1/((tbl[Date]=B$3)*(tbl[Début]&lt;=$A20)*(tbl[Fin]&gt;$A20)*(tbl[Titre]&lt;&gt;"")),tbl[Titre]),"")</f>
        <v>0</v>
      </c>
      <c r="C20" s="7">
        <f>IFERROR(LOOKUP(2,1/((tbl[Date]=C$3)*(tbl[Début]&lt;=$A20)*(tbl[Fin]&gt;$A20)*(tbl[Titre]&lt;&gt;"")),tbl[Titre]),"")</f>
        <v>0</v>
      </c>
      <c r="D20" s="7">
        <f>IFERROR(LOOKUP(2,1/((tbl[Date]=D$3)*(tbl[Début]&lt;=$A20)*(tbl[Fin]&gt;$A20)*(tbl[Titre]&lt;&gt;"")),tbl[Titre]),"")</f>
        <v>0</v>
      </c>
      <c r="E20" s="7">
        <f>IFERROR(LOOKUP(2,1/((tbl[Date]=E$3)*(tbl[Début]&lt;=$A20)*(tbl[Fin]&gt;$A20)*(tbl[Titre]&lt;&gt;"")),tbl[Titre]),"")</f>
        <v>0</v>
      </c>
      <c r="F20" s="7">
        <f>IFERROR(LOOKUP(2,1/((tbl[Date]=F$3)*(tbl[Début]&lt;=$A20)*(tbl[Fin]&gt;$A20)*(tbl[Titre]&lt;&gt;"")),tbl[Titre]),"")</f>
        <v>0</v>
      </c>
      <c r="G20" s="7">
        <f>IFERROR(LOOKUP(2,1/((tbl[Date]=G$3)*(tbl[Début]&lt;=$A20)*(tbl[Fin]&gt;$A20)*(tbl[Titre]&lt;&gt;"")),tbl[Titre]),"")</f>
        <v>0</v>
      </c>
      <c r="H20" s="7">
        <f>IFERROR(LOOKUP(2,1/((tbl[Date]=H$3)*(tbl[Début]&lt;=$A20)*(tbl[Fin]&gt;$A20)*(tbl[Titre]&lt;&gt;"")),tbl[Titre]),"")</f>
        <v>0</v>
      </c>
    </row>
    <row r="21" spans="1:8">
      <c r="A21" s="3">
        <v>0.6666666666666666</v>
      </c>
      <c r="B21" s="7">
        <f>IFERROR(LOOKUP(2,1/((tbl[Date]=B$3)*(tbl[Début]&lt;=$A21)*(tbl[Fin]&gt;$A21)*(tbl[Titre]&lt;&gt;"")),tbl[Titre]),"")</f>
        <v>0</v>
      </c>
      <c r="C21" s="7">
        <f>IFERROR(LOOKUP(2,1/((tbl[Date]=C$3)*(tbl[Début]&lt;=$A21)*(tbl[Fin]&gt;$A21)*(tbl[Titre]&lt;&gt;"")),tbl[Titre]),"")</f>
        <v>0</v>
      </c>
      <c r="D21" s="7">
        <f>IFERROR(LOOKUP(2,1/((tbl[Date]=D$3)*(tbl[Début]&lt;=$A21)*(tbl[Fin]&gt;$A21)*(tbl[Titre]&lt;&gt;"")),tbl[Titre]),"")</f>
        <v>0</v>
      </c>
      <c r="E21" s="7">
        <f>IFERROR(LOOKUP(2,1/((tbl[Date]=E$3)*(tbl[Début]&lt;=$A21)*(tbl[Fin]&gt;$A21)*(tbl[Titre]&lt;&gt;"")),tbl[Titre]),"")</f>
        <v>0</v>
      </c>
      <c r="F21" s="7">
        <f>IFERROR(LOOKUP(2,1/((tbl[Date]=F$3)*(tbl[Début]&lt;=$A21)*(tbl[Fin]&gt;$A21)*(tbl[Titre]&lt;&gt;"")),tbl[Titre]),"")</f>
        <v>0</v>
      </c>
      <c r="G21" s="7">
        <f>IFERROR(LOOKUP(2,1/((tbl[Date]=G$3)*(tbl[Début]&lt;=$A21)*(tbl[Fin]&gt;$A21)*(tbl[Titre]&lt;&gt;"")),tbl[Titre]),"")</f>
        <v>0</v>
      </c>
      <c r="H21" s="7">
        <f>IFERROR(LOOKUP(2,1/((tbl[Date]=H$3)*(tbl[Début]&lt;=$A21)*(tbl[Fin]&gt;$A21)*(tbl[Titre]&lt;&gt;"")),tbl[Titre]),"")</f>
        <v>0</v>
      </c>
    </row>
    <row r="22" spans="1:8">
      <c r="A22" s="3">
        <v>0.6875</v>
      </c>
      <c r="B22" s="7">
        <f>IFERROR(LOOKUP(2,1/((tbl[Date]=B$3)*(tbl[Début]&lt;=$A22)*(tbl[Fin]&gt;$A22)*(tbl[Titre]&lt;&gt;"")),tbl[Titre]),"")</f>
        <v>0</v>
      </c>
      <c r="C22" s="7">
        <f>IFERROR(LOOKUP(2,1/((tbl[Date]=C$3)*(tbl[Début]&lt;=$A22)*(tbl[Fin]&gt;$A22)*(tbl[Titre]&lt;&gt;"")),tbl[Titre]),"")</f>
        <v>0</v>
      </c>
      <c r="D22" s="7">
        <f>IFERROR(LOOKUP(2,1/((tbl[Date]=D$3)*(tbl[Début]&lt;=$A22)*(tbl[Fin]&gt;$A22)*(tbl[Titre]&lt;&gt;"")),tbl[Titre]),"")</f>
        <v>0</v>
      </c>
      <c r="E22" s="7">
        <f>IFERROR(LOOKUP(2,1/((tbl[Date]=E$3)*(tbl[Début]&lt;=$A22)*(tbl[Fin]&gt;$A22)*(tbl[Titre]&lt;&gt;"")),tbl[Titre]),"")</f>
        <v>0</v>
      </c>
      <c r="F22" s="7">
        <f>IFERROR(LOOKUP(2,1/((tbl[Date]=F$3)*(tbl[Début]&lt;=$A22)*(tbl[Fin]&gt;$A22)*(tbl[Titre]&lt;&gt;"")),tbl[Titre]),"")</f>
        <v>0</v>
      </c>
      <c r="G22" s="7">
        <f>IFERROR(LOOKUP(2,1/((tbl[Date]=G$3)*(tbl[Début]&lt;=$A22)*(tbl[Fin]&gt;$A22)*(tbl[Titre]&lt;&gt;"")),tbl[Titre]),"")</f>
        <v>0</v>
      </c>
      <c r="H22" s="7">
        <f>IFERROR(LOOKUP(2,1/((tbl[Date]=H$3)*(tbl[Début]&lt;=$A22)*(tbl[Fin]&gt;$A22)*(tbl[Titre]&lt;&gt;"")),tbl[Titre]),"")</f>
        <v>0</v>
      </c>
    </row>
    <row r="23" spans="1:8">
      <c r="A23" s="3">
        <v>0.7083333333333334</v>
      </c>
      <c r="B23" s="7">
        <f>IFERROR(LOOKUP(2,1/((tbl[Date]=B$3)*(tbl[Début]&lt;=$A23)*(tbl[Fin]&gt;$A23)*(tbl[Titre]&lt;&gt;"")),tbl[Titre]),"")</f>
        <v>0</v>
      </c>
      <c r="C23" s="7">
        <f>IFERROR(LOOKUP(2,1/((tbl[Date]=C$3)*(tbl[Début]&lt;=$A23)*(tbl[Fin]&gt;$A23)*(tbl[Titre]&lt;&gt;"")),tbl[Titre]),"")</f>
        <v>0</v>
      </c>
      <c r="D23" s="7">
        <f>IFERROR(LOOKUP(2,1/((tbl[Date]=D$3)*(tbl[Début]&lt;=$A23)*(tbl[Fin]&gt;$A23)*(tbl[Titre]&lt;&gt;"")),tbl[Titre]),"")</f>
        <v>0</v>
      </c>
      <c r="E23" s="7">
        <f>IFERROR(LOOKUP(2,1/((tbl[Date]=E$3)*(tbl[Début]&lt;=$A23)*(tbl[Fin]&gt;$A23)*(tbl[Titre]&lt;&gt;"")),tbl[Titre]),"")</f>
        <v>0</v>
      </c>
      <c r="F23" s="7">
        <f>IFERROR(LOOKUP(2,1/((tbl[Date]=F$3)*(tbl[Début]&lt;=$A23)*(tbl[Fin]&gt;$A23)*(tbl[Titre]&lt;&gt;"")),tbl[Titre]),"")</f>
        <v>0</v>
      </c>
      <c r="G23" s="7">
        <f>IFERROR(LOOKUP(2,1/((tbl[Date]=G$3)*(tbl[Début]&lt;=$A23)*(tbl[Fin]&gt;$A23)*(tbl[Titre]&lt;&gt;"")),tbl[Titre]),"")</f>
        <v>0</v>
      </c>
      <c r="H23" s="7">
        <f>IFERROR(LOOKUP(2,1/((tbl[Date]=H$3)*(tbl[Début]&lt;=$A23)*(tbl[Fin]&gt;$A23)*(tbl[Titre]&lt;&gt;"")),tbl[Titre]),"")</f>
        <v>0</v>
      </c>
    </row>
    <row r="24" spans="1:8">
      <c r="A24" s="3">
        <v>0.7291666666666666</v>
      </c>
      <c r="B24" s="7">
        <f>IFERROR(LOOKUP(2,1/((tbl[Date]=B$3)*(tbl[Début]&lt;=$A24)*(tbl[Fin]&gt;$A24)*(tbl[Titre]&lt;&gt;"")),tbl[Titre]),"")</f>
        <v>0</v>
      </c>
      <c r="C24" s="7">
        <f>IFERROR(LOOKUP(2,1/((tbl[Date]=C$3)*(tbl[Début]&lt;=$A24)*(tbl[Fin]&gt;$A24)*(tbl[Titre]&lt;&gt;"")),tbl[Titre]),"")</f>
        <v>0</v>
      </c>
      <c r="D24" s="7">
        <f>IFERROR(LOOKUP(2,1/((tbl[Date]=D$3)*(tbl[Début]&lt;=$A24)*(tbl[Fin]&gt;$A24)*(tbl[Titre]&lt;&gt;"")),tbl[Titre]),"")</f>
        <v>0</v>
      </c>
      <c r="E24" s="7">
        <f>IFERROR(LOOKUP(2,1/((tbl[Date]=E$3)*(tbl[Début]&lt;=$A24)*(tbl[Fin]&gt;$A24)*(tbl[Titre]&lt;&gt;"")),tbl[Titre]),"")</f>
        <v>0</v>
      </c>
      <c r="F24" s="7">
        <f>IFERROR(LOOKUP(2,1/((tbl[Date]=F$3)*(tbl[Début]&lt;=$A24)*(tbl[Fin]&gt;$A24)*(tbl[Titre]&lt;&gt;"")),tbl[Titre]),"")</f>
        <v>0</v>
      </c>
      <c r="G24" s="7">
        <f>IFERROR(LOOKUP(2,1/((tbl[Date]=G$3)*(tbl[Début]&lt;=$A24)*(tbl[Fin]&gt;$A24)*(tbl[Titre]&lt;&gt;"")),tbl[Titre]),"")</f>
        <v>0</v>
      </c>
      <c r="H24" s="7">
        <f>IFERROR(LOOKUP(2,1/((tbl[Date]=H$3)*(tbl[Début]&lt;=$A24)*(tbl[Fin]&gt;$A24)*(tbl[Titre]&lt;&gt;"")),tbl[Titre]),"")</f>
        <v>0</v>
      </c>
    </row>
    <row r="25" spans="1:8">
      <c r="A25" s="3">
        <v>0.75</v>
      </c>
      <c r="B25" s="7">
        <f>IFERROR(LOOKUP(2,1/((tbl[Date]=B$3)*(tbl[Début]&lt;=$A25)*(tbl[Fin]&gt;$A25)*(tbl[Titre]&lt;&gt;"")),tbl[Titre]),"")</f>
        <v>0</v>
      </c>
      <c r="C25" s="7">
        <f>IFERROR(LOOKUP(2,1/((tbl[Date]=C$3)*(tbl[Début]&lt;=$A25)*(tbl[Fin]&gt;$A25)*(tbl[Titre]&lt;&gt;"")),tbl[Titre]),"")</f>
        <v>0</v>
      </c>
      <c r="D25" s="7">
        <f>IFERROR(LOOKUP(2,1/((tbl[Date]=D$3)*(tbl[Début]&lt;=$A25)*(tbl[Fin]&gt;$A25)*(tbl[Titre]&lt;&gt;"")),tbl[Titre]),"")</f>
        <v>0</v>
      </c>
      <c r="E25" s="7">
        <f>IFERROR(LOOKUP(2,1/((tbl[Date]=E$3)*(tbl[Début]&lt;=$A25)*(tbl[Fin]&gt;$A25)*(tbl[Titre]&lt;&gt;"")),tbl[Titre]),"")</f>
        <v>0</v>
      </c>
      <c r="F25" s="7">
        <f>IFERROR(LOOKUP(2,1/((tbl[Date]=F$3)*(tbl[Début]&lt;=$A25)*(tbl[Fin]&gt;$A25)*(tbl[Titre]&lt;&gt;"")),tbl[Titre]),"")</f>
        <v>0</v>
      </c>
      <c r="G25" s="7">
        <f>IFERROR(LOOKUP(2,1/((tbl[Date]=G$3)*(tbl[Début]&lt;=$A25)*(tbl[Fin]&gt;$A25)*(tbl[Titre]&lt;&gt;"")),tbl[Titre]),"")</f>
        <v>0</v>
      </c>
      <c r="H25" s="7">
        <f>IFERROR(LOOKUP(2,1/((tbl[Date]=H$3)*(tbl[Début]&lt;=$A25)*(tbl[Fin]&gt;$A25)*(tbl[Titre]&lt;&gt;"")),tbl[Titre]),"")</f>
        <v>0</v>
      </c>
    </row>
    <row r="26" spans="1:8">
      <c r="A26" s="3">
        <v>0.7708333333333334</v>
      </c>
      <c r="B26" s="7">
        <f>IFERROR(LOOKUP(2,1/((tbl[Date]=B$3)*(tbl[Début]&lt;=$A26)*(tbl[Fin]&gt;$A26)*(tbl[Titre]&lt;&gt;"")),tbl[Titre]),"")</f>
        <v>0</v>
      </c>
      <c r="C26" s="7">
        <f>IFERROR(LOOKUP(2,1/((tbl[Date]=C$3)*(tbl[Début]&lt;=$A26)*(tbl[Fin]&gt;$A26)*(tbl[Titre]&lt;&gt;"")),tbl[Titre]),"")</f>
        <v>0</v>
      </c>
      <c r="D26" s="7">
        <f>IFERROR(LOOKUP(2,1/((tbl[Date]=D$3)*(tbl[Début]&lt;=$A26)*(tbl[Fin]&gt;$A26)*(tbl[Titre]&lt;&gt;"")),tbl[Titre]),"")</f>
        <v>0</v>
      </c>
      <c r="E26" s="7">
        <f>IFERROR(LOOKUP(2,1/((tbl[Date]=E$3)*(tbl[Début]&lt;=$A26)*(tbl[Fin]&gt;$A26)*(tbl[Titre]&lt;&gt;"")),tbl[Titre]),"")</f>
        <v>0</v>
      </c>
      <c r="F26" s="7">
        <f>IFERROR(LOOKUP(2,1/((tbl[Date]=F$3)*(tbl[Début]&lt;=$A26)*(tbl[Fin]&gt;$A26)*(tbl[Titre]&lt;&gt;"")),tbl[Titre]),"")</f>
        <v>0</v>
      </c>
      <c r="G26" s="7">
        <f>IFERROR(LOOKUP(2,1/((tbl[Date]=G$3)*(tbl[Début]&lt;=$A26)*(tbl[Fin]&gt;$A26)*(tbl[Titre]&lt;&gt;"")),tbl[Titre]),"")</f>
        <v>0</v>
      </c>
      <c r="H26" s="7">
        <f>IFERROR(LOOKUP(2,1/((tbl[Date]=H$3)*(tbl[Début]&lt;=$A26)*(tbl[Fin]&gt;$A26)*(tbl[Titre]&lt;&gt;"")),tbl[Titre]),"")</f>
        <v>0</v>
      </c>
    </row>
    <row r="27" spans="1:8">
      <c r="A27" s="3">
        <v>0.7916666666666666</v>
      </c>
      <c r="B27" s="7">
        <f>IFERROR(LOOKUP(2,1/((tbl[Date]=B$3)*(tbl[Début]&lt;=$A27)*(tbl[Fin]&gt;$A27)*(tbl[Titre]&lt;&gt;"")),tbl[Titre]),"")</f>
        <v>0</v>
      </c>
      <c r="C27" s="7">
        <f>IFERROR(LOOKUP(2,1/((tbl[Date]=C$3)*(tbl[Début]&lt;=$A27)*(tbl[Fin]&gt;$A27)*(tbl[Titre]&lt;&gt;"")),tbl[Titre]),"")</f>
        <v>0</v>
      </c>
      <c r="D27" s="7">
        <f>IFERROR(LOOKUP(2,1/((tbl[Date]=D$3)*(tbl[Début]&lt;=$A27)*(tbl[Fin]&gt;$A27)*(tbl[Titre]&lt;&gt;"")),tbl[Titre]),"")</f>
        <v>0</v>
      </c>
      <c r="E27" s="7">
        <f>IFERROR(LOOKUP(2,1/((tbl[Date]=E$3)*(tbl[Début]&lt;=$A27)*(tbl[Fin]&gt;$A27)*(tbl[Titre]&lt;&gt;"")),tbl[Titre]),"")</f>
        <v>0</v>
      </c>
      <c r="F27" s="7">
        <f>IFERROR(LOOKUP(2,1/((tbl[Date]=F$3)*(tbl[Début]&lt;=$A27)*(tbl[Fin]&gt;$A27)*(tbl[Titre]&lt;&gt;"")),tbl[Titre]),"")</f>
        <v>0</v>
      </c>
      <c r="G27" s="7">
        <f>IFERROR(LOOKUP(2,1/((tbl[Date]=G$3)*(tbl[Début]&lt;=$A27)*(tbl[Fin]&gt;$A27)*(tbl[Titre]&lt;&gt;"")),tbl[Titre]),"")</f>
        <v>0</v>
      </c>
      <c r="H27" s="7">
        <f>IFERROR(LOOKUP(2,1/((tbl[Date]=H$3)*(tbl[Début]&lt;=$A27)*(tbl[Fin]&gt;$A27)*(tbl[Titre]&lt;&gt;"")),tbl[Titre]),"")</f>
        <v>0</v>
      </c>
    </row>
  </sheetData>
  <mergeCells count="1">
    <mergeCell ref="A1:H1"/>
  </mergeCells>
  <conditionalFormatting sqref="B3">
    <cfRule type="expression" dxfId="1" priority="3">
      <formula>B$3=TODAY()</formula>
    </cfRule>
  </conditionalFormatting>
  <conditionalFormatting sqref="C3">
    <cfRule type="expression" dxfId="1" priority="4">
      <formula>C$3=TODAY()</formula>
    </cfRule>
  </conditionalFormatting>
  <conditionalFormatting sqref="D3">
    <cfRule type="expression" dxfId="1" priority="5">
      <formula>D$3=TODAY()</formula>
    </cfRule>
  </conditionalFormatting>
  <conditionalFormatting sqref="E3">
    <cfRule type="expression" dxfId="1" priority="6">
      <formula>E$3=TODAY()</formula>
    </cfRule>
  </conditionalFormatting>
  <conditionalFormatting sqref="F3">
    <cfRule type="expression" dxfId="1" priority="7">
      <formula>F$3=TODAY()</formula>
    </cfRule>
  </conditionalFormatting>
  <conditionalFormatting sqref="G3">
    <cfRule type="expression" dxfId="1" priority="8">
      <formula>G$3=TODAY()</formula>
    </cfRule>
  </conditionalFormatting>
  <conditionalFormatting sqref="G5:G27">
    <cfRule type="notContainsBlanks" dxfId="0" priority="1">
      <formula>LEN(TRIM(G5))&gt;0</formula>
    </cfRule>
  </conditionalFormatting>
  <conditionalFormatting sqref="H3">
    <cfRule type="expression" dxfId="1" priority="9">
      <formula>H$3=TODAY()</formula>
    </cfRule>
  </conditionalFormatting>
  <conditionalFormatting sqref="H5:H27">
    <cfRule type="notContainsBlanks" dxfId="0" priority="2">
      <formula>LEN(TRIM(H5))&gt;0</formula>
    </cfRule>
  </conditionalFormatting>
  <pageMargins left="0.5" right="0.5" top="0.6" bottom="0.6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8" width="18.7109375" customWidth="1"/>
  </cols>
  <sheetData>
    <row r="1" spans="1:5">
      <c r="A1" s="1" t="s">
        <v>15</v>
      </c>
      <c r="B1" s="1" t="s">
        <v>23</v>
      </c>
      <c r="C1" s="1" t="s">
        <v>20</v>
      </c>
      <c r="D1" s="1" t="s">
        <v>6</v>
      </c>
      <c r="E1" s="1" t="s">
        <v>30</v>
      </c>
    </row>
    <row r="2" spans="1:5">
      <c r="A2" s="5" t="s">
        <v>31</v>
      </c>
      <c r="B2">
        <f>COUNTIFS(tbl[Étape],"Prospect",tbl[Date],"&gt;="&amp;Planning!$C$2,tbl[Date],"&lt;="&amp;Planning!$C$2+6)</f>
        <v>0</v>
      </c>
      <c r="C2">
        <f>COUNTIFS(tbl[Étape],"Qualifié",tbl[Date],"&gt;="&amp;Planning!$C$2,tbl[Date],"&lt;="&amp;Planning!$C$2+6)</f>
        <v>0</v>
      </c>
      <c r="D2">
        <f>COUNTIFS(tbl[Étape],"Négociation",tbl[Date],"&gt;="&amp;Planning!$C$2,tbl[Date],"&lt;="&amp;Planning!$C$2+6)</f>
        <v>0</v>
      </c>
      <c r="E2">
        <f>COUNTIFS(tbl[Étape],"Clos",tbl[Date],"&gt;="&amp;Planning!$C$2,tbl[Date],"&lt;="&amp;Planning!$C$2+6)</f>
        <v>0</v>
      </c>
    </row>
    <row r="3" spans="1:5">
      <c r="A3" s="5" t="s">
        <v>32</v>
      </c>
      <c r="B3">
        <f>SUMIFS(tbl[Montant],tbl[Étape],"Prospect",tbl[Date],"&gt;="&amp;Planning!$C$2,tbl[Date],"&lt;="&amp;Planning!$C$2+6)</f>
        <v>0</v>
      </c>
      <c r="C3">
        <f>SUMIFS(tbl[Montant],tbl[Étape],"Qualifié",tbl[Date],"&gt;="&amp;Planning!$C$2,tbl[Date],"&lt;="&amp;Planning!$C$2+6)</f>
        <v>0</v>
      </c>
      <c r="D3">
        <f>SUMIFS(tbl[Montant],tbl[Étape],"Négociation",tbl[Date],"&gt;="&amp;Planning!$C$2,tbl[Date],"&lt;="&amp;Planning!$C$2+6)</f>
        <v>0</v>
      </c>
      <c r="E3">
        <f>SUMIFS(tbl[Montant],tbl[Étape],"Clos",tbl[Date],"&gt;="&amp;Planning!$C$2,tbl[Date],"&lt;="&amp;Planning!$C$2+6)</f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110.7109375" customWidth="1"/>
  </cols>
  <sheetData>
    <row r="1" spans="1:1">
      <c r="A1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Listes</vt:lpstr>
      <vt:lpstr>Événements</vt:lpstr>
      <vt:lpstr>Planning</vt:lpstr>
      <vt:lpstr>Pipeline &amp; KPIs</vt:lpstr>
      <vt:lpstr>Mode d’emploi</vt:lpstr>
      <vt:lpstr>ListeTypesSales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2025-10-27T01:15:26Z</dcterms:created>
  <dcterms:modified xsi:type="dcterms:W3CDTF">2025-10-27T01:15:26Z</dcterms:modified>
</cp:coreProperties>
</file>