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76755f63084f0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iche suiveuse" sheetId="1" r:id="Rd1edee72a8244448"/>
    <x:sheet xmlns:r="http://schemas.openxmlformats.org/officeDocument/2006/relationships" name="Listes" sheetId="2" r:id="R8ee53d776a684c5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dd/mm/yyyy hh:mm"/>
    <x:numFmt numFmtId="201" formatCode="dd/mm/yyyy"/>
    <x:numFmt numFmtId="202" formatCode="0%"/>
    <x:numFmt numFmtId="203" formatCode="0"/>
    <x:numFmt numFmtId="204" formatCode="0.0"/>
  </x:numFmts>
  <x:fonts count="13">
    <x:font>
      <x:sz val="11"/>
      <x:name val="Carlito"/>
    </x:font>
    <x:font>
      <x:b/>
      <x:sz val="18"/>
      <x:color rgb="FFFFFFFF"/>
      <x:name val="Carlito"/>
    </x:font>
    <x:font>
      <x:sz val="11"/>
      <x:color rgb="FF0F172A"/>
      <x:name val="Carlito"/>
    </x:font>
    <x:font>
      <x:b/>
      <x:sz val="11"/>
      <x:color rgb="FFFFFFFF"/>
      <x:name val="Carlito"/>
    </x:font>
    <x:font>
      <x:b/>
      <x:sz val="11"/>
      <x:color rgb="FF581C87"/>
      <x:name val="Carlito"/>
    </x:font>
    <x:font>
      <x:b/>
      <x:sz val="11"/>
      <x:color rgb="FF111827"/>
      <x:name val="Carlito"/>
    </x:font>
    <x:font>
      <x:b/>
      <x:sz val="11"/>
      <x:color rgb="FF14532D"/>
      <x:name val="Carlito"/>
    </x:font>
    <x:font>
      <x:b/>
      <x:sz val="11"/>
      <x:color rgb="FF92400E"/>
      <x:name val="Carlito"/>
    </x:font>
    <x:font>
      <x:b/>
      <x:sz val="11"/>
      <x:color rgb="FF166534"/>
      <x:name val="Carlito"/>
    </x:font>
    <x:font>
      <x:b/>
      <x:sz val="11"/>
      <x:color rgb="FF9A3412"/>
      <x:name val="Carlito"/>
    </x:font>
    <x:font>
      <x:b/>
      <x:sz val="11"/>
      <x:color rgb="FF374151"/>
      <x:name val="Carlito"/>
    </x:font>
    <x:font>
      <x:b/>
      <x:sz val="11"/>
      <x:color rgb="FF991B1B"/>
      <x:name val="Carlito"/>
    </x:font>
    <x:font>
      <x:b/>
      <x:sz val="11"/>
      <x:color rgb="FF1E3A8A"/>
      <x:name val="Carlito"/>
    </x:font>
  </x:fonts>
  <x:fills count="21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E0F2FE"/>
      </x:patternFill>
    </x:fill>
    <x:fill>
      <x:patternFill patternType="solid">
        <x:fgColor rgb="FF1D4ED8"/>
      </x:patternFill>
    </x:fill>
    <x:fill>
      <x:patternFill patternType="solid">
        <x:fgColor rgb="FF0EA5E9"/>
      </x:patternFill>
    </x:fill>
    <x:fill>
      <x:patternFill patternType="solid">
        <x:fgColor rgb="FF7C3AED"/>
      </x:patternFill>
    </x:fill>
    <x:fill>
      <x:patternFill patternType="solid">
        <x:fgColor rgb="FFF3E8FF"/>
      </x:patternFill>
    </x:fill>
    <x:fill>
      <x:patternFill patternType="solid">
        <x:fgColor rgb="FFFAF5FF"/>
      </x:patternFill>
    </x:fill>
    <x:fill>
      <x:patternFill patternType="solid">
        <x:fgColor rgb="FF334155"/>
      </x:patternFill>
    </x:fill>
    <x:fill>
      <x:patternFill patternType="solid">
        <x:fgColor rgb="FF14532D"/>
      </x:patternFill>
    </x:fill>
    <x:fill>
      <x:patternFill patternType="solid">
        <x:fgColor rgb="FF92400E"/>
      </x:patternFill>
    </x:fill>
    <x:fill>
      <x:patternFill patternType="solid">
        <x:fgColor rgb="FFDCFCE7"/>
      </x:patternFill>
    </x:fill>
    <x:fill>
      <x:patternFill patternType="solid">
        <x:fgColor rgb="FFFEF3C7"/>
      </x:patternFill>
    </x:fill>
    <x:fill>
      <x:patternFill patternType="solid">
        <x:fgColor rgb="FFF8FAFC"/>
      </x:patternFill>
    </x:fill>
    <x:fill>
      <x:patternFill patternType="solid">
        <x:fgColor rgb="FFBBF7D0"/>
      </x:patternFill>
    </x:fill>
    <x:fill>
      <x:patternFill patternType="solid">
        <x:fgColor rgb="FFFED7AA"/>
      </x:patternFill>
    </x:fill>
    <x:fill>
      <x:patternFill patternType="solid">
        <x:fgColor rgb="FFE5E7EB"/>
      </x:patternFill>
    </x:fill>
    <x:fill>
      <x:patternFill patternType="solid">
        <x:fgColor rgb="FFFECACA"/>
      </x:patternFill>
    </x:fill>
    <x:fill>
      <x:patternFill patternType="solid">
        <x:fgColor rgb="FFDBEAFE"/>
      </x:patternFill>
    </x:fill>
    <x:fill>
      <x:patternFill patternType="solid">
        <x:fgColor rgb="FFEEF2FF"/>
      </x:patternFill>
    </x:fill>
  </x:fills>
  <x:borders count="2">
    <x:border/>
    <x:border/>
  </x:borders>
  <x:cellStyleXfs count="1">
    <x:xf numFmtId="0" fontId="0" fillId="0" borderId="0"/>
  </x:cellStyleXfs>
  <x:cellXfs count="16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4" borderId="0" xfId="0" applyNumberFormat="1" applyFont="1" applyFill="1" applyBorder="1"/>
    <x:xf numFmtId="0" fontId="3" fillId="4" borderId="0" xfId="0" applyNumberFormat="1" applyFont="1" applyFill="1" applyBorder="1"/>
    <x:xf numFmtId="0" fontId="2" fillId="4" borderId="1" xfId="0" applyNumberFormat="1" applyFont="1" applyFill="1" applyBorder="1"/>
    <x:xf numFmtId="0" fontId="3" fillId="4" borderId="1" xfId="0" applyNumberFormat="1" applyFont="1" applyFill="1" applyBorder="1"/>
    <x:xf numFmtId="0" fontId="2" fillId="5" borderId="0" xfId="0" applyNumberFormat="1" applyFont="1" applyFill="1" applyBorder="1"/>
    <x:xf numFmtId="0" fontId="3" fillId="5" borderId="0" xfId="0" applyNumberFormat="1" applyFont="1" applyFill="1" applyBorder="1"/>
    <x:xf numFmtId="0" fontId="2" fillId="5" borderId="1" xfId="0" applyNumberFormat="1" applyFont="1" applyFill="1" applyBorder="1"/>
    <x:xf numFmtId="0" fontId="3" fillId="5" borderId="1" xfId="0" applyNumberFormat="1" applyFont="1" applyFill="1" applyBorder="1"/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0" fillId="13" borderId="0" xfId="0" applyNumberFormat="1" applyFont="1" applyFill="1" applyBorder="1"/>
    <x:xf numFmtId="0" fontId="7" fillId="13" borderId="0" xfId="0" applyNumberFormat="1" applyFont="1" applyFill="1" applyBorder="1"/>
    <x:xf numFmtId="0" fontId="0" fillId="13" borderId="1" xfId="0" applyNumberFormat="1" applyFont="1" applyFill="1" applyBorder="1"/>
    <x:xf numFmtId="0" fontId="7" fillId="13" borderId="1" xfId="0" applyNumberFormat="1" applyFont="1" applyFill="1" applyBorder="1"/>
    <x:xf numFmtId="200" fontId="0" fillId="0" borderId="0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1" fontId="3" fillId="5" borderId="0" xfId="0" applyNumberFormat="1" applyFont="1" applyFill="1" applyBorder="1"/>
    <x:xf numFmtId="201" fontId="2" fillId="3" borderId="0" xfId="0" applyNumberFormat="1" applyFont="1" applyFill="1" applyBorder="1"/>
    <x:xf numFmtId="201" fontId="3" fillId="4" borderId="0" xfId="0" applyNumberFormat="1" applyFont="1" applyFill="1" applyBorder="1"/>
    <x:xf numFmtId="201" fontId="3" fillId="5" borderId="1" xfId="0" applyNumberFormat="1" applyFont="1" applyFill="1" applyBorder="1"/>
    <x:xf numFmtId="201" fontId="2" fillId="3" borderId="1" xfId="0" applyNumberFormat="1" applyFont="1" applyFill="1" applyBorder="1"/>
    <x:xf numFmtId="201" fontId="3" fillId="4" borderId="1" xfId="0" applyNumberFormat="1" applyFont="1" applyFill="1" applyBorder="1"/>
    <x:xf numFmtId="202" fontId="5" fillId="8" borderId="0" xfId="0" applyNumberFormat="1" applyFont="1" applyFill="1" applyBorder="1"/>
    <x:xf numFmtId="202" fontId="5" fillId="8" borderId="1" xfId="0" applyNumberFormat="1" applyFont="1" applyFill="1" applyBorder="1"/>
    <x:xf numFmtId="203" fontId="5" fillId="8" borderId="0" xfId="0" applyNumberFormat="1" applyFont="1" applyFill="1" applyBorder="1"/>
    <x:xf numFmtId="203" fontId="5" fillId="8" borderId="1" xfId="0" applyNumberFormat="1" applyFont="1" applyFill="1" applyBorder="1"/>
    <x:xf numFmtId="204" fontId="5" fillId="8" borderId="0" xfId="0" applyNumberFormat="1" applyFont="1" applyFill="1" applyBorder="1"/>
    <x:xf numFmtId="204" fontId="5" fillId="8" borderId="1" xfId="0" applyNumberFormat="1" applyFont="1" applyFill="1" applyBorder="1"/>
    <x:xf numFmtId="204" fontId="0" fillId="0" borderId="0" xfId="0" applyNumberFormat="1" applyFont="1" applyFill="1" applyBorder="1" applyAlignment="1">
      <x:alignment vertical="center" wrapText="1"/>
    </x:xf>
    <x:xf numFmtId="204" fontId="0" fillId="0" borderId="1" xfId="0" applyNumberFormat="1" applyFont="1" applyFill="1" applyBorder="1" applyAlignment="1">
      <x:alignment vertical="center" wrapText="1"/>
    </x:xf>
    <x:xf numFmtId="203" fontId="0" fillId="0" borderId="0" xfId="0" applyNumberFormat="1" applyFont="1" applyFill="1" applyBorder="1" applyAlignment="1">
      <x:alignment vertical="center" wrapText="1"/>
    </x:xf>
    <x:xf numFmtId="203" fontId="0" fillId="0" borderId="1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vertical="center"/>
    </x:xf>
    <x:xf numFmtId="0" fontId="3" fillId="5" borderId="0" xfId="0" applyNumberFormat="1" applyFont="1" applyFill="1" applyBorder="1" applyAlignment="1">
      <x:alignment vertical="center"/>
    </x:xf>
    <x:xf numFmtId="0" fontId="3" fillId="6" borderId="0" xfId="0" applyNumberFormat="1" applyFont="1" applyFill="1" applyBorder="1" applyAlignment="1">
      <x:alignment horizontal="center" vertical="center"/>
    </x:xf>
    <x:xf numFmtId="201" fontId="3" fillId="5" borderId="0" xfId="0" applyNumberFormat="1" applyFont="1" applyFill="1" applyBorder="1" applyAlignment="1">
      <x:alignment vertical="center"/>
    </x:xf>
    <x:xf numFmtId="201" fontId="2" fillId="3" borderId="0" xfId="0" applyNumberFormat="1" applyFont="1" applyFill="1" applyBorder="1" applyAlignment="1">
      <x:alignment vertical="center"/>
    </x:xf>
    <x:xf numFmtId="201" fontId="3" fillId="4" borderId="0" xfId="0" applyNumberFormat="1" applyFont="1" applyFill="1" applyBorder="1" applyAlignment="1">
      <x:alignment vertical="center"/>
    </x:xf>
    <x:xf numFmtId="0" fontId="4" fillId="7" borderId="0" xfId="0" applyNumberFormat="1" applyFont="1" applyFill="1" applyBorder="1" applyAlignment="1">
      <x:alignment vertical="center"/>
    </x:xf>
    <x:xf numFmtId="202" fontId="5" fillId="8" borderId="0" xfId="0" applyNumberFormat="1" applyFont="1" applyFill="1" applyBorder="1" applyAlignment="1">
      <x:alignment vertical="center"/>
    </x:xf>
    <x:xf numFmtId="203" fontId="5" fillId="8" borderId="0" xfId="0" applyNumberFormat="1" applyFont="1" applyFill="1" applyBorder="1" applyAlignment="1">
      <x:alignment vertical="center"/>
    </x:xf>
    <x:xf numFmtId="204" fontId="5" fillId="8" borderId="0" xfId="0" applyNumberFormat="1" applyFont="1" applyFill="1" applyBorder="1" applyAlignment="1">
      <x:alignment vertical="center"/>
    </x:xf>
    <x:xf numFmtId="0" fontId="3" fillId="10" borderId="0" xfId="0" applyNumberFormat="1" applyFont="1" applyFill="1" applyBorder="1" applyAlignment="1">
      <x:alignment horizontal="center" vertical="center"/>
    </x:xf>
    <x:xf numFmtId="0" fontId="3" fillId="11" borderId="0" xfId="0" applyNumberFormat="1" applyFont="1" applyFill="1" applyBorder="1" applyAlignment="1">
      <x:alignment horizontal="center" vertical="center"/>
    </x:xf>
    <x:xf numFmtId="0" fontId="6" fillId="12" borderId="0" xfId="0" applyNumberFormat="1" applyFont="1" applyFill="1" applyBorder="1" applyAlignment="1">
      <x:alignment vertical="center"/>
    </x:xf>
    <x:xf numFmtId="0" fontId="7" fillId="13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vertical="center"/>
    </x:xf>
    <x:xf numFmtId="0" fontId="2" fillId="3" borderId="1" xfId="0" applyNumberFormat="1" applyFont="1" applyFill="1" applyBorder="1" applyAlignment="1">
      <x:alignment vertical="center"/>
    </x:xf>
    <x:xf numFmtId="0" fontId="3" fillId="5" borderId="1" xfId="0" applyNumberFormat="1" applyFont="1" applyFill="1" applyBorder="1" applyAlignment="1">
      <x:alignment vertical="center"/>
    </x:xf>
    <x:xf numFmtId="0" fontId="3" fillId="6" borderId="1" xfId="0" applyNumberFormat="1" applyFont="1" applyFill="1" applyBorder="1" applyAlignment="1">
      <x:alignment horizontal="center" vertical="center"/>
    </x:xf>
    <x:xf numFmtId="201" fontId="3" fillId="5" borderId="1" xfId="0" applyNumberFormat="1" applyFont="1" applyFill="1" applyBorder="1" applyAlignment="1">
      <x:alignment vertical="center"/>
    </x:xf>
    <x:xf numFmtId="201" fontId="2" fillId="3" borderId="1" xfId="0" applyNumberFormat="1" applyFont="1" applyFill="1" applyBorder="1" applyAlignment="1">
      <x:alignment vertical="center"/>
    </x:xf>
    <x:xf numFmtId="201" fontId="3" fillId="4" borderId="1" xfId="0" applyNumberFormat="1" applyFont="1" applyFill="1" applyBorder="1" applyAlignment="1">
      <x:alignment vertical="center"/>
    </x:xf>
    <x:xf numFmtId="0" fontId="4" fillId="7" borderId="1" xfId="0" applyNumberFormat="1" applyFont="1" applyFill="1" applyBorder="1" applyAlignment="1">
      <x:alignment vertical="center"/>
    </x:xf>
    <x:xf numFmtId="202" fontId="5" fillId="8" borderId="1" xfId="0" applyNumberFormat="1" applyFont="1" applyFill="1" applyBorder="1" applyAlignment="1">
      <x:alignment vertical="center"/>
    </x:xf>
    <x:xf numFmtId="203" fontId="5" fillId="8" borderId="1" xfId="0" applyNumberFormat="1" applyFont="1" applyFill="1" applyBorder="1" applyAlignment="1">
      <x:alignment vertical="center"/>
    </x:xf>
    <x:xf numFmtId="204" fontId="5" fillId="8" borderId="1" xfId="0" applyNumberFormat="1" applyFont="1" applyFill="1" applyBorder="1" applyAlignment="1">
      <x:alignment vertical="center"/>
    </x:xf>
    <x:xf numFmtId="0" fontId="3" fillId="10" borderId="1" xfId="0" applyNumberFormat="1" applyFont="1" applyFill="1" applyBorder="1" applyAlignment="1">
      <x:alignment horizontal="center" vertical="center"/>
    </x:xf>
    <x:xf numFmtId="0" fontId="3" fillId="11" borderId="1" xfId="0" applyNumberFormat="1" applyFont="1" applyFill="1" applyBorder="1" applyAlignment="1">
      <x:alignment horizontal="center" vertical="center"/>
    </x:xf>
    <x:xf numFmtId="0" fontId="6" fillId="12" borderId="1" xfId="0" applyNumberFormat="1" applyFont="1" applyFill="1" applyBorder="1" applyAlignment="1">
      <x:alignment vertical="center"/>
    </x:xf>
    <x:xf numFmtId="0" fontId="7" fillId="13" borderId="1" xfId="0" applyNumberFormat="1" applyFont="1" applyFill="1" applyBorder="1" applyAlignment="1">
      <x:alignment vertical="center"/>
    </x:xf>
    <x:xf numFmtId="0" fontId="0" fillId="14" borderId="0" xfId="0" applyNumberFormat="1" applyFont="1" applyFill="1" applyBorder="1"/>
    <x:xf numFmtId="0" fontId="2" fillId="14" borderId="0" xfId="0" applyNumberFormat="1" applyFont="1" applyFill="1" applyBorder="1"/>
    <x:xf numFmtId="0" fontId="0" fillId="14" borderId="1" xfId="0" applyNumberFormat="1" applyFont="1" applyFill="1" applyBorder="1"/>
    <x:xf numFmtId="0" fontId="2" fillId="14" borderId="1" xfId="0" applyNumberFormat="1" applyFont="1" applyFill="1" applyBorder="1"/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0" fillId="2" borderId="0" xfId="0" applyNumberFormat="1" applyFont="1" applyFill="1" applyBorder="1" applyAlignment="1">
      <x:alignment vertical="center"/>
    </x:xf>
    <x:xf numFmtId="0" fontId="3" fillId="2" borderId="0" xfId="0" applyNumberFormat="1" applyFont="1" applyFill="1" applyBorder="1" applyAlignment="1">
      <x:alignment vertic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 applyAlignment="1">
      <x:alignment vertical="center"/>
    </x:xf>
    <x:xf numFmtId="0" fontId="3" fillId="2" borderId="1" xfId="0" applyNumberFormat="1" applyFont="1" applyFill="1" applyBorder="1" applyAlignment="1">
      <x:alignment vertic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15" borderId="0" xfId="0" applyNumberFormat="1" applyFont="1" applyFill="1" applyBorder="1" applyAlignment="1">
      <x:alignment vertical="center"/>
    </x:xf>
    <x:xf numFmtId="0" fontId="8" fillId="15" borderId="0" xfId="0" applyNumberFormat="1" applyFont="1" applyFill="1" applyBorder="1" applyAlignment="1">
      <x:alignment vertical="center"/>
    </x:xf>
    <x:xf numFmtId="0" fontId="0" fillId="15" borderId="1" xfId="0" applyNumberFormat="1" applyFont="1" applyFill="1" applyBorder="1" applyAlignment="1">
      <x:alignment vertical="center"/>
    </x:xf>
    <x:xf numFmtId="0" fontId="8" fillId="15" borderId="1" xfId="0" applyNumberFormat="1" applyFont="1" applyFill="1" applyBorder="1" applyAlignment="1">
      <x:alignment vertical="center"/>
    </x:xf>
    <x:xf numFmtId="0" fontId="0" fillId="16" borderId="0" xfId="0" applyNumberFormat="1" applyFont="1" applyFill="1" applyBorder="1" applyAlignment="1">
      <x:alignment vertical="center"/>
    </x:xf>
    <x:xf numFmtId="0" fontId="9" fillId="16" borderId="0" xfId="0" applyNumberFormat="1" applyFont="1" applyFill="1" applyBorder="1" applyAlignment="1">
      <x:alignment vertical="center"/>
    </x:xf>
    <x:xf numFmtId="0" fontId="0" fillId="16" borderId="1" xfId="0" applyNumberFormat="1" applyFont="1" applyFill="1" applyBorder="1" applyAlignment="1">
      <x:alignment vertical="center"/>
    </x:xf>
    <x:xf numFmtId="0" fontId="9" fillId="16" borderId="1" xfId="0" applyNumberFormat="1" applyFont="1" applyFill="1" applyBorder="1" applyAlignment="1">
      <x:alignment vertical="center"/>
    </x:xf>
    <x:xf numFmtId="0" fontId="0" fillId="17" borderId="0" xfId="0" applyNumberFormat="1" applyFont="1" applyFill="1" applyBorder="1" applyAlignment="1">
      <x:alignment vertical="center"/>
    </x:xf>
    <x:xf numFmtId="0" fontId="10" fillId="17" borderId="0" xfId="0" applyNumberFormat="1" applyFont="1" applyFill="1" applyBorder="1" applyAlignment="1">
      <x:alignment vertical="center"/>
    </x:xf>
    <x:xf numFmtId="0" fontId="0" fillId="17" borderId="1" xfId="0" applyNumberFormat="1" applyFont="1" applyFill="1" applyBorder="1" applyAlignment="1">
      <x:alignment vertical="center"/>
    </x:xf>
    <x:xf numFmtId="0" fontId="10" fillId="17" borderId="1" xfId="0" applyNumberFormat="1" applyFont="1" applyFill="1" applyBorder="1" applyAlignment="1">
      <x:alignment vertical="center"/>
    </x:xf>
    <x:xf numFmtId="0" fontId="0" fillId="18" borderId="0" xfId="0" applyNumberFormat="1" applyFont="1" applyFill="1" applyBorder="1" applyAlignment="1">
      <x:alignment vertical="center"/>
    </x:xf>
    <x:xf numFmtId="0" fontId="11" fillId="18" borderId="0" xfId="0" applyNumberFormat="1" applyFont="1" applyFill="1" applyBorder="1" applyAlignment="1">
      <x:alignment vertical="center"/>
    </x:xf>
    <x:xf numFmtId="0" fontId="0" fillId="18" borderId="1" xfId="0" applyNumberFormat="1" applyFont="1" applyFill="1" applyBorder="1" applyAlignment="1">
      <x:alignment vertical="center"/>
    </x:xf>
    <x:xf numFmtId="0" fontId="11" fillId="18" borderId="1" xfId="0" applyNumberFormat="1" applyFont="1" applyFill="1" applyBorder="1" applyAlignment="1">
      <x:alignment vertical="center"/>
    </x:xf>
    <x:xf numFmtId="0" fontId="0" fillId="19" borderId="0" xfId="0" applyNumberFormat="1" applyFont="1" applyFill="1" applyBorder="1" applyAlignment="1">
      <x:alignment vertical="center"/>
    </x:xf>
    <x:xf numFmtId="0" fontId="12" fillId="19" borderId="0" xfId="0" applyNumberFormat="1" applyFont="1" applyFill="1" applyBorder="1" applyAlignment="1">
      <x:alignment vertical="center"/>
    </x:xf>
    <x:xf numFmtId="0" fontId="0" fillId="19" borderId="1" xfId="0" applyNumberFormat="1" applyFont="1" applyFill="1" applyBorder="1" applyAlignment="1">
      <x:alignment vertical="center"/>
    </x:xf>
    <x:xf numFmtId="0" fontId="12" fillId="19" borderId="1" xfId="0" applyNumberFormat="1" applyFont="1" applyFill="1" applyBorder="1" applyAlignment="1">
      <x:alignment vertical="center"/>
    </x:xf>
    <x:xf numFmtId="0" fontId="0" fillId="7" borderId="0" xfId="0" applyNumberFormat="1" applyFont="1" applyFill="1" applyBorder="1" applyAlignment="1">
      <x:alignment vertical="center"/>
    </x:xf>
    <x:xf numFmtId="0" fontId="0" fillId="7" borderId="1" xfId="0" applyNumberFormat="1" applyFont="1" applyFill="1" applyBorder="1" applyAlignment="1">
      <x:alignment vertical="center"/>
    </x:xf>
    <x:xf numFmtId="0" fontId="0" fillId="8" borderId="0" xfId="0" applyNumberFormat="1" applyFont="1" applyFill="1" applyBorder="1" applyAlignment="1">
      <x:alignment vertical="center"/>
    </x:xf>
    <x:xf numFmtId="0" fontId="5" fillId="8" borderId="0" xfId="0" applyNumberFormat="1" applyFont="1" applyFill="1" applyBorder="1" applyAlignment="1">
      <x:alignment vertical="center"/>
    </x:xf>
    <x:xf numFmtId="0" fontId="0" fillId="8" borderId="1" xfId="0" applyNumberFormat="1" applyFont="1" applyFill="1" applyBorder="1" applyAlignment="1">
      <x:alignment vertical="center"/>
    </x:xf>
    <x:xf numFmtId="0" fontId="5" fillId="8" borderId="1" xfId="0" applyNumberFormat="1" applyFont="1" applyFill="1" applyBorder="1" applyAlignment="1">
      <x:alignment vertical="center"/>
    </x:xf>
    <x:xf numFmtId="0" fontId="0" fillId="20" borderId="0" xfId="0" applyNumberFormat="1" applyFont="1" applyFill="1" applyBorder="1"/>
    <x:xf numFmtId="0" fontId="12" fillId="20" borderId="0" xfId="0" applyNumberFormat="1" applyFont="1" applyFill="1" applyBorder="1"/>
    <x:xf numFmtId="0" fontId="12" fillId="20" borderId="0" xfId="0" applyNumberFormat="1" applyFont="1" applyFill="1" applyBorder="1" applyAlignment="1">
      <x:alignment wrapText="1"/>
    </x:xf>
    <x:xf numFmtId="0" fontId="12" fillId="20" borderId="0" xfId="0" applyNumberFormat="1" applyFont="1" applyFill="1" applyBorder="1" applyAlignment="1">
      <x:alignment horizontal="center" wrapText="1"/>
    </x:xf>
    <x:xf numFmtId="0" fontId="12" fillId="20" borderId="0" xfId="0" applyNumberFormat="1" applyFont="1" applyFill="1" applyBorder="1" applyAlignment="1">
      <x:alignment horizontal="center" vertical="center" wrapText="1"/>
    </x:xf>
    <x:xf numFmtId="0" fontId="0" fillId="20" borderId="1" xfId="0" applyNumberFormat="1" applyFont="1" applyFill="1" applyBorder="1"/>
    <x:xf numFmtId="0" fontId="12" fillId="20" borderId="1" xfId="0" applyNumberFormat="1" applyFont="1" applyFill="1" applyBorder="1"/>
    <x:xf numFmtId="0" fontId="12" fillId="20" borderId="1" xfId="0" applyNumberFormat="1" applyFont="1" applyFill="1" applyBorder="1" applyAlignment="1">
      <x:alignment wrapText="1"/>
    </x:xf>
    <x:xf numFmtId="0" fontId="12" fillId="20" borderId="1" xfId="0" applyNumberFormat="1" applyFont="1" applyFill="1" applyBorder="1" applyAlignment="1">
      <x:alignment horizontal="center" wrapText="1"/>
    </x:xf>
    <x:xf numFmtId="0" fontId="12" fillId="20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6">
    <x:dxf>
      <x:font>
        <x:b/>
        <x:color rgb="FF166534"/>
      </x:font>
      <x:fill>
        <x:patternFill patternType="solid">
          <x:bgColor rgb="FFBBF7D0"/>
        </x:patternFill>
      </x:fill>
    </x:dxf>
    <x:dxf>
      <x:font>
        <x:b/>
        <x:color rgb="FF9A3412"/>
      </x:font>
      <x:fill>
        <x:patternFill patternType="solid">
          <x:bgColor rgb="FFFED7AA"/>
        </x:patternFill>
      </x:fill>
    </x:dxf>
    <x:dxf>
      <x:font>
        <x:b/>
        <x:color rgb="FF991B1B"/>
      </x:font>
      <x:fill>
        <x:patternFill patternType="solid">
          <x:bgColor rgb="FFFECACA"/>
        </x:patternFill>
      </x:fill>
    </x:dxf>
    <x:dxf>
      <x:font>
        <x:color rgb="FF374151"/>
      </x:font>
      <x:fill>
        <x:patternFill patternType="solid">
          <x:bgColor rgb="FFE5E7EB"/>
        </x:patternFill>
      </x:fill>
    </x:dxf>
    <x:dxf>
      <x:font>
        <x:color rgb="FF991B1B"/>
      </x:font>
      <x:fill>
        <x:patternFill patternType="solid">
          <x:bgColor rgb="FFFECACA"/>
        </x:patternFill>
      </x:fill>
    </x:dxf>
    <x:dxf>
      <x:font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5438681198a4f3d" /><Relationship Type="http://schemas.openxmlformats.org/officeDocument/2006/relationships/theme" Target="/xl/theme/theme1.xml" Id="Ra4f631365427484c" /><Relationship Type="http://schemas.openxmlformats.org/officeDocument/2006/relationships/sharedStrings" Target="/xl/sharedStrings.xml" Id="Re692adbc7fee424d" /><Relationship Type="http://schemas.openxmlformats.org/officeDocument/2006/relationships/worksheet" Target="/xl/worksheets/sheet1.xml" Id="Rd1edee72a8244448" /><Relationship Type="http://schemas.openxmlformats.org/officeDocument/2006/relationships/worksheet" Target="/xl/worksheets/sheet2.xml" Id="R8ee53d776a684c5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84de5a66b584f79" /><Relationship Type="http://schemas.openxmlformats.org/officeDocument/2006/relationships/chart" Target="/xl/drawings/charts/chart2.xml" Id="Rf3847707772f497e" /><Relationship Type="http://schemas.openxmlformats.org/officeDocument/2006/relationships/chart" Target="/xl/drawings/charts/chart3.xml" Id="R1a97c78e7dce42e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Conforme / Rebut / Restant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Series 1</c:v>
          </c:tx>
          <c:cat>
            <c:strRef>
              <c:f>'Fiche suiveuse'!$P$4:$P$6</c:f>
              <c:strCache>
                <c:ptCount val="0"/>
              </c:strCache>
            </c:strRef>
          </c:cat>
          <c:val>
            <c:numRef>
              <c:f>'Fiche suiveuse'!$Q$4:$Q$6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Temps réel par opération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Poste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suiveuse'!$C$12:$C$21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Opérateur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suiveuse'!$D$12:$D$21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Début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suiveuse'!$E$12:$E$21</c:f>
              <c:numCache>
                <c:formatCode>dd/mm/yyyy hh:mm</c:formatCode>
                <c:ptCount val="0"/>
              </c:numCache>
            </c:numRef>
          </c:val>
        </c:ser>
        <c:ser>
          <c:idx val="3"/>
          <c:order val="3"/>
          <c:tx>
            <c:v>Fin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suiveuse'!$F$12:$F$21</c:f>
              <c:numCache>
                <c:formatCode>dd/mm/yyyy hh:mm</c:formatCode>
                <c:ptCount val="0"/>
              </c:numCache>
            </c:numRef>
          </c:val>
        </c:ser>
        <c:ser>
          <c:idx val="4"/>
          <c:order val="4"/>
          <c:tx>
            <c:v>Durée prévue h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suiveuse'!$G$12:$G$21</c:f>
              <c:numCache>
                <c:formatCode>0</c:formatCode>
                <c:ptCount val="0"/>
              </c:numCache>
            </c:numRef>
          </c:val>
        </c:ser>
        <c:ser>
          <c:idx val="5"/>
          <c:order val="5"/>
          <c:tx>
            <c:v>Qté prévue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suiveuse'!$H$12:$H$21</c:f>
              <c:numCache>
                <c:formatCode>0</c:formatCode>
                <c:ptCount val="0"/>
              </c:numCache>
            </c:numRef>
          </c:val>
        </c:ser>
        <c:ser>
          <c:idx val="6"/>
          <c:order val="6"/>
          <c:tx>
            <c:v>Qté conforme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suiveuse'!$I$12:$I$21</c:f>
              <c:numCache>
                <c:formatCode>0</c:formatCode>
                <c:ptCount val="0"/>
              </c:numCache>
            </c:numRef>
          </c:val>
        </c:ser>
        <c:ser>
          <c:idx val="7"/>
          <c:order val="7"/>
          <c:tx>
            <c:v>Qté rebut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suiveuse'!$J$12:$J$21</c:f>
              <c:numCache>
                <c:formatCode>0</c:formatCode>
                <c:ptCount val="0"/>
              </c:numCache>
            </c:numRef>
          </c:val>
        </c:ser>
        <c:ser>
          <c:idx val="8"/>
          <c:order val="8"/>
          <c:tx>
            <c:v>Temps réel h</c:v>
          </c:tx>
          <c:cat>
            <c:strRef>
              <c:f>'Fiche suiveuse'!$B$12:$B$21</c:f>
              <c:strCache>
                <c:ptCount val="0"/>
              </c:strCache>
            </c:strRef>
          </c:cat>
          <c:val>
            <c:numRef>
              <c:f>'Fiche suiveuse'!$K$12:$K$21</c:f>
              <c:numCache>
                <c:formatCode>0.0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statuts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Nombre</c:v>
          </c:tx>
          <c:cat>
            <c:strRef>
              <c:f>'Fiche suiveuse'!$P$11:$P$14</c:f>
              <c:strCache>
                <c:ptCount val="0"/>
              </c:strCache>
            </c:strRef>
          </c:cat>
          <c:val>
            <c:numRef>
              <c:f>'Fiche suiveuse'!$Q$11:$Q$14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11</xdr:col>
      <xdr:colOff>0</xdr:colOff>
      <xdr:row>10</xdr:row>
      <xdr:rowOff>0</xdr:rowOff>
    </xdr:from>
    <xdr:to>
      <xdr:col>14</xdr:col>
      <xdr:colOff>0</xdr:colOff>
      <xdr:row>21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84de5a66b584f79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7</xdr:col>
      <xdr:colOff>0</xdr:colOff>
      <xdr:row>45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3847707772f497e"/>
        </a:graphicData>
      </a:graphic>
    </xdr:graphicFrame>
    <xdr:clientData/>
  </xdr:twoCellAnchor>
  <xdr:twoCellAnchor>
    <xdr:from>
      <xdr:col>7</xdr:col>
      <xdr:colOff>0</xdr:colOff>
      <xdr:row>30</xdr:row>
      <xdr:rowOff>0</xdr:rowOff>
    </xdr:from>
    <xdr:to>
      <xdr:col>14</xdr:col>
      <xdr:colOff>0</xdr:colOff>
      <xdr:row>45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a97c78e7dce42e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auSuiviFabrication" displayName="TableauSuiviFabrication" ref="A11:N21" headerRowCount="1">
  <x:tableColumns count="14">
    <x:tableColumn id="1" name="N°"/>
    <x:tableColumn id="2" name="Opération"/>
    <x:tableColumn id="3" name="Poste"/>
    <x:tableColumn id="4" name="Opérateur"/>
    <x:tableColumn id="5" name="Début"/>
    <x:tableColumn id="6" name="Fin"/>
    <x:tableColumn id="7" name="Durée prévue h"/>
    <x:tableColumn id="8" name="Qté prévue"/>
    <x:tableColumn id="9" name="Qté conforme"/>
    <x:tableColumn id="10" name="Qté rebut"/>
    <x:tableColumn id="11" name="Temps réel h"/>
    <x:tableColumn id="12" name="Écart h"/>
    <x:tableColumn id="13" name="Observation"/>
    <x:tableColumn id="14" name="Statut"/>
  </x:tableColumns>
  <x:tableStyleInfo name="TableStyleMedium2" showRowStripes="1"/>
</x:table>
</file>

<file path=xl/tables/table2.xml><?xml version="1.0" encoding="utf-8"?>
<x:table xmlns:x="http://schemas.openxmlformats.org/spreadsheetml/2006/main" id="2" name="ControleQualite" displayName="ControleQualite" ref="A25:E29" headerRowCount="1">
  <x:tableColumns count="5">
    <x:tableColumn id="1" name="Point contrôlé"/>
    <x:tableColumn id="2" name="Critère"/>
    <x:tableColumn id="3" name="Résultat"/>
    <x:tableColumn id="4" name="NC détectée"/>
    <x:tableColumn id="5" name="Action corrective"/>
  </x:tableColumns>
  <x:tableStyleInfo name="TableStyleMedium2" showRowStripes="1"/>
</x:table>
</file>

<file path=xl/tables/table3.xml><?xml version="1.0" encoding="utf-8"?>
<x:table xmlns:x="http://schemas.openxmlformats.org/spreadsheetml/2006/main" id="3" name="TraceabiliteLots" displayName="TraceabiliteLots" ref="G25:N26" headerRowCount="1">
  <x:tableColumns count="8">
    <x:tableColumn id="1" name="Lot matière"/>
    <x:tableColumn id="2" name="N° bon réception"/>
    <x:tableColumn id="3" name="Certificat matière"/>
    <x:tableColumn id="4" name="Date contrôle"/>
    <x:tableColumn id="5" name="Visa opérateur"/>
    <x:tableColumn id="6" name="Visa qualité"/>
    <x:tableColumn id="7" name="Décision"/>
    <x:tableColumn id="8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fe39295b6c704129" /><Relationship Type="http://schemas.openxmlformats.org/officeDocument/2006/relationships/table" Target="/xl/tables/table1.xml" Id="R81fa2cf59d5643d0" /><Relationship Type="http://schemas.openxmlformats.org/officeDocument/2006/relationships/table" Target="/xl/tables/table2.xml" Id="Rf806a70620804e3d" /><Relationship Type="http://schemas.openxmlformats.org/officeDocument/2006/relationships/table" Target="/xl/tables/table3.xml" Id="R715adb2c69334ecd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7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6" max="16" width="18" hidden="0" customWidth="1"/>
    <x:col min="17" max="17" width="18" hidden="0" customWidth="1"/>
  </x:cols>
  <x:sheetData>
    <x:row r="1" ht="34" customHeight="1">
      <x:c r="A1" s="5" t="str">
        <x:v>FICHE SUIVEUSE DE FABRICATION — MODÈLE AUTOMATISÉ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2" ht="34" customHeight="1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  <x:c r="M2" s="5"/>
      <x:c r="N2" s="5"/>
    </x:row>
    <x:row r="3">
      <x:c r="A3" s="89"/>
      <x:c r="B3" s="89"/>
      <x:c r="C3" s="89"/>
      <x:c r="D3" s="89"/>
      <x:c r="E3" s="89"/>
      <x:c r="F3" s="89"/>
      <x:c r="G3" s="89"/>
      <x:c r="H3" s="89"/>
      <x:c r="I3" s="89"/>
      <x:c r="J3" s="89"/>
      <x:c r="K3" s="89"/>
      <x:c r="L3" s="89"/>
      <x:c r="M3" s="89"/>
      <x:c r="N3" s="89"/>
      <x:c r="P3" s="122" t="str">
        <x:v>Indicateur</x:v>
      </x:c>
      <x:c r="Q3" s="122" t="str">
        <x:v>Valeur</x:v>
      </x:c>
    </x:row>
    <x:row r="4">
      <x:c r="A4" s="90" t="str">
        <x:v>N° OF</x:v>
      </x:c>
      <x:c r="B4" s="91" t="str">
        <x:v>OF-2026-001</x:v>
      </x:c>
      <x:c r="C4" s="92" t="str">
        <x:v>Produit</x:v>
      </x:c>
      <x:c r="D4" s="91" t="str">
        <x:v>Support métallique</x:v>
      </x:c>
      <x:c r="E4" s="90" t="str">
        <x:v>Référence</x:v>
      </x:c>
      <x:c r="F4" s="91" t="str">
        <x:v>REF-SM-245</x:v>
      </x:c>
      <x:c r="G4" s="92" t="str">
        <x:v>Client</x:v>
      </x:c>
      <x:c r="H4" s="91" t="str">
        <x:v>Client Alpha</x:v>
      </x:c>
      <x:c r="I4" s="89"/>
      <x:c r="J4" s="93" t="str">
        <x:v>TABLEAU DE BORD OF</x:v>
      </x:c>
      <x:c r="K4" s="93" t="str">
        <x:v>Valeur</x:v>
      </x:c>
      <x:c r="L4" s="89"/>
      <x:c r="M4" s="129" t="str">
        <x:v>Légende statut</x:v>
      </x:c>
      <x:c r="N4" s="129" t="str"/>
      <x:c r="P4" s="122" t="str">
        <x:v>Conforme</x:v>
      </x:c>
      <x:c r="Q4" s="122" t="n">
        <x:f>$K$6</x:f>
        <x:v>1485</x:v>
      </x:c>
    </x:row>
    <x:row r="5" ht="23" customHeight="1">
      <x:c r="A5" s="90" t="str">
        <x:v>Quantité prévue</x:v>
      </x:c>
      <x:c r="B5" s="91" t="n">
        <x:v>500</x:v>
      </x:c>
      <x:c r="C5" s="94" t="str">
        <x:v>Date lancement</x:v>
      </x:c>
      <x:c r="D5" s="95" t="n">
        <x:v>46196</x:v>
      </x:c>
      <x:c r="E5" s="96" t="str">
        <x:v>Date fin prévue</x:v>
      </x:c>
      <x:c r="F5" s="95" t="n">
        <x:v>46201</x:v>
      </x:c>
      <x:c r="G5" s="92" t="str">
        <x:v>Responsable</x:v>
      </x:c>
      <x:c r="H5" s="91" t="str">
        <x:v>Chef atelier</x:v>
      </x:c>
      <x:c r="I5" s="89"/>
      <x:c r="J5" s="97" t="str">
        <x:v>Avancement OF</x:v>
      </x:c>
      <x:c r="K5" s="98" t="n">
        <x:f>COUNTIF(N12:N21,"Terminé")/COUNTA(N12:N21)</x:f>
        <x:v>0.3</x:v>
      </x:c>
      <x:c r="L5" s="89"/>
      <x:c r="M5" s="134" t="str">
        <x:v>Terminé</x:v>
      </x:c>
      <x:c r="N5" s="89" t="str">
        <x:v>Étape validée</x:v>
      </x:c>
      <x:c r="P5" s="122" t="str">
        <x:v>Rebut</x:v>
      </x:c>
      <x:c r="Q5" s="122" t="n">
        <x:f>$K$7</x:f>
        <x:v>10</x:v>
      </x:c>
    </x:row>
    <x:row r="6" ht="23" customHeight="1">
      <x:c r="A6" s="90" t="str">
        <x:v>Lot matière</x:v>
      </x:c>
      <x:c r="B6" s="91" t="str">
        <x:v>LOT-MAT-0626</x:v>
      </x:c>
      <x:c r="C6" s="92" t="str">
        <x:v>Fournisseur</x:v>
      </x:c>
      <x:c r="D6" s="91" t="str">
        <x:v>Acier Maroc</x:v>
      </x:c>
      <x:c r="E6" s="90" t="str">
        <x:v>Priorité</x:v>
      </x:c>
      <x:c r="F6" s="91" t="str">
        <x:v>Haute</x:v>
      </x:c>
      <x:c r="G6" s="92" t="str">
        <x:v>Version</x:v>
      </x:c>
      <x:c r="H6" s="91" t="str">
        <x:v>V1.0</x:v>
      </x:c>
      <x:c r="I6" s="89"/>
      <x:c r="J6" s="97" t="str">
        <x:v>Qté conforme cumulée</x:v>
      </x:c>
      <x:c r="K6" s="99" t="n">
        <x:f>SUM(I12:I21)</x:f>
        <x:v>1485</x:v>
      </x:c>
      <x:c r="L6" s="89"/>
      <x:c r="M6" s="138" t="str">
        <x:v>En cours</x:v>
      </x:c>
      <x:c r="N6" s="89" t="str">
        <x:v>Production active</x:v>
      </x:c>
      <x:c r="P6" s="122" t="str">
        <x:v>Restant</x:v>
      </x:c>
      <x:c r="Q6" s="122" t="n">
        <x:f>MAX($B$5-$K$6-$K$7,0)</x:f>
        <x:v>0</x:v>
      </x:c>
    </x:row>
    <x:row r="7" ht="23" customHeight="1">
      <x:c r="A7" s="89"/>
      <x:c r="B7" s="89"/>
      <x:c r="C7" s="89"/>
      <x:c r="D7" s="89"/>
      <x:c r="E7" s="89"/>
      <x:c r="F7" s="89"/>
      <x:c r="G7" s="89"/>
      <x:c r="H7" s="89"/>
      <x:c r="I7" s="89"/>
      <x:c r="J7" s="97" t="str">
        <x:v>Qté rebut cumulée</x:v>
      </x:c>
      <x:c r="K7" s="99" t="n">
        <x:f>SUM(J12:J21)</x:f>
        <x:v>10</x:v>
      </x:c>
      <x:c r="L7" s="89"/>
      <x:c r="M7" s="142" t="str">
        <x:v>Non démarré</x:v>
      </x:c>
      <x:c r="N7" s="89" t="str">
        <x:v>À lancer</x:v>
      </x:c>
      <x:c r="P7" s="122" t="str">
        <x:v>Terminé</x:v>
      </x:c>
      <x:c r="Q7" s="122" t="n">
        <x:f>COUNTIF($N$12:$N$21,"Terminé")</x:f>
        <x:v>3</x:v>
      </x:c>
    </x:row>
    <x:row r="8" ht="23" customHeight="1">
      <x:c r="A8" s="89"/>
      <x:c r="B8" s="89"/>
      <x:c r="C8" s="89"/>
      <x:c r="D8" s="89"/>
      <x:c r="E8" s="89"/>
      <x:c r="F8" s="89"/>
      <x:c r="G8" s="89"/>
      <x:c r="H8" s="89"/>
      <x:c r="I8" s="89"/>
      <x:c r="J8" s="97" t="str">
        <x:v>Taux conformité</x:v>
      </x:c>
      <x:c r="K8" s="98" t="n">
        <x:f>IFERROR(SUM(I12:I21)/(SUM(I12:I21)+SUM(J12:J21)),0)</x:f>
        <x:v>0.9933110367892977</x:v>
      </x:c>
      <x:c r="L8" s="89"/>
      <x:c r="M8" s="146" t="str">
        <x:v>Bloqué</x:v>
      </x:c>
      <x:c r="N8" s="89" t="str">
        <x:v>Action requise</x:v>
      </x:c>
      <x:c r="P8" s="122" t="str">
        <x:v>Non terminé</x:v>
      </x:c>
      <x:c r="Q8" s="122" t="n">
        <x:f>COUNTA($N$12:$N$21)-COUNTIF($N$12:$N$21,"Terminé")</x:f>
        <x:v>7</x:v>
      </x:c>
    </x:row>
    <x:row r="9" ht="23" customHeight="1">
      <x:c r="A9" s="89"/>
      <x:c r="B9" s="89"/>
      <x:c r="C9" s="89"/>
      <x:c r="D9" s="89"/>
      <x:c r="E9" s="89"/>
      <x:c r="F9" s="89"/>
      <x:c r="G9" s="89"/>
      <x:c r="H9" s="89"/>
      <x:c r="I9" s="89"/>
      <x:c r="J9" s="97" t="str">
        <x:v>Temps total réel</x:v>
      </x:c>
      <x:c r="K9" s="100" t="n">
        <x:f>SUM(K12:K21)</x:f>
        <x:v>9.75</x:v>
      </x:c>
      <x:c r="L9" s="89"/>
      <x:c r="M9" s="150" t="str">
        <x:v>Mode</x:v>
      </x:c>
      <x:c r="N9" s="150" t="str">
        <x:v>Saisie + calcul auto</x:v>
      </x:c>
    </x:row>
    <x:row r="10">
      <x:c r="A10" s="89"/>
      <x:c r="B10" s="89"/>
      <x:c r="C10" s="89"/>
      <x:c r="D10" s="89"/>
      <x:c r="E10" s="89"/>
      <x:c r="F10" s="89"/>
      <x:c r="G10" s="89"/>
      <x:c r="H10" s="89"/>
      <x:c r="I10" s="89"/>
      <x:c r="J10" s="97" t="str">
        <x:v>Retard / avance h</x:v>
      </x:c>
      <x:c r="K10" s="100" t="n">
        <x:f>SUM(L12:L21)</x:f>
        <x:v>-10.25</x:v>
      </x:c>
      <x:c r="L10" s="89"/>
      <x:c r="M10" s="89"/>
      <x:c r="N10" s="89"/>
      <x:c r="P10" s="122" t="str">
        <x:v>Statut</x:v>
      </x:c>
      <x:c r="Q10" s="122" t="str">
        <x:v>Nombre</x:v>
      </x:c>
    </x:row>
    <x:row r="11">
      <x:c r="A11" s="40" t="str">
        <x:v>N°</x:v>
      </x:c>
      <x:c r="B11" s="40" t="str">
        <x:v>Opération</x:v>
      </x:c>
      <x:c r="C11" s="40" t="str">
        <x:v>Poste</x:v>
      </x:c>
      <x:c r="D11" s="40" t="str">
        <x:v>Opérateur</x:v>
      </x:c>
      <x:c r="E11" s="40" t="str">
        <x:v>Début</x:v>
      </x:c>
      <x:c r="F11" s="40" t="str">
        <x:v>Fin</x:v>
      </x:c>
      <x:c r="G11" s="40" t="str">
        <x:v>Durée prévue h</x:v>
      </x:c>
      <x:c r="H11" s="40" t="str">
        <x:v>Qté prévue</x:v>
      </x:c>
      <x:c r="I11" s="40" t="str">
        <x:v>Qté conforme</x:v>
      </x:c>
      <x:c r="J11" s="40" t="str">
        <x:v>Qté rebut</x:v>
      </x:c>
      <x:c r="K11" s="40" t="str">
        <x:v>Temps réel h</x:v>
      </x:c>
      <x:c r="L11" s="40" t="str">
        <x:v>Écart h</x:v>
      </x:c>
      <x:c r="M11" s="40" t="str">
        <x:v>Observation</x:v>
      </x:c>
      <x:c r="N11" s="40" t="str">
        <x:v>Statut</x:v>
      </x:c>
      <x:c r="P11" s="122" t="str">
        <x:v>Terminé</x:v>
      </x:c>
      <x:c r="Q11" s="122" t="n">
        <x:f>COUNTIF($N$12:$N$21,"Terminé")</x:f>
        <x:v>3</x:v>
      </x:c>
    </x:row>
    <x:row r="12">
      <x:c r="A12" s="48" t="n">
        <x:v>1</x:v>
      </x:c>
      <x:c r="B12" s="48" t="str">
        <x:v>Réception matière</x:v>
      </x:c>
      <x:c r="C12" s="48" t="str">
        <x:v>Magasin</x:v>
      </x:c>
      <x:c r="D12" s="48" t="str">
        <x:v>Yassine</x:v>
      </x:c>
      <x:c r="E12" s="71" t="n">
        <x:v>46196.333333333336</x:v>
      </x:c>
      <x:c r="F12" s="71" t="n">
        <x:v>46196.375</x:v>
      </x:c>
      <x:c r="G12" s="87" t="n">
        <x:v>1</x:v>
      </x:c>
      <x:c r="H12" s="87" t="n">
        <x:v>500</x:v>
      </x:c>
      <x:c r="I12" s="87" t="n">
        <x:v>500</x:v>
      </x:c>
      <x:c r="J12" s="87" t="n">
        <x:v>0</x:v>
      </x:c>
      <x:c r="K12" s="85" t="n">
        <x:f>IF(AND(E12&lt;&gt;"",F12&lt;&gt;""),(F12-E12)*24,0)</x:f>
        <x:v>0.9999999999417923</x:v>
      </x:c>
      <x:c r="L12" s="85" t="n">
        <x:f>K12-G12</x:f>
        <x:v>-5.820766091346741e-11</x:v>
      </x:c>
      <x:c r="M12" s="48" t="str">
        <x:v>Matière reçue et identifiée</x:v>
      </x:c>
      <x:c r="N12" s="48" t="str">
        <x:v>Terminé</x:v>
      </x:c>
      <x:c r="P12" s="122" t="str">
        <x:v>En cours</x:v>
      </x:c>
      <x:c r="Q12" s="122" t="n">
        <x:f>COUNTIF($N$12:$N$21,"En cours")</x:f>
        <x:v>1</x:v>
      </x:c>
    </x:row>
    <x:row r="13">
      <x:c r="A13" s="48" t="n">
        <x:v>2</x:v>
      </x:c>
      <x:c r="B13" s="48" t="str">
        <x:v>Découpe</x:v>
      </x:c>
      <x:c r="C13" s="48" t="str">
        <x:v>Atelier A</x:v>
      </x:c>
      <x:c r="D13" s="48" t="str">
        <x:v>Sara</x:v>
      </x:c>
      <x:c r="E13" s="71" t="n">
        <x:v>46196.385416666664</x:v>
      </x:c>
      <x:c r="F13" s="71" t="n">
        <x:v>46196.5</x:v>
      </x:c>
      <x:c r="G13" s="87" t="n">
        <x:v>2.5</x:v>
      </x:c>
      <x:c r="H13" s="87" t="n">
        <x:v>500</x:v>
      </x:c>
      <x:c r="I13" s="87" t="n">
        <x:v>495</x:v>
      </x:c>
      <x:c r="J13" s="87" t="n">
        <x:v>5</x:v>
      </x:c>
      <x:c r="K13" s="85" t="n">
        <x:f>IF(AND(E13&lt;&gt;"",F13&lt;&gt;""),(F13-E13)*24,0)</x:f>
        <x:v>2.7500000000582077</x:v>
      </x:c>
      <x:c r="L13" s="85" t="n">
        <x:f>K13-G13</x:f>
        <x:v>0.25000000005820766</x:v>
      </x:c>
      <x:c r="M13" s="48" t="str">
        <x:v>5 pièces avec bavures</x:v>
      </x:c>
      <x:c r="N13" s="48" t="str">
        <x:v>Terminé</x:v>
      </x:c>
      <x:c r="P13" s="122" t="str">
        <x:v>Non démarré</x:v>
      </x:c>
      <x:c r="Q13" s="122" t="n">
        <x:f>COUNTIF($N$12:$N$21,"Non démarré")</x:f>
        <x:v>5</x:v>
      </x:c>
    </x:row>
    <x:row r="14">
      <x:c r="A14" s="48" t="n">
        <x:v>3</x:v>
      </x:c>
      <x:c r="B14" s="48" t="str">
        <x:v>Perçage</x:v>
      </x:c>
      <x:c r="C14" s="48" t="str">
        <x:v>Atelier B</x:v>
      </x:c>
      <x:c r="D14" s="48" t="str">
        <x:v>Karim</x:v>
      </x:c>
      <x:c r="E14" s="71" t="n">
        <x:v>46196.541666666664</x:v>
      </x:c>
      <x:c r="F14" s="71" t="n">
        <x:v>46196.666666666664</x:v>
      </x:c>
      <x:c r="G14" s="87" t="n">
        <x:v>3</x:v>
      </x:c>
      <x:c r="H14" s="87" t="n">
        <x:v>495</x:v>
      </x:c>
      <x:c r="I14" s="87" t="n">
        <x:v>490</x:v>
      </x:c>
      <x:c r="J14" s="87" t="n">
        <x:v>5</x:v>
      </x:c>
      <x:c r="K14" s="85" t="n">
        <x:f>IF(AND(E14&lt;&gt;"",F14&lt;&gt;""),(F14-E14)*24,0)</x:f>
        <x:v>3</x:v>
      </x:c>
      <x:c r="L14" s="85" t="n">
        <x:f>K14-G14</x:f>
        <x:v>0</x:v>
      </x:c>
      <x:c r="M14" s="48" t="str">
        <x:v>Contrôle gabarit OK</x:v>
      </x:c>
      <x:c r="N14" s="48" t="str">
        <x:v>Terminé</x:v>
      </x:c>
      <x:c r="P14" s="122" t="str">
        <x:v>Bloqué</x:v>
      </x:c>
      <x:c r="Q14" s="122" t="n">
        <x:f>COUNTIF($N$12:$N$21,"Bloqué")</x:f>
        <x:v>1</x:v>
      </x:c>
    </x:row>
    <x:row r="15">
      <x:c r="A15" s="48" t="n">
        <x:v>4</x:v>
      </x:c>
      <x:c r="B15" s="48" t="str">
        <x:v>Pliage</x:v>
      </x:c>
      <x:c r="C15" s="48" t="str">
        <x:v>Atelier C</x:v>
      </x:c>
      <x:c r="D15" s="48" t="str">
        <x:v>Nadia</x:v>
      </x:c>
      <x:c r="E15" s="71" t="n">
        <x:v>46197.333333333336</x:v>
      </x:c>
      <x:c r="F15" s="71" t="n">
        <x:v>46197.458333333336</x:v>
      </x:c>
      <x:c r="G15" s="87" t="n">
        <x:v>3</x:v>
      </x:c>
      <x:c r="H15" s="87" t="n">
        <x:v>490</x:v>
      </x:c>
      <x:c r="I15" s="87" t="n">
        <x:v>0</x:v>
      </x:c>
      <x:c r="J15" s="87" t="n">
        <x:v>0</x:v>
      </x:c>
      <x:c r="K15" s="85" t="n">
        <x:f>IF(AND(E15&lt;&gt;"",F15&lt;&gt;""),(F15-E15)*24,0)</x:f>
        <x:v>3</x:v>
      </x:c>
      <x:c r="L15" s="85" t="n">
        <x:f>K15-G15</x:f>
        <x:v>0</x:v>
      </x:c>
      <x:c r="M15" s="48" t="str">
        <x:v>En attente lancement</x:v>
      </x:c>
      <x:c r="N15" s="48" t="str">
        <x:v>En cours</x:v>
      </x:c>
    </x:row>
    <x:row r="16">
      <x:c r="A16" s="48" t="n">
        <x:v>5</x:v>
      </x:c>
      <x:c r="B16" s="48" t="str">
        <x:v>Soudure</x:v>
      </x:c>
      <x:c r="C16" s="48" t="str">
        <x:v>Atelier D</x:v>
      </x:c>
      <x:c r="D16" s="48" t="str">
        <x:v>Amine</x:v>
      </x:c>
      <x:c r="E16" s="71"/>
      <x:c r="F16" s="71"/>
      <x:c r="G16" s="87" t="n">
        <x:v>4</x:v>
      </x:c>
      <x:c r="H16" s="87" t="n">
        <x:v>490</x:v>
      </x:c>
      <x:c r="I16" s="87" t="n">
        <x:v>0</x:v>
      </x:c>
      <x:c r="J16" s="87" t="n">
        <x:v>0</x:v>
      </x:c>
      <x:c r="K16" s="85" t="n">
        <x:f>IF(AND(E16&lt;&gt;"",F16&lt;&gt;""),(F16-E16)*24,0)</x:f>
        <x:v>0</x:v>
      </x:c>
      <x:c r="L16" s="85" t="n">
        <x:f>K16-G16</x:f>
        <x:v>-4</x:v>
      </x:c>
      <x:c r="M16" s="48" t="str"/>
      <x:c r="N16" s="48" t="str">
        <x:v>Non démarré</x:v>
      </x:c>
    </x:row>
    <x:row r="17">
      <x:c r="A17" s="48" t="n">
        <x:v>6</x:v>
      </x:c>
      <x:c r="B17" s="48" t="str">
        <x:v>Ébavurage</x:v>
      </x:c>
      <x:c r="C17" s="48" t="str">
        <x:v>Finition</x:v>
      </x:c>
      <x:c r="D17" s="48" t="str">
        <x:v>Omar</x:v>
      </x:c>
      <x:c r="E17" s="71"/>
      <x:c r="F17" s="71"/>
      <x:c r="G17" s="87" t="n">
        <x:v>2</x:v>
      </x:c>
      <x:c r="H17" s="87" t="n">
        <x:v>490</x:v>
      </x:c>
      <x:c r="I17" s="87" t="n">
        <x:v>0</x:v>
      </x:c>
      <x:c r="J17" s="87" t="n">
        <x:v>0</x:v>
      </x:c>
      <x:c r="K17" s="85" t="n">
        <x:f>IF(AND(E17&lt;&gt;"",F17&lt;&gt;""),(F17-E17)*24,0)</x:f>
        <x:v>0</x:v>
      </x:c>
      <x:c r="L17" s="85" t="n">
        <x:f>K17-G17</x:f>
        <x:v>-2</x:v>
      </x:c>
      <x:c r="M17" s="48" t="str"/>
      <x:c r="N17" s="48" t="str">
        <x:v>Non démarré</x:v>
      </x:c>
    </x:row>
    <x:row r="18">
      <x:c r="A18" s="48" t="n">
        <x:v>7</x:v>
      </x:c>
      <x:c r="B18" s="48" t="str">
        <x:v>Contrôle dimensionnel</x:v>
      </x:c>
      <x:c r="C18" s="48" t="str">
        <x:v>Qualité</x:v>
      </x:c>
      <x:c r="D18" s="48" t="str">
        <x:v>Meryem</x:v>
      </x:c>
      <x:c r="E18" s="71"/>
      <x:c r="F18" s="71"/>
      <x:c r="G18" s="87" t="n">
        <x:v>1.5</x:v>
      </x:c>
      <x:c r="H18" s="87" t="n">
        <x:v>490</x:v>
      </x:c>
      <x:c r="I18" s="87" t="n">
        <x:v>0</x:v>
      </x:c>
      <x:c r="J18" s="87" t="n">
        <x:v>0</x:v>
      </x:c>
      <x:c r="K18" s="85" t="n">
        <x:f>IF(AND(E18&lt;&gt;"",F18&lt;&gt;""),(F18-E18)*24,0)</x:f>
        <x:v>0</x:v>
      </x:c>
      <x:c r="L18" s="85" t="n">
        <x:f>K18-G18</x:f>
        <x:v>-1.5</x:v>
      </x:c>
      <x:c r="M18" s="48" t="str"/>
      <x:c r="N18" s="48" t="str">
        <x:v>Non démarré</x:v>
      </x:c>
    </x:row>
    <x:row r="19">
      <x:c r="A19" s="48" t="n">
        <x:v>8</x:v>
      </x:c>
      <x:c r="B19" s="48" t="str">
        <x:v>Contrôle aspect</x:v>
      </x:c>
      <x:c r="C19" s="48" t="str">
        <x:v>Qualité</x:v>
      </x:c>
      <x:c r="D19" s="48" t="str">
        <x:v>Meryem</x:v>
      </x:c>
      <x:c r="E19" s="71"/>
      <x:c r="F19" s="71"/>
      <x:c r="G19" s="87" t="n">
        <x:v>1</x:v>
      </x:c>
      <x:c r="H19" s="87" t="n">
        <x:v>490</x:v>
      </x:c>
      <x:c r="I19" s="87" t="n">
        <x:v>0</x:v>
      </x:c>
      <x:c r="J19" s="87" t="n">
        <x:v>0</x:v>
      </x:c>
      <x:c r="K19" s="85" t="n">
        <x:f>IF(AND(E19&lt;&gt;"",F19&lt;&gt;""),(F19-E19)*24,0)</x:f>
        <x:v>0</x:v>
      </x:c>
      <x:c r="L19" s="85" t="n">
        <x:f>K19-G19</x:f>
        <x:v>-1</x:v>
      </x:c>
      <x:c r="M19" s="48" t="str"/>
      <x:c r="N19" s="48" t="str">
        <x:v>Non démarré</x:v>
      </x:c>
    </x:row>
    <x:row r="20">
      <x:c r="A20" s="48" t="n">
        <x:v>9</x:v>
      </x:c>
      <x:c r="B20" s="48" t="str">
        <x:v>Conditionnement</x:v>
      </x:c>
      <x:c r="C20" s="48" t="str">
        <x:v>Logistique</x:v>
      </x:c>
      <x:c r="D20" s="48" t="str">
        <x:v>Imane</x:v>
      </x:c>
      <x:c r="E20" s="71"/>
      <x:c r="F20" s="71"/>
      <x:c r="G20" s="87" t="n">
        <x:v>1.5</x:v>
      </x:c>
      <x:c r="H20" s="87" t="n">
        <x:v>490</x:v>
      </x:c>
      <x:c r="I20" s="87" t="n">
        <x:v>0</x:v>
      </x:c>
      <x:c r="J20" s="87" t="n">
        <x:v>0</x:v>
      </x:c>
      <x:c r="K20" s="85" t="n">
        <x:f>IF(AND(E20&lt;&gt;"",F20&lt;&gt;""),(F20-E20)*24,0)</x:f>
        <x:v>0</x:v>
      </x:c>
      <x:c r="L20" s="85" t="n">
        <x:f>K20-G20</x:f>
        <x:v>-1.5</x:v>
      </x:c>
      <x:c r="M20" s="48" t="str"/>
      <x:c r="N20" s="48" t="str">
        <x:v>Non démarré</x:v>
      </x:c>
    </x:row>
    <x:row r="21">
      <x:c r="A21" s="48" t="n">
        <x:v>10</x:v>
      </x:c>
      <x:c r="B21" s="48" t="str">
        <x:v>Libération OF</x:v>
      </x:c>
      <x:c r="C21" s="48" t="str">
        <x:v>Qualité</x:v>
      </x:c>
      <x:c r="D21" s="48" t="str">
        <x:v>Chef atelier</x:v>
      </x:c>
      <x:c r="E21" s="71"/>
      <x:c r="F21" s="71"/>
      <x:c r="G21" s="87" t="n">
        <x:v>0.5</x:v>
      </x:c>
      <x:c r="H21" s="87" t="n">
        <x:v>490</x:v>
      </x:c>
      <x:c r="I21" s="87" t="n">
        <x:v>0</x:v>
      </x:c>
      <x:c r="J21" s="87" t="n">
        <x:v>0</x:v>
      </x:c>
      <x:c r="K21" s="85" t="n">
        <x:f>IF(AND(E21&lt;&gt;"",F21&lt;&gt;""),(F21-E21)*24,0)</x:f>
        <x:v>0</x:v>
      </x:c>
      <x:c r="L21" s="85" t="n">
        <x:f>K21-G21</x:f>
        <x:v>-0.5</x:v>
      </x:c>
      <x:c r="M21" s="48" t="str"/>
      <x:c r="N21" s="48" t="str">
        <x:v>Bloqué</x:v>
      </x:c>
    </x:row>
    <x:row r="22">
      <x:c r="A22" s="89"/>
      <x:c r="B22" s="89"/>
      <x:c r="C22" s="89"/>
      <x:c r="D22" s="89"/>
      <x:c r="E22" s="89"/>
      <x:c r="F22" s="89"/>
      <x:c r="G22" s="89"/>
      <x:c r="H22" s="89"/>
      <x:c r="I22" s="89"/>
      <x:c r="J22" s="89"/>
      <x:c r="K22" s="89"/>
      <x:c r="L22" s="89"/>
      <x:c r="M22" s="89"/>
      <x:c r="N22" s="89"/>
    </x:row>
    <x:row r="23">
      <x:c r="A23" s="89"/>
      <x:c r="B23" s="89"/>
      <x:c r="C23" s="89"/>
      <x:c r="D23" s="89"/>
      <x:c r="E23" s="89"/>
      <x:c r="F23" s="89"/>
      <x:c r="G23" s="89"/>
      <x:c r="H23" s="89"/>
      <x:c r="I23" s="89"/>
      <x:c r="J23" s="89"/>
      <x:c r="K23" s="89"/>
      <x:c r="L23" s="89"/>
      <x:c r="M23" s="89"/>
      <x:c r="N23" s="89"/>
    </x:row>
    <x:row r="24">
      <x:c r="A24" s="101" t="str">
        <x:v>CONTRÔLE QUALITÉ FINAL</x:v>
      </x:c>
      <x:c r="B24" s="101" t="str"/>
      <x:c r="C24" s="101" t="str"/>
      <x:c r="D24" s="101" t="str"/>
      <x:c r="E24" s="101" t="str"/>
      <x:c r="F24" s="89"/>
      <x:c r="G24" s="102" t="str">
        <x:v>TRAÇABILITÉ DES LOTS ET VISA</x:v>
      </x:c>
      <x:c r="H24" s="102" t="str"/>
      <x:c r="I24" s="102" t="str"/>
      <x:c r="J24" s="102" t="str"/>
      <x:c r="K24" s="102" t="str"/>
      <x:c r="L24" s="102" t="str"/>
      <x:c r="M24" s="102" t="str"/>
      <x:c r="N24" s="102" t="str"/>
    </x:row>
    <x:row r="25">
      <x:c r="A25" s="103" t="str">
        <x:v>Point contrôlé</x:v>
      </x:c>
      <x:c r="B25" s="103" t="str">
        <x:v>Critère</x:v>
      </x:c>
      <x:c r="C25" s="103" t="str">
        <x:v>Résultat</x:v>
      </x:c>
      <x:c r="D25" s="103" t="str">
        <x:v>NC détectée</x:v>
      </x:c>
      <x:c r="E25" s="103" t="str">
        <x:v>Action corrective</x:v>
      </x:c>
      <x:c r="F25" s="89"/>
      <x:c r="G25" s="104" t="str">
        <x:v>Lot matière</x:v>
      </x:c>
      <x:c r="H25" s="104" t="str">
        <x:v>N° bon réception</x:v>
      </x:c>
      <x:c r="I25" s="104" t="str">
        <x:v>Certificat matière</x:v>
      </x:c>
      <x:c r="J25" s="104" t="str">
        <x:v>Date contrôle</x:v>
      </x:c>
      <x:c r="K25" s="104" t="str">
        <x:v>Visa opérateur</x:v>
      </x:c>
      <x:c r="L25" s="104" t="str">
        <x:v>Visa qualité</x:v>
      </x:c>
      <x:c r="M25" s="104" t="str">
        <x:v>Décision</x:v>
      </x:c>
      <x:c r="N25" s="104" t="str">
        <x:v>Commentaire</x:v>
      </x:c>
    </x:row>
    <x:row r="26">
      <x:c r="A26" s="89" t="str">
        <x:v>Dimensions</x:v>
      </x:c>
      <x:c r="B26" s="89" t="str">
        <x:v>Tolérance plan</x:v>
      </x:c>
      <x:c r="C26" s="89" t="str">
        <x:v>Conforme</x:v>
      </x:c>
      <x:c r="D26" s="89" t="str">
        <x:v>Non</x:v>
      </x:c>
      <x:c r="E26" s="89" t="str"/>
      <x:c r="F26" s="89"/>
      <x:c r="G26" s="89" t="str">
        <x:v>LOT-MAT-0626</x:v>
      </x:c>
      <x:c r="H26" s="89" t="str">
        <x:v>BR-2026-145</x:v>
      </x:c>
      <x:c r="I26" s="89" t="str">
        <x:v>Oui</x:v>
      </x:c>
      <x:c r="J26" s="89" t="n">
        <x:v>46196</x:v>
      </x:c>
      <x:c r="K26" s="89" t="str">
        <x:v>Yassine</x:v>
      </x:c>
      <x:c r="L26" s="89" t="str">
        <x:v>Meryem</x:v>
      </x:c>
      <x:c r="M26" s="89" t="str">
        <x:v>Accepté</x:v>
      </x:c>
      <x:c r="N26" s="89" t="str">
        <x:v>Certificat archivé</x:v>
      </x:c>
    </x:row>
    <x:row r="27">
      <x:c r="A27" s="89" t="str">
        <x:v>Aspect surface</x:v>
      </x:c>
      <x:c r="B27" s="89" t="str">
        <x:v>Sans rayures majeures</x:v>
      </x:c>
      <x:c r="C27" s="89" t="str">
        <x:v>Conforme</x:v>
      </x:c>
      <x:c r="D27" s="89" t="str">
        <x:v>Non</x:v>
      </x:c>
      <x:c r="E27" s="89" t="str"/>
      <x:c r="F27" s="89"/>
      <x:c r="G27" s="89"/>
      <x:c r="H27" s="89"/>
      <x:c r="I27" s="89"/>
      <x:c r="J27" s="89"/>
      <x:c r="K27" s="89"/>
      <x:c r="L27" s="89"/>
      <x:c r="M27" s="89"/>
      <x:c r="N27" s="89"/>
    </x:row>
    <x:row r="28">
      <x:c r="A28" s="89" t="str">
        <x:v>Étiquetage</x:v>
      </x:c>
      <x:c r="B28" s="89" t="str">
        <x:v>Référence + lot visibles</x:v>
      </x:c>
      <x:c r="C28" s="89" t="str">
        <x:v>À vérifier</x:v>
      </x:c>
      <x:c r="D28" s="89" t="str">
        <x:v>Oui</x:v>
      </x:c>
      <x:c r="E28" s="89" t="str">
        <x:v>Contrôle étiquette avant emballage</x:v>
      </x:c>
      <x:c r="F28" s="89"/>
      <x:c r="G28" s="89"/>
      <x:c r="H28" s="89"/>
      <x:c r="I28" s="89"/>
      <x:c r="J28" s="89"/>
      <x:c r="K28" s="89"/>
      <x:c r="L28" s="89"/>
      <x:c r="M28" s="89"/>
      <x:c r="N28" s="89"/>
    </x:row>
    <x:row r="29">
      <x:c r="A29" s="89" t="str">
        <x:v>Conditionnement</x:v>
      </x:c>
      <x:c r="B29" s="89" t="str">
        <x:v>Protection complète</x:v>
      </x:c>
      <x:c r="C29" s="89" t="str">
        <x:v>À vérifier</x:v>
      </x:c>
      <x:c r="D29" s="89" t="str">
        <x:v>Non</x:v>
      </x:c>
      <x:c r="E29" s="89" t="str"/>
      <x:c r="F29" s="89"/>
      <x:c r="G29" s="89"/>
      <x:c r="H29" s="89"/>
      <x:c r="I29" s="89"/>
      <x:c r="J29" s="89"/>
      <x:c r="K29" s="89"/>
      <x:c r="L29" s="89"/>
      <x:c r="M29" s="89"/>
      <x:c r="N29" s="89"/>
    </x:row>
    <x:row r="30">
      <x:c r="A30" s="89"/>
      <x:c r="B30" s="89"/>
      <x:c r="C30" s="89"/>
      <x:c r="D30" s="89"/>
      <x:c r="E30" s="89"/>
      <x:c r="F30" s="89"/>
      <x:c r="G30" s="89"/>
      <x:c r="H30" s="89"/>
      <x:c r="I30" s="89"/>
      <x:c r="J30" s="89"/>
      <x:c r="K30" s="89"/>
      <x:c r="L30" s="89"/>
      <x:c r="M30" s="89"/>
      <x:c r="N30" s="89"/>
    </x:row>
    <x:row r="47">
      <x:c r="A47" s="163" t="str">
        <x:v>Mode d’emploi : renseigner les champs bleus, sélectionner le statut dans la liste déroulante, saisir les quantités et les dates. Les KPI, écarts horaires et graphiques se mettent à jour automatiquement. Ce modèle convient au suivi OF, à la traçabilité atelier, au contrôle qualité et aux audits internes.</x:v>
      </x:c>
      <x:c r="B47" s="163"/>
      <x:c r="C47" s="163"/>
      <x:c r="D47" s="163"/>
      <x:c r="E47" s="163"/>
      <x:c r="F47" s="163"/>
      <x:c r="G47" s="163"/>
      <x:c r="H47" s="163"/>
      <x:c r="I47" s="163"/>
      <x:c r="J47" s="163"/>
      <x:c r="K47" s="163"/>
      <x:c r="L47" s="163"/>
      <x:c r="M47" s="163"/>
      <x:c r="N47" s="163"/>
    </x:row>
    <x:row r="48">
      <x:c r="A48" s="163"/>
      <x:c r="B48" s="163"/>
      <x:c r="C48" s="163"/>
      <x:c r="D48" s="163"/>
      <x:c r="E48" s="163"/>
      <x:c r="F48" s="163"/>
      <x:c r="G48" s="163"/>
      <x:c r="H48" s="163"/>
      <x:c r="I48" s="163"/>
      <x:c r="J48" s="163"/>
      <x:c r="K48" s="163"/>
      <x:c r="L48" s="163"/>
      <x:c r="M48" s="163"/>
      <x:c r="N48" s="163"/>
    </x:row>
    <x:row r="49">
      <x:c r="A49" s="163"/>
      <x:c r="B49" s="163"/>
      <x:c r="C49" s="163"/>
      <x:c r="D49" s="163"/>
      <x:c r="E49" s="163"/>
      <x:c r="F49" s="163"/>
      <x:c r="G49" s="163"/>
      <x:c r="H49" s="163"/>
      <x:c r="I49" s="163"/>
      <x:c r="J49" s="163"/>
      <x:c r="K49" s="163"/>
      <x:c r="L49" s="163"/>
      <x:c r="M49" s="163"/>
      <x:c r="N49" s="163"/>
    </x:row>
  </x:sheetData>
  <x:mergeCells>
    <x:mergeCell ref="A1:N2"/>
    <x:mergeCell ref="A24:E24"/>
    <x:mergeCell ref="G24:N24"/>
    <x:mergeCell ref="A47:N49"/>
  </x:mergeCells>
  <x:conditionalFormatting sqref="N12:N21">
    <x:cfRule type="expression" dxfId="0" priority="1">
      <x:formula>N12="Terminé"</x:formula>
    </x:cfRule>
    <x:cfRule type="expression" dxfId="1" priority="2">
      <x:formula>N12="En cours"</x:formula>
    </x:cfRule>
    <x:cfRule type="expression" dxfId="2" priority="3">
      <x:formula>N12="Bloqué"</x:formula>
    </x:cfRule>
    <x:cfRule type="expression" dxfId="3" priority="4">
      <x:formula>N12="Non démarré"</x:formula>
    </x:cfRule>
  </x:conditionalFormatting>
  <x:conditionalFormatting sqref="L12:L21">
    <x:cfRule type="cellIs" dxfId="4" priority="5" operator="greaterThan">
      <x:formula>0</x:formula>
    </x:cfRule>
    <x:cfRule type="cellIs" dxfId="5" priority="6" operator="lessThanOrEqual">
      <x:formula>0</x:formula>
    </x:cfRule>
  </x:conditionalFormatting>
  <x:conditionalFormatting sqref="K5:K5">
    <x:cfRule type="dataBar" priority="7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{D33C61C9-42F5-B0C7-26B8-67A3A7FF995F}</x14:id>
        </x:ext>
      </x:extLst>
    </x:cfRule>
  </x:conditionalFormatting>
  <x:dataValidations count="3">
    <x:dataValidation type="list" sqref="N12:N21">
      <x:formula1>Listes!$A$2:$A$5</x:formula1>
    </x:dataValidation>
    <x:dataValidation type="list" sqref="C26:C29">
      <x:formula1>Listes!$B$2:$B$5</x:formula1>
    </x:dataValidation>
    <x:dataValidation type="list" sqref="M26">
      <x:formula1>Listes!$B$2:$B$6</x:formula1>
    </x:dataValidation>
  </x:dataValidations>
  <x:pageMargins left="0.7" right="0.7" top="0.75" bottom="0.75" header="0.3" footer="0.3"/>
  <x:drawing xmlns:r="http://schemas.openxmlformats.org/officeDocument/2006/relationships" r:id="Rfe39295b6c704129"/>
  <x:tableParts count="3">
    <x:tablePart xmlns:r="http://schemas.openxmlformats.org/officeDocument/2006/relationships" r:id="R81fa2cf59d5643d0"/>
    <x:tablePart xmlns:r="http://schemas.openxmlformats.org/officeDocument/2006/relationships" r:id="Rf806a70620804e3d"/>
    <x:tablePart xmlns:r="http://schemas.openxmlformats.org/officeDocument/2006/relationships" r:id="R715adb2c69334ecd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D33C61C9-42F5-B0C7-26B8-67A3A7FF995F}">
            <x14:dataBar gradient="1">
              <x14:cfvo type="min"/>
              <x14:cfvo type="max"/>
              <x14:fillColor rgb="FF22C55E"/>
            </x14:dataBar>
          </x14:cfRule>
          <xm:sqref>K5:K5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</x:cols>
  <x:sheetData>
    <x:row r="1">
      <x:c r="A1" s="125" t="str">
        <x:v>Statuts</x:v>
      </x:c>
      <x:c r="B1" s="125" t="str">
        <x:v>Résultats</x:v>
      </x:c>
    </x:row>
    <x:row r="2">
      <x:c r="A2" t="str">
        <x:v>Non démarré</x:v>
      </x:c>
      <x:c r="B2" t="str">
        <x:v>Conforme</x:v>
      </x:c>
    </x:row>
    <x:row r="3">
      <x:c r="A3" t="str">
        <x:v>En cours</x:v>
      </x:c>
      <x:c r="B3" t="str">
        <x:v>Non conforme</x:v>
      </x:c>
    </x:row>
    <x:row r="4">
      <x:c r="A4" t="str">
        <x:v>Terminé</x:v>
      </x:c>
      <x:c r="B4" t="str">
        <x:v>À vérifier</x:v>
      </x:c>
    </x:row>
    <x:row r="5">
      <x:c r="A5" t="str">
        <x:v>Bloqué</x:v>
      </x:c>
      <x:c r="B5" t="str">
        <x:v>Bloqué</x:v>
      </x:c>
    </x:row>
    <x:row r="6">
      <x:c r="B6" t="str">
        <x:v>Accepté</x:v>
      </x:c>
    </x:row>
  </x:sheetData>
  <x:pageMargins left="0.7" right="0.7" top="0.75" bottom="0.75" header="0.3" footer="0.3"/>
</x:worksheet>
</file>