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Mode d’emploi" sheetId="1" r:id="rId1"/>
    <sheet name="Checklist" sheetId="2" r:id="rId2"/>
    <sheet name="Sélection fournisseurs" sheetId="3" r:id="rId3"/>
    <sheet name="Réception &amp; 3WM" sheetId="4" r:id="rId4"/>
    <sheet name="Risques &amp; conformité" sheetId="5" r:id="rId5"/>
    <sheet name="KPI &amp; suivi" sheetId="6" r:id="rId6"/>
  </sheets>
  <calcPr calcId="124519" fullCalcOnLoad="1"/>
</workbook>
</file>

<file path=xl/sharedStrings.xml><?xml version="1.0" encoding="utf-8"?>
<sst xmlns="http://schemas.openxmlformats.org/spreadsheetml/2006/main" count="301" uniqueCount="130">
  <si>
    <t>Rubrique</t>
  </si>
  <si>
    <t>Contenu</t>
  </si>
  <si>
    <t>Objectif</t>
  </si>
  <si>
    <t>Comment l'utiliser</t>
  </si>
  <si>
    <t>Sélection fournisseurs</t>
  </si>
  <si>
    <t>Réception &amp; 3-way match</t>
  </si>
  <si>
    <t>Risques &amp; conformité</t>
  </si>
  <si>
    <t>KPI &amp; suivi</t>
  </si>
  <si>
    <t>Bonnes pratiques</t>
  </si>
  <si>
    <t>Personnalisation</t>
  </si>
  <si>
    <t>Utiliser ce fichier comme checklist achat standard pour cadrer le besoin, sourcer, sélectionner, commander, réceptionner et payer, tout en maîtrisant les risques et les KPI.</t>
  </si>
  <si>
    <t>Dans l’onglet « Checklist », affectez un responsable et une échéance à chaque item. Mettez le statut à jour (À faire / En cours / Fait / N/A). Les échéances dépassées s’affichent en rouge si non « Fait ».</t>
  </si>
  <si>
    <t>Complétez l’onglet « Sélection fournisseurs » (score 1–5) et ajustez les poids par critère (prix, qualité, délais, service, RSE). Le classement est calculé automatiquement.</t>
  </si>
  <si>
    <t>Saisissez BC, BL et Facture dans « Réception &amp; 3WM ». La colonne « Concordance » vous signale les écarts à traiter avant paiement.</t>
  </si>
  <si>
    <t>Parcourez l’onglet « Risques &amp; conformité » (anticorruption, conflits d’intérêts, RGPD, sanctions, RSE). Conservez les preuves associées.</t>
  </si>
  <si>
    <t>Suivez la progression globale, % d’items faits, OTD (On-Time Delivery), taux de NC (non‑conformités) et économies. Vous pouvez personnaliser les formules.</t>
  </si>
  <si>
    <t>Conserver une trace (preuves), comparer ≥ 3 fournisseurs, formaliser CGA/contrat, définir Incoterms/lieu, sécuriser délais &amp; QA, pratiquer le 3-way match, évaluer le fournisseur en fin de dossier.</t>
  </si>
  <si>
    <t>Adaptez les items, ajoutez des lignes, ajustez les poids et les validations. Ce modèle est volontairement générique.</t>
  </si>
  <si>
    <t>Mode d’emploi — Checklist Achat (FR)</t>
  </si>
  <si>
    <t>Étape</t>
  </si>
  <si>
    <t>Item</t>
  </si>
  <si>
    <t>Statut</t>
  </si>
  <si>
    <t>Preuve / Lien</t>
  </si>
  <si>
    <t>Responsable</t>
  </si>
  <si>
    <t>Échéance</t>
  </si>
  <si>
    <t>Commentaires</t>
  </si>
  <si>
    <t>Besoin &amp; cadrage</t>
  </si>
  <si>
    <t>Sourcing</t>
  </si>
  <si>
    <t>Sélection</t>
  </si>
  <si>
    <t>Commande</t>
  </si>
  <si>
    <t>Réception</t>
  </si>
  <si>
    <t>Facturation &amp; paiement</t>
  </si>
  <si>
    <t>Amélioration &amp; clôture</t>
  </si>
  <si>
    <t>Expression du besoin validée (service demandeur)</t>
  </si>
  <si>
    <t>Budget disponible &amp; centre de coûts définis</t>
  </si>
  <si>
    <t>Cahier des charges (technique/fonctionnel) rédigé</t>
  </si>
  <si>
    <t>Analyse Make/Buy et alternatives</t>
  </si>
  <si>
    <t>Validation hiérarchique (demande d’achat)</t>
  </si>
  <si>
    <t>RFI/RFQ préparé et diffusé</t>
  </si>
  <si>
    <t>Shortlist ≥ 3 fournisseurs qualifiés</t>
  </si>
  <si>
    <t>NDA signé si nécessaire</t>
  </si>
  <si>
    <t>Évaluation risques (financiers, RSE, dépendance)</t>
  </si>
  <si>
    <t>Exigences qualité &amp; logistiques communiquées</t>
  </si>
  <si>
    <t>Grille de notation paramétrée (poids/critères)</t>
  </si>
  <si>
    <t>Négociation prix &amp; délais</t>
  </si>
  <si>
    <t>Conditions de paiement / INCOTERMS defined</t>
  </si>
  <si>
    <t>CGA/CGL réconciliées &amp; validées (contrat/cadre)</t>
  </si>
  <si>
    <t>Approbation finale (juridique/finance si besoin)</t>
  </si>
  <si>
    <t>Bon de commande (BC) émis &amp; envoyé</t>
  </si>
  <si>
    <t>Lieu de livraison &amp; transport/assurance précisés</t>
  </si>
  <si>
    <t>Mentions légales (TVA, SIRET, etc.)</t>
  </si>
  <si>
    <t>Plan de livraison &amp; jalons convenus</t>
  </si>
  <si>
    <t>Plan qualité / échantillons initiaux (si applicable)</t>
  </si>
  <si>
    <t>BL conforme (quantités, références)</t>
  </si>
  <si>
    <t>Contrôle qualité (AQL/critères)</t>
  </si>
  <si>
    <t>Gestion des écarts &amp; non‑conformités</t>
  </si>
  <si>
    <t>3-way match BC/BL/Facture</t>
  </si>
  <si>
    <t>Mise en stock / mise en service</t>
  </si>
  <si>
    <t>Facture conforme (mentions obligatoires)</t>
  </si>
  <si>
    <t>Bon à Payer (BAP) émis</t>
  </si>
  <si>
    <t>Escompte négocié / conditions respectées</t>
  </si>
  <si>
    <t>Paiement exécuté</t>
  </si>
  <si>
    <t>Archivage &amp; traçabilité des pièces</t>
  </si>
  <si>
    <t>Évaluation fournisseur (score)</t>
  </si>
  <si>
    <t>RETEX / leçons apprises</t>
  </si>
  <si>
    <t>Mise à jour base articles/prix</t>
  </si>
  <si>
    <t>Mise à jour KPI / panel fournisseurs</t>
  </si>
  <si>
    <t>Clôture du dossier</t>
  </si>
  <si>
    <t>Critère</t>
  </si>
  <si>
    <t>Poids (%)</t>
  </si>
  <si>
    <t>Fournisseur A</t>
  </si>
  <si>
    <t>Fournisseur B</t>
  </si>
  <si>
    <t>Fournisseur C</t>
  </si>
  <si>
    <t>Prix (TCO)</t>
  </si>
  <si>
    <t>Qualité (conformité, taux NC)</t>
  </si>
  <si>
    <t>Délais &amp; OTD</t>
  </si>
  <si>
    <t>Service &amp; SAV</t>
  </si>
  <si>
    <t>RSE &amp; conformité (éthique, environnement)</t>
  </si>
  <si>
    <t>Score pondéré</t>
  </si>
  <si>
    <t>Classement (1 = meilleur)</t>
  </si>
  <si>
    <t>Grille de sélection (adapter les poids &amp; noter 1–5)</t>
  </si>
  <si>
    <t>Réf BC</t>
  </si>
  <si>
    <t>Ligne</t>
  </si>
  <si>
    <t>Article/Réf</t>
  </si>
  <si>
    <t>Commandé</t>
  </si>
  <si>
    <t>Réceptionné</t>
  </si>
  <si>
    <t>N° BL</t>
  </si>
  <si>
    <t>Date BL</t>
  </si>
  <si>
    <t>Écart (Qté)</t>
  </si>
  <si>
    <t>N° Facture</t>
  </si>
  <si>
    <t>Montant HT</t>
  </si>
  <si>
    <t>TVA (%)</t>
  </si>
  <si>
    <t>Montant TTC</t>
  </si>
  <si>
    <t>Concordance (OK/Écart)</t>
  </si>
  <si>
    <t>BC-2025-001</t>
  </si>
  <si>
    <t>ART-001</t>
  </si>
  <si>
    <t>ART-002</t>
  </si>
  <si>
    <t>BL-7890</t>
  </si>
  <si>
    <t>FAC-5567</t>
  </si>
  <si>
    <t>Contrôle</t>
  </si>
  <si>
    <t>Statut (OK/NOK/N/A)</t>
  </si>
  <si>
    <t>Anticorruption / Cadeaux/Invitations</t>
  </si>
  <si>
    <t>Conflits d’intérêts déclarés</t>
  </si>
  <si>
    <t>KYC / solvabilité fournisseur</t>
  </si>
  <si>
    <t>Sanctions/embargos (listes) vérifiés</t>
  </si>
  <si>
    <t>RGPD (données fournisseurs) &amp; CNIL</t>
  </si>
  <si>
    <t>Clausier éthique &amp; environnement signé</t>
  </si>
  <si>
    <t>Exigences HSE / sécurité &amp; REACH/ROHS (si applicable)</t>
  </si>
  <si>
    <t>Traçabilité / auditabilité des pièces</t>
  </si>
  <si>
    <t>Indicateur</t>
  </si>
  <si>
    <t>Formule/Source</t>
  </si>
  <si>
    <t>Valeur</t>
  </si>
  <si>
    <t>Progression checklist (%)</t>
  </si>
  <si>
    <t>Items « Fait »</t>
  </si>
  <si>
    <t>Total items (hors N/A)</t>
  </si>
  <si>
    <t>OTD (livraisons à l’heure) (%)</t>
  </si>
  <si>
    <t>Taux de non-conformités (%)</t>
  </si>
  <si>
    <t>Économies réalisées (€)</t>
  </si>
  <si>
    <t>Comptage Statut=Fait / (Total - N/A)</t>
  </si>
  <si>
    <t>COUNTIF(Checklist!C:C, "Fait")</t>
  </si>
  <si>
    <t>COUNTA(Checklist!B:B) - COUNTIF(Checklist!C:C, "N/A")</t>
  </si>
  <si>
    <t>À saisir (ou calculer depuis Réception &amp; 3WM)</t>
  </si>
  <si>
    <t>À saisir (NC / livraisons)</t>
  </si>
  <si>
    <t>À saisir (négociation vs budget)</t>
  </si>
  <si>
    <t>Saisir manuellement ou relier à vos données</t>
  </si>
  <si>
    <t>Checklist achat — Processus complet</t>
  </si>
  <si>
    <t>Grille de sélection fournisseurs — Scores 1–5 et poids (%)</t>
  </si>
  <si>
    <t>Réception &amp; 3‑Way Match (BC / BL / Facture)</t>
  </si>
  <si>
    <t>Risques &amp; conformité — Contrôles clés</t>
  </si>
  <si>
    <t>KPI &amp; suivi — Progression &amp; performance achat</t>
  </si>
</sst>
</file>

<file path=xl/styles.xml><?xml version="1.0" encoding="utf-8"?>
<styleSheet xmlns="http://schemas.openxmlformats.org/spreadsheetml/2006/main">
  <numFmts count="4">
    <numFmt numFmtId="164" formatCode="dd/mm/yyyy"/>
    <numFmt numFmtId="165" formatCode="0%"/>
    <numFmt numFmtId="166" formatCode="0.00%"/>
    <numFmt numFmtId="167" formatCode="#,##0.00"/>
  </numFmts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555555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8EE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/>
    </xf>
    <xf numFmtId="0" fontId="2" fillId="2" borderId="1" xfId="0" applyFont="1" applyFill="1" applyBorder="1"/>
    <xf numFmtId="0" fontId="0" fillId="0" borderId="1" xfId="0" applyBorder="1" applyAlignment="1">
      <alignment vertical="top" wrapText="1"/>
    </xf>
    <xf numFmtId="164" fontId="0" fillId="0" borderId="1" xfId="0" applyNumberFormat="1" applyBorder="1"/>
    <xf numFmtId="165" fontId="0" fillId="0" borderId="1" xfId="0" applyNumberFormat="1" applyBorder="1"/>
    <xf numFmtId="166" fontId="0" fillId="0" borderId="1" xfId="0" applyNumberFormat="1" applyBorder="1"/>
    <xf numFmtId="0" fontId="0" fillId="0" borderId="1" xfId="0" applyBorder="1"/>
    <xf numFmtId="167" fontId="0" fillId="0" borderId="1" xfId="0" applyNumberFormat="1" applyBorder="1"/>
    <xf numFmtId="0" fontId="3" fillId="0" borderId="0" xfId="0" applyFont="1"/>
  </cellXfs>
  <cellStyles count="1">
    <cellStyle name="Normal" xfId="0" builtinId="0"/>
  </cellStyles>
  <dxfs count="4">
    <dxf>
      <fill>
        <patternFill>
          <bgColor rgb="FFFDE2E2"/>
        </patternFill>
      </fill>
    </dxf>
    <dxf>
      <fill>
        <patternFill>
          <bgColor rgb="FFFFF4CC"/>
        </patternFill>
      </fill>
    </dxf>
    <dxf>
      <fill>
        <patternFill>
          <bgColor rgb="FFE6F4EA"/>
        </patternFill>
      </fill>
    </dxf>
    <dxf>
      <fill>
        <patternFill>
          <bgColor rgb="FFEEEEE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9"/>
  <sheetViews>
    <sheetView tabSelected="1" workbookViewId="0"/>
  </sheetViews>
  <sheetFormatPr defaultRowHeight="15"/>
  <cols>
    <col min="1" max="1" width="24.7109375" customWidth="1"/>
    <col min="2" max="2" width="110.7109375" customWidth="1"/>
  </cols>
  <sheetData>
    <row r="1" spans="1:2" ht="20" customHeight="1">
      <c r="A1" s="1" t="s">
        <v>18</v>
      </c>
      <c r="B1" s="1"/>
    </row>
    <row r="2" spans="1:2" ht="36" customHeight="1">
      <c r="A2" t="s">
        <v>2</v>
      </c>
      <c r="B2" t="s">
        <v>10</v>
      </c>
    </row>
    <row r="3" spans="1:2" ht="36" customHeight="1">
      <c r="A3" t="s">
        <v>3</v>
      </c>
      <c r="B3" t="s">
        <v>11</v>
      </c>
    </row>
    <row r="4" spans="1:2" ht="36" customHeight="1">
      <c r="A4" t="s">
        <v>4</v>
      </c>
      <c r="B4" t="s">
        <v>12</v>
      </c>
    </row>
    <row r="5" spans="1:2" ht="36" customHeight="1">
      <c r="A5" t="s">
        <v>5</v>
      </c>
      <c r="B5" t="s">
        <v>13</v>
      </c>
    </row>
    <row r="6" spans="1:2" ht="36" customHeight="1">
      <c r="A6" t="s">
        <v>6</v>
      </c>
      <c r="B6" t="s">
        <v>14</v>
      </c>
    </row>
    <row r="7" spans="1:2" ht="36" customHeight="1">
      <c r="A7" t="s">
        <v>7</v>
      </c>
      <c r="B7" t="s">
        <v>15</v>
      </c>
    </row>
    <row r="8" spans="1:2" ht="36" customHeight="1">
      <c r="A8" t="s">
        <v>8</v>
      </c>
      <c r="B8" t="s">
        <v>16</v>
      </c>
    </row>
    <row r="9" spans="1:2" ht="36" customHeight="1">
      <c r="A9" t="s">
        <v>9</v>
      </c>
      <c r="B9" t="s">
        <v>17</v>
      </c>
    </row>
  </sheetData>
  <mergeCells count="1">
    <mergeCell ref="A1:B1"/>
  </mergeCells>
  <pageMargins left="0.7" right="0.7" top="0.75" bottom="0.75" header="0.3" footer="0.3"/>
  <headerFooter>
    <oddFooter>&amp;Clecoursgratuit.com — Checklist Achat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36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22.7109375" customWidth="1"/>
    <col min="2" max="2" width="58.7109375" customWidth="1"/>
    <col min="3" max="3" width="14.7109375" customWidth="1"/>
    <col min="4" max="4" width="28.7109375" customWidth="1"/>
    <col min="5" max="5" width="18.7109375" customWidth="1"/>
    <col min="6" max="6" width="12.7109375" customWidth="1"/>
    <col min="7" max="7" width="40.7109375" customWidth="1"/>
  </cols>
  <sheetData>
    <row r="1" spans="1:7">
      <c r="A1" s="1" t="s">
        <v>125</v>
      </c>
      <c r="B1" s="2" t="s">
        <v>20</v>
      </c>
      <c r="C1" s="2" t="s">
        <v>21</v>
      </c>
      <c r="D1" s="2" t="s">
        <v>22</v>
      </c>
      <c r="E1" s="2" t="s">
        <v>23</v>
      </c>
      <c r="F1" s="2" t="s">
        <v>24</v>
      </c>
      <c r="G1" s="2" t="s">
        <v>25</v>
      </c>
    </row>
    <row r="2" spans="1:7">
      <c r="A2" s="3" t="s">
        <v>26</v>
      </c>
      <c r="B2" s="3" t="s">
        <v>33</v>
      </c>
      <c r="C2" s="3"/>
      <c r="D2" s="3"/>
      <c r="E2" s="3"/>
      <c r="F2" s="4"/>
      <c r="G2" s="3"/>
    </row>
    <row r="3" spans="1:7">
      <c r="A3" s="3" t="s">
        <v>26</v>
      </c>
      <c r="B3" s="3" t="s">
        <v>34</v>
      </c>
      <c r="C3" s="3"/>
      <c r="D3" s="3"/>
      <c r="E3" s="3"/>
      <c r="F3" s="4"/>
      <c r="G3" s="3"/>
    </row>
    <row r="4" spans="1:7">
      <c r="A4" s="3" t="s">
        <v>26</v>
      </c>
      <c r="B4" s="3" t="s">
        <v>35</v>
      </c>
      <c r="C4" s="3"/>
      <c r="D4" s="3"/>
      <c r="E4" s="3"/>
      <c r="F4" s="4"/>
      <c r="G4" s="3"/>
    </row>
    <row r="5" spans="1:7">
      <c r="A5" s="3" t="s">
        <v>26</v>
      </c>
      <c r="B5" s="3" t="s">
        <v>36</v>
      </c>
      <c r="C5" s="3"/>
      <c r="D5" s="3"/>
      <c r="E5" s="3"/>
      <c r="F5" s="4"/>
      <c r="G5" s="3"/>
    </row>
    <row r="6" spans="1:7">
      <c r="A6" s="3" t="s">
        <v>26</v>
      </c>
      <c r="B6" s="3" t="s">
        <v>37</v>
      </c>
      <c r="C6" s="3"/>
      <c r="D6" s="3"/>
      <c r="E6" s="3"/>
      <c r="F6" s="4"/>
      <c r="G6" s="3"/>
    </row>
    <row r="7" spans="1:7">
      <c r="A7" s="3" t="s">
        <v>27</v>
      </c>
      <c r="B7" s="3" t="s">
        <v>38</v>
      </c>
      <c r="C7" s="3"/>
      <c r="D7" s="3"/>
      <c r="E7" s="3"/>
      <c r="F7" s="4"/>
      <c r="G7" s="3"/>
    </row>
    <row r="8" spans="1:7">
      <c r="A8" s="3" t="s">
        <v>27</v>
      </c>
      <c r="B8" s="3" t="s">
        <v>39</v>
      </c>
      <c r="C8" s="3"/>
      <c r="D8" s="3"/>
      <c r="E8" s="3"/>
      <c r="F8" s="4"/>
      <c r="G8" s="3"/>
    </row>
    <row r="9" spans="1:7">
      <c r="A9" s="3" t="s">
        <v>27</v>
      </c>
      <c r="B9" s="3" t="s">
        <v>40</v>
      </c>
      <c r="C9" s="3"/>
      <c r="D9" s="3"/>
      <c r="E9" s="3"/>
      <c r="F9" s="4"/>
      <c r="G9" s="3"/>
    </row>
    <row r="10" spans="1:7">
      <c r="A10" s="3" t="s">
        <v>27</v>
      </c>
      <c r="B10" s="3" t="s">
        <v>41</v>
      </c>
      <c r="C10" s="3"/>
      <c r="D10" s="3"/>
      <c r="E10" s="3"/>
      <c r="F10" s="4"/>
      <c r="G10" s="3"/>
    </row>
    <row r="11" spans="1:7">
      <c r="A11" s="3" t="s">
        <v>27</v>
      </c>
      <c r="B11" s="3" t="s">
        <v>42</v>
      </c>
      <c r="C11" s="3"/>
      <c r="D11" s="3"/>
      <c r="E11" s="3"/>
      <c r="F11" s="4"/>
      <c r="G11" s="3"/>
    </row>
    <row r="12" spans="1:7">
      <c r="A12" s="3" t="s">
        <v>28</v>
      </c>
      <c r="B12" s="3" t="s">
        <v>43</v>
      </c>
      <c r="C12" s="3"/>
      <c r="D12" s="3"/>
      <c r="E12" s="3"/>
      <c r="F12" s="4"/>
      <c r="G12" s="3"/>
    </row>
    <row r="13" spans="1:7">
      <c r="A13" s="3" t="s">
        <v>28</v>
      </c>
      <c r="B13" s="3" t="s">
        <v>44</v>
      </c>
      <c r="C13" s="3"/>
      <c r="D13" s="3"/>
      <c r="E13" s="3"/>
      <c r="F13" s="4"/>
      <c r="G13" s="3"/>
    </row>
    <row r="14" spans="1:7">
      <c r="A14" s="3" t="s">
        <v>28</v>
      </c>
      <c r="B14" s="3" t="s">
        <v>45</v>
      </c>
      <c r="C14" s="3"/>
      <c r="D14" s="3"/>
      <c r="E14" s="3"/>
      <c r="F14" s="4"/>
      <c r="G14" s="3"/>
    </row>
    <row r="15" spans="1:7">
      <c r="A15" s="3" t="s">
        <v>28</v>
      </c>
      <c r="B15" s="3" t="s">
        <v>46</v>
      </c>
      <c r="C15" s="3"/>
      <c r="D15" s="3"/>
      <c r="E15" s="3"/>
      <c r="F15" s="4"/>
      <c r="G15" s="3"/>
    </row>
    <row r="16" spans="1:7">
      <c r="A16" s="3" t="s">
        <v>28</v>
      </c>
      <c r="B16" s="3" t="s">
        <v>47</v>
      </c>
      <c r="C16" s="3"/>
      <c r="D16" s="3"/>
      <c r="E16" s="3"/>
      <c r="F16" s="4"/>
      <c r="G16" s="3"/>
    </row>
    <row r="17" spans="1:7">
      <c r="A17" s="3" t="s">
        <v>29</v>
      </c>
      <c r="B17" s="3" t="s">
        <v>48</v>
      </c>
      <c r="C17" s="3"/>
      <c r="D17" s="3"/>
      <c r="E17" s="3"/>
      <c r="F17" s="4"/>
      <c r="G17" s="3"/>
    </row>
    <row r="18" spans="1:7">
      <c r="A18" s="3" t="s">
        <v>29</v>
      </c>
      <c r="B18" s="3" t="s">
        <v>49</v>
      </c>
      <c r="C18" s="3"/>
      <c r="D18" s="3"/>
      <c r="E18" s="3"/>
      <c r="F18" s="4"/>
      <c r="G18" s="3"/>
    </row>
    <row r="19" spans="1:7">
      <c r="A19" s="3" t="s">
        <v>29</v>
      </c>
      <c r="B19" s="3" t="s">
        <v>50</v>
      </c>
      <c r="C19" s="3"/>
      <c r="D19" s="3"/>
      <c r="E19" s="3"/>
      <c r="F19" s="4"/>
      <c r="G19" s="3"/>
    </row>
    <row r="20" spans="1:7">
      <c r="A20" s="3" t="s">
        <v>29</v>
      </c>
      <c r="B20" s="3" t="s">
        <v>51</v>
      </c>
      <c r="C20" s="3"/>
      <c r="D20" s="3"/>
      <c r="E20" s="3"/>
      <c r="F20" s="4"/>
      <c r="G20" s="3"/>
    </row>
    <row r="21" spans="1:7">
      <c r="A21" s="3" t="s">
        <v>29</v>
      </c>
      <c r="B21" s="3" t="s">
        <v>52</v>
      </c>
      <c r="C21" s="3"/>
      <c r="D21" s="3"/>
      <c r="E21" s="3"/>
      <c r="F21" s="4"/>
      <c r="G21" s="3"/>
    </row>
    <row r="22" spans="1:7">
      <c r="A22" s="3" t="s">
        <v>30</v>
      </c>
      <c r="B22" s="3" t="s">
        <v>53</v>
      </c>
      <c r="C22" s="3"/>
      <c r="D22" s="3"/>
      <c r="E22" s="3"/>
      <c r="F22" s="4"/>
      <c r="G22" s="3"/>
    </row>
    <row r="23" spans="1:7">
      <c r="A23" s="3" t="s">
        <v>30</v>
      </c>
      <c r="B23" s="3" t="s">
        <v>54</v>
      </c>
      <c r="C23" s="3"/>
      <c r="D23" s="3"/>
      <c r="E23" s="3"/>
      <c r="F23" s="4"/>
      <c r="G23" s="3"/>
    </row>
    <row r="24" spans="1:7">
      <c r="A24" s="3" t="s">
        <v>30</v>
      </c>
      <c r="B24" s="3" t="s">
        <v>55</v>
      </c>
      <c r="C24" s="3"/>
      <c r="D24" s="3"/>
      <c r="E24" s="3"/>
      <c r="F24" s="4"/>
      <c r="G24" s="3"/>
    </row>
    <row r="25" spans="1:7">
      <c r="A25" s="3" t="s">
        <v>30</v>
      </c>
      <c r="B25" s="3" t="s">
        <v>56</v>
      </c>
      <c r="C25" s="3"/>
      <c r="D25" s="3"/>
      <c r="E25" s="3"/>
      <c r="F25" s="4"/>
      <c r="G25" s="3"/>
    </row>
    <row r="26" spans="1:7">
      <c r="A26" s="3" t="s">
        <v>30</v>
      </c>
      <c r="B26" s="3" t="s">
        <v>57</v>
      </c>
      <c r="C26" s="3"/>
      <c r="D26" s="3"/>
      <c r="E26" s="3"/>
      <c r="F26" s="4"/>
      <c r="G26" s="3"/>
    </row>
    <row r="27" spans="1:7">
      <c r="A27" s="3" t="s">
        <v>31</v>
      </c>
      <c r="B27" s="3" t="s">
        <v>58</v>
      </c>
      <c r="C27" s="3"/>
      <c r="D27" s="3"/>
      <c r="E27" s="3"/>
      <c r="F27" s="4"/>
      <c r="G27" s="3"/>
    </row>
    <row r="28" spans="1:7">
      <c r="A28" s="3" t="s">
        <v>31</v>
      </c>
      <c r="B28" s="3" t="s">
        <v>59</v>
      </c>
      <c r="C28" s="3"/>
      <c r="D28" s="3"/>
      <c r="E28" s="3"/>
      <c r="F28" s="4"/>
      <c r="G28" s="3"/>
    </row>
    <row r="29" spans="1:7">
      <c r="A29" s="3" t="s">
        <v>31</v>
      </c>
      <c r="B29" s="3" t="s">
        <v>60</v>
      </c>
      <c r="C29" s="3"/>
      <c r="D29" s="3"/>
      <c r="E29" s="3"/>
      <c r="F29" s="4"/>
      <c r="G29" s="3"/>
    </row>
    <row r="30" spans="1:7">
      <c r="A30" s="3" t="s">
        <v>31</v>
      </c>
      <c r="B30" s="3" t="s">
        <v>61</v>
      </c>
      <c r="C30" s="3"/>
      <c r="D30" s="3"/>
      <c r="E30" s="3"/>
      <c r="F30" s="4"/>
      <c r="G30" s="3"/>
    </row>
    <row r="31" spans="1:7">
      <c r="A31" s="3" t="s">
        <v>31</v>
      </c>
      <c r="B31" s="3" t="s">
        <v>62</v>
      </c>
      <c r="C31" s="3"/>
      <c r="D31" s="3"/>
      <c r="E31" s="3"/>
      <c r="F31" s="4"/>
      <c r="G31" s="3"/>
    </row>
    <row r="32" spans="1:7">
      <c r="A32" s="3" t="s">
        <v>32</v>
      </c>
      <c r="B32" s="3" t="s">
        <v>63</v>
      </c>
      <c r="C32" s="3"/>
      <c r="D32" s="3"/>
      <c r="E32" s="3"/>
      <c r="F32" s="4"/>
      <c r="G32" s="3"/>
    </row>
    <row r="33" spans="1:7">
      <c r="A33" s="3" t="s">
        <v>32</v>
      </c>
      <c r="B33" s="3" t="s">
        <v>64</v>
      </c>
      <c r="C33" s="3"/>
      <c r="D33" s="3"/>
      <c r="E33" s="3"/>
      <c r="F33" s="4"/>
      <c r="G33" s="3"/>
    </row>
    <row r="34" spans="1:7">
      <c r="A34" s="3" t="s">
        <v>32</v>
      </c>
      <c r="B34" s="3" t="s">
        <v>65</v>
      </c>
      <c r="C34" s="3"/>
      <c r="D34" s="3"/>
      <c r="E34" s="3"/>
      <c r="F34" s="4"/>
      <c r="G34" s="3"/>
    </row>
    <row r="35" spans="1:7">
      <c r="A35" s="3" t="s">
        <v>32</v>
      </c>
      <c r="B35" s="3" t="s">
        <v>66</v>
      </c>
      <c r="C35" s="3"/>
      <c r="D35" s="3"/>
      <c r="E35" s="3"/>
      <c r="F35" s="4"/>
      <c r="G35" s="3"/>
    </row>
    <row r="36" spans="1:7">
      <c r="A36" s="3" t="s">
        <v>32</v>
      </c>
      <c r="B36" s="3" t="s">
        <v>67</v>
      </c>
      <c r="C36" s="3"/>
      <c r="D36" s="3"/>
      <c r="E36" s="3"/>
      <c r="F36" s="4"/>
      <c r="G36" s="3"/>
    </row>
  </sheetData>
  <conditionalFormatting sqref="A2:G37">
    <cfRule type="expression" dxfId="0" priority="5">
      <formula>AND($G2&lt;&gt;,NOT($C2="Fait"),$G2&lt;45936)</formula>
    </cfRule>
  </conditionalFormatting>
  <conditionalFormatting sqref="C2:C37">
    <cfRule type="expression" dxfId="0" priority="1">
      <formula>$C2="À faire"</formula>
    </cfRule>
    <cfRule type="expression" dxfId="1" priority="2">
      <formula>$C2="En cours"</formula>
    </cfRule>
    <cfRule type="expression" dxfId="2" priority="3">
      <formula>$C2="Fait"</formula>
    </cfRule>
    <cfRule type="expression" dxfId="3" priority="4">
      <formula>$C2="N/A"</formula>
    </cfRule>
  </conditionalFormatting>
  <dataValidations count="1">
    <dataValidation type="list" allowBlank="1" showInputMessage="1" showErrorMessage="1" sqref="C2:C37">
      <formula1>"À faire,En cours,Fait,N/A"</formula1>
    </dataValidation>
  </dataValidations>
  <pageMargins left="0.7" right="0.7" top="0.75" bottom="0.75" header="0.3" footer="0.3"/>
  <headerFooter>
    <oddFooter>&amp;Clecoursgratuit.com — Checklist Achat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E9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42.7109375" customWidth="1"/>
    <col min="2" max="2" width="12.7109375" customWidth="1"/>
    <col min="3" max="5" width="16.7109375" customWidth="1"/>
  </cols>
  <sheetData>
    <row r="1" spans="1:5">
      <c r="A1" s="1" t="s">
        <v>126</v>
      </c>
      <c r="B1" s="2" t="s">
        <v>69</v>
      </c>
      <c r="C1" s="2" t="s">
        <v>70</v>
      </c>
      <c r="D1" s="2" t="s">
        <v>71</v>
      </c>
      <c r="E1" s="2" t="s">
        <v>72</v>
      </c>
    </row>
    <row r="2" spans="1:5">
      <c r="A2" s="3" t="s">
        <v>73</v>
      </c>
      <c r="B2" s="5">
        <v>0.35</v>
      </c>
      <c r="C2" s="3"/>
      <c r="D2" s="3"/>
      <c r="E2" s="3"/>
    </row>
    <row r="3" spans="1:5">
      <c r="A3" s="3" t="s">
        <v>74</v>
      </c>
      <c r="B3" s="5">
        <v>0.25</v>
      </c>
      <c r="C3" s="3"/>
      <c r="D3" s="3"/>
      <c r="E3" s="3"/>
    </row>
    <row r="4" spans="1:5">
      <c r="A4" s="3" t="s">
        <v>75</v>
      </c>
      <c r="B4" s="5">
        <v>0.2</v>
      </c>
      <c r="C4" s="3"/>
      <c r="D4" s="3"/>
      <c r="E4" s="3"/>
    </row>
    <row r="5" spans="1:5">
      <c r="A5" s="3" t="s">
        <v>76</v>
      </c>
      <c r="B5" s="5">
        <v>0.1</v>
      </c>
      <c r="C5" s="3"/>
      <c r="D5" s="3"/>
      <c r="E5" s="3"/>
    </row>
    <row r="6" spans="1:5">
      <c r="A6" s="3" t="s">
        <v>77</v>
      </c>
      <c r="B6" s="5">
        <v>0.1</v>
      </c>
      <c r="C6" s="3"/>
      <c r="D6" s="3"/>
      <c r="E6" s="3"/>
    </row>
    <row r="8" spans="1:5">
      <c r="A8" s="2" t="s">
        <v>78</v>
      </c>
      <c r="C8" s="6">
        <f>SUMPRODUCT(C2:C5,B2:B5)</f>
        <v>0</v>
      </c>
      <c r="D8" s="6">
        <f>SUMPRODUCT(D2:D5,B2:B5)</f>
        <v>0</v>
      </c>
      <c r="E8" s="6">
        <f>SUMPRODUCT(E2:E5,B2:B5)</f>
        <v>0</v>
      </c>
    </row>
    <row r="9" spans="1:5">
      <c r="A9" s="2" t="s">
        <v>79</v>
      </c>
      <c r="C9" s="3">
        <f>RANK.EQ(C8,$C$8:$E$8,0)</f>
        <v>0</v>
      </c>
      <c r="D9" s="3">
        <f>RANK.EQ(D8,$C$8:$E$8,0)</f>
        <v>0</v>
      </c>
      <c r="E9" s="3">
        <f>RANK.EQ(E8,$C$8:$E$8,0)</f>
        <v>0</v>
      </c>
    </row>
  </sheetData>
  <dataValidations count="5">
    <dataValidation type="whole" allowBlank="1" showInputMessage="1" showErrorMessage="1" promptTitle="Score" prompt="Entrez 1 à 5" sqref="C2:E2">
      <formula1>1</formula1>
      <formula2>5</formula2>
    </dataValidation>
    <dataValidation type="whole" allowBlank="1" showInputMessage="1" showErrorMessage="1" promptTitle="Score" prompt="Entrez 1 à 5" sqref="C3:E3">
      <formula1>1</formula1>
      <formula2>5</formula2>
    </dataValidation>
    <dataValidation type="whole" allowBlank="1" showInputMessage="1" showErrorMessage="1" promptTitle="Score" prompt="Entrez 1 à 5" sqref="C4:E4">
      <formula1>1</formula1>
      <formula2>5</formula2>
    </dataValidation>
    <dataValidation type="whole" allowBlank="1" showInputMessage="1" showErrorMessage="1" promptTitle="Score" prompt="Entrez 1 à 5" sqref="C5:E5">
      <formula1>1</formula1>
      <formula2>5</formula2>
    </dataValidation>
    <dataValidation type="whole" allowBlank="1" showInputMessage="1" showErrorMessage="1" promptTitle="Score" prompt="Entrez 1 à 5" sqref="C6:E6">
      <formula1>1</formula1>
      <formula2>5</formula2>
    </dataValidation>
  </dataValidations>
  <pageMargins left="0.7" right="0.7" top="0.75" bottom="0.75" header="0.3" footer="0.3"/>
  <headerFooter>
    <oddFooter>&amp;Clecoursgratuit.com — Checklist Achat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N51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4.7109375" customWidth="1"/>
    <col min="2" max="2" width="8.7109375" customWidth="1"/>
    <col min="3" max="3" width="22.7109375" customWidth="1"/>
    <col min="4" max="5" width="12.7109375" customWidth="1"/>
    <col min="6" max="6" width="14.7109375" customWidth="1"/>
    <col min="7" max="8" width="12.7109375" customWidth="1"/>
    <col min="9" max="9" width="14.7109375" customWidth="1"/>
    <col min="10" max="12" width="12.7109375" customWidth="1"/>
    <col min="13" max="14" width="18.7109375" customWidth="1"/>
  </cols>
  <sheetData>
    <row r="1" spans="1:14">
      <c r="A1" s="1" t="s">
        <v>127</v>
      </c>
      <c r="B1" s="2" t="s">
        <v>82</v>
      </c>
      <c r="C1" s="2" t="s">
        <v>83</v>
      </c>
      <c r="D1" s="2" t="s">
        <v>84</v>
      </c>
      <c r="E1" s="2" t="s">
        <v>85</v>
      </c>
      <c r="F1" s="2" t="s">
        <v>86</v>
      </c>
      <c r="G1" s="2" t="s">
        <v>87</v>
      </c>
      <c r="H1" s="2" t="s">
        <v>88</v>
      </c>
      <c r="I1" s="2" t="s">
        <v>89</v>
      </c>
      <c r="J1" s="2" t="s">
        <v>90</v>
      </c>
      <c r="K1" s="2" t="s">
        <v>91</v>
      </c>
      <c r="L1" s="2" t="s">
        <v>92</v>
      </c>
      <c r="M1" s="2" t="s">
        <v>93</v>
      </c>
      <c r="N1" s="2" t="s">
        <v>25</v>
      </c>
    </row>
    <row r="2" spans="1:14">
      <c r="A2" s="3" t="s">
        <v>94</v>
      </c>
      <c r="B2" s="3">
        <v>1</v>
      </c>
      <c r="C2" s="3" t="s">
        <v>95</v>
      </c>
      <c r="D2" s="7"/>
      <c r="E2" s="7"/>
      <c r="F2" s="3" t="s">
        <v>97</v>
      </c>
      <c r="G2" s="4"/>
      <c r="H2" s="3"/>
      <c r="I2" s="3" t="s">
        <v>98</v>
      </c>
      <c r="J2" s="7"/>
      <c r="K2" s="7"/>
      <c r="L2" s="3"/>
      <c r="M2" s="3"/>
      <c r="N2" s="3"/>
    </row>
    <row r="3" spans="1:14">
      <c r="A3" s="3" t="s">
        <v>94</v>
      </c>
      <c r="B3" s="3">
        <v>2</v>
      </c>
      <c r="C3" s="3" t="s">
        <v>96</v>
      </c>
      <c r="D3" s="7"/>
      <c r="E3" s="7"/>
      <c r="F3" s="3" t="s">
        <v>97</v>
      </c>
      <c r="G3" s="4"/>
      <c r="H3" s="7">
        <f>E2-D2</f>
        <v>0</v>
      </c>
      <c r="I3" s="3" t="s">
        <v>98</v>
      </c>
      <c r="J3" s="7"/>
      <c r="K3" s="7"/>
      <c r="L3" s="8">
        <f>J2*(1+K2/100)</f>
        <v>0</v>
      </c>
      <c r="M3" s="3">
        <f>IF(AND(E2&gt;=D2,J2&gt;0),"OK","Écart")</f>
        <v>0</v>
      </c>
      <c r="N3" s="3"/>
    </row>
    <row r="4" spans="1:14">
      <c r="H4" s="7">
        <f>E3-D3</f>
        <v>0</v>
      </c>
      <c r="L4" s="8">
        <f>J3*(1+K3/100)</f>
        <v>0</v>
      </c>
      <c r="M4" s="3">
        <f>IF(AND(E3&gt;=D3,J3&gt;0),"OK","Écart")</f>
        <v>0</v>
      </c>
    </row>
    <row r="5" spans="1:14">
      <c r="H5" s="7">
        <f>E4-D4</f>
        <v>0</v>
      </c>
      <c r="L5" s="8">
        <f>J4*(1+K4/100)</f>
        <v>0</v>
      </c>
      <c r="M5" s="3">
        <f>IF(AND(E4&gt;=D4,J4&gt;0),"OK","Écart")</f>
        <v>0</v>
      </c>
    </row>
    <row r="6" spans="1:14">
      <c r="H6" s="7">
        <f>E5-D5</f>
        <v>0</v>
      </c>
      <c r="L6" s="8">
        <f>J5*(1+K5/100)</f>
        <v>0</v>
      </c>
      <c r="M6" s="3">
        <f>IF(AND(E5&gt;=D5,J5&gt;0),"OK","Écart")</f>
        <v>0</v>
      </c>
    </row>
    <row r="7" spans="1:14">
      <c r="H7" s="7">
        <f>E6-D6</f>
        <v>0</v>
      </c>
      <c r="L7" s="8">
        <f>J6*(1+K6/100)</f>
        <v>0</v>
      </c>
      <c r="M7" s="3">
        <f>IF(AND(E6&gt;=D6,J6&gt;0),"OK","Écart")</f>
        <v>0</v>
      </c>
    </row>
    <row r="8" spans="1:14">
      <c r="H8" s="7">
        <f>E7-D7</f>
        <v>0</v>
      </c>
      <c r="L8" s="8">
        <f>J7*(1+K7/100)</f>
        <v>0</v>
      </c>
      <c r="M8" s="3">
        <f>IF(AND(E7&gt;=D7,J7&gt;0),"OK","Écart")</f>
        <v>0</v>
      </c>
    </row>
    <row r="9" spans="1:14">
      <c r="H9" s="7">
        <f>E8-D8</f>
        <v>0</v>
      </c>
      <c r="L9" s="8">
        <f>J8*(1+K8/100)</f>
        <v>0</v>
      </c>
      <c r="M9" s="3">
        <f>IF(AND(E8&gt;=D8,J8&gt;0),"OK","Écart")</f>
        <v>0</v>
      </c>
    </row>
    <row r="10" spans="1:14">
      <c r="H10" s="7">
        <f>E9-D9</f>
        <v>0</v>
      </c>
      <c r="L10" s="8">
        <f>J9*(1+K9/100)</f>
        <v>0</v>
      </c>
      <c r="M10" s="3">
        <f>IF(AND(E9&gt;=D9,J9&gt;0),"OK","Écart")</f>
        <v>0</v>
      </c>
    </row>
    <row r="11" spans="1:14">
      <c r="H11" s="7">
        <f>E10-D10</f>
        <v>0</v>
      </c>
      <c r="L11" s="8">
        <f>J10*(1+K10/100)</f>
        <v>0</v>
      </c>
      <c r="M11" s="3">
        <f>IF(AND(E10&gt;=D10,J10&gt;0),"OK","Écart")</f>
        <v>0</v>
      </c>
    </row>
    <row r="12" spans="1:14">
      <c r="H12" s="7">
        <f>E11-D11</f>
        <v>0</v>
      </c>
      <c r="L12" s="8">
        <f>J11*(1+K11/100)</f>
        <v>0</v>
      </c>
      <c r="M12" s="3">
        <f>IF(AND(E11&gt;=D11,J11&gt;0),"OK","Écart")</f>
        <v>0</v>
      </c>
    </row>
    <row r="13" spans="1:14">
      <c r="H13" s="7">
        <f>E12-D12</f>
        <v>0</v>
      </c>
      <c r="L13" s="8">
        <f>J12*(1+K12/100)</f>
        <v>0</v>
      </c>
      <c r="M13" s="3">
        <f>IF(AND(E12&gt;=D12,J12&gt;0),"OK","Écart")</f>
        <v>0</v>
      </c>
    </row>
    <row r="14" spans="1:14">
      <c r="H14" s="7">
        <f>E13-D13</f>
        <v>0</v>
      </c>
      <c r="L14" s="8">
        <f>J13*(1+K13/100)</f>
        <v>0</v>
      </c>
      <c r="M14" s="3">
        <f>IF(AND(E13&gt;=D13,J13&gt;0),"OK","Écart")</f>
        <v>0</v>
      </c>
    </row>
    <row r="15" spans="1:14">
      <c r="H15" s="7">
        <f>E14-D14</f>
        <v>0</v>
      </c>
      <c r="L15" s="8">
        <f>J14*(1+K14/100)</f>
        <v>0</v>
      </c>
      <c r="M15" s="3">
        <f>IF(AND(E14&gt;=D14,J14&gt;0),"OK","Écart")</f>
        <v>0</v>
      </c>
    </row>
    <row r="16" spans="1:14">
      <c r="H16" s="7">
        <f>E15-D15</f>
        <v>0</v>
      </c>
      <c r="L16" s="8">
        <f>J15*(1+K15/100)</f>
        <v>0</v>
      </c>
      <c r="M16" s="3">
        <f>IF(AND(E15&gt;=D15,J15&gt;0),"OK","Écart")</f>
        <v>0</v>
      </c>
    </row>
    <row r="17" spans="8:13">
      <c r="H17" s="7">
        <f>E16-D16</f>
        <v>0</v>
      </c>
      <c r="L17" s="8">
        <f>J16*(1+K16/100)</f>
        <v>0</v>
      </c>
      <c r="M17" s="3">
        <f>IF(AND(E16&gt;=D16,J16&gt;0),"OK","Écart")</f>
        <v>0</v>
      </c>
    </row>
    <row r="18" spans="8:13">
      <c r="H18" s="7">
        <f>E17-D17</f>
        <v>0</v>
      </c>
      <c r="L18" s="8">
        <f>J17*(1+K17/100)</f>
        <v>0</v>
      </c>
      <c r="M18" s="3">
        <f>IF(AND(E17&gt;=D17,J17&gt;0),"OK","Écart")</f>
        <v>0</v>
      </c>
    </row>
    <row r="19" spans="8:13">
      <c r="H19" s="7">
        <f>E18-D18</f>
        <v>0</v>
      </c>
      <c r="L19" s="8">
        <f>J18*(1+K18/100)</f>
        <v>0</v>
      </c>
      <c r="M19" s="3">
        <f>IF(AND(E18&gt;=D18,J18&gt;0),"OK","Écart")</f>
        <v>0</v>
      </c>
    </row>
    <row r="20" spans="8:13">
      <c r="H20" s="7">
        <f>E19-D19</f>
        <v>0</v>
      </c>
      <c r="L20" s="8">
        <f>J19*(1+K19/100)</f>
        <v>0</v>
      </c>
      <c r="M20" s="3">
        <f>IF(AND(E19&gt;=D19,J19&gt;0),"OK","Écart")</f>
        <v>0</v>
      </c>
    </row>
    <row r="21" spans="8:13">
      <c r="H21" s="7">
        <f>E20-D20</f>
        <v>0</v>
      </c>
      <c r="L21" s="8">
        <f>J20*(1+K20/100)</f>
        <v>0</v>
      </c>
      <c r="M21" s="3">
        <f>IF(AND(E20&gt;=D20,J20&gt;0),"OK","Écart")</f>
        <v>0</v>
      </c>
    </row>
    <row r="22" spans="8:13">
      <c r="H22" s="7">
        <f>E21-D21</f>
        <v>0</v>
      </c>
      <c r="L22" s="8">
        <f>J21*(1+K21/100)</f>
        <v>0</v>
      </c>
      <c r="M22" s="3">
        <f>IF(AND(E21&gt;=D21,J21&gt;0),"OK","Écart")</f>
        <v>0</v>
      </c>
    </row>
    <row r="23" spans="8:13">
      <c r="H23" s="7">
        <f>E22-D22</f>
        <v>0</v>
      </c>
      <c r="L23" s="8">
        <f>J22*(1+K22/100)</f>
        <v>0</v>
      </c>
      <c r="M23" s="3">
        <f>IF(AND(E22&gt;=D22,J22&gt;0),"OK","Écart")</f>
        <v>0</v>
      </c>
    </row>
    <row r="24" spans="8:13">
      <c r="H24" s="7">
        <f>E23-D23</f>
        <v>0</v>
      </c>
      <c r="L24" s="8">
        <f>J23*(1+K23/100)</f>
        <v>0</v>
      </c>
      <c r="M24" s="3">
        <f>IF(AND(E23&gt;=D23,J23&gt;0),"OK","Écart")</f>
        <v>0</v>
      </c>
    </row>
    <row r="25" spans="8:13">
      <c r="H25" s="7">
        <f>E24-D24</f>
        <v>0</v>
      </c>
      <c r="L25" s="8">
        <f>J24*(1+K24/100)</f>
        <v>0</v>
      </c>
      <c r="M25" s="3">
        <f>IF(AND(E24&gt;=D24,J24&gt;0),"OK","Écart")</f>
        <v>0</v>
      </c>
    </row>
    <row r="26" spans="8:13">
      <c r="H26" s="7">
        <f>E25-D25</f>
        <v>0</v>
      </c>
      <c r="L26" s="8">
        <f>J25*(1+K25/100)</f>
        <v>0</v>
      </c>
      <c r="M26" s="3">
        <f>IF(AND(E25&gt;=D25,J25&gt;0),"OK","Écart")</f>
        <v>0</v>
      </c>
    </row>
    <row r="27" spans="8:13">
      <c r="H27" s="7">
        <f>E26-D26</f>
        <v>0</v>
      </c>
      <c r="L27" s="8">
        <f>J26*(1+K26/100)</f>
        <v>0</v>
      </c>
      <c r="M27" s="3">
        <f>IF(AND(E26&gt;=D26,J26&gt;0),"OK","Écart")</f>
        <v>0</v>
      </c>
    </row>
    <row r="28" spans="8:13">
      <c r="H28" s="7">
        <f>E27-D27</f>
        <v>0</v>
      </c>
      <c r="L28" s="8">
        <f>J27*(1+K27/100)</f>
        <v>0</v>
      </c>
      <c r="M28" s="3">
        <f>IF(AND(E27&gt;=D27,J27&gt;0),"OK","Écart")</f>
        <v>0</v>
      </c>
    </row>
    <row r="29" spans="8:13">
      <c r="H29" s="7">
        <f>E28-D28</f>
        <v>0</v>
      </c>
      <c r="L29" s="8">
        <f>J28*(1+K28/100)</f>
        <v>0</v>
      </c>
      <c r="M29" s="3">
        <f>IF(AND(E28&gt;=D28,J28&gt;0),"OK","Écart")</f>
        <v>0</v>
      </c>
    </row>
    <row r="30" spans="8:13">
      <c r="H30" s="7">
        <f>E29-D29</f>
        <v>0</v>
      </c>
      <c r="L30" s="8">
        <f>J29*(1+K29/100)</f>
        <v>0</v>
      </c>
      <c r="M30" s="3">
        <f>IF(AND(E29&gt;=D29,J29&gt;0),"OK","Écart")</f>
        <v>0</v>
      </c>
    </row>
    <row r="31" spans="8:13">
      <c r="H31" s="7">
        <f>E30-D30</f>
        <v>0</v>
      </c>
      <c r="L31" s="8">
        <f>J30*(1+K30/100)</f>
        <v>0</v>
      </c>
      <c r="M31" s="3">
        <f>IF(AND(E30&gt;=D30,J30&gt;0),"OK","Écart")</f>
        <v>0</v>
      </c>
    </row>
    <row r="32" spans="8:13">
      <c r="H32" s="7">
        <f>E31-D31</f>
        <v>0</v>
      </c>
      <c r="L32" s="8">
        <f>J31*(1+K31/100)</f>
        <v>0</v>
      </c>
      <c r="M32" s="3">
        <f>IF(AND(E31&gt;=D31,J31&gt;0),"OK","Écart")</f>
        <v>0</v>
      </c>
    </row>
    <row r="33" spans="8:13">
      <c r="H33" s="7">
        <f>E32-D32</f>
        <v>0</v>
      </c>
      <c r="L33" s="8">
        <f>J32*(1+K32/100)</f>
        <v>0</v>
      </c>
      <c r="M33" s="3">
        <f>IF(AND(E32&gt;=D32,J32&gt;0),"OK","Écart")</f>
        <v>0</v>
      </c>
    </row>
    <row r="34" spans="8:13">
      <c r="H34" s="7">
        <f>E33-D33</f>
        <v>0</v>
      </c>
      <c r="L34" s="8">
        <f>J33*(1+K33/100)</f>
        <v>0</v>
      </c>
      <c r="M34" s="3">
        <f>IF(AND(E33&gt;=D33,J33&gt;0),"OK","Écart")</f>
        <v>0</v>
      </c>
    </row>
    <row r="35" spans="8:13">
      <c r="H35" s="7">
        <f>E34-D34</f>
        <v>0</v>
      </c>
      <c r="L35" s="8">
        <f>J34*(1+K34/100)</f>
        <v>0</v>
      </c>
      <c r="M35" s="3">
        <f>IF(AND(E34&gt;=D34,J34&gt;0),"OK","Écart")</f>
        <v>0</v>
      </c>
    </row>
    <row r="36" spans="8:13">
      <c r="H36" s="7">
        <f>E35-D35</f>
        <v>0</v>
      </c>
      <c r="L36" s="8">
        <f>J35*(1+K35/100)</f>
        <v>0</v>
      </c>
      <c r="M36" s="3">
        <f>IF(AND(E35&gt;=D35,J35&gt;0),"OK","Écart")</f>
        <v>0</v>
      </c>
    </row>
    <row r="37" spans="8:13">
      <c r="H37" s="7">
        <f>E36-D36</f>
        <v>0</v>
      </c>
      <c r="L37" s="8">
        <f>J36*(1+K36/100)</f>
        <v>0</v>
      </c>
      <c r="M37" s="3">
        <f>IF(AND(E36&gt;=D36,J36&gt;0),"OK","Écart")</f>
        <v>0</v>
      </c>
    </row>
    <row r="38" spans="8:13">
      <c r="H38" s="7">
        <f>E37-D37</f>
        <v>0</v>
      </c>
      <c r="L38" s="8">
        <f>J37*(1+K37/100)</f>
        <v>0</v>
      </c>
      <c r="M38" s="3">
        <f>IF(AND(E37&gt;=D37,J37&gt;0),"OK","Écart")</f>
        <v>0</v>
      </c>
    </row>
    <row r="39" spans="8:13">
      <c r="H39" s="7">
        <f>E38-D38</f>
        <v>0</v>
      </c>
      <c r="L39" s="8">
        <f>J38*(1+K38/100)</f>
        <v>0</v>
      </c>
      <c r="M39" s="3">
        <f>IF(AND(E38&gt;=D38,J38&gt;0),"OK","Écart")</f>
        <v>0</v>
      </c>
    </row>
    <row r="40" spans="8:13">
      <c r="H40" s="7">
        <f>E39-D39</f>
        <v>0</v>
      </c>
      <c r="L40" s="8">
        <f>J39*(1+K39/100)</f>
        <v>0</v>
      </c>
      <c r="M40" s="3">
        <f>IF(AND(E39&gt;=D39,J39&gt;0),"OK","Écart")</f>
        <v>0</v>
      </c>
    </row>
    <row r="41" spans="8:13">
      <c r="H41" s="7">
        <f>E40-D40</f>
        <v>0</v>
      </c>
      <c r="L41" s="8">
        <f>J40*(1+K40/100)</f>
        <v>0</v>
      </c>
      <c r="M41" s="3">
        <f>IF(AND(E40&gt;=D40,J40&gt;0),"OK","Écart")</f>
        <v>0</v>
      </c>
    </row>
    <row r="42" spans="8:13">
      <c r="H42" s="7">
        <f>E41-D41</f>
        <v>0</v>
      </c>
      <c r="L42" s="8">
        <f>J41*(1+K41/100)</f>
        <v>0</v>
      </c>
      <c r="M42" s="3">
        <f>IF(AND(E41&gt;=D41,J41&gt;0),"OK","Écart")</f>
        <v>0</v>
      </c>
    </row>
    <row r="43" spans="8:13">
      <c r="H43" s="7">
        <f>E42-D42</f>
        <v>0</v>
      </c>
      <c r="L43" s="8">
        <f>J42*(1+K42/100)</f>
        <v>0</v>
      </c>
      <c r="M43" s="3">
        <f>IF(AND(E42&gt;=D42,J42&gt;0),"OK","Écart")</f>
        <v>0</v>
      </c>
    </row>
    <row r="44" spans="8:13">
      <c r="H44" s="7">
        <f>E43-D43</f>
        <v>0</v>
      </c>
      <c r="L44" s="8">
        <f>J43*(1+K43/100)</f>
        <v>0</v>
      </c>
      <c r="M44" s="3">
        <f>IF(AND(E43&gt;=D43,J43&gt;0),"OK","Écart")</f>
        <v>0</v>
      </c>
    </row>
    <row r="45" spans="8:13">
      <c r="H45" s="7">
        <f>E44-D44</f>
        <v>0</v>
      </c>
      <c r="L45" s="8">
        <f>J44*(1+K44/100)</f>
        <v>0</v>
      </c>
      <c r="M45" s="3">
        <f>IF(AND(E44&gt;=D44,J44&gt;0),"OK","Écart")</f>
        <v>0</v>
      </c>
    </row>
    <row r="46" spans="8:13">
      <c r="H46" s="7">
        <f>E45-D45</f>
        <v>0</v>
      </c>
      <c r="L46" s="8">
        <f>J45*(1+K45/100)</f>
        <v>0</v>
      </c>
      <c r="M46" s="3">
        <f>IF(AND(E45&gt;=D45,J45&gt;0),"OK","Écart")</f>
        <v>0</v>
      </c>
    </row>
    <row r="47" spans="8:13">
      <c r="H47" s="7">
        <f>E46-D46</f>
        <v>0</v>
      </c>
      <c r="L47" s="8">
        <f>J46*(1+K46/100)</f>
        <v>0</v>
      </c>
      <c r="M47" s="3">
        <f>IF(AND(E46&gt;=D46,J46&gt;0),"OK","Écart")</f>
        <v>0</v>
      </c>
    </row>
    <row r="48" spans="8:13">
      <c r="H48" s="7">
        <f>E47-D47</f>
        <v>0</v>
      </c>
      <c r="L48" s="8">
        <f>J47*(1+K47/100)</f>
        <v>0</v>
      </c>
      <c r="M48" s="3">
        <f>IF(AND(E47&gt;=D47,J47&gt;0),"OK","Écart")</f>
        <v>0</v>
      </c>
    </row>
    <row r="49" spans="8:13">
      <c r="H49" s="7">
        <f>E48-D48</f>
        <v>0</v>
      </c>
      <c r="L49" s="8">
        <f>J48*(1+K48/100)</f>
        <v>0</v>
      </c>
      <c r="M49" s="3">
        <f>IF(AND(E48&gt;=D48,J48&gt;0),"OK","Écart")</f>
        <v>0</v>
      </c>
    </row>
    <row r="50" spans="8:13">
      <c r="H50" s="7">
        <f>E49-D49</f>
        <v>0</v>
      </c>
      <c r="L50" s="8">
        <f>J49*(1+K49/100)</f>
        <v>0</v>
      </c>
      <c r="M50" s="3">
        <f>IF(AND(E49&gt;=D49,J49&gt;0),"OK","Écart")</f>
        <v>0</v>
      </c>
    </row>
    <row r="51" spans="8:13">
      <c r="H51" s="7">
        <f>E50-D50</f>
        <v>0</v>
      </c>
      <c r="L51" s="8">
        <f>J50*(1+K50/100)</f>
        <v>0</v>
      </c>
      <c r="M51" s="3">
        <f>IF(AND(E50&gt;=D50,J50&gt;0),"OK","Écart")</f>
        <v>0</v>
      </c>
    </row>
  </sheetData>
  <pageMargins left="0.7" right="0.7" top="0.75" bottom="0.75" header="0.3" footer="0.3"/>
  <headerFooter>
    <oddFooter>&amp;Clecoursgratuit.com — Checklist Achat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F9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46.7109375" customWidth="1"/>
    <col min="2" max="2" width="18.7109375" customWidth="1"/>
    <col min="3" max="3" width="28.7109375" customWidth="1"/>
    <col min="4" max="4" width="16.7109375" customWidth="1"/>
    <col min="5" max="5" width="40.7109375" customWidth="1"/>
  </cols>
  <sheetData>
    <row r="1" spans="1:6">
      <c r="A1" s="1" t="s">
        <v>128</v>
      </c>
      <c r="B1" s="2" t="s">
        <v>100</v>
      </c>
      <c r="C1" s="2" t="s">
        <v>22</v>
      </c>
      <c r="D1" s="2" t="s">
        <v>23</v>
      </c>
      <c r="E1" s="2" t="s">
        <v>24</v>
      </c>
      <c r="F1" s="2" t="s">
        <v>25</v>
      </c>
    </row>
    <row r="2" spans="1:6">
      <c r="A2" s="3" t="s">
        <v>101</v>
      </c>
      <c r="B2" s="3"/>
      <c r="C2" s="3"/>
      <c r="D2" s="3"/>
      <c r="E2" s="4"/>
      <c r="F2" s="3"/>
    </row>
    <row r="3" spans="1:6">
      <c r="A3" s="3" t="s">
        <v>102</v>
      </c>
      <c r="B3" s="3"/>
      <c r="C3" s="3"/>
      <c r="D3" s="3"/>
      <c r="E3" s="4"/>
      <c r="F3" s="3"/>
    </row>
    <row r="4" spans="1:6">
      <c r="A4" s="3" t="s">
        <v>103</v>
      </c>
      <c r="B4" s="3"/>
      <c r="C4" s="3"/>
      <c r="D4" s="3"/>
      <c r="E4" s="4"/>
      <c r="F4" s="3"/>
    </row>
    <row r="5" spans="1:6">
      <c r="A5" s="3" t="s">
        <v>104</v>
      </c>
      <c r="B5" s="3"/>
      <c r="C5" s="3"/>
      <c r="D5" s="3"/>
      <c r="E5" s="4"/>
      <c r="F5" s="3"/>
    </row>
    <row r="6" spans="1:6">
      <c r="A6" s="3" t="s">
        <v>105</v>
      </c>
      <c r="B6" s="3"/>
      <c r="C6" s="3"/>
      <c r="D6" s="3"/>
      <c r="E6" s="4"/>
      <c r="F6" s="3"/>
    </row>
    <row r="7" spans="1:6">
      <c r="A7" s="3" t="s">
        <v>106</v>
      </c>
      <c r="B7" s="3"/>
      <c r="C7" s="3"/>
      <c r="D7" s="3"/>
      <c r="E7" s="4"/>
      <c r="F7" s="3"/>
    </row>
    <row r="8" spans="1:6">
      <c r="A8" s="3" t="s">
        <v>107</v>
      </c>
      <c r="B8" s="3"/>
      <c r="C8" s="3"/>
      <c r="D8" s="3"/>
      <c r="E8" s="4"/>
      <c r="F8" s="3"/>
    </row>
    <row r="9" spans="1:6">
      <c r="A9" s="3" t="s">
        <v>108</v>
      </c>
      <c r="B9" s="3"/>
      <c r="C9" s="3"/>
      <c r="D9" s="3"/>
      <c r="E9" s="4"/>
      <c r="F9" s="3"/>
    </row>
  </sheetData>
  <dataValidations count="1">
    <dataValidation type="list" allowBlank="1" showInputMessage="1" showErrorMessage="1" sqref="B2:B59">
      <formula1>"OK,NOK,N/A"</formula1>
    </dataValidation>
  </dataValidations>
  <pageMargins left="0.7" right="0.7" top="0.75" bottom="0.75" header="0.3" footer="0.3"/>
  <headerFooter>
    <oddFooter>&amp;Clecoursgratuit.com — Checklist Achat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C7"/>
  <sheetViews>
    <sheetView workbookViewId="0"/>
  </sheetViews>
  <sheetFormatPr defaultRowHeight="15"/>
  <cols>
    <col min="1" max="1" width="38.7109375" customWidth="1"/>
    <col min="2" max="2" width="40.7109375" customWidth="1"/>
    <col min="3" max="3" width="20.7109375" customWidth="1"/>
  </cols>
  <sheetData>
    <row r="1" spans="1:3">
      <c r="A1" s="1" t="s">
        <v>129</v>
      </c>
      <c r="B1">
        <f>"COUNTIF(Checklist!C:C, ""Fait"") / MAX(1, COUNTA(Checklist!B:B) - COUNTIF(Checklist!C:C, ""N/A""))"</f>
        <v>0</v>
      </c>
      <c r="C1">
        <f>IFERROR(C3/MAX(1,C4),0)</f>
        <v>0</v>
      </c>
    </row>
    <row r="2" spans="1:3">
      <c r="A2" t="s">
        <v>112</v>
      </c>
      <c r="B2">
        <f>"COUNTIF(Checklist!C:C, ""Fait"")"</f>
        <v>0</v>
      </c>
      <c r="C2">
        <f>COUNTIF(Checklist!C:C,"Fait")</f>
        <v>0</v>
      </c>
    </row>
    <row r="3" spans="1:3">
      <c r="A3" t="s">
        <v>113</v>
      </c>
      <c r="B3">
        <f>"COUNTA(Checklist!B:B) - COUNTIF(Checklist!C:C, ""N/A"")"</f>
        <v>0</v>
      </c>
      <c r="C3">
        <f>COUNTA(Checklist!B:B)-COUNTIF(Checklist!C:C,"N/A")</f>
        <v>0</v>
      </c>
    </row>
    <row r="4" spans="1:3">
      <c r="A4" t="s">
        <v>114</v>
      </c>
      <c r="B4" t="s">
        <v>120</v>
      </c>
    </row>
    <row r="5" spans="1:3">
      <c r="A5" t="s">
        <v>115</v>
      </c>
      <c r="B5" s="9" t="s">
        <v>124</v>
      </c>
    </row>
    <row r="6" spans="1:3">
      <c r="A6" t="s">
        <v>116</v>
      </c>
      <c r="B6" s="9" t="s">
        <v>124</v>
      </c>
    </row>
    <row r="7" spans="1:3">
      <c r="A7" t="s">
        <v>117</v>
      </c>
      <c r="B7" s="9" t="s">
        <v>124</v>
      </c>
    </row>
  </sheetData>
  <pageMargins left="0.7" right="0.7" top="0.75" bottom="0.75" header="0.3" footer="0.3"/>
  <headerFooter>
    <oddFooter>&amp;Clecoursgratuit.com — Checklist Achat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Mode d’emploi</vt:lpstr>
      <vt:lpstr>Checklist</vt:lpstr>
      <vt:lpstr>Sélection fournisseurs</vt:lpstr>
      <vt:lpstr>Réception &amp; 3WM</vt:lpstr>
      <vt:lpstr>Risques &amp; conformité</vt:lpstr>
      <vt:lpstr>KPI &amp; suivi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2025-10-06T04:11:33Z</dcterms:created>
  <dcterms:modified xsi:type="dcterms:W3CDTF">2025-10-06T04:11:33Z</dcterms:modified>
</cp:coreProperties>
</file>