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ESTEL" sheetId="1" r:id="rId1"/>
    <sheet name="Listes" sheetId="2" r:id="rId2"/>
    <sheet name="Paramètres" sheetId="3" r:id="rId3"/>
    <sheet name="Dashboard" sheetId="4" r:id="rId4"/>
  </sheets>
  <definedNames>
    <definedName name="ListeDomaines">Listes!$A$2:$A$7</definedName>
    <definedName name="ListeHorizons">Listes!$B$2:$B$4</definedName>
    <definedName name="ListeStatuts">Listes!$C$2:$C$4</definedName>
    <definedName name="seuil_haut">Paramètres!$B$24</definedName>
    <definedName name="seuil_moyen">Paramètres!$B$25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<sst xmlns="http://schemas.openxmlformats.org/spreadsheetml/2006/main" count="271" uniqueCount="137">
  <si>
    <t>Domaines PESTEL</t>
  </si>
  <si>
    <t>Politique</t>
  </si>
  <si>
    <t>Économique</t>
  </si>
  <si>
    <t>Socioculturel</t>
  </si>
  <si>
    <t>Technologique</t>
  </si>
  <si>
    <t>Environnemental</t>
  </si>
  <si>
    <t>Légal</t>
  </si>
  <si>
    <t>Horizons</t>
  </si>
  <si>
    <t>Court terme</t>
  </si>
  <si>
    <t>Moyen terme</t>
  </si>
  <si>
    <t>Long terme</t>
  </si>
  <si>
    <t>Statuts</t>
  </si>
  <si>
    <t>À étudier</t>
  </si>
  <si>
    <t>En cours</t>
  </si>
  <si>
    <t>Clos</t>
  </si>
  <si>
    <t>Paramètres &amp; Scénarios de pondération</t>
  </si>
  <si>
    <t>Scénario de pondération</t>
  </si>
  <si>
    <t>Équilibré</t>
  </si>
  <si>
    <t>Scénario</t>
  </si>
  <si>
    <t>Domaine</t>
  </si>
  <si>
    <t>Poids</t>
  </si>
  <si>
    <t>Horizon</t>
  </si>
  <si>
    <t>Facteur</t>
  </si>
  <si>
    <t>Seuils de priorité</t>
  </si>
  <si>
    <t>Seuil Haute</t>
  </si>
  <si>
    <t>Seuil Moyenne</t>
  </si>
  <si>
    <t>Tableau PESTEL — v1.0 (Automatisé) — Exemple prérempli</t>
  </si>
  <si>
    <t>Exemple multi-secteurs : ajustez les facteurs à votre contexte. Scénario par défaut : Équilibré.</t>
  </si>
  <si>
    <t>ID</t>
  </si>
  <si>
    <t>Description</t>
  </si>
  <si>
    <t>Probabilité (1-5)</t>
  </si>
  <si>
    <t>Impact (1-5)</t>
  </si>
  <si>
    <t>Poids Domaine (auto)</t>
  </si>
  <si>
    <t>Facteur Horizon (auto)</t>
  </si>
  <si>
    <t>Score (%)</t>
  </si>
  <si>
    <t>Priorité</t>
  </si>
  <si>
    <t>Propriétaire</t>
  </si>
  <si>
    <t>Action</t>
  </si>
  <si>
    <t>Échéance</t>
  </si>
  <si>
    <t>Statut</t>
  </si>
  <si>
    <t>P-2025-001</t>
  </si>
  <si>
    <t>Incitations fiscales à l’investissement industriel</t>
  </si>
  <si>
    <t>Crédit d’impôt renforcé pour l’outil productif ; effet sur CAPEX 2026.</t>
  </si>
  <si>
    <t>DG</t>
  </si>
  <si>
    <t>Établir un plan d’investissement priorisé</t>
  </si>
  <si>
    <t>P-2025-002</t>
  </si>
  <si>
    <t>Accords commerciaux régionaux (ZLECAF)</t>
  </si>
  <si>
    <t>Accès élargi aux marchés africains ; exigences d’origine et de conformité.</t>
  </si>
  <si>
    <t>Export</t>
  </si>
  <si>
    <t>Cartographier marchés cibles &amp; règles d’origine</t>
  </si>
  <si>
    <t>E-2025-003</t>
  </si>
  <si>
    <t>Inflation des matières premières (acier/cuivre)</t>
  </si>
  <si>
    <t>Pression sur coûts ; revue des clauses d’indexation fournisseurs.</t>
  </si>
  <si>
    <t>Achat</t>
  </si>
  <si>
    <t>Négocier indexation + sécuriser 2nd source</t>
  </si>
  <si>
    <t>E-2025-004</t>
  </si>
  <si>
    <t>Volatilité EUR/MAD</t>
  </si>
  <si>
    <t>Impact sur importations d’équipements ; besoin de couverture de change.</t>
  </si>
  <si>
    <t>Finance</t>
  </si>
  <si>
    <t>Mettre en place une stratégie de couverture</t>
  </si>
  <si>
    <t>E-2025-005</t>
  </si>
  <si>
    <t>Subventions énergie/électricité industrielle</t>
  </si>
  <si>
    <t>Fenêtre d’opportunité pour moderniser le parc machines.</t>
  </si>
  <si>
    <t>Soumettre dossiers d’aide &amp; ROI énergétique</t>
  </si>
  <si>
    <t>S-2025-006</t>
  </si>
  <si>
    <t>Pénurie de soudeurs qualifiés</t>
  </si>
  <si>
    <t>Tension sur délais ; revalorisation formation &amp; marque employeur.</t>
  </si>
  <si>
    <t>RH</t>
  </si>
  <si>
    <t>Lancer un bootcamp soudage + partenariat écoles</t>
  </si>
  <si>
    <t>S-2025-007</t>
  </si>
  <si>
    <t>Attractivité des métiers techniques (NEET)</t>
  </si>
  <si>
    <t>Besoin de passerelles d’insertion et de tutorat interne.</t>
  </si>
  <si>
    <t>Programme “Dossier Pro + tutorat”</t>
  </si>
  <si>
    <t>S-2025-008</t>
  </si>
  <si>
    <t>Exigences RSE &amp; ancrage territorial</t>
  </si>
  <si>
    <t>Attentes clients : RSE, inclusion, sécurité, achats responsables.</t>
  </si>
  <si>
    <t>Qualité</t>
  </si>
  <si>
    <t>Mettre à jour charte RSE &amp; reporting</t>
  </si>
  <si>
    <t>T-2025-009</t>
  </si>
  <si>
    <t>GMAO Cloud &amp; IoT maintenance</t>
  </si>
  <si>
    <t>Réduction arrêts non planifiés ; besoin cybersécurité OT.</t>
  </si>
  <si>
    <t>Maintenance</t>
  </si>
  <si>
    <t>Piloter un POC capteurs critiques OEE</t>
  </si>
  <si>
    <t>T-2025-010</t>
  </si>
  <si>
    <t>Automatisation/cobots en usinage</t>
  </si>
  <si>
    <t>Gains de productivité ; requalification opérateurs CNC.</t>
  </si>
  <si>
    <t>Production</t>
  </si>
  <si>
    <t>Étude ROI cellule cobotisée</t>
  </si>
  <si>
    <t>T-2025-011</t>
  </si>
  <si>
    <t>Cybersécurité OT (IEC 62443)</t>
  </si>
  <si>
    <t>Risques ransomware ; segmentation réseaux &amp; sauvegardes.</t>
  </si>
  <si>
    <t>DSI</t>
  </si>
  <si>
    <t>Audit OT + plan de durcissement</t>
  </si>
  <si>
    <t>EN-2025-012</t>
  </si>
  <si>
    <t>CBAM (taxe carbone à l’import UE)</t>
  </si>
  <si>
    <t>Impact compétitivité export ; besoin bilan carbone produit.</t>
  </si>
  <si>
    <t>Tracer émissions scope 1–3 par référence</t>
  </si>
  <si>
    <t>EN-2025-013</t>
  </si>
  <si>
    <t>ISO 50001 &amp; efficacité énergétique</t>
  </si>
  <si>
    <t>Réduction coûts + image ; instrumentation des plus gros postes.</t>
  </si>
  <si>
    <t>HSE</t>
  </si>
  <si>
    <t>Plan de comptage &amp; quick wins énergie</t>
  </si>
  <si>
    <t>EN-2025-014</t>
  </si>
  <si>
    <t>Gestion déchets &amp; conformité ICPE</t>
  </si>
  <si>
    <t>Audits renforcés ; traçabilité et tri à la source.</t>
  </si>
  <si>
    <t>Mettre à jour filières &amp; registres</t>
  </si>
  <si>
    <t>L-2025-015</t>
  </si>
  <si>
    <t>Renforcement SST / ISO 45001</t>
  </si>
  <si>
    <t>Accidents en baisse attendue ; formalisation des SOP &amp; EPI.</t>
  </si>
  <si>
    <t>Former tuteurs &amp; audits de poste</t>
  </si>
  <si>
    <t>L-2025-016</t>
  </si>
  <si>
    <t>Traçabilité soudage (ISO 3834)</t>
  </si>
  <si>
    <t>Accès marchés exigeants ; procédures &amp; QMOS à jour.</t>
  </si>
  <si>
    <t>Mettre à jour DTP &amp; dossiers lot</t>
  </si>
  <si>
    <t>L-2025-017</t>
  </si>
  <si>
    <t>Protection des données RH</t>
  </si>
  <si>
    <t>Conformité dossiers candidats ; gestion consentements.</t>
  </si>
  <si>
    <t>Registre traitements + mentions d’information</t>
  </si>
  <si>
    <t>E-2025-018</t>
  </si>
  <si>
    <t>Taux d’intérêt &amp; coût du capital</t>
  </si>
  <si>
    <t>Arbitrage CAPEX/OPEX ; prioriser projets à ROI court.</t>
  </si>
  <si>
    <t>Revue portefeuille d’investissements</t>
  </si>
  <si>
    <t>T-2025-019</t>
  </si>
  <si>
    <t>IA pour planification/qualité</t>
  </si>
  <si>
    <t>Amélioration prévisions &amp; détection anomalies visuelles.</t>
  </si>
  <si>
    <t>Piloter un POC vision + MSA/GRR</t>
  </si>
  <si>
    <t>Dashboard PESTEL — Priorités &amp; Synthèse</t>
  </si>
  <si>
    <t>Scénario actif</t>
  </si>
  <si>
    <t>Total facteurs</t>
  </si>
  <si>
    <t>Priorité Haute</t>
  </si>
  <si>
    <t>Priorité Moyenne</t>
  </si>
  <si>
    <t>Priorité Basse</t>
  </si>
  <si>
    <t>Comptes par domaine</t>
  </si>
  <si>
    <t>Vue Focus (choisir un domaine)</t>
  </si>
  <si>
    <t>—</t>
  </si>
  <si>
    <t>Facteurs — Vue Focus</t>
  </si>
  <si>
    <t>Auto-Brief (unique) — Synthèse priorisée</t>
  </si>
</sst>
</file>

<file path=xl/styles.xml><?xml version="1.0" encoding="utf-8"?>
<styleSheet xmlns="http://schemas.openxmlformats.org/spreadsheetml/2006/main">
  <numFmts count="2">
    <numFmt numFmtId="164" formatCode="0%"/>
    <numFmt numFmtId="165" formatCode="yyyy-mm-dd"/>
  </numFmts>
  <fonts count="6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0"/>
      <color rgb="FF0E5A8A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E5A8A"/>
      <name val="Calibri"/>
      <family val="2"/>
      <scheme val="minor"/>
    </font>
    <font>
      <i/>
      <sz val="9"/>
      <color rgb="FF55555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E5A8A"/>
        <bgColor indexed="64"/>
      </patternFill>
    </fill>
    <fill>
      <patternFill patternType="solid">
        <fgColor rgb="FFE2EF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wrapText="1"/>
    </xf>
    <xf numFmtId="1" fontId="0" fillId="0" borderId="1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5">
    <dxf>
      <numFmt numFmtId="164" formatCode="0%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yyyy-mm-dd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7F0DB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par domaine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Facteurs par domaine</c:v>
          </c:tx>
          <c:cat>
            <c:strRef>
              <c:f>Dashboard!$D$6:$D$11</c:f>
              <c:strCache>
                <c:ptCount val="6"/>
                <c:pt idx="0">
                  <c:v>Politique</c:v>
                </c:pt>
                <c:pt idx="1">
                  <c:v>Économique</c:v>
                </c:pt>
                <c:pt idx="2">
                  <c:v>Socioculturel</c:v>
                </c:pt>
                <c:pt idx="3">
                  <c:v>Technologique</c:v>
                </c:pt>
                <c:pt idx="4">
                  <c:v>Environnemental</c:v>
                </c:pt>
                <c:pt idx="5">
                  <c:v>Auto-Brief (unique) — Synthèse priorisée</c:v>
                </c:pt>
              </c:strCache>
            </c:strRef>
          </c:cat>
          <c:val>
            <c:numRef>
              <c:f>Dashboard!$E$6:$E$11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Domaine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9</xdr:col>
      <xdr:colOff>438150</xdr:colOff>
      <xdr:row>21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PESTEL" displayName="PESTEL" ref="A3:O303" totalsRowShown="0">
  <autoFilter ref="A3:O303"/>
  <tableColumns count="15">
    <tableColumn id="1" name="ID"/>
    <tableColumn id="2" name="Domaine"/>
    <tableColumn id="3" name="Facteur"/>
    <tableColumn id="4" name="Description"/>
    <tableColumn id="5" name="Horizon"/>
    <tableColumn id="6" name="Probabilité (1-5)"/>
    <tableColumn id="7" name="Impact (1-5)"/>
    <tableColumn id="8" name="Poids Domaine (auto)">
      <calculatedColumnFormula>IFERROR(SUMIFS(Scenario[Poids],Scenario[Scénario],Paramètres!$B$3,Scenario[Domaine],[[#This Row],Domaine]),1)</calculatedColumnFormula>
    </tableColumn>
    <tableColumn id="9" name="Facteur Horizon (auto)">
      <calculatedColumnFormula>IFERROR(SUMIFS(TableHor[Facteur],TableHor[Horizon],[[#This Row],Horizon]),1)</calculatedColumnFormula>
    </tableColumn>
    <tableColumn id="10" name="Score (%)" dataDxfId="0">
      <calculatedColumnFormula>IFERROR(ROUND(([[#This Row],[Probabilité (1-5)]]*[[#This Row],[Impact (1-5)]]*[[#This Row],[Poids Domaine (auto)]]*[[#This Row],[Facteur Horizon (auto)]]/25),4),0)</calculatedColumnFormula>
    </tableColumn>
    <tableColumn id="11" name="Priorité">
      <calculatedColumnFormula>IF([[#This Row],[Score (%)]]&gt;=seuil_haut,"Haute",IF([[#This Row],[Score (%)]]&gt;=seuil_moyen,"Moyenne",IF([[#This Row],[Score (%)]]&gt;0,"Basse","")))</calculatedColumnFormula>
    </tableColumn>
    <tableColumn id="12" name="Propriétaire"/>
    <tableColumn id="13" name="Action"/>
    <tableColumn id="14" name="Échéance" dataDxfId="1"/>
    <tableColumn id="15" name="Statu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Scenario" displayName="Scenario" ref="A6:C24" totalsRowShown="0">
  <autoFilter ref="A6:C24"/>
  <tableColumns count="3">
    <tableColumn id="1" name="Scénario"/>
    <tableColumn id="2" name="Domaine"/>
    <tableColumn id="3" name="Poids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3" name="TableHor" displayName="TableHor" ref="E6:F8" totalsRowShown="0">
  <autoFilter ref="E6:F8"/>
  <tableColumns count="2">
    <tableColumn id="1" name="Horizon"/>
    <tableColumn id="2" name="Facteu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Relationship Id="rId2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03"/>
  <sheetViews>
    <sheetView tabSelected="1" workbookViewId="0">
      <pane ySplit="3" topLeftCell="A4" activePane="bottomLeft" state="frozen"/>
      <selection pane="bottomLeft"/>
    </sheetView>
  </sheetViews>
  <sheetFormatPr defaultRowHeight="15"/>
  <cols>
    <col min="1" max="1" width="14.7109375" customWidth="1"/>
    <col min="2" max="2" width="18.7109375" customWidth="1"/>
    <col min="3" max="3" width="28.7109375" customWidth="1"/>
    <col min="4" max="4" width="60.7109375" customWidth="1"/>
    <col min="5" max="6" width="16.7109375" customWidth="1"/>
    <col min="7" max="7" width="14.7109375" customWidth="1"/>
    <col min="8" max="8" width="18.7109375" customWidth="1"/>
    <col min="9" max="9" width="20.7109375" customWidth="1"/>
    <col min="10" max="11" width="12.7109375" customWidth="1"/>
    <col min="12" max="12" width="18.7109375" customWidth="1"/>
    <col min="13" max="13" width="28.7109375" customWidth="1"/>
    <col min="14" max="15" width="14.7109375" customWidth="1"/>
  </cols>
  <sheetData>
    <row r="1" spans="1:15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36" customHeight="1">
      <c r="A3" t="s">
        <v>28</v>
      </c>
      <c r="B3" t="s">
        <v>19</v>
      </c>
      <c r="C3" t="s">
        <v>22</v>
      </c>
      <c r="D3" t="s">
        <v>29</v>
      </c>
      <c r="E3" t="s">
        <v>21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37</v>
      </c>
      <c r="N3" t="s">
        <v>38</v>
      </c>
      <c r="O3" t="s">
        <v>39</v>
      </c>
    </row>
    <row r="4" spans="1:15">
      <c r="A4" s="3" t="s">
        <v>40</v>
      </c>
      <c r="B4" s="3" t="s">
        <v>1</v>
      </c>
      <c r="C4" s="3" t="s">
        <v>41</v>
      </c>
      <c r="D4" s="4" t="s">
        <v>42</v>
      </c>
      <c r="E4" s="3" t="s">
        <v>9</v>
      </c>
      <c r="F4" s="5">
        <v>4</v>
      </c>
      <c r="G4" s="5">
        <v>4</v>
      </c>
      <c r="H4">
        <f>IFERROR(SUMIFS(Scenario[Poids],Scenario[Scénario],Paramètres!$B$3,Scenario[Domaine],[[#This Row],Domaine]),1)</f>
        <v>0</v>
      </c>
      <c r="I4">
        <f>IFERROR(SUMIFS(TableHor[Facteur],TableHor[Horizon],[[#This Row],Horizon]),1)</f>
        <v>0</v>
      </c>
      <c r="J4" s="6">
        <f>IFERROR(ROUND(([[#This Row],[Probabilité (1-5)]]*[[#This Row],[Impact (1-5)]]*[[#This Row],[Poids Domaine (auto)]]*[[#This Row],[Facteur Horizon (auto)]]/25),4),0)</f>
        <v>0</v>
      </c>
      <c r="K4">
        <f>IF([[#This Row],[Score (%)]]&gt;=seuil_haut,"Haute",IF([[#This Row],[Score (%)]]&gt;=seuil_moyen,"Moyenne",IF([[#This Row],[Score (%)]]&gt;0,"Basse","")))</f>
        <v>0</v>
      </c>
      <c r="L4" s="3" t="s">
        <v>43</v>
      </c>
      <c r="M4" s="4" t="s">
        <v>44</v>
      </c>
      <c r="N4" s="7">
        <v>46112</v>
      </c>
      <c r="O4" s="3" t="s">
        <v>13</v>
      </c>
    </row>
    <row r="5" spans="1:15">
      <c r="A5" s="3" t="s">
        <v>45</v>
      </c>
      <c r="B5" s="3" t="s">
        <v>1</v>
      </c>
      <c r="C5" s="3" t="s">
        <v>46</v>
      </c>
      <c r="D5" s="4" t="s">
        <v>47</v>
      </c>
      <c r="E5" s="3" t="s">
        <v>10</v>
      </c>
      <c r="F5" s="5">
        <v>3</v>
      </c>
      <c r="G5" s="5">
        <v>4</v>
      </c>
      <c r="H5">
        <f>IFERROR(SUMIFS(Scenario[Poids],Scenario[Scénario],Paramètres!$B$3,Scenario[Domaine],[[#This Row],Domaine]),1)</f>
        <v>0</v>
      </c>
      <c r="I5">
        <f>IFERROR(SUMIFS(TableHor[Facteur],TableHor[Horizon],[[#This Row],Horizon]),1)</f>
        <v>0</v>
      </c>
      <c r="J5" s="6">
        <f>IFERROR(ROUND(([[#This Row],[Probabilité (1-5)]]*[[#This Row],[Impact (1-5)]]*[[#This Row],[Poids Domaine (auto)]]*[[#This Row],[Facteur Horizon (auto)]]/25),4),0)</f>
        <v>0</v>
      </c>
      <c r="K5">
        <f>IF([[#This Row],[Score (%)]]&gt;=seuil_haut,"Haute",IF([[#This Row],[Score (%)]]&gt;=seuil_moyen,"Moyenne",IF([[#This Row],[Score (%)]]&gt;0,"Basse","")))</f>
        <v>0</v>
      </c>
      <c r="L5" s="3" t="s">
        <v>48</v>
      </c>
      <c r="M5" s="4" t="s">
        <v>49</v>
      </c>
      <c r="N5" s="7">
        <v>46203</v>
      </c>
      <c r="O5" s="3" t="s">
        <v>12</v>
      </c>
    </row>
    <row r="6" spans="1:15">
      <c r="A6" s="3" t="s">
        <v>50</v>
      </c>
      <c r="B6" s="3" t="s">
        <v>2</v>
      </c>
      <c r="C6" s="3" t="s">
        <v>51</v>
      </c>
      <c r="D6" s="4" t="s">
        <v>52</v>
      </c>
      <c r="E6" s="3" t="s">
        <v>8</v>
      </c>
      <c r="F6" s="5">
        <v>5</v>
      </c>
      <c r="G6" s="5">
        <v>4</v>
      </c>
      <c r="H6">
        <f>IFERROR(SUMIFS(Scenario[Poids],Scenario[Scénario],Paramètres!$B$3,Scenario[Domaine],[[#This Row],Domaine]),1)</f>
        <v>0</v>
      </c>
      <c r="I6">
        <f>IFERROR(SUMIFS(TableHor[Facteur],TableHor[Horizon],[[#This Row],Horizon]),1)</f>
        <v>0</v>
      </c>
      <c r="J6" s="6">
        <f>IFERROR(ROUND(([[#This Row],[Probabilité (1-5)]]*[[#This Row],[Impact (1-5)]]*[[#This Row],[Poids Domaine (auto)]]*[[#This Row],[Facteur Horizon (auto)]]/25),4),0)</f>
        <v>0</v>
      </c>
      <c r="K6">
        <f>IF([[#This Row],[Score (%)]]&gt;=seuil_haut,"Haute",IF([[#This Row],[Score (%)]]&gt;=seuil_moyen,"Moyenne",IF([[#This Row],[Score (%)]]&gt;0,"Basse","")))</f>
        <v>0</v>
      </c>
      <c r="L6" s="3" t="s">
        <v>53</v>
      </c>
      <c r="M6" s="4" t="s">
        <v>54</v>
      </c>
      <c r="N6" s="7">
        <v>45976</v>
      </c>
      <c r="O6" s="3" t="s">
        <v>13</v>
      </c>
    </row>
    <row r="7" spans="1:15">
      <c r="A7" s="3" t="s">
        <v>55</v>
      </c>
      <c r="B7" s="3" t="s">
        <v>2</v>
      </c>
      <c r="C7" s="3" t="s">
        <v>56</v>
      </c>
      <c r="D7" s="4" t="s">
        <v>57</v>
      </c>
      <c r="E7" s="3" t="s">
        <v>8</v>
      </c>
      <c r="F7" s="5">
        <v>4</v>
      </c>
      <c r="G7" s="5">
        <v>3</v>
      </c>
      <c r="H7">
        <f>IFERROR(SUMIFS(Scenario[Poids],Scenario[Scénario],Paramètres!$B$3,Scenario[Domaine],[[#This Row],Domaine]),1)</f>
        <v>0</v>
      </c>
      <c r="I7">
        <f>IFERROR(SUMIFS(TableHor[Facteur],TableHor[Horizon],[[#This Row],Horizon]),1)</f>
        <v>0</v>
      </c>
      <c r="J7" s="6">
        <f>IFERROR(ROUND(([[#This Row],[Probabilité (1-5)]]*[[#This Row],[Impact (1-5)]]*[[#This Row],[Poids Domaine (auto)]]*[[#This Row],[Facteur Horizon (auto)]]/25),4),0)</f>
        <v>0</v>
      </c>
      <c r="K7">
        <f>IF([[#This Row],[Score (%)]]&gt;=seuil_haut,"Haute",IF([[#This Row],[Score (%)]]&gt;=seuil_moyen,"Moyenne",IF([[#This Row],[Score (%)]]&gt;0,"Basse","")))</f>
        <v>0</v>
      </c>
      <c r="L7" s="3" t="s">
        <v>58</v>
      </c>
      <c r="M7" s="4" t="s">
        <v>59</v>
      </c>
      <c r="N7" s="7">
        <v>45961</v>
      </c>
      <c r="O7" s="3" t="s">
        <v>12</v>
      </c>
    </row>
    <row r="8" spans="1:15">
      <c r="A8" s="3" t="s">
        <v>60</v>
      </c>
      <c r="B8" s="3" t="s">
        <v>2</v>
      </c>
      <c r="C8" s="3" t="s">
        <v>61</v>
      </c>
      <c r="D8" s="4" t="s">
        <v>62</v>
      </c>
      <c r="E8" s="3" t="s">
        <v>9</v>
      </c>
      <c r="F8" s="5">
        <v>3</v>
      </c>
      <c r="G8" s="5">
        <v>4</v>
      </c>
      <c r="H8">
        <f>IFERROR(SUMIFS(Scenario[Poids],Scenario[Scénario],Paramètres!$B$3,Scenario[Domaine],[[#This Row],Domaine]),1)</f>
        <v>0</v>
      </c>
      <c r="I8">
        <f>IFERROR(SUMIFS(TableHor[Facteur],TableHor[Horizon],[[#This Row],Horizon]),1)</f>
        <v>0</v>
      </c>
      <c r="J8" s="6">
        <f>IFERROR(ROUND(([[#This Row],[Probabilité (1-5)]]*[[#This Row],[Impact (1-5)]]*[[#This Row],[Poids Domaine (auto)]]*[[#This Row],[Facteur Horizon (auto)]]/25),4),0)</f>
        <v>0</v>
      </c>
      <c r="K8">
        <f>IF([[#This Row],[Score (%)]]&gt;=seuil_haut,"Haute",IF([[#This Row],[Score (%)]]&gt;=seuil_moyen,"Moyenne",IF([[#This Row],[Score (%)]]&gt;0,"Basse","")))</f>
        <v>0</v>
      </c>
      <c r="L8" s="3" t="s">
        <v>43</v>
      </c>
      <c r="M8" s="4" t="s">
        <v>63</v>
      </c>
      <c r="N8" s="7">
        <v>46053</v>
      </c>
      <c r="O8" s="3" t="s">
        <v>12</v>
      </c>
    </row>
    <row r="9" spans="1:15">
      <c r="A9" s="3" t="s">
        <v>64</v>
      </c>
      <c r="B9" s="3" t="s">
        <v>3</v>
      </c>
      <c r="C9" s="3" t="s">
        <v>65</v>
      </c>
      <c r="D9" s="4" t="s">
        <v>66</v>
      </c>
      <c r="E9" s="3" t="s">
        <v>9</v>
      </c>
      <c r="F9" s="5">
        <v>5</v>
      </c>
      <c r="G9" s="5">
        <v>5</v>
      </c>
      <c r="H9">
        <f>IFERROR(SUMIFS(Scenario[Poids],Scenario[Scénario],Paramètres!$B$3,Scenario[Domaine],[[#This Row],Domaine]),1)</f>
        <v>0</v>
      </c>
      <c r="I9">
        <f>IFERROR(SUMIFS(TableHor[Facteur],TableHor[Horizon],[[#This Row],Horizon]),1)</f>
        <v>0</v>
      </c>
      <c r="J9" s="6">
        <f>IFERROR(ROUND(([[#This Row],[Probabilité (1-5)]]*[[#This Row],[Impact (1-5)]]*[[#This Row],[Poids Domaine (auto)]]*[[#This Row],[Facteur Horizon (auto)]]/25),4),0)</f>
        <v>0</v>
      </c>
      <c r="K9">
        <f>IF([[#This Row],[Score (%)]]&gt;=seuil_haut,"Haute",IF([[#This Row],[Score (%)]]&gt;=seuil_moyen,"Moyenne",IF([[#This Row],[Score (%)]]&gt;0,"Basse","")))</f>
        <v>0</v>
      </c>
      <c r="L9" s="3" t="s">
        <v>67</v>
      </c>
      <c r="M9" s="4" t="s">
        <v>68</v>
      </c>
      <c r="N9" s="7">
        <v>46011</v>
      </c>
      <c r="O9" s="3" t="s">
        <v>13</v>
      </c>
    </row>
    <row r="10" spans="1:15">
      <c r="A10" s="3" t="s">
        <v>69</v>
      </c>
      <c r="B10" s="3" t="s">
        <v>3</v>
      </c>
      <c r="C10" s="3" t="s">
        <v>70</v>
      </c>
      <c r="D10" s="4" t="s">
        <v>71</v>
      </c>
      <c r="E10" s="3" t="s">
        <v>9</v>
      </c>
      <c r="F10" s="5">
        <v>4</v>
      </c>
      <c r="G10" s="5">
        <v>4</v>
      </c>
      <c r="H10">
        <f>IFERROR(SUMIFS(Scenario[Poids],Scenario[Scénario],Paramètres!$B$3,Scenario[Domaine],[[#This Row],Domaine]),1)</f>
        <v>0</v>
      </c>
      <c r="I10">
        <f>IFERROR(SUMIFS(TableHor[Facteur],TableHor[Horizon],[[#This Row],Horizon]),1)</f>
        <v>0</v>
      </c>
      <c r="J10" s="6">
        <f>IFERROR(ROUND(([[#This Row],[Probabilité (1-5)]]*[[#This Row],[Impact (1-5)]]*[[#This Row],[Poids Domaine (auto)]]*[[#This Row],[Facteur Horizon (auto)]]/25),4),0)</f>
        <v>0</v>
      </c>
      <c r="K10">
        <f>IF([[#This Row],[Score (%)]]&gt;=seuil_haut,"Haute",IF([[#This Row],[Score (%)]]&gt;=seuil_moyen,"Moyenne",IF([[#This Row],[Score (%)]]&gt;0,"Basse","")))</f>
        <v>0</v>
      </c>
      <c r="L10" s="3" t="s">
        <v>67</v>
      </c>
      <c r="M10" s="4" t="s">
        <v>72</v>
      </c>
      <c r="N10" s="7">
        <v>46081</v>
      </c>
      <c r="O10" s="3" t="s">
        <v>12</v>
      </c>
    </row>
    <row r="11" spans="1:15">
      <c r="A11" s="3" t="s">
        <v>73</v>
      </c>
      <c r="B11" s="3" t="s">
        <v>3</v>
      </c>
      <c r="C11" s="3" t="s">
        <v>74</v>
      </c>
      <c r="D11" s="4" t="s">
        <v>75</v>
      </c>
      <c r="E11" s="3" t="s">
        <v>10</v>
      </c>
      <c r="F11" s="5">
        <v>3</v>
      </c>
      <c r="G11" s="5">
        <v>3</v>
      </c>
      <c r="H11">
        <f>IFERROR(SUMIFS(Scenario[Poids],Scenario[Scénario],Paramètres!$B$3,Scenario[Domaine],[[#This Row],Domaine]),1)</f>
        <v>0</v>
      </c>
      <c r="I11">
        <f>IFERROR(SUMIFS(TableHor[Facteur],TableHor[Horizon],[[#This Row],Horizon]),1)</f>
        <v>0</v>
      </c>
      <c r="J11" s="6">
        <f>IFERROR(ROUND(([[#This Row],[Probabilité (1-5)]]*[[#This Row],[Impact (1-5)]]*[[#This Row],[Poids Domaine (auto)]]*[[#This Row],[Facteur Horizon (auto)]]/25),4),0)</f>
        <v>0</v>
      </c>
      <c r="K11">
        <f>IF([[#This Row],[Score (%)]]&gt;=seuil_haut,"Haute",IF([[#This Row],[Score (%)]]&gt;=seuil_moyen,"Moyenne",IF([[#This Row],[Score (%)]]&gt;0,"Basse","")))</f>
        <v>0</v>
      </c>
      <c r="L11" s="3" t="s">
        <v>76</v>
      </c>
      <c r="M11" s="4" t="s">
        <v>77</v>
      </c>
      <c r="N11" s="7">
        <v>46203</v>
      </c>
      <c r="O11" s="3" t="s">
        <v>12</v>
      </c>
    </row>
    <row r="12" spans="1:15">
      <c r="A12" s="3" t="s">
        <v>78</v>
      </c>
      <c r="B12" s="3" t="s">
        <v>4</v>
      </c>
      <c r="C12" s="3" t="s">
        <v>79</v>
      </c>
      <c r="D12" s="4" t="s">
        <v>80</v>
      </c>
      <c r="E12" s="3" t="s">
        <v>9</v>
      </c>
      <c r="F12" s="5">
        <v>4</v>
      </c>
      <c r="G12" s="5">
        <v>5</v>
      </c>
      <c r="H12">
        <f>IFERROR(SUMIFS(Scenario[Poids],Scenario[Scénario],Paramètres!$B$3,Scenario[Domaine],[[#This Row],Domaine]),1)</f>
        <v>0</v>
      </c>
      <c r="I12">
        <f>IFERROR(SUMIFS(TableHor[Facteur],TableHor[Horizon],[[#This Row],Horizon]),1)</f>
        <v>0</v>
      </c>
      <c r="J12" s="6">
        <f>IFERROR(ROUND(([[#This Row],[Probabilité (1-5)]]*[[#This Row],[Impact (1-5)]]*[[#This Row],[Poids Domaine (auto)]]*[[#This Row],[Facteur Horizon (auto)]]/25),4),0)</f>
        <v>0</v>
      </c>
      <c r="K12">
        <f>IF([[#This Row],[Score (%)]]&gt;=seuil_haut,"Haute",IF([[#This Row],[Score (%)]]&gt;=seuil_moyen,"Moyenne",IF([[#This Row],[Score (%)]]&gt;0,"Basse","")))</f>
        <v>0</v>
      </c>
      <c r="L12" s="3" t="s">
        <v>81</v>
      </c>
      <c r="M12" s="4" t="s">
        <v>82</v>
      </c>
      <c r="N12" s="7">
        <v>46037</v>
      </c>
      <c r="O12" s="3" t="s">
        <v>13</v>
      </c>
    </row>
    <row r="13" spans="1:15">
      <c r="A13" s="3" t="s">
        <v>83</v>
      </c>
      <c r="B13" s="3" t="s">
        <v>4</v>
      </c>
      <c r="C13" s="3" t="s">
        <v>84</v>
      </c>
      <c r="D13" s="4" t="s">
        <v>85</v>
      </c>
      <c r="E13" s="3" t="s">
        <v>10</v>
      </c>
      <c r="F13" s="5">
        <v>3</v>
      </c>
      <c r="G13" s="5">
        <v>4</v>
      </c>
      <c r="H13">
        <f>IFERROR(SUMIFS(Scenario[Poids],Scenario[Scénario],Paramètres!$B$3,Scenario[Domaine],[[#This Row],Domaine]),1)</f>
        <v>0</v>
      </c>
      <c r="I13">
        <f>IFERROR(SUMIFS(TableHor[Facteur],TableHor[Horizon],[[#This Row],Horizon]),1)</f>
        <v>0</v>
      </c>
      <c r="J13" s="6">
        <f>IFERROR(ROUND(([[#This Row],[Probabilité (1-5)]]*[[#This Row],[Impact (1-5)]]*[[#This Row],[Poids Domaine (auto)]]*[[#This Row],[Facteur Horizon (auto)]]/25),4),0)</f>
        <v>0</v>
      </c>
      <c r="K13">
        <f>IF([[#This Row],[Score (%)]]&gt;=seuil_haut,"Haute",IF([[#This Row],[Score (%)]]&gt;=seuil_moyen,"Moyenne",IF([[#This Row],[Score (%)]]&gt;0,"Basse","")))</f>
        <v>0</v>
      </c>
      <c r="L13" s="3" t="s">
        <v>86</v>
      </c>
      <c r="M13" s="4" t="s">
        <v>87</v>
      </c>
      <c r="N13" s="7">
        <v>46096</v>
      </c>
      <c r="O13" s="3" t="s">
        <v>12</v>
      </c>
    </row>
    <row r="14" spans="1:15">
      <c r="A14" s="3" t="s">
        <v>88</v>
      </c>
      <c r="B14" s="3" t="s">
        <v>4</v>
      </c>
      <c r="C14" s="3" t="s">
        <v>89</v>
      </c>
      <c r="D14" s="4" t="s">
        <v>90</v>
      </c>
      <c r="E14" s="3" t="s">
        <v>8</v>
      </c>
      <c r="F14" s="5">
        <v>4</v>
      </c>
      <c r="G14" s="5">
        <v>5</v>
      </c>
      <c r="H14">
        <f>IFERROR(SUMIFS(Scenario[Poids],Scenario[Scénario],Paramètres!$B$3,Scenario[Domaine],[[#This Row],Domaine]),1)</f>
        <v>0</v>
      </c>
      <c r="I14">
        <f>IFERROR(SUMIFS(TableHor[Facteur],TableHor[Horizon],[[#This Row],Horizon]),1)</f>
        <v>0</v>
      </c>
      <c r="J14" s="6">
        <f>IFERROR(ROUND(([[#This Row],[Probabilité (1-5)]]*[[#This Row],[Impact (1-5)]]*[[#This Row],[Poids Domaine (auto)]]*[[#This Row],[Facteur Horizon (auto)]]/25),4),0)</f>
        <v>0</v>
      </c>
      <c r="K14">
        <f>IF([[#This Row],[Score (%)]]&gt;=seuil_haut,"Haute",IF([[#This Row],[Score (%)]]&gt;=seuil_moyen,"Moyenne",IF([[#This Row],[Score (%)]]&gt;0,"Basse","")))</f>
        <v>0</v>
      </c>
      <c r="L14" s="3" t="s">
        <v>91</v>
      </c>
      <c r="M14" s="4" t="s">
        <v>92</v>
      </c>
      <c r="N14" s="7">
        <v>45950</v>
      </c>
      <c r="O14" s="3" t="s">
        <v>13</v>
      </c>
    </row>
    <row r="15" spans="1:15">
      <c r="A15" s="3" t="s">
        <v>93</v>
      </c>
      <c r="B15" s="3" t="s">
        <v>5</v>
      </c>
      <c r="C15" s="3" t="s">
        <v>94</v>
      </c>
      <c r="D15" s="4" t="s">
        <v>95</v>
      </c>
      <c r="E15" s="3" t="s">
        <v>10</v>
      </c>
      <c r="F15" s="5">
        <v>3</v>
      </c>
      <c r="G15" s="5">
        <v>5</v>
      </c>
      <c r="H15">
        <f>IFERROR(SUMIFS(Scenario[Poids],Scenario[Scénario],Paramètres!$B$3,Scenario[Domaine],[[#This Row],Domaine]),1)</f>
        <v>0</v>
      </c>
      <c r="I15">
        <f>IFERROR(SUMIFS(TableHor[Facteur],TableHor[Horizon],[[#This Row],Horizon]),1)</f>
        <v>0</v>
      </c>
      <c r="J15" s="6">
        <f>IFERROR(ROUND(([[#This Row],[Probabilité (1-5)]]*[[#This Row],[Impact (1-5)]]*[[#This Row],[Poids Domaine (auto)]]*[[#This Row],[Facteur Horizon (auto)]]/25),4),0)</f>
        <v>0</v>
      </c>
      <c r="K15">
        <f>IF([[#This Row],[Score (%)]]&gt;=seuil_haut,"Haute",IF([[#This Row],[Score (%)]]&gt;=seuil_moyen,"Moyenne",IF([[#This Row],[Score (%)]]&gt;0,"Basse","")))</f>
        <v>0</v>
      </c>
      <c r="L15" s="3" t="s">
        <v>48</v>
      </c>
      <c r="M15" s="4" t="s">
        <v>96</v>
      </c>
      <c r="N15" s="7">
        <v>46295</v>
      </c>
      <c r="O15" s="3" t="s">
        <v>12</v>
      </c>
    </row>
    <row r="16" spans="1:15">
      <c r="A16" s="3" t="s">
        <v>97</v>
      </c>
      <c r="B16" s="3" t="s">
        <v>5</v>
      </c>
      <c r="C16" s="3" t="s">
        <v>98</v>
      </c>
      <c r="D16" s="4" t="s">
        <v>99</v>
      </c>
      <c r="E16" s="3" t="s">
        <v>9</v>
      </c>
      <c r="F16" s="5">
        <v>4</v>
      </c>
      <c r="G16" s="5">
        <v>4</v>
      </c>
      <c r="H16">
        <f>IFERROR(SUMIFS(Scenario[Poids],Scenario[Scénario],Paramètres!$B$3,Scenario[Domaine],[[#This Row],Domaine]),1)</f>
        <v>0</v>
      </c>
      <c r="I16">
        <f>IFERROR(SUMIFS(TableHor[Facteur],TableHor[Horizon],[[#This Row],Horizon]),1)</f>
        <v>0</v>
      </c>
      <c r="J16" s="6">
        <f>IFERROR(ROUND(([[#This Row],[Probabilité (1-5)]]*[[#This Row],[Impact (1-5)]]*[[#This Row],[Poids Domaine (auto)]]*[[#This Row],[Facteur Horizon (auto)]]/25),4),0)</f>
        <v>0</v>
      </c>
      <c r="K16">
        <f>IF([[#This Row],[Score (%)]]&gt;=seuil_haut,"Haute",IF([[#This Row],[Score (%)]]&gt;=seuil_moyen,"Moyenne",IF([[#This Row],[Score (%)]]&gt;0,"Basse","")))</f>
        <v>0</v>
      </c>
      <c r="L16" s="3" t="s">
        <v>100</v>
      </c>
      <c r="M16" s="4" t="s">
        <v>101</v>
      </c>
      <c r="N16" s="7">
        <v>46081</v>
      </c>
      <c r="O16" s="3" t="s">
        <v>12</v>
      </c>
    </row>
    <row r="17" spans="1:15">
      <c r="A17" s="3" t="s">
        <v>102</v>
      </c>
      <c r="B17" s="3" t="s">
        <v>5</v>
      </c>
      <c r="C17" s="3" t="s">
        <v>103</v>
      </c>
      <c r="D17" s="4" t="s">
        <v>104</v>
      </c>
      <c r="E17" s="3" t="s">
        <v>8</v>
      </c>
      <c r="F17" s="5">
        <v>4</v>
      </c>
      <c r="G17" s="5">
        <v>4</v>
      </c>
      <c r="H17">
        <f>IFERROR(SUMIFS(Scenario[Poids],Scenario[Scénario],Paramètres!$B$3,Scenario[Domaine],[[#This Row],Domaine]),1)</f>
        <v>0</v>
      </c>
      <c r="I17">
        <f>IFERROR(SUMIFS(TableHor[Facteur],TableHor[Horizon],[[#This Row],Horizon]),1)</f>
        <v>0</v>
      </c>
      <c r="J17" s="6">
        <f>IFERROR(ROUND(([[#This Row],[Probabilité (1-5)]]*[[#This Row],[Impact (1-5)]]*[[#This Row],[Poids Domaine (auto)]]*[[#This Row],[Facteur Horizon (auto)]]/25),4),0)</f>
        <v>0</v>
      </c>
      <c r="K17">
        <f>IF([[#This Row],[Score (%)]]&gt;=seuil_haut,"Haute",IF([[#This Row],[Score (%)]]&gt;=seuil_moyen,"Moyenne",IF([[#This Row],[Score (%)]]&gt;0,"Basse","")))</f>
        <v>0</v>
      </c>
      <c r="L17" s="3" t="s">
        <v>100</v>
      </c>
      <c r="M17" s="4" t="s">
        <v>105</v>
      </c>
      <c r="N17" s="7">
        <v>45991</v>
      </c>
      <c r="O17" s="3" t="s">
        <v>13</v>
      </c>
    </row>
    <row r="18" spans="1:15">
      <c r="A18" s="3" t="s">
        <v>106</v>
      </c>
      <c r="B18" s="3" t="s">
        <v>6</v>
      </c>
      <c r="C18" s="3" t="s">
        <v>107</v>
      </c>
      <c r="D18" s="4" t="s">
        <v>108</v>
      </c>
      <c r="E18" s="3" t="s">
        <v>8</v>
      </c>
      <c r="F18" s="5">
        <v>4</v>
      </c>
      <c r="G18" s="5">
        <v>4</v>
      </c>
      <c r="H18">
        <f>IFERROR(SUMIFS(Scenario[Poids],Scenario[Scénario],Paramètres!$B$3,Scenario[Domaine],[[#This Row],Domaine]),1)</f>
        <v>0</v>
      </c>
      <c r="I18">
        <f>IFERROR(SUMIFS(TableHor[Facteur],TableHor[Horizon],[[#This Row],Horizon]),1)</f>
        <v>0</v>
      </c>
      <c r="J18" s="6">
        <f>IFERROR(ROUND(([[#This Row],[Probabilité (1-5)]]*[[#This Row],[Impact (1-5)]]*[[#This Row],[Poids Domaine (auto)]]*[[#This Row],[Facteur Horizon (auto)]]/25),4),0)</f>
        <v>0</v>
      </c>
      <c r="K18">
        <f>IF([[#This Row],[Score (%)]]&gt;=seuil_haut,"Haute",IF([[#This Row],[Score (%)]]&gt;=seuil_moyen,"Moyenne",IF([[#This Row],[Score (%)]]&gt;0,"Basse","")))</f>
        <v>0</v>
      </c>
      <c r="L18" s="3" t="s">
        <v>100</v>
      </c>
      <c r="M18" s="4" t="s">
        <v>109</v>
      </c>
      <c r="N18" s="7">
        <v>45961</v>
      </c>
      <c r="O18" s="3" t="s">
        <v>13</v>
      </c>
    </row>
    <row r="19" spans="1:15">
      <c r="A19" s="3" t="s">
        <v>110</v>
      </c>
      <c r="B19" s="3" t="s">
        <v>6</v>
      </c>
      <c r="C19" s="3" t="s">
        <v>111</v>
      </c>
      <c r="D19" s="4" t="s">
        <v>112</v>
      </c>
      <c r="E19" s="3" t="s">
        <v>9</v>
      </c>
      <c r="F19" s="5">
        <v>3</v>
      </c>
      <c r="G19" s="5">
        <v>5</v>
      </c>
      <c r="H19">
        <f>IFERROR(SUMIFS(Scenario[Poids],Scenario[Scénario],Paramètres!$B$3,Scenario[Domaine],[[#This Row],Domaine]),1)</f>
        <v>0</v>
      </c>
      <c r="I19">
        <f>IFERROR(SUMIFS(TableHor[Facteur],TableHor[Horizon],[[#This Row],Horizon]),1)</f>
        <v>0</v>
      </c>
      <c r="J19" s="6">
        <f>IFERROR(ROUND(([[#This Row],[Probabilité (1-5)]]*[[#This Row],[Impact (1-5)]]*[[#This Row],[Poids Domaine (auto)]]*[[#This Row],[Facteur Horizon (auto)]]/25),4),0)</f>
        <v>0</v>
      </c>
      <c r="K19">
        <f>IF([[#This Row],[Score (%)]]&gt;=seuil_haut,"Haute",IF([[#This Row],[Score (%)]]&gt;=seuil_moyen,"Moyenne",IF([[#This Row],[Score (%)]]&gt;0,"Basse","")))</f>
        <v>0</v>
      </c>
      <c r="L19" s="3" t="s">
        <v>76</v>
      </c>
      <c r="M19" s="4" t="s">
        <v>113</v>
      </c>
      <c r="N19" s="7">
        <v>46142</v>
      </c>
      <c r="O19" s="3" t="s">
        <v>12</v>
      </c>
    </row>
    <row r="20" spans="1:15">
      <c r="A20" s="3" t="s">
        <v>114</v>
      </c>
      <c r="B20" s="3" t="s">
        <v>6</v>
      </c>
      <c r="C20" s="3" t="s">
        <v>115</v>
      </c>
      <c r="D20" s="4" t="s">
        <v>116</v>
      </c>
      <c r="E20" s="3" t="s">
        <v>8</v>
      </c>
      <c r="F20" s="5">
        <v>4</v>
      </c>
      <c r="G20" s="5">
        <v>3</v>
      </c>
      <c r="H20">
        <f>IFERROR(SUMIFS(Scenario[Poids],Scenario[Scénario],Paramètres!$B$3,Scenario[Domaine],[[#This Row],Domaine]),1)</f>
        <v>0</v>
      </c>
      <c r="I20">
        <f>IFERROR(SUMIFS(TableHor[Facteur],TableHor[Horizon],[[#This Row],Horizon]),1)</f>
        <v>0</v>
      </c>
      <c r="J20" s="6">
        <f>IFERROR(ROUND(([[#This Row],[Probabilité (1-5)]]*[[#This Row],[Impact (1-5)]]*[[#This Row],[Poids Domaine (auto)]]*[[#This Row],[Facteur Horizon (auto)]]/25),4),0)</f>
        <v>0</v>
      </c>
      <c r="K20">
        <f>IF([[#This Row],[Score (%)]]&gt;=seuil_haut,"Haute",IF([[#This Row],[Score (%)]]&gt;=seuil_moyen,"Moyenne",IF([[#This Row],[Score (%)]]&gt;0,"Basse","")))</f>
        <v>0</v>
      </c>
      <c r="L20" s="3" t="s">
        <v>67</v>
      </c>
      <c r="M20" s="4" t="s">
        <v>117</v>
      </c>
      <c r="N20" s="7">
        <v>45940</v>
      </c>
      <c r="O20" s="3" t="s">
        <v>13</v>
      </c>
    </row>
    <row r="21" spans="1:15">
      <c r="A21" s="3" t="s">
        <v>118</v>
      </c>
      <c r="B21" s="3" t="s">
        <v>2</v>
      </c>
      <c r="C21" s="3" t="s">
        <v>119</v>
      </c>
      <c r="D21" s="4" t="s">
        <v>120</v>
      </c>
      <c r="E21" s="3" t="s">
        <v>9</v>
      </c>
      <c r="F21" s="5">
        <v>3</v>
      </c>
      <c r="G21" s="5">
        <v>4</v>
      </c>
      <c r="H21">
        <f>IFERROR(SUMIFS(Scenario[Poids],Scenario[Scénario],Paramètres!$B$3,Scenario[Domaine],[[#This Row],Domaine]),1)</f>
        <v>0</v>
      </c>
      <c r="I21">
        <f>IFERROR(SUMIFS(TableHor[Facteur],TableHor[Horizon],[[#This Row],Horizon]),1)</f>
        <v>0</v>
      </c>
      <c r="J21" s="6">
        <f>IFERROR(ROUND(([[#This Row],[Probabilité (1-5)]]*[[#This Row],[Impact (1-5)]]*[[#This Row],[Poids Domaine (auto)]]*[[#This Row],[Facteur Horizon (auto)]]/25),4),0)</f>
        <v>0</v>
      </c>
      <c r="K21">
        <f>IF([[#This Row],[Score (%)]]&gt;=seuil_haut,"Haute",IF([[#This Row],[Score (%)]]&gt;=seuil_moyen,"Moyenne",IF([[#This Row],[Score (%)]]&gt;0,"Basse","")))</f>
        <v>0</v>
      </c>
      <c r="L21" s="3" t="s">
        <v>58</v>
      </c>
      <c r="M21" s="4" t="s">
        <v>121</v>
      </c>
      <c r="N21" s="7">
        <v>46037</v>
      </c>
      <c r="O21" s="3" t="s">
        <v>12</v>
      </c>
    </row>
    <row r="22" spans="1:15">
      <c r="A22" s="3" t="s">
        <v>122</v>
      </c>
      <c r="B22" s="3" t="s">
        <v>4</v>
      </c>
      <c r="C22" s="3" t="s">
        <v>123</v>
      </c>
      <c r="D22" s="4" t="s">
        <v>124</v>
      </c>
      <c r="E22" s="3" t="s">
        <v>9</v>
      </c>
      <c r="F22" s="5">
        <v>4</v>
      </c>
      <c r="G22" s="5">
        <v>4</v>
      </c>
      <c r="H22">
        <f>IFERROR(SUMIFS(Scenario[Poids],Scenario[Scénario],Paramètres!$B$3,Scenario[Domaine],[[#This Row],Domaine]),1)</f>
        <v>0</v>
      </c>
      <c r="I22">
        <f>IFERROR(SUMIFS(TableHor[Facteur],TableHor[Horizon],[[#This Row],Horizon]),1)</f>
        <v>0</v>
      </c>
      <c r="J22" s="6">
        <f>IFERROR(ROUND(([[#This Row],[Probabilité (1-5)]]*[[#This Row],[Impact (1-5)]]*[[#This Row],[Poids Domaine (auto)]]*[[#This Row],[Facteur Horizon (auto)]]/25),4),0)</f>
        <v>0</v>
      </c>
      <c r="K22">
        <f>IF([[#This Row],[Score (%)]]&gt;=seuil_haut,"Haute",IF([[#This Row],[Score (%)]]&gt;=seuil_moyen,"Moyenne",IF([[#This Row],[Score (%)]]&gt;0,"Basse","")))</f>
        <v>0</v>
      </c>
      <c r="L22" s="3" t="s">
        <v>76</v>
      </c>
      <c r="M22" s="4" t="s">
        <v>125</v>
      </c>
      <c r="N22" s="7">
        <v>46112</v>
      </c>
      <c r="O22" s="3" t="s">
        <v>12</v>
      </c>
    </row>
    <row r="23" spans="1:15">
      <c r="H23">
        <f>IFERROR(SUMIFS(Scenario[Poids],Scenario[Scénario],Paramètres!$B$3,Scenario[Domaine],[[#This Row],Domaine]),1)</f>
        <v>0</v>
      </c>
      <c r="I23">
        <f>IFERROR(SUMIFS(TableHor[Facteur],TableHor[Horizon],[[#This Row],Horizon]),1)</f>
        <v>0</v>
      </c>
      <c r="J23" s="6">
        <f>IFERROR(ROUND(([[#This Row],[Probabilité (1-5)]]*[[#This Row],[Impact (1-5)]]*[[#This Row],[Poids Domaine (auto)]]*[[#This Row],[Facteur Horizon (auto)]]/25),4),0)</f>
        <v>0</v>
      </c>
      <c r="K23">
        <f>IF([[#This Row],[Score (%)]]&gt;=seuil_haut,"Haute",IF([[#This Row],[Score (%)]]&gt;=seuil_moyen,"Moyenne",IF([[#This Row],[Score (%)]]&gt;0,"Basse","")))</f>
        <v>0</v>
      </c>
    </row>
    <row r="24" spans="1:15">
      <c r="H24">
        <f>IFERROR(SUMIFS(Scenario[Poids],Scenario[Scénario],Paramètres!$B$3,Scenario[Domaine],[[#This Row],Domaine]),1)</f>
        <v>0</v>
      </c>
      <c r="I24">
        <f>IFERROR(SUMIFS(TableHor[Facteur],TableHor[Horizon],[[#This Row],Horizon]),1)</f>
        <v>0</v>
      </c>
      <c r="J24" s="6">
        <f>IFERROR(ROUND(([[#This Row],[Probabilité (1-5)]]*[[#This Row],[Impact (1-5)]]*[[#This Row],[Poids Domaine (auto)]]*[[#This Row],[Facteur Horizon (auto)]]/25),4),0)</f>
        <v>0</v>
      </c>
      <c r="K24">
        <f>IF([[#This Row],[Score (%)]]&gt;=seuil_haut,"Haute",IF([[#This Row],[Score (%)]]&gt;=seuil_moyen,"Moyenne",IF([[#This Row],[Score (%)]]&gt;0,"Basse","")))</f>
        <v>0</v>
      </c>
    </row>
    <row r="25" spans="1:15">
      <c r="H25">
        <f>IFERROR(SUMIFS(Scenario[Poids],Scenario[Scénario],Paramètres!$B$3,Scenario[Domaine],[[#This Row],Domaine]),1)</f>
        <v>0</v>
      </c>
      <c r="I25">
        <f>IFERROR(SUMIFS(TableHor[Facteur],TableHor[Horizon],[[#This Row],Horizon]),1)</f>
        <v>0</v>
      </c>
      <c r="J25" s="6">
        <f>IFERROR(ROUND(([[#This Row],[Probabilité (1-5)]]*[[#This Row],[Impact (1-5)]]*[[#This Row],[Poids Domaine (auto)]]*[[#This Row],[Facteur Horizon (auto)]]/25),4),0)</f>
        <v>0</v>
      </c>
      <c r="K25">
        <f>IF([[#This Row],[Score (%)]]&gt;=seuil_haut,"Haute",IF([[#This Row],[Score (%)]]&gt;=seuil_moyen,"Moyenne",IF([[#This Row],[Score (%)]]&gt;0,"Basse","")))</f>
        <v>0</v>
      </c>
    </row>
    <row r="26" spans="1:15">
      <c r="H26">
        <f>IFERROR(SUMIFS(Scenario[Poids],Scenario[Scénario],Paramètres!$B$3,Scenario[Domaine],[[#This Row],Domaine]),1)</f>
        <v>0</v>
      </c>
      <c r="I26">
        <f>IFERROR(SUMIFS(TableHor[Facteur],TableHor[Horizon],[[#This Row],Horizon]),1)</f>
        <v>0</v>
      </c>
      <c r="J26" s="6">
        <f>IFERROR(ROUND(([[#This Row],[Probabilité (1-5)]]*[[#This Row],[Impact (1-5)]]*[[#This Row],[Poids Domaine (auto)]]*[[#This Row],[Facteur Horizon (auto)]]/25),4),0)</f>
        <v>0</v>
      </c>
      <c r="K26">
        <f>IF([[#This Row],[Score (%)]]&gt;=seuil_haut,"Haute",IF([[#This Row],[Score (%)]]&gt;=seuil_moyen,"Moyenne",IF([[#This Row],[Score (%)]]&gt;0,"Basse","")))</f>
        <v>0</v>
      </c>
    </row>
    <row r="27" spans="1:15">
      <c r="H27">
        <f>IFERROR(SUMIFS(Scenario[Poids],Scenario[Scénario],Paramètres!$B$3,Scenario[Domaine],[[#This Row],Domaine]),1)</f>
        <v>0</v>
      </c>
      <c r="I27">
        <f>IFERROR(SUMIFS(TableHor[Facteur],TableHor[Horizon],[[#This Row],Horizon]),1)</f>
        <v>0</v>
      </c>
      <c r="J27" s="6">
        <f>IFERROR(ROUND(([[#This Row],[Probabilité (1-5)]]*[[#This Row],[Impact (1-5)]]*[[#This Row],[Poids Domaine (auto)]]*[[#This Row],[Facteur Horizon (auto)]]/25),4),0)</f>
        <v>0</v>
      </c>
      <c r="K27">
        <f>IF([[#This Row],[Score (%)]]&gt;=seuil_haut,"Haute",IF([[#This Row],[Score (%)]]&gt;=seuil_moyen,"Moyenne",IF([[#This Row],[Score (%)]]&gt;0,"Basse","")))</f>
        <v>0</v>
      </c>
    </row>
    <row r="28" spans="1:15">
      <c r="H28">
        <f>IFERROR(SUMIFS(Scenario[Poids],Scenario[Scénario],Paramètres!$B$3,Scenario[Domaine],[[#This Row],Domaine]),1)</f>
        <v>0</v>
      </c>
      <c r="I28">
        <f>IFERROR(SUMIFS(TableHor[Facteur],TableHor[Horizon],[[#This Row],Horizon]),1)</f>
        <v>0</v>
      </c>
      <c r="J28" s="6">
        <f>IFERROR(ROUND(([[#This Row],[Probabilité (1-5)]]*[[#This Row],[Impact (1-5)]]*[[#This Row],[Poids Domaine (auto)]]*[[#This Row],[Facteur Horizon (auto)]]/25),4),0)</f>
        <v>0</v>
      </c>
      <c r="K28">
        <f>IF([[#This Row],[Score (%)]]&gt;=seuil_haut,"Haute",IF([[#This Row],[Score (%)]]&gt;=seuil_moyen,"Moyenne",IF([[#This Row],[Score (%)]]&gt;0,"Basse","")))</f>
        <v>0</v>
      </c>
    </row>
    <row r="29" spans="1:15">
      <c r="H29">
        <f>IFERROR(SUMIFS(Scenario[Poids],Scenario[Scénario],Paramètres!$B$3,Scenario[Domaine],[[#This Row],Domaine]),1)</f>
        <v>0</v>
      </c>
      <c r="I29">
        <f>IFERROR(SUMIFS(TableHor[Facteur],TableHor[Horizon],[[#This Row],Horizon]),1)</f>
        <v>0</v>
      </c>
      <c r="J29" s="6">
        <f>IFERROR(ROUND(([[#This Row],[Probabilité (1-5)]]*[[#This Row],[Impact (1-5)]]*[[#This Row],[Poids Domaine (auto)]]*[[#This Row],[Facteur Horizon (auto)]]/25),4),0)</f>
        <v>0</v>
      </c>
      <c r="K29">
        <f>IF([[#This Row],[Score (%)]]&gt;=seuil_haut,"Haute",IF([[#This Row],[Score (%)]]&gt;=seuil_moyen,"Moyenne",IF([[#This Row],[Score (%)]]&gt;0,"Basse","")))</f>
        <v>0</v>
      </c>
    </row>
    <row r="30" spans="1:15">
      <c r="H30">
        <f>IFERROR(SUMIFS(Scenario[Poids],Scenario[Scénario],Paramètres!$B$3,Scenario[Domaine],[[#This Row],Domaine]),1)</f>
        <v>0</v>
      </c>
      <c r="I30">
        <f>IFERROR(SUMIFS(TableHor[Facteur],TableHor[Horizon],[[#This Row],Horizon]),1)</f>
        <v>0</v>
      </c>
      <c r="J30" s="6">
        <f>IFERROR(ROUND(([[#This Row],[Probabilité (1-5)]]*[[#This Row],[Impact (1-5)]]*[[#This Row],[Poids Domaine (auto)]]*[[#This Row],[Facteur Horizon (auto)]]/25),4),0)</f>
        <v>0</v>
      </c>
      <c r="K30">
        <f>IF([[#This Row],[Score (%)]]&gt;=seuil_haut,"Haute",IF([[#This Row],[Score (%)]]&gt;=seuil_moyen,"Moyenne",IF([[#This Row],[Score (%)]]&gt;0,"Basse","")))</f>
        <v>0</v>
      </c>
    </row>
    <row r="31" spans="1:15">
      <c r="H31">
        <f>IFERROR(SUMIFS(Scenario[Poids],Scenario[Scénario],Paramètres!$B$3,Scenario[Domaine],[[#This Row],Domaine]),1)</f>
        <v>0</v>
      </c>
      <c r="I31">
        <f>IFERROR(SUMIFS(TableHor[Facteur],TableHor[Horizon],[[#This Row],Horizon]),1)</f>
        <v>0</v>
      </c>
      <c r="J31" s="6">
        <f>IFERROR(ROUND(([[#This Row],[Probabilité (1-5)]]*[[#This Row],[Impact (1-5)]]*[[#This Row],[Poids Domaine (auto)]]*[[#This Row],[Facteur Horizon (auto)]]/25),4),0)</f>
        <v>0</v>
      </c>
      <c r="K31">
        <f>IF([[#This Row],[Score (%)]]&gt;=seuil_haut,"Haute",IF([[#This Row],[Score (%)]]&gt;=seuil_moyen,"Moyenne",IF([[#This Row],[Score (%)]]&gt;0,"Basse","")))</f>
        <v>0</v>
      </c>
    </row>
    <row r="32" spans="1:15">
      <c r="H32">
        <f>IFERROR(SUMIFS(Scenario[Poids],Scenario[Scénario],Paramètres!$B$3,Scenario[Domaine],[[#This Row],Domaine]),1)</f>
        <v>0</v>
      </c>
      <c r="I32">
        <f>IFERROR(SUMIFS(TableHor[Facteur],TableHor[Horizon],[[#This Row],Horizon]),1)</f>
        <v>0</v>
      </c>
      <c r="J32" s="6">
        <f>IFERROR(ROUND(([[#This Row],[Probabilité (1-5)]]*[[#This Row],[Impact (1-5)]]*[[#This Row],[Poids Domaine (auto)]]*[[#This Row],[Facteur Horizon (auto)]]/25),4),0)</f>
        <v>0</v>
      </c>
      <c r="K32">
        <f>IF([[#This Row],[Score (%)]]&gt;=seuil_haut,"Haute",IF([[#This Row],[Score (%)]]&gt;=seuil_moyen,"Moyenne",IF([[#This Row],[Score (%)]]&gt;0,"Basse","")))</f>
        <v>0</v>
      </c>
    </row>
    <row r="33" spans="8:11">
      <c r="H33">
        <f>IFERROR(SUMIFS(Scenario[Poids],Scenario[Scénario],Paramètres!$B$3,Scenario[Domaine],[[#This Row],Domaine]),1)</f>
        <v>0</v>
      </c>
      <c r="I33">
        <f>IFERROR(SUMIFS(TableHor[Facteur],TableHor[Horizon],[[#This Row],Horizon]),1)</f>
        <v>0</v>
      </c>
      <c r="J33" s="6">
        <f>IFERROR(ROUND(([[#This Row],[Probabilité (1-5)]]*[[#This Row],[Impact (1-5)]]*[[#This Row],[Poids Domaine (auto)]]*[[#This Row],[Facteur Horizon (auto)]]/25),4),0)</f>
        <v>0</v>
      </c>
      <c r="K33">
        <f>IF([[#This Row],[Score (%)]]&gt;=seuil_haut,"Haute",IF([[#This Row],[Score (%)]]&gt;=seuil_moyen,"Moyenne",IF([[#This Row],[Score (%)]]&gt;0,"Basse","")))</f>
        <v>0</v>
      </c>
    </row>
    <row r="34" spans="8:11">
      <c r="H34">
        <f>IFERROR(SUMIFS(Scenario[Poids],Scenario[Scénario],Paramètres!$B$3,Scenario[Domaine],[[#This Row],Domaine]),1)</f>
        <v>0</v>
      </c>
      <c r="I34">
        <f>IFERROR(SUMIFS(TableHor[Facteur],TableHor[Horizon],[[#This Row],Horizon]),1)</f>
        <v>0</v>
      </c>
      <c r="J34" s="6">
        <f>IFERROR(ROUND(([[#This Row],[Probabilité (1-5)]]*[[#This Row],[Impact (1-5)]]*[[#This Row],[Poids Domaine (auto)]]*[[#This Row],[Facteur Horizon (auto)]]/25),4),0)</f>
        <v>0</v>
      </c>
      <c r="K34">
        <f>IF([[#This Row],[Score (%)]]&gt;=seuil_haut,"Haute",IF([[#This Row],[Score (%)]]&gt;=seuil_moyen,"Moyenne",IF([[#This Row],[Score (%)]]&gt;0,"Basse","")))</f>
        <v>0</v>
      </c>
    </row>
    <row r="35" spans="8:11">
      <c r="H35">
        <f>IFERROR(SUMIFS(Scenario[Poids],Scenario[Scénario],Paramètres!$B$3,Scenario[Domaine],[[#This Row],Domaine]),1)</f>
        <v>0</v>
      </c>
      <c r="I35">
        <f>IFERROR(SUMIFS(TableHor[Facteur],TableHor[Horizon],[[#This Row],Horizon]),1)</f>
        <v>0</v>
      </c>
      <c r="J35" s="6">
        <f>IFERROR(ROUND(([[#This Row],[Probabilité (1-5)]]*[[#This Row],[Impact (1-5)]]*[[#This Row],[Poids Domaine (auto)]]*[[#This Row],[Facteur Horizon (auto)]]/25),4),0)</f>
        <v>0</v>
      </c>
      <c r="K35">
        <f>IF([[#This Row],[Score (%)]]&gt;=seuil_haut,"Haute",IF([[#This Row],[Score (%)]]&gt;=seuil_moyen,"Moyenne",IF([[#This Row],[Score (%)]]&gt;0,"Basse","")))</f>
        <v>0</v>
      </c>
    </row>
    <row r="36" spans="8:11">
      <c r="H36">
        <f>IFERROR(SUMIFS(Scenario[Poids],Scenario[Scénario],Paramètres!$B$3,Scenario[Domaine],[[#This Row],Domaine]),1)</f>
        <v>0</v>
      </c>
      <c r="I36">
        <f>IFERROR(SUMIFS(TableHor[Facteur],TableHor[Horizon],[[#This Row],Horizon]),1)</f>
        <v>0</v>
      </c>
      <c r="J36" s="6">
        <f>IFERROR(ROUND(([[#This Row],[Probabilité (1-5)]]*[[#This Row],[Impact (1-5)]]*[[#This Row],[Poids Domaine (auto)]]*[[#This Row],[Facteur Horizon (auto)]]/25),4),0)</f>
        <v>0</v>
      </c>
      <c r="K36">
        <f>IF([[#This Row],[Score (%)]]&gt;=seuil_haut,"Haute",IF([[#This Row],[Score (%)]]&gt;=seuil_moyen,"Moyenne",IF([[#This Row],[Score (%)]]&gt;0,"Basse","")))</f>
        <v>0</v>
      </c>
    </row>
    <row r="37" spans="8:11">
      <c r="H37">
        <f>IFERROR(SUMIFS(Scenario[Poids],Scenario[Scénario],Paramètres!$B$3,Scenario[Domaine],[[#This Row],Domaine]),1)</f>
        <v>0</v>
      </c>
      <c r="I37">
        <f>IFERROR(SUMIFS(TableHor[Facteur],TableHor[Horizon],[[#This Row],Horizon]),1)</f>
        <v>0</v>
      </c>
      <c r="J37" s="6">
        <f>IFERROR(ROUND(([[#This Row],[Probabilité (1-5)]]*[[#This Row],[Impact (1-5)]]*[[#This Row],[Poids Domaine (auto)]]*[[#This Row],[Facteur Horizon (auto)]]/25),4),0)</f>
        <v>0</v>
      </c>
      <c r="K37">
        <f>IF([[#This Row],[Score (%)]]&gt;=seuil_haut,"Haute",IF([[#This Row],[Score (%)]]&gt;=seuil_moyen,"Moyenne",IF([[#This Row],[Score (%)]]&gt;0,"Basse","")))</f>
        <v>0</v>
      </c>
    </row>
    <row r="38" spans="8:11">
      <c r="H38">
        <f>IFERROR(SUMIFS(Scenario[Poids],Scenario[Scénario],Paramètres!$B$3,Scenario[Domaine],[[#This Row],Domaine]),1)</f>
        <v>0</v>
      </c>
      <c r="I38">
        <f>IFERROR(SUMIFS(TableHor[Facteur],TableHor[Horizon],[[#This Row],Horizon]),1)</f>
        <v>0</v>
      </c>
      <c r="J38" s="6">
        <f>IFERROR(ROUND(([[#This Row],[Probabilité (1-5)]]*[[#This Row],[Impact (1-5)]]*[[#This Row],[Poids Domaine (auto)]]*[[#This Row],[Facteur Horizon (auto)]]/25),4),0)</f>
        <v>0</v>
      </c>
      <c r="K38">
        <f>IF([[#This Row],[Score (%)]]&gt;=seuil_haut,"Haute",IF([[#This Row],[Score (%)]]&gt;=seuil_moyen,"Moyenne",IF([[#This Row],[Score (%)]]&gt;0,"Basse","")))</f>
        <v>0</v>
      </c>
    </row>
    <row r="39" spans="8:11">
      <c r="H39">
        <f>IFERROR(SUMIFS(Scenario[Poids],Scenario[Scénario],Paramètres!$B$3,Scenario[Domaine],[[#This Row],Domaine]),1)</f>
        <v>0</v>
      </c>
      <c r="I39">
        <f>IFERROR(SUMIFS(TableHor[Facteur],TableHor[Horizon],[[#This Row],Horizon]),1)</f>
        <v>0</v>
      </c>
      <c r="J39" s="6">
        <f>IFERROR(ROUND(([[#This Row],[Probabilité (1-5)]]*[[#This Row],[Impact (1-5)]]*[[#This Row],[Poids Domaine (auto)]]*[[#This Row],[Facteur Horizon (auto)]]/25),4),0)</f>
        <v>0</v>
      </c>
      <c r="K39">
        <f>IF([[#This Row],[Score (%)]]&gt;=seuil_haut,"Haute",IF([[#This Row],[Score (%)]]&gt;=seuil_moyen,"Moyenne",IF([[#This Row],[Score (%)]]&gt;0,"Basse","")))</f>
        <v>0</v>
      </c>
    </row>
    <row r="40" spans="8:11">
      <c r="H40">
        <f>IFERROR(SUMIFS(Scenario[Poids],Scenario[Scénario],Paramètres!$B$3,Scenario[Domaine],[[#This Row],Domaine]),1)</f>
        <v>0</v>
      </c>
      <c r="I40">
        <f>IFERROR(SUMIFS(TableHor[Facteur],TableHor[Horizon],[[#This Row],Horizon]),1)</f>
        <v>0</v>
      </c>
      <c r="J40" s="6">
        <f>IFERROR(ROUND(([[#This Row],[Probabilité (1-5)]]*[[#This Row],[Impact (1-5)]]*[[#This Row],[Poids Domaine (auto)]]*[[#This Row],[Facteur Horizon (auto)]]/25),4),0)</f>
        <v>0</v>
      </c>
      <c r="K40">
        <f>IF([[#This Row],[Score (%)]]&gt;=seuil_haut,"Haute",IF([[#This Row],[Score (%)]]&gt;=seuil_moyen,"Moyenne",IF([[#This Row],[Score (%)]]&gt;0,"Basse","")))</f>
        <v>0</v>
      </c>
    </row>
    <row r="41" spans="8:11">
      <c r="H41">
        <f>IFERROR(SUMIFS(Scenario[Poids],Scenario[Scénario],Paramètres!$B$3,Scenario[Domaine],[[#This Row],Domaine]),1)</f>
        <v>0</v>
      </c>
      <c r="I41">
        <f>IFERROR(SUMIFS(TableHor[Facteur],TableHor[Horizon],[[#This Row],Horizon]),1)</f>
        <v>0</v>
      </c>
      <c r="J41" s="6">
        <f>IFERROR(ROUND(([[#This Row],[Probabilité (1-5)]]*[[#This Row],[Impact (1-5)]]*[[#This Row],[Poids Domaine (auto)]]*[[#This Row],[Facteur Horizon (auto)]]/25),4),0)</f>
        <v>0</v>
      </c>
      <c r="K41">
        <f>IF([[#This Row],[Score (%)]]&gt;=seuil_haut,"Haute",IF([[#This Row],[Score (%)]]&gt;=seuil_moyen,"Moyenne",IF([[#This Row],[Score (%)]]&gt;0,"Basse","")))</f>
        <v>0</v>
      </c>
    </row>
    <row r="42" spans="8:11">
      <c r="H42">
        <f>IFERROR(SUMIFS(Scenario[Poids],Scenario[Scénario],Paramètres!$B$3,Scenario[Domaine],[[#This Row],Domaine]),1)</f>
        <v>0</v>
      </c>
      <c r="I42">
        <f>IFERROR(SUMIFS(TableHor[Facteur],TableHor[Horizon],[[#This Row],Horizon]),1)</f>
        <v>0</v>
      </c>
      <c r="J42" s="6">
        <f>IFERROR(ROUND(([[#This Row],[Probabilité (1-5)]]*[[#This Row],[Impact (1-5)]]*[[#This Row],[Poids Domaine (auto)]]*[[#This Row],[Facteur Horizon (auto)]]/25),4),0)</f>
        <v>0</v>
      </c>
      <c r="K42">
        <f>IF([[#This Row],[Score (%)]]&gt;=seuil_haut,"Haute",IF([[#This Row],[Score (%)]]&gt;=seuil_moyen,"Moyenne",IF([[#This Row],[Score (%)]]&gt;0,"Basse","")))</f>
        <v>0</v>
      </c>
    </row>
    <row r="43" spans="8:11">
      <c r="H43">
        <f>IFERROR(SUMIFS(Scenario[Poids],Scenario[Scénario],Paramètres!$B$3,Scenario[Domaine],[[#This Row],Domaine]),1)</f>
        <v>0</v>
      </c>
      <c r="I43">
        <f>IFERROR(SUMIFS(TableHor[Facteur],TableHor[Horizon],[[#This Row],Horizon]),1)</f>
        <v>0</v>
      </c>
      <c r="J43" s="6">
        <f>IFERROR(ROUND(([[#This Row],[Probabilité (1-5)]]*[[#This Row],[Impact (1-5)]]*[[#This Row],[Poids Domaine (auto)]]*[[#This Row],[Facteur Horizon (auto)]]/25),4),0)</f>
        <v>0</v>
      </c>
      <c r="K43">
        <f>IF([[#This Row],[Score (%)]]&gt;=seuil_haut,"Haute",IF([[#This Row],[Score (%)]]&gt;=seuil_moyen,"Moyenne",IF([[#This Row],[Score (%)]]&gt;0,"Basse","")))</f>
        <v>0</v>
      </c>
    </row>
    <row r="44" spans="8:11">
      <c r="H44">
        <f>IFERROR(SUMIFS(Scenario[Poids],Scenario[Scénario],Paramètres!$B$3,Scenario[Domaine],[[#This Row],Domaine]),1)</f>
        <v>0</v>
      </c>
      <c r="I44">
        <f>IFERROR(SUMIFS(TableHor[Facteur],TableHor[Horizon],[[#This Row],Horizon]),1)</f>
        <v>0</v>
      </c>
      <c r="J44" s="6">
        <f>IFERROR(ROUND(([[#This Row],[Probabilité (1-5)]]*[[#This Row],[Impact (1-5)]]*[[#This Row],[Poids Domaine (auto)]]*[[#This Row],[Facteur Horizon (auto)]]/25),4),0)</f>
        <v>0</v>
      </c>
      <c r="K44">
        <f>IF([[#This Row],[Score (%)]]&gt;=seuil_haut,"Haute",IF([[#This Row],[Score (%)]]&gt;=seuil_moyen,"Moyenne",IF([[#This Row],[Score (%)]]&gt;0,"Basse","")))</f>
        <v>0</v>
      </c>
    </row>
    <row r="45" spans="8:11">
      <c r="H45">
        <f>IFERROR(SUMIFS(Scenario[Poids],Scenario[Scénario],Paramètres!$B$3,Scenario[Domaine],[[#This Row],Domaine]),1)</f>
        <v>0</v>
      </c>
      <c r="I45">
        <f>IFERROR(SUMIFS(TableHor[Facteur],TableHor[Horizon],[[#This Row],Horizon]),1)</f>
        <v>0</v>
      </c>
      <c r="J45" s="6">
        <f>IFERROR(ROUND(([[#This Row],[Probabilité (1-5)]]*[[#This Row],[Impact (1-5)]]*[[#This Row],[Poids Domaine (auto)]]*[[#This Row],[Facteur Horizon (auto)]]/25),4),0)</f>
        <v>0</v>
      </c>
      <c r="K45">
        <f>IF([[#This Row],[Score (%)]]&gt;=seuil_haut,"Haute",IF([[#This Row],[Score (%)]]&gt;=seuil_moyen,"Moyenne",IF([[#This Row],[Score (%)]]&gt;0,"Basse","")))</f>
        <v>0</v>
      </c>
    </row>
    <row r="46" spans="8:11">
      <c r="H46">
        <f>IFERROR(SUMIFS(Scenario[Poids],Scenario[Scénario],Paramètres!$B$3,Scenario[Domaine],[[#This Row],Domaine]),1)</f>
        <v>0</v>
      </c>
      <c r="I46">
        <f>IFERROR(SUMIFS(TableHor[Facteur],TableHor[Horizon],[[#This Row],Horizon]),1)</f>
        <v>0</v>
      </c>
      <c r="J46" s="6">
        <f>IFERROR(ROUND(([[#This Row],[Probabilité (1-5)]]*[[#This Row],[Impact (1-5)]]*[[#This Row],[Poids Domaine (auto)]]*[[#This Row],[Facteur Horizon (auto)]]/25),4),0)</f>
        <v>0</v>
      </c>
      <c r="K46">
        <f>IF([[#This Row],[Score (%)]]&gt;=seuil_haut,"Haute",IF([[#This Row],[Score (%)]]&gt;=seuil_moyen,"Moyenne",IF([[#This Row],[Score (%)]]&gt;0,"Basse","")))</f>
        <v>0</v>
      </c>
    </row>
    <row r="47" spans="8:11">
      <c r="H47">
        <f>IFERROR(SUMIFS(Scenario[Poids],Scenario[Scénario],Paramètres!$B$3,Scenario[Domaine],[[#This Row],Domaine]),1)</f>
        <v>0</v>
      </c>
      <c r="I47">
        <f>IFERROR(SUMIFS(TableHor[Facteur],TableHor[Horizon],[[#This Row],Horizon]),1)</f>
        <v>0</v>
      </c>
      <c r="J47" s="6">
        <f>IFERROR(ROUND(([[#This Row],[Probabilité (1-5)]]*[[#This Row],[Impact (1-5)]]*[[#This Row],[Poids Domaine (auto)]]*[[#This Row],[Facteur Horizon (auto)]]/25),4),0)</f>
        <v>0</v>
      </c>
      <c r="K47">
        <f>IF([[#This Row],[Score (%)]]&gt;=seuil_haut,"Haute",IF([[#This Row],[Score (%)]]&gt;=seuil_moyen,"Moyenne",IF([[#This Row],[Score (%)]]&gt;0,"Basse","")))</f>
        <v>0</v>
      </c>
    </row>
    <row r="48" spans="8:11">
      <c r="H48">
        <f>IFERROR(SUMIFS(Scenario[Poids],Scenario[Scénario],Paramètres!$B$3,Scenario[Domaine],[[#This Row],Domaine]),1)</f>
        <v>0</v>
      </c>
      <c r="I48">
        <f>IFERROR(SUMIFS(TableHor[Facteur],TableHor[Horizon],[[#This Row],Horizon]),1)</f>
        <v>0</v>
      </c>
      <c r="J48" s="6">
        <f>IFERROR(ROUND(([[#This Row],[Probabilité (1-5)]]*[[#This Row],[Impact (1-5)]]*[[#This Row],[Poids Domaine (auto)]]*[[#This Row],[Facteur Horizon (auto)]]/25),4),0)</f>
        <v>0</v>
      </c>
      <c r="K48">
        <f>IF([[#This Row],[Score (%)]]&gt;=seuil_haut,"Haute",IF([[#This Row],[Score (%)]]&gt;=seuil_moyen,"Moyenne",IF([[#This Row],[Score (%)]]&gt;0,"Basse","")))</f>
        <v>0</v>
      </c>
    </row>
    <row r="49" spans="8:11">
      <c r="H49">
        <f>IFERROR(SUMIFS(Scenario[Poids],Scenario[Scénario],Paramètres!$B$3,Scenario[Domaine],[[#This Row],Domaine]),1)</f>
        <v>0</v>
      </c>
      <c r="I49">
        <f>IFERROR(SUMIFS(TableHor[Facteur],TableHor[Horizon],[[#This Row],Horizon]),1)</f>
        <v>0</v>
      </c>
      <c r="J49" s="6">
        <f>IFERROR(ROUND(([[#This Row],[Probabilité (1-5)]]*[[#This Row],[Impact (1-5)]]*[[#This Row],[Poids Domaine (auto)]]*[[#This Row],[Facteur Horizon (auto)]]/25),4),0)</f>
        <v>0</v>
      </c>
      <c r="K49">
        <f>IF([[#This Row],[Score (%)]]&gt;=seuil_haut,"Haute",IF([[#This Row],[Score (%)]]&gt;=seuil_moyen,"Moyenne",IF([[#This Row],[Score (%)]]&gt;0,"Basse","")))</f>
        <v>0</v>
      </c>
    </row>
    <row r="50" spans="8:11">
      <c r="H50">
        <f>IFERROR(SUMIFS(Scenario[Poids],Scenario[Scénario],Paramètres!$B$3,Scenario[Domaine],[[#This Row],Domaine]),1)</f>
        <v>0</v>
      </c>
      <c r="I50">
        <f>IFERROR(SUMIFS(TableHor[Facteur],TableHor[Horizon],[[#This Row],Horizon]),1)</f>
        <v>0</v>
      </c>
      <c r="J50" s="6">
        <f>IFERROR(ROUND(([[#This Row],[Probabilité (1-5)]]*[[#This Row],[Impact (1-5)]]*[[#This Row],[Poids Domaine (auto)]]*[[#This Row],[Facteur Horizon (auto)]]/25),4),0)</f>
        <v>0</v>
      </c>
      <c r="K50">
        <f>IF([[#This Row],[Score (%)]]&gt;=seuil_haut,"Haute",IF([[#This Row],[Score (%)]]&gt;=seuil_moyen,"Moyenne",IF([[#This Row],[Score (%)]]&gt;0,"Basse","")))</f>
        <v>0</v>
      </c>
    </row>
    <row r="51" spans="8:11">
      <c r="H51">
        <f>IFERROR(SUMIFS(Scenario[Poids],Scenario[Scénario],Paramètres!$B$3,Scenario[Domaine],[[#This Row],Domaine]),1)</f>
        <v>0</v>
      </c>
      <c r="I51">
        <f>IFERROR(SUMIFS(TableHor[Facteur],TableHor[Horizon],[[#This Row],Horizon]),1)</f>
        <v>0</v>
      </c>
      <c r="J51" s="6">
        <f>IFERROR(ROUND(([[#This Row],[Probabilité (1-5)]]*[[#This Row],[Impact (1-5)]]*[[#This Row],[Poids Domaine (auto)]]*[[#This Row],[Facteur Horizon (auto)]]/25),4),0)</f>
        <v>0</v>
      </c>
      <c r="K51">
        <f>IF([[#This Row],[Score (%)]]&gt;=seuil_haut,"Haute",IF([[#This Row],[Score (%)]]&gt;=seuil_moyen,"Moyenne",IF([[#This Row],[Score (%)]]&gt;0,"Basse","")))</f>
        <v>0</v>
      </c>
    </row>
    <row r="52" spans="8:11">
      <c r="H52">
        <f>IFERROR(SUMIFS(Scenario[Poids],Scenario[Scénario],Paramètres!$B$3,Scenario[Domaine],[[#This Row],Domaine]),1)</f>
        <v>0</v>
      </c>
      <c r="I52">
        <f>IFERROR(SUMIFS(TableHor[Facteur],TableHor[Horizon],[[#This Row],Horizon]),1)</f>
        <v>0</v>
      </c>
      <c r="J52" s="6">
        <f>IFERROR(ROUND(([[#This Row],[Probabilité (1-5)]]*[[#This Row],[Impact (1-5)]]*[[#This Row],[Poids Domaine (auto)]]*[[#This Row],[Facteur Horizon (auto)]]/25),4),0)</f>
        <v>0</v>
      </c>
      <c r="K52">
        <f>IF([[#This Row],[Score (%)]]&gt;=seuil_haut,"Haute",IF([[#This Row],[Score (%)]]&gt;=seuil_moyen,"Moyenne",IF([[#This Row],[Score (%)]]&gt;0,"Basse","")))</f>
        <v>0</v>
      </c>
    </row>
    <row r="53" spans="8:11">
      <c r="H53">
        <f>IFERROR(SUMIFS(Scenario[Poids],Scenario[Scénario],Paramètres!$B$3,Scenario[Domaine],[[#This Row],Domaine]),1)</f>
        <v>0</v>
      </c>
      <c r="I53">
        <f>IFERROR(SUMIFS(TableHor[Facteur],TableHor[Horizon],[[#This Row],Horizon]),1)</f>
        <v>0</v>
      </c>
      <c r="J53" s="6">
        <f>IFERROR(ROUND(([[#This Row],[Probabilité (1-5)]]*[[#This Row],[Impact (1-5)]]*[[#This Row],[Poids Domaine (auto)]]*[[#This Row],[Facteur Horizon (auto)]]/25),4),0)</f>
        <v>0</v>
      </c>
      <c r="K53">
        <f>IF([[#This Row],[Score (%)]]&gt;=seuil_haut,"Haute",IF([[#This Row],[Score (%)]]&gt;=seuil_moyen,"Moyenne",IF([[#This Row],[Score (%)]]&gt;0,"Basse","")))</f>
        <v>0</v>
      </c>
    </row>
    <row r="54" spans="8:11">
      <c r="H54">
        <f>IFERROR(SUMIFS(Scenario[Poids],Scenario[Scénario],Paramètres!$B$3,Scenario[Domaine],[[#This Row],Domaine]),1)</f>
        <v>0</v>
      </c>
      <c r="I54">
        <f>IFERROR(SUMIFS(TableHor[Facteur],TableHor[Horizon],[[#This Row],Horizon]),1)</f>
        <v>0</v>
      </c>
      <c r="J54" s="6">
        <f>IFERROR(ROUND(([[#This Row],[Probabilité (1-5)]]*[[#This Row],[Impact (1-5)]]*[[#This Row],[Poids Domaine (auto)]]*[[#This Row],[Facteur Horizon (auto)]]/25),4),0)</f>
        <v>0</v>
      </c>
      <c r="K54">
        <f>IF([[#This Row],[Score (%)]]&gt;=seuil_haut,"Haute",IF([[#This Row],[Score (%)]]&gt;=seuil_moyen,"Moyenne",IF([[#This Row],[Score (%)]]&gt;0,"Basse","")))</f>
        <v>0</v>
      </c>
    </row>
    <row r="55" spans="8:11">
      <c r="H55">
        <f>IFERROR(SUMIFS(Scenario[Poids],Scenario[Scénario],Paramètres!$B$3,Scenario[Domaine],[[#This Row],Domaine]),1)</f>
        <v>0</v>
      </c>
      <c r="I55">
        <f>IFERROR(SUMIFS(TableHor[Facteur],TableHor[Horizon],[[#This Row],Horizon]),1)</f>
        <v>0</v>
      </c>
      <c r="J55" s="6">
        <f>IFERROR(ROUND(([[#This Row],[Probabilité (1-5)]]*[[#This Row],[Impact (1-5)]]*[[#This Row],[Poids Domaine (auto)]]*[[#This Row],[Facteur Horizon (auto)]]/25),4),0)</f>
        <v>0</v>
      </c>
      <c r="K55">
        <f>IF([[#This Row],[Score (%)]]&gt;=seuil_haut,"Haute",IF([[#This Row],[Score (%)]]&gt;=seuil_moyen,"Moyenne",IF([[#This Row],[Score (%)]]&gt;0,"Basse","")))</f>
        <v>0</v>
      </c>
    </row>
    <row r="56" spans="8:11">
      <c r="H56">
        <f>IFERROR(SUMIFS(Scenario[Poids],Scenario[Scénario],Paramètres!$B$3,Scenario[Domaine],[[#This Row],Domaine]),1)</f>
        <v>0</v>
      </c>
      <c r="I56">
        <f>IFERROR(SUMIFS(TableHor[Facteur],TableHor[Horizon],[[#This Row],Horizon]),1)</f>
        <v>0</v>
      </c>
      <c r="J56" s="6">
        <f>IFERROR(ROUND(([[#This Row],[Probabilité (1-5)]]*[[#This Row],[Impact (1-5)]]*[[#This Row],[Poids Domaine (auto)]]*[[#This Row],[Facteur Horizon (auto)]]/25),4),0)</f>
        <v>0</v>
      </c>
      <c r="K56">
        <f>IF([[#This Row],[Score (%)]]&gt;=seuil_haut,"Haute",IF([[#This Row],[Score (%)]]&gt;=seuil_moyen,"Moyenne",IF([[#This Row],[Score (%)]]&gt;0,"Basse","")))</f>
        <v>0</v>
      </c>
    </row>
    <row r="57" spans="8:11">
      <c r="H57">
        <f>IFERROR(SUMIFS(Scenario[Poids],Scenario[Scénario],Paramètres!$B$3,Scenario[Domaine],[[#This Row],Domaine]),1)</f>
        <v>0</v>
      </c>
      <c r="I57">
        <f>IFERROR(SUMIFS(TableHor[Facteur],TableHor[Horizon],[[#This Row],Horizon]),1)</f>
        <v>0</v>
      </c>
      <c r="J57" s="6">
        <f>IFERROR(ROUND(([[#This Row],[Probabilité (1-5)]]*[[#This Row],[Impact (1-5)]]*[[#This Row],[Poids Domaine (auto)]]*[[#This Row],[Facteur Horizon (auto)]]/25),4),0)</f>
        <v>0</v>
      </c>
      <c r="K57">
        <f>IF([[#This Row],[Score (%)]]&gt;=seuil_haut,"Haute",IF([[#This Row],[Score (%)]]&gt;=seuil_moyen,"Moyenne",IF([[#This Row],[Score (%)]]&gt;0,"Basse","")))</f>
        <v>0</v>
      </c>
    </row>
    <row r="58" spans="8:11">
      <c r="H58">
        <f>IFERROR(SUMIFS(Scenario[Poids],Scenario[Scénario],Paramètres!$B$3,Scenario[Domaine],[[#This Row],Domaine]),1)</f>
        <v>0</v>
      </c>
      <c r="I58">
        <f>IFERROR(SUMIFS(TableHor[Facteur],TableHor[Horizon],[[#This Row],Horizon]),1)</f>
        <v>0</v>
      </c>
      <c r="J58" s="6">
        <f>IFERROR(ROUND(([[#This Row],[Probabilité (1-5)]]*[[#This Row],[Impact (1-5)]]*[[#This Row],[Poids Domaine (auto)]]*[[#This Row],[Facteur Horizon (auto)]]/25),4),0)</f>
        <v>0</v>
      </c>
      <c r="K58">
        <f>IF([[#This Row],[Score (%)]]&gt;=seuil_haut,"Haute",IF([[#This Row],[Score (%)]]&gt;=seuil_moyen,"Moyenne",IF([[#This Row],[Score (%)]]&gt;0,"Basse","")))</f>
        <v>0</v>
      </c>
    </row>
    <row r="59" spans="8:11">
      <c r="H59">
        <f>IFERROR(SUMIFS(Scenario[Poids],Scenario[Scénario],Paramètres!$B$3,Scenario[Domaine],[[#This Row],Domaine]),1)</f>
        <v>0</v>
      </c>
      <c r="I59">
        <f>IFERROR(SUMIFS(TableHor[Facteur],TableHor[Horizon],[[#This Row],Horizon]),1)</f>
        <v>0</v>
      </c>
      <c r="J59" s="6">
        <f>IFERROR(ROUND(([[#This Row],[Probabilité (1-5)]]*[[#This Row],[Impact (1-5)]]*[[#This Row],[Poids Domaine (auto)]]*[[#This Row],[Facteur Horizon (auto)]]/25),4),0)</f>
        <v>0</v>
      </c>
      <c r="K59">
        <f>IF([[#This Row],[Score (%)]]&gt;=seuil_haut,"Haute",IF([[#This Row],[Score (%)]]&gt;=seuil_moyen,"Moyenne",IF([[#This Row],[Score (%)]]&gt;0,"Basse","")))</f>
        <v>0</v>
      </c>
    </row>
    <row r="60" spans="8:11">
      <c r="H60">
        <f>IFERROR(SUMIFS(Scenario[Poids],Scenario[Scénario],Paramètres!$B$3,Scenario[Domaine],[[#This Row],Domaine]),1)</f>
        <v>0</v>
      </c>
      <c r="I60">
        <f>IFERROR(SUMIFS(TableHor[Facteur],TableHor[Horizon],[[#This Row],Horizon]),1)</f>
        <v>0</v>
      </c>
      <c r="J60" s="6">
        <f>IFERROR(ROUND(([[#This Row],[Probabilité (1-5)]]*[[#This Row],[Impact (1-5)]]*[[#This Row],[Poids Domaine (auto)]]*[[#This Row],[Facteur Horizon (auto)]]/25),4),0)</f>
        <v>0</v>
      </c>
      <c r="K60">
        <f>IF([[#This Row],[Score (%)]]&gt;=seuil_haut,"Haute",IF([[#This Row],[Score (%)]]&gt;=seuil_moyen,"Moyenne",IF([[#This Row],[Score (%)]]&gt;0,"Basse","")))</f>
        <v>0</v>
      </c>
    </row>
    <row r="61" spans="8:11">
      <c r="H61">
        <f>IFERROR(SUMIFS(Scenario[Poids],Scenario[Scénario],Paramètres!$B$3,Scenario[Domaine],[[#This Row],Domaine]),1)</f>
        <v>0</v>
      </c>
      <c r="I61">
        <f>IFERROR(SUMIFS(TableHor[Facteur],TableHor[Horizon],[[#This Row],Horizon]),1)</f>
        <v>0</v>
      </c>
      <c r="J61" s="6">
        <f>IFERROR(ROUND(([[#This Row],[Probabilité (1-5)]]*[[#This Row],[Impact (1-5)]]*[[#This Row],[Poids Domaine (auto)]]*[[#This Row],[Facteur Horizon (auto)]]/25),4),0)</f>
        <v>0</v>
      </c>
      <c r="K61">
        <f>IF([[#This Row],[Score (%)]]&gt;=seuil_haut,"Haute",IF([[#This Row],[Score (%)]]&gt;=seuil_moyen,"Moyenne",IF([[#This Row],[Score (%)]]&gt;0,"Basse","")))</f>
        <v>0</v>
      </c>
    </row>
    <row r="62" spans="8:11">
      <c r="H62">
        <f>IFERROR(SUMIFS(Scenario[Poids],Scenario[Scénario],Paramètres!$B$3,Scenario[Domaine],[[#This Row],Domaine]),1)</f>
        <v>0</v>
      </c>
      <c r="I62">
        <f>IFERROR(SUMIFS(TableHor[Facteur],TableHor[Horizon],[[#This Row],Horizon]),1)</f>
        <v>0</v>
      </c>
      <c r="J62" s="6">
        <f>IFERROR(ROUND(([[#This Row],[Probabilité (1-5)]]*[[#This Row],[Impact (1-5)]]*[[#This Row],[Poids Domaine (auto)]]*[[#This Row],[Facteur Horizon (auto)]]/25),4),0)</f>
        <v>0</v>
      </c>
      <c r="K62">
        <f>IF([[#This Row],[Score (%)]]&gt;=seuil_haut,"Haute",IF([[#This Row],[Score (%)]]&gt;=seuil_moyen,"Moyenne",IF([[#This Row],[Score (%)]]&gt;0,"Basse","")))</f>
        <v>0</v>
      </c>
    </row>
    <row r="63" spans="8:11">
      <c r="H63">
        <f>IFERROR(SUMIFS(Scenario[Poids],Scenario[Scénario],Paramètres!$B$3,Scenario[Domaine],[[#This Row],Domaine]),1)</f>
        <v>0</v>
      </c>
      <c r="I63">
        <f>IFERROR(SUMIFS(TableHor[Facteur],TableHor[Horizon],[[#This Row],Horizon]),1)</f>
        <v>0</v>
      </c>
      <c r="J63" s="6">
        <f>IFERROR(ROUND(([[#This Row],[Probabilité (1-5)]]*[[#This Row],[Impact (1-5)]]*[[#This Row],[Poids Domaine (auto)]]*[[#This Row],[Facteur Horizon (auto)]]/25),4),0)</f>
        <v>0</v>
      </c>
      <c r="K63">
        <f>IF([[#This Row],[Score (%)]]&gt;=seuil_haut,"Haute",IF([[#This Row],[Score (%)]]&gt;=seuil_moyen,"Moyenne",IF([[#This Row],[Score (%)]]&gt;0,"Basse","")))</f>
        <v>0</v>
      </c>
    </row>
    <row r="64" spans="8:11">
      <c r="H64">
        <f>IFERROR(SUMIFS(Scenario[Poids],Scenario[Scénario],Paramètres!$B$3,Scenario[Domaine],[[#This Row],Domaine]),1)</f>
        <v>0</v>
      </c>
      <c r="I64">
        <f>IFERROR(SUMIFS(TableHor[Facteur],TableHor[Horizon],[[#This Row],Horizon]),1)</f>
        <v>0</v>
      </c>
      <c r="J64" s="6">
        <f>IFERROR(ROUND(([[#This Row],[Probabilité (1-5)]]*[[#This Row],[Impact (1-5)]]*[[#This Row],[Poids Domaine (auto)]]*[[#This Row],[Facteur Horizon (auto)]]/25),4),0)</f>
        <v>0</v>
      </c>
      <c r="K64">
        <f>IF([[#This Row],[Score (%)]]&gt;=seuil_haut,"Haute",IF([[#This Row],[Score (%)]]&gt;=seuil_moyen,"Moyenne",IF([[#This Row],[Score (%)]]&gt;0,"Basse","")))</f>
        <v>0</v>
      </c>
    </row>
    <row r="65" spans="8:11">
      <c r="H65">
        <f>IFERROR(SUMIFS(Scenario[Poids],Scenario[Scénario],Paramètres!$B$3,Scenario[Domaine],[[#This Row],Domaine]),1)</f>
        <v>0</v>
      </c>
      <c r="I65">
        <f>IFERROR(SUMIFS(TableHor[Facteur],TableHor[Horizon],[[#This Row],Horizon]),1)</f>
        <v>0</v>
      </c>
      <c r="J65" s="6">
        <f>IFERROR(ROUND(([[#This Row],[Probabilité (1-5)]]*[[#This Row],[Impact (1-5)]]*[[#This Row],[Poids Domaine (auto)]]*[[#This Row],[Facteur Horizon (auto)]]/25),4),0)</f>
        <v>0</v>
      </c>
      <c r="K65">
        <f>IF([[#This Row],[Score (%)]]&gt;=seuil_haut,"Haute",IF([[#This Row],[Score (%)]]&gt;=seuil_moyen,"Moyenne",IF([[#This Row],[Score (%)]]&gt;0,"Basse","")))</f>
        <v>0</v>
      </c>
    </row>
    <row r="66" spans="8:11">
      <c r="H66">
        <f>IFERROR(SUMIFS(Scenario[Poids],Scenario[Scénario],Paramètres!$B$3,Scenario[Domaine],[[#This Row],Domaine]),1)</f>
        <v>0</v>
      </c>
      <c r="I66">
        <f>IFERROR(SUMIFS(TableHor[Facteur],TableHor[Horizon],[[#This Row],Horizon]),1)</f>
        <v>0</v>
      </c>
      <c r="J66" s="6">
        <f>IFERROR(ROUND(([[#This Row],[Probabilité (1-5)]]*[[#This Row],[Impact (1-5)]]*[[#This Row],[Poids Domaine (auto)]]*[[#This Row],[Facteur Horizon (auto)]]/25),4),0)</f>
        <v>0</v>
      </c>
      <c r="K66">
        <f>IF([[#This Row],[Score (%)]]&gt;=seuil_haut,"Haute",IF([[#This Row],[Score (%)]]&gt;=seuil_moyen,"Moyenne",IF([[#This Row],[Score (%)]]&gt;0,"Basse","")))</f>
        <v>0</v>
      </c>
    </row>
    <row r="67" spans="8:11">
      <c r="H67">
        <f>IFERROR(SUMIFS(Scenario[Poids],Scenario[Scénario],Paramètres!$B$3,Scenario[Domaine],[[#This Row],Domaine]),1)</f>
        <v>0</v>
      </c>
      <c r="I67">
        <f>IFERROR(SUMIFS(TableHor[Facteur],TableHor[Horizon],[[#This Row],Horizon]),1)</f>
        <v>0</v>
      </c>
      <c r="J67" s="6">
        <f>IFERROR(ROUND(([[#This Row],[Probabilité (1-5)]]*[[#This Row],[Impact (1-5)]]*[[#This Row],[Poids Domaine (auto)]]*[[#This Row],[Facteur Horizon (auto)]]/25),4),0)</f>
        <v>0</v>
      </c>
      <c r="K67">
        <f>IF([[#This Row],[Score (%)]]&gt;=seuil_haut,"Haute",IF([[#This Row],[Score (%)]]&gt;=seuil_moyen,"Moyenne",IF([[#This Row],[Score (%)]]&gt;0,"Basse","")))</f>
        <v>0</v>
      </c>
    </row>
    <row r="68" spans="8:11">
      <c r="H68">
        <f>IFERROR(SUMIFS(Scenario[Poids],Scenario[Scénario],Paramètres!$B$3,Scenario[Domaine],[[#This Row],Domaine]),1)</f>
        <v>0</v>
      </c>
      <c r="I68">
        <f>IFERROR(SUMIFS(TableHor[Facteur],TableHor[Horizon],[[#This Row],Horizon]),1)</f>
        <v>0</v>
      </c>
      <c r="J68" s="6">
        <f>IFERROR(ROUND(([[#This Row],[Probabilité (1-5)]]*[[#This Row],[Impact (1-5)]]*[[#This Row],[Poids Domaine (auto)]]*[[#This Row],[Facteur Horizon (auto)]]/25),4),0)</f>
        <v>0</v>
      </c>
      <c r="K68">
        <f>IF([[#This Row],[Score (%)]]&gt;=seuil_haut,"Haute",IF([[#This Row],[Score (%)]]&gt;=seuil_moyen,"Moyenne",IF([[#This Row],[Score (%)]]&gt;0,"Basse","")))</f>
        <v>0</v>
      </c>
    </row>
    <row r="69" spans="8:11">
      <c r="H69">
        <f>IFERROR(SUMIFS(Scenario[Poids],Scenario[Scénario],Paramètres!$B$3,Scenario[Domaine],[[#This Row],Domaine]),1)</f>
        <v>0</v>
      </c>
      <c r="I69">
        <f>IFERROR(SUMIFS(TableHor[Facteur],TableHor[Horizon],[[#This Row],Horizon]),1)</f>
        <v>0</v>
      </c>
      <c r="J69" s="6">
        <f>IFERROR(ROUND(([[#This Row],[Probabilité (1-5)]]*[[#This Row],[Impact (1-5)]]*[[#This Row],[Poids Domaine (auto)]]*[[#This Row],[Facteur Horizon (auto)]]/25),4),0)</f>
        <v>0</v>
      </c>
      <c r="K69">
        <f>IF([[#This Row],[Score (%)]]&gt;=seuil_haut,"Haute",IF([[#This Row],[Score (%)]]&gt;=seuil_moyen,"Moyenne",IF([[#This Row],[Score (%)]]&gt;0,"Basse","")))</f>
        <v>0</v>
      </c>
    </row>
    <row r="70" spans="8:11">
      <c r="H70">
        <f>IFERROR(SUMIFS(Scenario[Poids],Scenario[Scénario],Paramètres!$B$3,Scenario[Domaine],[[#This Row],Domaine]),1)</f>
        <v>0</v>
      </c>
      <c r="I70">
        <f>IFERROR(SUMIFS(TableHor[Facteur],TableHor[Horizon],[[#This Row],Horizon]),1)</f>
        <v>0</v>
      </c>
      <c r="J70" s="6">
        <f>IFERROR(ROUND(([[#This Row],[Probabilité (1-5)]]*[[#This Row],[Impact (1-5)]]*[[#This Row],[Poids Domaine (auto)]]*[[#This Row],[Facteur Horizon (auto)]]/25),4),0)</f>
        <v>0</v>
      </c>
      <c r="K70">
        <f>IF([[#This Row],[Score (%)]]&gt;=seuil_haut,"Haute",IF([[#This Row],[Score (%)]]&gt;=seuil_moyen,"Moyenne",IF([[#This Row],[Score (%)]]&gt;0,"Basse","")))</f>
        <v>0</v>
      </c>
    </row>
    <row r="71" spans="8:11">
      <c r="H71">
        <f>IFERROR(SUMIFS(Scenario[Poids],Scenario[Scénario],Paramètres!$B$3,Scenario[Domaine],[[#This Row],Domaine]),1)</f>
        <v>0</v>
      </c>
      <c r="I71">
        <f>IFERROR(SUMIFS(TableHor[Facteur],TableHor[Horizon],[[#This Row],Horizon]),1)</f>
        <v>0</v>
      </c>
      <c r="J71" s="6">
        <f>IFERROR(ROUND(([[#This Row],[Probabilité (1-5)]]*[[#This Row],[Impact (1-5)]]*[[#This Row],[Poids Domaine (auto)]]*[[#This Row],[Facteur Horizon (auto)]]/25),4),0)</f>
        <v>0</v>
      </c>
      <c r="K71">
        <f>IF([[#This Row],[Score (%)]]&gt;=seuil_haut,"Haute",IF([[#This Row],[Score (%)]]&gt;=seuil_moyen,"Moyenne",IF([[#This Row],[Score (%)]]&gt;0,"Basse","")))</f>
        <v>0</v>
      </c>
    </row>
    <row r="72" spans="8:11">
      <c r="H72">
        <f>IFERROR(SUMIFS(Scenario[Poids],Scenario[Scénario],Paramètres!$B$3,Scenario[Domaine],[[#This Row],Domaine]),1)</f>
        <v>0</v>
      </c>
      <c r="I72">
        <f>IFERROR(SUMIFS(TableHor[Facteur],TableHor[Horizon],[[#This Row],Horizon]),1)</f>
        <v>0</v>
      </c>
      <c r="J72" s="6">
        <f>IFERROR(ROUND(([[#This Row],[Probabilité (1-5)]]*[[#This Row],[Impact (1-5)]]*[[#This Row],[Poids Domaine (auto)]]*[[#This Row],[Facteur Horizon (auto)]]/25),4),0)</f>
        <v>0</v>
      </c>
      <c r="K72">
        <f>IF([[#This Row],[Score (%)]]&gt;=seuil_haut,"Haute",IF([[#This Row],[Score (%)]]&gt;=seuil_moyen,"Moyenne",IF([[#This Row],[Score (%)]]&gt;0,"Basse","")))</f>
        <v>0</v>
      </c>
    </row>
    <row r="73" spans="8:11">
      <c r="H73">
        <f>IFERROR(SUMIFS(Scenario[Poids],Scenario[Scénario],Paramètres!$B$3,Scenario[Domaine],[[#This Row],Domaine]),1)</f>
        <v>0</v>
      </c>
      <c r="I73">
        <f>IFERROR(SUMIFS(TableHor[Facteur],TableHor[Horizon],[[#This Row],Horizon]),1)</f>
        <v>0</v>
      </c>
      <c r="J73" s="6">
        <f>IFERROR(ROUND(([[#This Row],[Probabilité (1-5)]]*[[#This Row],[Impact (1-5)]]*[[#This Row],[Poids Domaine (auto)]]*[[#This Row],[Facteur Horizon (auto)]]/25),4),0)</f>
        <v>0</v>
      </c>
      <c r="K73">
        <f>IF([[#This Row],[Score (%)]]&gt;=seuil_haut,"Haute",IF([[#This Row],[Score (%)]]&gt;=seuil_moyen,"Moyenne",IF([[#This Row],[Score (%)]]&gt;0,"Basse","")))</f>
        <v>0</v>
      </c>
    </row>
    <row r="74" spans="8:11">
      <c r="H74">
        <f>IFERROR(SUMIFS(Scenario[Poids],Scenario[Scénario],Paramètres!$B$3,Scenario[Domaine],[[#This Row],Domaine]),1)</f>
        <v>0</v>
      </c>
      <c r="I74">
        <f>IFERROR(SUMIFS(TableHor[Facteur],TableHor[Horizon],[[#This Row],Horizon]),1)</f>
        <v>0</v>
      </c>
      <c r="J74" s="6">
        <f>IFERROR(ROUND(([[#This Row],[Probabilité (1-5)]]*[[#This Row],[Impact (1-5)]]*[[#This Row],[Poids Domaine (auto)]]*[[#This Row],[Facteur Horizon (auto)]]/25),4),0)</f>
        <v>0</v>
      </c>
      <c r="K74">
        <f>IF([[#This Row],[Score (%)]]&gt;=seuil_haut,"Haute",IF([[#This Row],[Score (%)]]&gt;=seuil_moyen,"Moyenne",IF([[#This Row],[Score (%)]]&gt;0,"Basse","")))</f>
        <v>0</v>
      </c>
    </row>
    <row r="75" spans="8:11">
      <c r="H75">
        <f>IFERROR(SUMIFS(Scenario[Poids],Scenario[Scénario],Paramètres!$B$3,Scenario[Domaine],[[#This Row],Domaine]),1)</f>
        <v>0</v>
      </c>
      <c r="I75">
        <f>IFERROR(SUMIFS(TableHor[Facteur],TableHor[Horizon],[[#This Row],Horizon]),1)</f>
        <v>0</v>
      </c>
      <c r="J75" s="6">
        <f>IFERROR(ROUND(([[#This Row],[Probabilité (1-5)]]*[[#This Row],[Impact (1-5)]]*[[#This Row],[Poids Domaine (auto)]]*[[#This Row],[Facteur Horizon (auto)]]/25),4),0)</f>
        <v>0</v>
      </c>
      <c r="K75">
        <f>IF([[#This Row],[Score (%)]]&gt;=seuil_haut,"Haute",IF([[#This Row],[Score (%)]]&gt;=seuil_moyen,"Moyenne",IF([[#This Row],[Score (%)]]&gt;0,"Basse","")))</f>
        <v>0</v>
      </c>
    </row>
    <row r="76" spans="8:11">
      <c r="H76">
        <f>IFERROR(SUMIFS(Scenario[Poids],Scenario[Scénario],Paramètres!$B$3,Scenario[Domaine],[[#This Row],Domaine]),1)</f>
        <v>0</v>
      </c>
      <c r="I76">
        <f>IFERROR(SUMIFS(TableHor[Facteur],TableHor[Horizon],[[#This Row],Horizon]),1)</f>
        <v>0</v>
      </c>
      <c r="J76" s="6">
        <f>IFERROR(ROUND(([[#This Row],[Probabilité (1-5)]]*[[#This Row],[Impact (1-5)]]*[[#This Row],[Poids Domaine (auto)]]*[[#This Row],[Facteur Horizon (auto)]]/25),4),0)</f>
        <v>0</v>
      </c>
      <c r="K76">
        <f>IF([[#This Row],[Score (%)]]&gt;=seuil_haut,"Haute",IF([[#This Row],[Score (%)]]&gt;=seuil_moyen,"Moyenne",IF([[#This Row],[Score (%)]]&gt;0,"Basse","")))</f>
        <v>0</v>
      </c>
    </row>
    <row r="77" spans="8:11">
      <c r="H77">
        <f>IFERROR(SUMIFS(Scenario[Poids],Scenario[Scénario],Paramètres!$B$3,Scenario[Domaine],[[#This Row],Domaine]),1)</f>
        <v>0</v>
      </c>
      <c r="I77">
        <f>IFERROR(SUMIFS(TableHor[Facteur],TableHor[Horizon],[[#This Row],Horizon]),1)</f>
        <v>0</v>
      </c>
      <c r="J77" s="6">
        <f>IFERROR(ROUND(([[#This Row],[Probabilité (1-5)]]*[[#This Row],[Impact (1-5)]]*[[#This Row],[Poids Domaine (auto)]]*[[#This Row],[Facteur Horizon (auto)]]/25),4),0)</f>
        <v>0</v>
      </c>
      <c r="K77">
        <f>IF([[#This Row],[Score (%)]]&gt;=seuil_haut,"Haute",IF([[#This Row],[Score (%)]]&gt;=seuil_moyen,"Moyenne",IF([[#This Row],[Score (%)]]&gt;0,"Basse","")))</f>
        <v>0</v>
      </c>
    </row>
    <row r="78" spans="8:11">
      <c r="H78">
        <f>IFERROR(SUMIFS(Scenario[Poids],Scenario[Scénario],Paramètres!$B$3,Scenario[Domaine],[[#This Row],Domaine]),1)</f>
        <v>0</v>
      </c>
      <c r="I78">
        <f>IFERROR(SUMIFS(TableHor[Facteur],TableHor[Horizon],[[#This Row],Horizon]),1)</f>
        <v>0</v>
      </c>
      <c r="J78" s="6">
        <f>IFERROR(ROUND(([[#This Row],[Probabilité (1-5)]]*[[#This Row],[Impact (1-5)]]*[[#This Row],[Poids Domaine (auto)]]*[[#This Row],[Facteur Horizon (auto)]]/25),4),0)</f>
        <v>0</v>
      </c>
      <c r="K78">
        <f>IF([[#This Row],[Score (%)]]&gt;=seuil_haut,"Haute",IF([[#This Row],[Score (%)]]&gt;=seuil_moyen,"Moyenne",IF([[#This Row],[Score (%)]]&gt;0,"Basse","")))</f>
        <v>0</v>
      </c>
    </row>
    <row r="79" spans="8:11">
      <c r="H79">
        <f>IFERROR(SUMIFS(Scenario[Poids],Scenario[Scénario],Paramètres!$B$3,Scenario[Domaine],[[#This Row],Domaine]),1)</f>
        <v>0</v>
      </c>
      <c r="I79">
        <f>IFERROR(SUMIFS(TableHor[Facteur],TableHor[Horizon],[[#This Row],Horizon]),1)</f>
        <v>0</v>
      </c>
      <c r="J79" s="6">
        <f>IFERROR(ROUND(([[#This Row],[Probabilité (1-5)]]*[[#This Row],[Impact (1-5)]]*[[#This Row],[Poids Domaine (auto)]]*[[#This Row],[Facteur Horizon (auto)]]/25),4),0)</f>
        <v>0</v>
      </c>
      <c r="K79">
        <f>IF([[#This Row],[Score (%)]]&gt;=seuil_haut,"Haute",IF([[#This Row],[Score (%)]]&gt;=seuil_moyen,"Moyenne",IF([[#This Row],[Score (%)]]&gt;0,"Basse","")))</f>
        <v>0</v>
      </c>
    </row>
    <row r="80" spans="8:11">
      <c r="H80">
        <f>IFERROR(SUMIFS(Scenario[Poids],Scenario[Scénario],Paramètres!$B$3,Scenario[Domaine],[[#This Row],Domaine]),1)</f>
        <v>0</v>
      </c>
      <c r="I80">
        <f>IFERROR(SUMIFS(TableHor[Facteur],TableHor[Horizon],[[#This Row],Horizon]),1)</f>
        <v>0</v>
      </c>
      <c r="J80" s="6">
        <f>IFERROR(ROUND(([[#This Row],[Probabilité (1-5)]]*[[#This Row],[Impact (1-5)]]*[[#This Row],[Poids Domaine (auto)]]*[[#This Row],[Facteur Horizon (auto)]]/25),4),0)</f>
        <v>0</v>
      </c>
      <c r="K80">
        <f>IF([[#This Row],[Score (%)]]&gt;=seuil_haut,"Haute",IF([[#This Row],[Score (%)]]&gt;=seuil_moyen,"Moyenne",IF([[#This Row],[Score (%)]]&gt;0,"Basse","")))</f>
        <v>0</v>
      </c>
    </row>
    <row r="81" spans="8:11">
      <c r="H81">
        <f>IFERROR(SUMIFS(Scenario[Poids],Scenario[Scénario],Paramètres!$B$3,Scenario[Domaine],[[#This Row],Domaine]),1)</f>
        <v>0</v>
      </c>
      <c r="I81">
        <f>IFERROR(SUMIFS(TableHor[Facteur],TableHor[Horizon],[[#This Row],Horizon]),1)</f>
        <v>0</v>
      </c>
      <c r="J81" s="6">
        <f>IFERROR(ROUND(([[#This Row],[Probabilité (1-5)]]*[[#This Row],[Impact (1-5)]]*[[#This Row],[Poids Domaine (auto)]]*[[#This Row],[Facteur Horizon (auto)]]/25),4),0)</f>
        <v>0</v>
      </c>
      <c r="K81">
        <f>IF([[#This Row],[Score (%)]]&gt;=seuil_haut,"Haute",IF([[#This Row],[Score (%)]]&gt;=seuil_moyen,"Moyenne",IF([[#This Row],[Score (%)]]&gt;0,"Basse","")))</f>
        <v>0</v>
      </c>
    </row>
    <row r="82" spans="8:11">
      <c r="H82">
        <f>IFERROR(SUMIFS(Scenario[Poids],Scenario[Scénario],Paramètres!$B$3,Scenario[Domaine],[[#This Row],Domaine]),1)</f>
        <v>0</v>
      </c>
      <c r="I82">
        <f>IFERROR(SUMIFS(TableHor[Facteur],TableHor[Horizon],[[#This Row],Horizon]),1)</f>
        <v>0</v>
      </c>
      <c r="J82" s="6">
        <f>IFERROR(ROUND(([[#This Row],[Probabilité (1-5)]]*[[#This Row],[Impact (1-5)]]*[[#This Row],[Poids Domaine (auto)]]*[[#This Row],[Facteur Horizon (auto)]]/25),4),0)</f>
        <v>0</v>
      </c>
      <c r="K82">
        <f>IF([[#This Row],[Score (%)]]&gt;=seuil_haut,"Haute",IF([[#This Row],[Score (%)]]&gt;=seuil_moyen,"Moyenne",IF([[#This Row],[Score (%)]]&gt;0,"Basse","")))</f>
        <v>0</v>
      </c>
    </row>
    <row r="83" spans="8:11">
      <c r="H83">
        <f>IFERROR(SUMIFS(Scenario[Poids],Scenario[Scénario],Paramètres!$B$3,Scenario[Domaine],[[#This Row],Domaine]),1)</f>
        <v>0</v>
      </c>
      <c r="I83">
        <f>IFERROR(SUMIFS(TableHor[Facteur],TableHor[Horizon],[[#This Row],Horizon]),1)</f>
        <v>0</v>
      </c>
      <c r="J83" s="6">
        <f>IFERROR(ROUND(([[#This Row],[Probabilité (1-5)]]*[[#This Row],[Impact (1-5)]]*[[#This Row],[Poids Domaine (auto)]]*[[#This Row],[Facteur Horizon (auto)]]/25),4),0)</f>
        <v>0</v>
      </c>
      <c r="K83">
        <f>IF([[#This Row],[Score (%)]]&gt;=seuil_haut,"Haute",IF([[#This Row],[Score (%)]]&gt;=seuil_moyen,"Moyenne",IF([[#This Row],[Score (%)]]&gt;0,"Basse","")))</f>
        <v>0</v>
      </c>
    </row>
    <row r="84" spans="8:11">
      <c r="H84">
        <f>IFERROR(SUMIFS(Scenario[Poids],Scenario[Scénario],Paramètres!$B$3,Scenario[Domaine],[[#This Row],Domaine]),1)</f>
        <v>0</v>
      </c>
      <c r="I84">
        <f>IFERROR(SUMIFS(TableHor[Facteur],TableHor[Horizon],[[#This Row],Horizon]),1)</f>
        <v>0</v>
      </c>
      <c r="J84" s="6">
        <f>IFERROR(ROUND(([[#This Row],[Probabilité (1-5)]]*[[#This Row],[Impact (1-5)]]*[[#This Row],[Poids Domaine (auto)]]*[[#This Row],[Facteur Horizon (auto)]]/25),4),0)</f>
        <v>0</v>
      </c>
      <c r="K84">
        <f>IF([[#This Row],[Score (%)]]&gt;=seuil_haut,"Haute",IF([[#This Row],[Score (%)]]&gt;=seuil_moyen,"Moyenne",IF([[#This Row],[Score (%)]]&gt;0,"Basse","")))</f>
        <v>0</v>
      </c>
    </row>
    <row r="85" spans="8:11">
      <c r="H85">
        <f>IFERROR(SUMIFS(Scenario[Poids],Scenario[Scénario],Paramètres!$B$3,Scenario[Domaine],[[#This Row],Domaine]),1)</f>
        <v>0</v>
      </c>
      <c r="I85">
        <f>IFERROR(SUMIFS(TableHor[Facteur],TableHor[Horizon],[[#This Row],Horizon]),1)</f>
        <v>0</v>
      </c>
      <c r="J85" s="6">
        <f>IFERROR(ROUND(([[#This Row],[Probabilité (1-5)]]*[[#This Row],[Impact (1-5)]]*[[#This Row],[Poids Domaine (auto)]]*[[#This Row],[Facteur Horizon (auto)]]/25),4),0)</f>
        <v>0</v>
      </c>
      <c r="K85">
        <f>IF([[#This Row],[Score (%)]]&gt;=seuil_haut,"Haute",IF([[#This Row],[Score (%)]]&gt;=seuil_moyen,"Moyenne",IF([[#This Row],[Score (%)]]&gt;0,"Basse","")))</f>
        <v>0</v>
      </c>
    </row>
    <row r="86" spans="8:11">
      <c r="H86">
        <f>IFERROR(SUMIFS(Scenario[Poids],Scenario[Scénario],Paramètres!$B$3,Scenario[Domaine],[[#This Row],Domaine]),1)</f>
        <v>0</v>
      </c>
      <c r="I86">
        <f>IFERROR(SUMIFS(TableHor[Facteur],TableHor[Horizon],[[#This Row],Horizon]),1)</f>
        <v>0</v>
      </c>
      <c r="J86" s="6">
        <f>IFERROR(ROUND(([[#This Row],[Probabilité (1-5)]]*[[#This Row],[Impact (1-5)]]*[[#This Row],[Poids Domaine (auto)]]*[[#This Row],[Facteur Horizon (auto)]]/25),4),0)</f>
        <v>0</v>
      </c>
      <c r="K86">
        <f>IF([[#This Row],[Score (%)]]&gt;=seuil_haut,"Haute",IF([[#This Row],[Score (%)]]&gt;=seuil_moyen,"Moyenne",IF([[#This Row],[Score (%)]]&gt;0,"Basse","")))</f>
        <v>0</v>
      </c>
    </row>
    <row r="87" spans="8:11">
      <c r="H87">
        <f>IFERROR(SUMIFS(Scenario[Poids],Scenario[Scénario],Paramètres!$B$3,Scenario[Domaine],[[#This Row],Domaine]),1)</f>
        <v>0</v>
      </c>
      <c r="I87">
        <f>IFERROR(SUMIFS(TableHor[Facteur],TableHor[Horizon],[[#This Row],Horizon]),1)</f>
        <v>0</v>
      </c>
      <c r="J87" s="6">
        <f>IFERROR(ROUND(([[#This Row],[Probabilité (1-5)]]*[[#This Row],[Impact (1-5)]]*[[#This Row],[Poids Domaine (auto)]]*[[#This Row],[Facteur Horizon (auto)]]/25),4),0)</f>
        <v>0</v>
      </c>
      <c r="K87">
        <f>IF([[#This Row],[Score (%)]]&gt;=seuil_haut,"Haute",IF([[#This Row],[Score (%)]]&gt;=seuil_moyen,"Moyenne",IF([[#This Row],[Score (%)]]&gt;0,"Basse","")))</f>
        <v>0</v>
      </c>
    </row>
    <row r="88" spans="8:11">
      <c r="H88">
        <f>IFERROR(SUMIFS(Scenario[Poids],Scenario[Scénario],Paramètres!$B$3,Scenario[Domaine],[[#This Row],Domaine]),1)</f>
        <v>0</v>
      </c>
      <c r="I88">
        <f>IFERROR(SUMIFS(TableHor[Facteur],TableHor[Horizon],[[#This Row],Horizon]),1)</f>
        <v>0</v>
      </c>
      <c r="J88" s="6">
        <f>IFERROR(ROUND(([[#This Row],[Probabilité (1-5)]]*[[#This Row],[Impact (1-5)]]*[[#This Row],[Poids Domaine (auto)]]*[[#This Row],[Facteur Horizon (auto)]]/25),4),0)</f>
        <v>0</v>
      </c>
      <c r="K88">
        <f>IF([[#This Row],[Score (%)]]&gt;=seuil_haut,"Haute",IF([[#This Row],[Score (%)]]&gt;=seuil_moyen,"Moyenne",IF([[#This Row],[Score (%)]]&gt;0,"Basse","")))</f>
        <v>0</v>
      </c>
    </row>
    <row r="89" spans="8:11">
      <c r="H89">
        <f>IFERROR(SUMIFS(Scenario[Poids],Scenario[Scénario],Paramètres!$B$3,Scenario[Domaine],[[#This Row],Domaine]),1)</f>
        <v>0</v>
      </c>
      <c r="I89">
        <f>IFERROR(SUMIFS(TableHor[Facteur],TableHor[Horizon],[[#This Row],Horizon]),1)</f>
        <v>0</v>
      </c>
      <c r="J89" s="6">
        <f>IFERROR(ROUND(([[#This Row],[Probabilité (1-5)]]*[[#This Row],[Impact (1-5)]]*[[#This Row],[Poids Domaine (auto)]]*[[#This Row],[Facteur Horizon (auto)]]/25),4),0)</f>
        <v>0</v>
      </c>
      <c r="K89">
        <f>IF([[#This Row],[Score (%)]]&gt;=seuil_haut,"Haute",IF([[#This Row],[Score (%)]]&gt;=seuil_moyen,"Moyenne",IF([[#This Row],[Score (%)]]&gt;0,"Basse","")))</f>
        <v>0</v>
      </c>
    </row>
    <row r="90" spans="8:11">
      <c r="H90">
        <f>IFERROR(SUMIFS(Scenario[Poids],Scenario[Scénario],Paramètres!$B$3,Scenario[Domaine],[[#This Row],Domaine]),1)</f>
        <v>0</v>
      </c>
      <c r="I90">
        <f>IFERROR(SUMIFS(TableHor[Facteur],TableHor[Horizon],[[#This Row],Horizon]),1)</f>
        <v>0</v>
      </c>
      <c r="J90" s="6">
        <f>IFERROR(ROUND(([[#This Row],[Probabilité (1-5)]]*[[#This Row],[Impact (1-5)]]*[[#This Row],[Poids Domaine (auto)]]*[[#This Row],[Facteur Horizon (auto)]]/25),4),0)</f>
        <v>0</v>
      </c>
      <c r="K90">
        <f>IF([[#This Row],[Score (%)]]&gt;=seuil_haut,"Haute",IF([[#This Row],[Score (%)]]&gt;=seuil_moyen,"Moyenne",IF([[#This Row],[Score (%)]]&gt;0,"Basse","")))</f>
        <v>0</v>
      </c>
    </row>
    <row r="91" spans="8:11">
      <c r="H91">
        <f>IFERROR(SUMIFS(Scenario[Poids],Scenario[Scénario],Paramètres!$B$3,Scenario[Domaine],[[#This Row],Domaine]),1)</f>
        <v>0</v>
      </c>
      <c r="I91">
        <f>IFERROR(SUMIFS(TableHor[Facteur],TableHor[Horizon],[[#This Row],Horizon]),1)</f>
        <v>0</v>
      </c>
      <c r="J91" s="6">
        <f>IFERROR(ROUND(([[#This Row],[Probabilité (1-5)]]*[[#This Row],[Impact (1-5)]]*[[#This Row],[Poids Domaine (auto)]]*[[#This Row],[Facteur Horizon (auto)]]/25),4),0)</f>
        <v>0</v>
      </c>
      <c r="K91">
        <f>IF([[#This Row],[Score (%)]]&gt;=seuil_haut,"Haute",IF([[#This Row],[Score (%)]]&gt;=seuil_moyen,"Moyenne",IF([[#This Row],[Score (%)]]&gt;0,"Basse","")))</f>
        <v>0</v>
      </c>
    </row>
    <row r="92" spans="8:11">
      <c r="H92">
        <f>IFERROR(SUMIFS(Scenario[Poids],Scenario[Scénario],Paramètres!$B$3,Scenario[Domaine],[[#This Row],Domaine]),1)</f>
        <v>0</v>
      </c>
      <c r="I92">
        <f>IFERROR(SUMIFS(TableHor[Facteur],TableHor[Horizon],[[#This Row],Horizon]),1)</f>
        <v>0</v>
      </c>
      <c r="J92" s="6">
        <f>IFERROR(ROUND(([[#This Row],[Probabilité (1-5)]]*[[#This Row],[Impact (1-5)]]*[[#This Row],[Poids Domaine (auto)]]*[[#This Row],[Facteur Horizon (auto)]]/25),4),0)</f>
        <v>0</v>
      </c>
      <c r="K92">
        <f>IF([[#This Row],[Score (%)]]&gt;=seuil_haut,"Haute",IF([[#This Row],[Score (%)]]&gt;=seuil_moyen,"Moyenne",IF([[#This Row],[Score (%)]]&gt;0,"Basse","")))</f>
        <v>0</v>
      </c>
    </row>
    <row r="93" spans="8:11">
      <c r="H93">
        <f>IFERROR(SUMIFS(Scenario[Poids],Scenario[Scénario],Paramètres!$B$3,Scenario[Domaine],[[#This Row],Domaine]),1)</f>
        <v>0</v>
      </c>
      <c r="I93">
        <f>IFERROR(SUMIFS(TableHor[Facteur],TableHor[Horizon],[[#This Row],Horizon]),1)</f>
        <v>0</v>
      </c>
      <c r="J93" s="6">
        <f>IFERROR(ROUND(([[#This Row],[Probabilité (1-5)]]*[[#This Row],[Impact (1-5)]]*[[#This Row],[Poids Domaine (auto)]]*[[#This Row],[Facteur Horizon (auto)]]/25),4),0)</f>
        <v>0</v>
      </c>
      <c r="K93">
        <f>IF([[#This Row],[Score (%)]]&gt;=seuil_haut,"Haute",IF([[#This Row],[Score (%)]]&gt;=seuil_moyen,"Moyenne",IF([[#This Row],[Score (%)]]&gt;0,"Basse","")))</f>
        <v>0</v>
      </c>
    </row>
    <row r="94" spans="8:11">
      <c r="H94">
        <f>IFERROR(SUMIFS(Scenario[Poids],Scenario[Scénario],Paramètres!$B$3,Scenario[Domaine],[[#This Row],Domaine]),1)</f>
        <v>0</v>
      </c>
      <c r="I94">
        <f>IFERROR(SUMIFS(TableHor[Facteur],TableHor[Horizon],[[#This Row],Horizon]),1)</f>
        <v>0</v>
      </c>
      <c r="J94" s="6">
        <f>IFERROR(ROUND(([[#This Row],[Probabilité (1-5)]]*[[#This Row],[Impact (1-5)]]*[[#This Row],[Poids Domaine (auto)]]*[[#This Row],[Facteur Horizon (auto)]]/25),4),0)</f>
        <v>0</v>
      </c>
      <c r="K94">
        <f>IF([[#This Row],[Score (%)]]&gt;=seuil_haut,"Haute",IF([[#This Row],[Score (%)]]&gt;=seuil_moyen,"Moyenne",IF([[#This Row],[Score (%)]]&gt;0,"Basse","")))</f>
        <v>0</v>
      </c>
    </row>
    <row r="95" spans="8:11">
      <c r="H95">
        <f>IFERROR(SUMIFS(Scenario[Poids],Scenario[Scénario],Paramètres!$B$3,Scenario[Domaine],[[#This Row],Domaine]),1)</f>
        <v>0</v>
      </c>
      <c r="I95">
        <f>IFERROR(SUMIFS(TableHor[Facteur],TableHor[Horizon],[[#This Row],Horizon]),1)</f>
        <v>0</v>
      </c>
      <c r="J95" s="6">
        <f>IFERROR(ROUND(([[#This Row],[Probabilité (1-5)]]*[[#This Row],[Impact (1-5)]]*[[#This Row],[Poids Domaine (auto)]]*[[#This Row],[Facteur Horizon (auto)]]/25),4),0)</f>
        <v>0</v>
      </c>
      <c r="K95">
        <f>IF([[#This Row],[Score (%)]]&gt;=seuil_haut,"Haute",IF([[#This Row],[Score (%)]]&gt;=seuil_moyen,"Moyenne",IF([[#This Row],[Score (%)]]&gt;0,"Basse","")))</f>
        <v>0</v>
      </c>
    </row>
    <row r="96" spans="8:11">
      <c r="H96">
        <f>IFERROR(SUMIFS(Scenario[Poids],Scenario[Scénario],Paramètres!$B$3,Scenario[Domaine],[[#This Row],Domaine]),1)</f>
        <v>0</v>
      </c>
      <c r="I96">
        <f>IFERROR(SUMIFS(TableHor[Facteur],TableHor[Horizon],[[#This Row],Horizon]),1)</f>
        <v>0</v>
      </c>
      <c r="J96" s="6">
        <f>IFERROR(ROUND(([[#This Row],[Probabilité (1-5)]]*[[#This Row],[Impact (1-5)]]*[[#This Row],[Poids Domaine (auto)]]*[[#This Row],[Facteur Horizon (auto)]]/25),4),0)</f>
        <v>0</v>
      </c>
      <c r="K96">
        <f>IF([[#This Row],[Score (%)]]&gt;=seuil_haut,"Haute",IF([[#This Row],[Score (%)]]&gt;=seuil_moyen,"Moyenne",IF([[#This Row],[Score (%)]]&gt;0,"Basse","")))</f>
        <v>0</v>
      </c>
    </row>
    <row r="97" spans="8:11">
      <c r="H97">
        <f>IFERROR(SUMIFS(Scenario[Poids],Scenario[Scénario],Paramètres!$B$3,Scenario[Domaine],[[#This Row],Domaine]),1)</f>
        <v>0</v>
      </c>
      <c r="I97">
        <f>IFERROR(SUMIFS(TableHor[Facteur],TableHor[Horizon],[[#This Row],Horizon]),1)</f>
        <v>0</v>
      </c>
      <c r="J97" s="6">
        <f>IFERROR(ROUND(([[#This Row],[Probabilité (1-5)]]*[[#This Row],[Impact (1-5)]]*[[#This Row],[Poids Domaine (auto)]]*[[#This Row],[Facteur Horizon (auto)]]/25),4),0)</f>
        <v>0</v>
      </c>
      <c r="K97">
        <f>IF([[#This Row],[Score (%)]]&gt;=seuil_haut,"Haute",IF([[#This Row],[Score (%)]]&gt;=seuil_moyen,"Moyenne",IF([[#This Row],[Score (%)]]&gt;0,"Basse","")))</f>
        <v>0</v>
      </c>
    </row>
    <row r="98" spans="8:11">
      <c r="H98">
        <f>IFERROR(SUMIFS(Scenario[Poids],Scenario[Scénario],Paramètres!$B$3,Scenario[Domaine],[[#This Row],Domaine]),1)</f>
        <v>0</v>
      </c>
      <c r="I98">
        <f>IFERROR(SUMIFS(TableHor[Facteur],TableHor[Horizon],[[#This Row],Horizon]),1)</f>
        <v>0</v>
      </c>
      <c r="J98" s="6">
        <f>IFERROR(ROUND(([[#This Row],[Probabilité (1-5)]]*[[#This Row],[Impact (1-5)]]*[[#This Row],[Poids Domaine (auto)]]*[[#This Row],[Facteur Horizon (auto)]]/25),4),0)</f>
        <v>0</v>
      </c>
      <c r="K98">
        <f>IF([[#This Row],[Score (%)]]&gt;=seuil_haut,"Haute",IF([[#This Row],[Score (%)]]&gt;=seuil_moyen,"Moyenne",IF([[#This Row],[Score (%)]]&gt;0,"Basse","")))</f>
        <v>0</v>
      </c>
    </row>
    <row r="99" spans="8:11">
      <c r="H99">
        <f>IFERROR(SUMIFS(Scenario[Poids],Scenario[Scénario],Paramètres!$B$3,Scenario[Domaine],[[#This Row],Domaine]),1)</f>
        <v>0</v>
      </c>
      <c r="I99">
        <f>IFERROR(SUMIFS(TableHor[Facteur],TableHor[Horizon],[[#This Row],Horizon]),1)</f>
        <v>0</v>
      </c>
      <c r="J99" s="6">
        <f>IFERROR(ROUND(([[#This Row],[Probabilité (1-5)]]*[[#This Row],[Impact (1-5)]]*[[#This Row],[Poids Domaine (auto)]]*[[#This Row],[Facteur Horizon (auto)]]/25),4),0)</f>
        <v>0</v>
      </c>
      <c r="K99">
        <f>IF([[#This Row],[Score (%)]]&gt;=seuil_haut,"Haute",IF([[#This Row],[Score (%)]]&gt;=seuil_moyen,"Moyenne",IF([[#This Row],[Score (%)]]&gt;0,"Basse","")))</f>
        <v>0</v>
      </c>
    </row>
    <row r="100" spans="8:11">
      <c r="H100">
        <f>IFERROR(SUMIFS(Scenario[Poids],Scenario[Scénario],Paramètres!$B$3,Scenario[Domaine],[[#This Row],Domaine]),1)</f>
        <v>0</v>
      </c>
      <c r="I100">
        <f>IFERROR(SUMIFS(TableHor[Facteur],TableHor[Horizon],[[#This Row],Horizon]),1)</f>
        <v>0</v>
      </c>
      <c r="J100" s="6">
        <f>IFERROR(ROUND(([[#This Row],[Probabilité (1-5)]]*[[#This Row],[Impact (1-5)]]*[[#This Row],[Poids Domaine (auto)]]*[[#This Row],[Facteur Horizon (auto)]]/25),4),0)</f>
        <v>0</v>
      </c>
      <c r="K100">
        <f>IF([[#This Row],[Score (%)]]&gt;=seuil_haut,"Haute",IF([[#This Row],[Score (%)]]&gt;=seuil_moyen,"Moyenne",IF([[#This Row],[Score (%)]]&gt;0,"Basse","")))</f>
        <v>0</v>
      </c>
    </row>
    <row r="101" spans="8:11">
      <c r="H101">
        <f>IFERROR(SUMIFS(Scenario[Poids],Scenario[Scénario],Paramètres!$B$3,Scenario[Domaine],[[#This Row],Domaine]),1)</f>
        <v>0</v>
      </c>
      <c r="I101">
        <f>IFERROR(SUMIFS(TableHor[Facteur],TableHor[Horizon],[[#This Row],Horizon]),1)</f>
        <v>0</v>
      </c>
      <c r="J101" s="6">
        <f>IFERROR(ROUND(([[#This Row],[Probabilité (1-5)]]*[[#This Row],[Impact (1-5)]]*[[#This Row],[Poids Domaine (auto)]]*[[#This Row],[Facteur Horizon (auto)]]/25),4),0)</f>
        <v>0</v>
      </c>
      <c r="K101">
        <f>IF([[#This Row],[Score (%)]]&gt;=seuil_haut,"Haute",IF([[#This Row],[Score (%)]]&gt;=seuil_moyen,"Moyenne",IF([[#This Row],[Score (%)]]&gt;0,"Basse","")))</f>
        <v>0</v>
      </c>
    </row>
    <row r="102" spans="8:11">
      <c r="H102">
        <f>IFERROR(SUMIFS(Scenario[Poids],Scenario[Scénario],Paramètres!$B$3,Scenario[Domaine],[[#This Row],Domaine]),1)</f>
        <v>0</v>
      </c>
      <c r="I102">
        <f>IFERROR(SUMIFS(TableHor[Facteur],TableHor[Horizon],[[#This Row],Horizon]),1)</f>
        <v>0</v>
      </c>
      <c r="J102" s="6">
        <f>IFERROR(ROUND(([[#This Row],[Probabilité (1-5)]]*[[#This Row],[Impact (1-5)]]*[[#This Row],[Poids Domaine (auto)]]*[[#This Row],[Facteur Horizon (auto)]]/25),4),0)</f>
        <v>0</v>
      </c>
      <c r="K102">
        <f>IF([[#This Row],[Score (%)]]&gt;=seuil_haut,"Haute",IF([[#This Row],[Score (%)]]&gt;=seuil_moyen,"Moyenne",IF([[#This Row],[Score (%)]]&gt;0,"Basse","")))</f>
        <v>0</v>
      </c>
    </row>
    <row r="103" spans="8:11">
      <c r="H103">
        <f>IFERROR(SUMIFS(Scenario[Poids],Scenario[Scénario],Paramètres!$B$3,Scenario[Domaine],[[#This Row],Domaine]),1)</f>
        <v>0</v>
      </c>
      <c r="I103">
        <f>IFERROR(SUMIFS(TableHor[Facteur],TableHor[Horizon],[[#This Row],Horizon]),1)</f>
        <v>0</v>
      </c>
      <c r="J103" s="6">
        <f>IFERROR(ROUND(([[#This Row],[Probabilité (1-5)]]*[[#This Row],[Impact (1-5)]]*[[#This Row],[Poids Domaine (auto)]]*[[#This Row],[Facteur Horizon (auto)]]/25),4),0)</f>
        <v>0</v>
      </c>
      <c r="K103">
        <f>IF([[#This Row],[Score (%)]]&gt;=seuil_haut,"Haute",IF([[#This Row],[Score (%)]]&gt;=seuil_moyen,"Moyenne",IF([[#This Row],[Score (%)]]&gt;0,"Basse","")))</f>
        <v>0</v>
      </c>
    </row>
    <row r="104" spans="8:11">
      <c r="H104">
        <f>IFERROR(SUMIFS(Scenario[Poids],Scenario[Scénario],Paramètres!$B$3,Scenario[Domaine],[[#This Row],Domaine]),1)</f>
        <v>0</v>
      </c>
      <c r="I104">
        <f>IFERROR(SUMIFS(TableHor[Facteur],TableHor[Horizon],[[#This Row],Horizon]),1)</f>
        <v>0</v>
      </c>
      <c r="J104" s="6">
        <f>IFERROR(ROUND(([[#This Row],[Probabilité (1-5)]]*[[#This Row],[Impact (1-5)]]*[[#This Row],[Poids Domaine (auto)]]*[[#This Row],[Facteur Horizon (auto)]]/25),4),0)</f>
        <v>0</v>
      </c>
      <c r="K104">
        <f>IF([[#This Row],[Score (%)]]&gt;=seuil_haut,"Haute",IF([[#This Row],[Score (%)]]&gt;=seuil_moyen,"Moyenne",IF([[#This Row],[Score (%)]]&gt;0,"Basse","")))</f>
        <v>0</v>
      </c>
    </row>
    <row r="105" spans="8:11">
      <c r="H105">
        <f>IFERROR(SUMIFS(Scenario[Poids],Scenario[Scénario],Paramètres!$B$3,Scenario[Domaine],[[#This Row],Domaine]),1)</f>
        <v>0</v>
      </c>
      <c r="I105">
        <f>IFERROR(SUMIFS(TableHor[Facteur],TableHor[Horizon],[[#This Row],Horizon]),1)</f>
        <v>0</v>
      </c>
      <c r="J105" s="6">
        <f>IFERROR(ROUND(([[#This Row],[Probabilité (1-5)]]*[[#This Row],[Impact (1-5)]]*[[#This Row],[Poids Domaine (auto)]]*[[#This Row],[Facteur Horizon (auto)]]/25),4),0)</f>
        <v>0</v>
      </c>
      <c r="K105">
        <f>IF([[#This Row],[Score (%)]]&gt;=seuil_haut,"Haute",IF([[#This Row],[Score (%)]]&gt;=seuil_moyen,"Moyenne",IF([[#This Row],[Score (%)]]&gt;0,"Basse","")))</f>
        <v>0</v>
      </c>
    </row>
    <row r="106" spans="8:11">
      <c r="H106">
        <f>IFERROR(SUMIFS(Scenario[Poids],Scenario[Scénario],Paramètres!$B$3,Scenario[Domaine],[[#This Row],Domaine]),1)</f>
        <v>0</v>
      </c>
      <c r="I106">
        <f>IFERROR(SUMIFS(TableHor[Facteur],TableHor[Horizon],[[#This Row],Horizon]),1)</f>
        <v>0</v>
      </c>
      <c r="J106" s="6">
        <f>IFERROR(ROUND(([[#This Row],[Probabilité (1-5)]]*[[#This Row],[Impact (1-5)]]*[[#This Row],[Poids Domaine (auto)]]*[[#This Row],[Facteur Horizon (auto)]]/25),4),0)</f>
        <v>0</v>
      </c>
      <c r="K106">
        <f>IF([[#This Row],[Score (%)]]&gt;=seuil_haut,"Haute",IF([[#This Row],[Score (%)]]&gt;=seuil_moyen,"Moyenne",IF([[#This Row],[Score (%)]]&gt;0,"Basse","")))</f>
        <v>0</v>
      </c>
    </row>
    <row r="107" spans="8:11">
      <c r="H107">
        <f>IFERROR(SUMIFS(Scenario[Poids],Scenario[Scénario],Paramètres!$B$3,Scenario[Domaine],[[#This Row],Domaine]),1)</f>
        <v>0</v>
      </c>
      <c r="I107">
        <f>IFERROR(SUMIFS(TableHor[Facteur],TableHor[Horizon],[[#This Row],Horizon]),1)</f>
        <v>0</v>
      </c>
      <c r="J107" s="6">
        <f>IFERROR(ROUND(([[#This Row],[Probabilité (1-5)]]*[[#This Row],[Impact (1-5)]]*[[#This Row],[Poids Domaine (auto)]]*[[#This Row],[Facteur Horizon (auto)]]/25),4),0)</f>
        <v>0</v>
      </c>
      <c r="K107">
        <f>IF([[#This Row],[Score (%)]]&gt;=seuil_haut,"Haute",IF([[#This Row],[Score (%)]]&gt;=seuil_moyen,"Moyenne",IF([[#This Row],[Score (%)]]&gt;0,"Basse","")))</f>
        <v>0</v>
      </c>
    </row>
    <row r="108" spans="8:11">
      <c r="H108">
        <f>IFERROR(SUMIFS(Scenario[Poids],Scenario[Scénario],Paramètres!$B$3,Scenario[Domaine],[[#This Row],Domaine]),1)</f>
        <v>0</v>
      </c>
      <c r="I108">
        <f>IFERROR(SUMIFS(TableHor[Facteur],TableHor[Horizon],[[#This Row],Horizon]),1)</f>
        <v>0</v>
      </c>
      <c r="J108" s="6">
        <f>IFERROR(ROUND(([[#This Row],[Probabilité (1-5)]]*[[#This Row],[Impact (1-5)]]*[[#This Row],[Poids Domaine (auto)]]*[[#This Row],[Facteur Horizon (auto)]]/25),4),0)</f>
        <v>0</v>
      </c>
      <c r="K108">
        <f>IF([[#This Row],[Score (%)]]&gt;=seuil_haut,"Haute",IF([[#This Row],[Score (%)]]&gt;=seuil_moyen,"Moyenne",IF([[#This Row],[Score (%)]]&gt;0,"Basse","")))</f>
        <v>0</v>
      </c>
    </row>
    <row r="109" spans="8:11">
      <c r="H109">
        <f>IFERROR(SUMIFS(Scenario[Poids],Scenario[Scénario],Paramètres!$B$3,Scenario[Domaine],[[#This Row],Domaine]),1)</f>
        <v>0</v>
      </c>
      <c r="I109">
        <f>IFERROR(SUMIFS(TableHor[Facteur],TableHor[Horizon],[[#This Row],Horizon]),1)</f>
        <v>0</v>
      </c>
      <c r="J109" s="6">
        <f>IFERROR(ROUND(([[#This Row],[Probabilité (1-5)]]*[[#This Row],[Impact (1-5)]]*[[#This Row],[Poids Domaine (auto)]]*[[#This Row],[Facteur Horizon (auto)]]/25),4),0)</f>
        <v>0</v>
      </c>
      <c r="K109">
        <f>IF([[#This Row],[Score (%)]]&gt;=seuil_haut,"Haute",IF([[#This Row],[Score (%)]]&gt;=seuil_moyen,"Moyenne",IF([[#This Row],[Score (%)]]&gt;0,"Basse","")))</f>
        <v>0</v>
      </c>
    </row>
    <row r="110" spans="8:11">
      <c r="H110">
        <f>IFERROR(SUMIFS(Scenario[Poids],Scenario[Scénario],Paramètres!$B$3,Scenario[Domaine],[[#This Row],Domaine]),1)</f>
        <v>0</v>
      </c>
      <c r="I110">
        <f>IFERROR(SUMIFS(TableHor[Facteur],TableHor[Horizon],[[#This Row],Horizon]),1)</f>
        <v>0</v>
      </c>
      <c r="J110" s="6">
        <f>IFERROR(ROUND(([[#This Row],[Probabilité (1-5)]]*[[#This Row],[Impact (1-5)]]*[[#This Row],[Poids Domaine (auto)]]*[[#This Row],[Facteur Horizon (auto)]]/25),4),0)</f>
        <v>0</v>
      </c>
      <c r="K110">
        <f>IF([[#This Row],[Score (%)]]&gt;=seuil_haut,"Haute",IF([[#This Row],[Score (%)]]&gt;=seuil_moyen,"Moyenne",IF([[#This Row],[Score (%)]]&gt;0,"Basse","")))</f>
        <v>0</v>
      </c>
    </row>
    <row r="111" spans="8:11">
      <c r="H111">
        <f>IFERROR(SUMIFS(Scenario[Poids],Scenario[Scénario],Paramètres!$B$3,Scenario[Domaine],[[#This Row],Domaine]),1)</f>
        <v>0</v>
      </c>
      <c r="I111">
        <f>IFERROR(SUMIFS(TableHor[Facteur],TableHor[Horizon],[[#This Row],Horizon]),1)</f>
        <v>0</v>
      </c>
      <c r="J111" s="6">
        <f>IFERROR(ROUND(([[#This Row],[Probabilité (1-5)]]*[[#This Row],[Impact (1-5)]]*[[#This Row],[Poids Domaine (auto)]]*[[#This Row],[Facteur Horizon (auto)]]/25),4),0)</f>
        <v>0</v>
      </c>
      <c r="K111">
        <f>IF([[#This Row],[Score (%)]]&gt;=seuil_haut,"Haute",IF([[#This Row],[Score (%)]]&gt;=seuil_moyen,"Moyenne",IF([[#This Row],[Score (%)]]&gt;0,"Basse","")))</f>
        <v>0</v>
      </c>
    </row>
    <row r="112" spans="8:11">
      <c r="H112">
        <f>IFERROR(SUMIFS(Scenario[Poids],Scenario[Scénario],Paramètres!$B$3,Scenario[Domaine],[[#This Row],Domaine]),1)</f>
        <v>0</v>
      </c>
      <c r="I112">
        <f>IFERROR(SUMIFS(TableHor[Facteur],TableHor[Horizon],[[#This Row],Horizon]),1)</f>
        <v>0</v>
      </c>
      <c r="J112" s="6">
        <f>IFERROR(ROUND(([[#This Row],[Probabilité (1-5)]]*[[#This Row],[Impact (1-5)]]*[[#This Row],[Poids Domaine (auto)]]*[[#This Row],[Facteur Horizon (auto)]]/25),4),0)</f>
        <v>0</v>
      </c>
      <c r="K112">
        <f>IF([[#This Row],[Score (%)]]&gt;=seuil_haut,"Haute",IF([[#This Row],[Score (%)]]&gt;=seuil_moyen,"Moyenne",IF([[#This Row],[Score (%)]]&gt;0,"Basse","")))</f>
        <v>0</v>
      </c>
    </row>
    <row r="113" spans="8:11">
      <c r="H113">
        <f>IFERROR(SUMIFS(Scenario[Poids],Scenario[Scénario],Paramètres!$B$3,Scenario[Domaine],[[#This Row],Domaine]),1)</f>
        <v>0</v>
      </c>
      <c r="I113">
        <f>IFERROR(SUMIFS(TableHor[Facteur],TableHor[Horizon],[[#This Row],Horizon]),1)</f>
        <v>0</v>
      </c>
      <c r="J113" s="6">
        <f>IFERROR(ROUND(([[#This Row],[Probabilité (1-5)]]*[[#This Row],[Impact (1-5)]]*[[#This Row],[Poids Domaine (auto)]]*[[#This Row],[Facteur Horizon (auto)]]/25),4),0)</f>
        <v>0</v>
      </c>
      <c r="K113">
        <f>IF([[#This Row],[Score (%)]]&gt;=seuil_haut,"Haute",IF([[#This Row],[Score (%)]]&gt;=seuil_moyen,"Moyenne",IF([[#This Row],[Score (%)]]&gt;0,"Basse","")))</f>
        <v>0</v>
      </c>
    </row>
    <row r="114" spans="8:11">
      <c r="H114">
        <f>IFERROR(SUMIFS(Scenario[Poids],Scenario[Scénario],Paramètres!$B$3,Scenario[Domaine],[[#This Row],Domaine]),1)</f>
        <v>0</v>
      </c>
      <c r="I114">
        <f>IFERROR(SUMIFS(TableHor[Facteur],TableHor[Horizon],[[#This Row],Horizon]),1)</f>
        <v>0</v>
      </c>
      <c r="J114" s="6">
        <f>IFERROR(ROUND(([[#This Row],[Probabilité (1-5)]]*[[#This Row],[Impact (1-5)]]*[[#This Row],[Poids Domaine (auto)]]*[[#This Row],[Facteur Horizon (auto)]]/25),4),0)</f>
        <v>0</v>
      </c>
      <c r="K114">
        <f>IF([[#This Row],[Score (%)]]&gt;=seuil_haut,"Haute",IF([[#This Row],[Score (%)]]&gt;=seuil_moyen,"Moyenne",IF([[#This Row],[Score (%)]]&gt;0,"Basse","")))</f>
        <v>0</v>
      </c>
    </row>
    <row r="115" spans="8:11">
      <c r="H115">
        <f>IFERROR(SUMIFS(Scenario[Poids],Scenario[Scénario],Paramètres!$B$3,Scenario[Domaine],[[#This Row],Domaine]),1)</f>
        <v>0</v>
      </c>
      <c r="I115">
        <f>IFERROR(SUMIFS(TableHor[Facteur],TableHor[Horizon],[[#This Row],Horizon]),1)</f>
        <v>0</v>
      </c>
      <c r="J115" s="6">
        <f>IFERROR(ROUND(([[#This Row],[Probabilité (1-5)]]*[[#This Row],[Impact (1-5)]]*[[#This Row],[Poids Domaine (auto)]]*[[#This Row],[Facteur Horizon (auto)]]/25),4),0)</f>
        <v>0</v>
      </c>
      <c r="K115">
        <f>IF([[#This Row],[Score (%)]]&gt;=seuil_haut,"Haute",IF([[#This Row],[Score (%)]]&gt;=seuil_moyen,"Moyenne",IF([[#This Row],[Score (%)]]&gt;0,"Basse","")))</f>
        <v>0</v>
      </c>
    </row>
    <row r="116" spans="8:11">
      <c r="H116">
        <f>IFERROR(SUMIFS(Scenario[Poids],Scenario[Scénario],Paramètres!$B$3,Scenario[Domaine],[[#This Row],Domaine]),1)</f>
        <v>0</v>
      </c>
      <c r="I116">
        <f>IFERROR(SUMIFS(TableHor[Facteur],TableHor[Horizon],[[#This Row],Horizon]),1)</f>
        <v>0</v>
      </c>
      <c r="J116" s="6">
        <f>IFERROR(ROUND(([[#This Row],[Probabilité (1-5)]]*[[#This Row],[Impact (1-5)]]*[[#This Row],[Poids Domaine (auto)]]*[[#This Row],[Facteur Horizon (auto)]]/25),4),0)</f>
        <v>0</v>
      </c>
      <c r="K116">
        <f>IF([[#This Row],[Score (%)]]&gt;=seuil_haut,"Haute",IF([[#This Row],[Score (%)]]&gt;=seuil_moyen,"Moyenne",IF([[#This Row],[Score (%)]]&gt;0,"Basse","")))</f>
        <v>0</v>
      </c>
    </row>
    <row r="117" spans="8:11">
      <c r="H117">
        <f>IFERROR(SUMIFS(Scenario[Poids],Scenario[Scénario],Paramètres!$B$3,Scenario[Domaine],[[#This Row],Domaine]),1)</f>
        <v>0</v>
      </c>
      <c r="I117">
        <f>IFERROR(SUMIFS(TableHor[Facteur],TableHor[Horizon],[[#This Row],Horizon]),1)</f>
        <v>0</v>
      </c>
      <c r="J117" s="6">
        <f>IFERROR(ROUND(([[#This Row],[Probabilité (1-5)]]*[[#This Row],[Impact (1-5)]]*[[#This Row],[Poids Domaine (auto)]]*[[#This Row],[Facteur Horizon (auto)]]/25),4),0)</f>
        <v>0</v>
      </c>
      <c r="K117">
        <f>IF([[#This Row],[Score (%)]]&gt;=seuil_haut,"Haute",IF([[#This Row],[Score (%)]]&gt;=seuil_moyen,"Moyenne",IF([[#This Row],[Score (%)]]&gt;0,"Basse","")))</f>
        <v>0</v>
      </c>
    </row>
    <row r="118" spans="8:11">
      <c r="H118">
        <f>IFERROR(SUMIFS(Scenario[Poids],Scenario[Scénario],Paramètres!$B$3,Scenario[Domaine],[[#This Row],Domaine]),1)</f>
        <v>0</v>
      </c>
      <c r="I118">
        <f>IFERROR(SUMIFS(TableHor[Facteur],TableHor[Horizon],[[#This Row],Horizon]),1)</f>
        <v>0</v>
      </c>
      <c r="J118" s="6">
        <f>IFERROR(ROUND(([[#This Row],[Probabilité (1-5)]]*[[#This Row],[Impact (1-5)]]*[[#This Row],[Poids Domaine (auto)]]*[[#This Row],[Facteur Horizon (auto)]]/25),4),0)</f>
        <v>0</v>
      </c>
      <c r="K118">
        <f>IF([[#This Row],[Score (%)]]&gt;=seuil_haut,"Haute",IF([[#This Row],[Score (%)]]&gt;=seuil_moyen,"Moyenne",IF([[#This Row],[Score (%)]]&gt;0,"Basse","")))</f>
        <v>0</v>
      </c>
    </row>
    <row r="119" spans="8:11">
      <c r="H119">
        <f>IFERROR(SUMIFS(Scenario[Poids],Scenario[Scénario],Paramètres!$B$3,Scenario[Domaine],[[#This Row],Domaine]),1)</f>
        <v>0</v>
      </c>
      <c r="I119">
        <f>IFERROR(SUMIFS(TableHor[Facteur],TableHor[Horizon],[[#This Row],Horizon]),1)</f>
        <v>0</v>
      </c>
      <c r="J119" s="6">
        <f>IFERROR(ROUND(([[#This Row],[Probabilité (1-5)]]*[[#This Row],[Impact (1-5)]]*[[#This Row],[Poids Domaine (auto)]]*[[#This Row],[Facteur Horizon (auto)]]/25),4),0)</f>
        <v>0</v>
      </c>
      <c r="K119">
        <f>IF([[#This Row],[Score (%)]]&gt;=seuil_haut,"Haute",IF([[#This Row],[Score (%)]]&gt;=seuil_moyen,"Moyenne",IF([[#This Row],[Score (%)]]&gt;0,"Basse","")))</f>
        <v>0</v>
      </c>
    </row>
    <row r="120" spans="8:11">
      <c r="H120">
        <f>IFERROR(SUMIFS(Scenario[Poids],Scenario[Scénario],Paramètres!$B$3,Scenario[Domaine],[[#This Row],Domaine]),1)</f>
        <v>0</v>
      </c>
      <c r="I120">
        <f>IFERROR(SUMIFS(TableHor[Facteur],TableHor[Horizon],[[#This Row],Horizon]),1)</f>
        <v>0</v>
      </c>
      <c r="J120" s="6">
        <f>IFERROR(ROUND(([[#This Row],[Probabilité (1-5)]]*[[#This Row],[Impact (1-5)]]*[[#This Row],[Poids Domaine (auto)]]*[[#This Row],[Facteur Horizon (auto)]]/25),4),0)</f>
        <v>0</v>
      </c>
      <c r="K120">
        <f>IF([[#This Row],[Score (%)]]&gt;=seuil_haut,"Haute",IF([[#This Row],[Score (%)]]&gt;=seuil_moyen,"Moyenne",IF([[#This Row],[Score (%)]]&gt;0,"Basse","")))</f>
        <v>0</v>
      </c>
    </row>
    <row r="121" spans="8:11">
      <c r="H121">
        <f>IFERROR(SUMIFS(Scenario[Poids],Scenario[Scénario],Paramètres!$B$3,Scenario[Domaine],[[#This Row],Domaine]),1)</f>
        <v>0</v>
      </c>
      <c r="I121">
        <f>IFERROR(SUMIFS(TableHor[Facteur],TableHor[Horizon],[[#This Row],Horizon]),1)</f>
        <v>0</v>
      </c>
      <c r="J121" s="6">
        <f>IFERROR(ROUND(([[#This Row],[Probabilité (1-5)]]*[[#This Row],[Impact (1-5)]]*[[#This Row],[Poids Domaine (auto)]]*[[#This Row],[Facteur Horizon (auto)]]/25),4),0)</f>
        <v>0</v>
      </c>
      <c r="K121">
        <f>IF([[#This Row],[Score (%)]]&gt;=seuil_haut,"Haute",IF([[#This Row],[Score (%)]]&gt;=seuil_moyen,"Moyenne",IF([[#This Row],[Score (%)]]&gt;0,"Basse","")))</f>
        <v>0</v>
      </c>
    </row>
    <row r="122" spans="8:11">
      <c r="H122">
        <f>IFERROR(SUMIFS(Scenario[Poids],Scenario[Scénario],Paramètres!$B$3,Scenario[Domaine],[[#This Row],Domaine]),1)</f>
        <v>0</v>
      </c>
      <c r="I122">
        <f>IFERROR(SUMIFS(TableHor[Facteur],TableHor[Horizon],[[#This Row],Horizon]),1)</f>
        <v>0</v>
      </c>
      <c r="J122" s="6">
        <f>IFERROR(ROUND(([[#This Row],[Probabilité (1-5)]]*[[#This Row],[Impact (1-5)]]*[[#This Row],[Poids Domaine (auto)]]*[[#This Row],[Facteur Horizon (auto)]]/25),4),0)</f>
        <v>0</v>
      </c>
      <c r="K122">
        <f>IF([[#This Row],[Score (%)]]&gt;=seuil_haut,"Haute",IF([[#This Row],[Score (%)]]&gt;=seuil_moyen,"Moyenne",IF([[#This Row],[Score (%)]]&gt;0,"Basse","")))</f>
        <v>0</v>
      </c>
    </row>
    <row r="123" spans="8:11">
      <c r="H123">
        <f>IFERROR(SUMIFS(Scenario[Poids],Scenario[Scénario],Paramètres!$B$3,Scenario[Domaine],[[#This Row],Domaine]),1)</f>
        <v>0</v>
      </c>
      <c r="I123">
        <f>IFERROR(SUMIFS(TableHor[Facteur],TableHor[Horizon],[[#This Row],Horizon]),1)</f>
        <v>0</v>
      </c>
      <c r="J123" s="6">
        <f>IFERROR(ROUND(([[#This Row],[Probabilité (1-5)]]*[[#This Row],[Impact (1-5)]]*[[#This Row],[Poids Domaine (auto)]]*[[#This Row],[Facteur Horizon (auto)]]/25),4),0)</f>
        <v>0</v>
      </c>
      <c r="K123">
        <f>IF([[#This Row],[Score (%)]]&gt;=seuil_haut,"Haute",IF([[#This Row],[Score (%)]]&gt;=seuil_moyen,"Moyenne",IF([[#This Row],[Score (%)]]&gt;0,"Basse","")))</f>
        <v>0</v>
      </c>
    </row>
    <row r="124" spans="8:11">
      <c r="H124">
        <f>IFERROR(SUMIFS(Scenario[Poids],Scenario[Scénario],Paramètres!$B$3,Scenario[Domaine],[[#This Row],Domaine]),1)</f>
        <v>0</v>
      </c>
      <c r="I124">
        <f>IFERROR(SUMIFS(TableHor[Facteur],TableHor[Horizon],[[#This Row],Horizon]),1)</f>
        <v>0</v>
      </c>
      <c r="J124" s="6">
        <f>IFERROR(ROUND(([[#This Row],[Probabilité (1-5)]]*[[#This Row],[Impact (1-5)]]*[[#This Row],[Poids Domaine (auto)]]*[[#This Row],[Facteur Horizon (auto)]]/25),4),0)</f>
        <v>0</v>
      </c>
      <c r="K124">
        <f>IF([[#This Row],[Score (%)]]&gt;=seuil_haut,"Haute",IF([[#This Row],[Score (%)]]&gt;=seuil_moyen,"Moyenne",IF([[#This Row],[Score (%)]]&gt;0,"Basse","")))</f>
        <v>0</v>
      </c>
    </row>
    <row r="125" spans="8:11">
      <c r="H125">
        <f>IFERROR(SUMIFS(Scenario[Poids],Scenario[Scénario],Paramètres!$B$3,Scenario[Domaine],[[#This Row],Domaine]),1)</f>
        <v>0</v>
      </c>
      <c r="I125">
        <f>IFERROR(SUMIFS(TableHor[Facteur],TableHor[Horizon],[[#This Row],Horizon]),1)</f>
        <v>0</v>
      </c>
      <c r="J125" s="6">
        <f>IFERROR(ROUND(([[#This Row],[Probabilité (1-5)]]*[[#This Row],[Impact (1-5)]]*[[#This Row],[Poids Domaine (auto)]]*[[#This Row],[Facteur Horizon (auto)]]/25),4),0)</f>
        <v>0</v>
      </c>
      <c r="K125">
        <f>IF([[#This Row],[Score (%)]]&gt;=seuil_haut,"Haute",IF([[#This Row],[Score (%)]]&gt;=seuil_moyen,"Moyenne",IF([[#This Row],[Score (%)]]&gt;0,"Basse","")))</f>
        <v>0</v>
      </c>
    </row>
    <row r="126" spans="8:11">
      <c r="H126">
        <f>IFERROR(SUMIFS(Scenario[Poids],Scenario[Scénario],Paramètres!$B$3,Scenario[Domaine],[[#This Row],Domaine]),1)</f>
        <v>0</v>
      </c>
      <c r="I126">
        <f>IFERROR(SUMIFS(TableHor[Facteur],TableHor[Horizon],[[#This Row],Horizon]),1)</f>
        <v>0</v>
      </c>
      <c r="J126" s="6">
        <f>IFERROR(ROUND(([[#This Row],[Probabilité (1-5)]]*[[#This Row],[Impact (1-5)]]*[[#This Row],[Poids Domaine (auto)]]*[[#This Row],[Facteur Horizon (auto)]]/25),4),0)</f>
        <v>0</v>
      </c>
      <c r="K126">
        <f>IF([[#This Row],[Score (%)]]&gt;=seuil_haut,"Haute",IF([[#This Row],[Score (%)]]&gt;=seuil_moyen,"Moyenne",IF([[#This Row],[Score (%)]]&gt;0,"Basse","")))</f>
        <v>0</v>
      </c>
    </row>
    <row r="127" spans="8:11">
      <c r="H127">
        <f>IFERROR(SUMIFS(Scenario[Poids],Scenario[Scénario],Paramètres!$B$3,Scenario[Domaine],[[#This Row],Domaine]),1)</f>
        <v>0</v>
      </c>
      <c r="I127">
        <f>IFERROR(SUMIFS(TableHor[Facteur],TableHor[Horizon],[[#This Row],Horizon]),1)</f>
        <v>0</v>
      </c>
      <c r="J127" s="6">
        <f>IFERROR(ROUND(([[#This Row],[Probabilité (1-5)]]*[[#This Row],[Impact (1-5)]]*[[#This Row],[Poids Domaine (auto)]]*[[#This Row],[Facteur Horizon (auto)]]/25),4),0)</f>
        <v>0</v>
      </c>
      <c r="K127">
        <f>IF([[#This Row],[Score (%)]]&gt;=seuil_haut,"Haute",IF([[#This Row],[Score (%)]]&gt;=seuil_moyen,"Moyenne",IF([[#This Row],[Score (%)]]&gt;0,"Basse","")))</f>
        <v>0</v>
      </c>
    </row>
    <row r="128" spans="8:11">
      <c r="H128">
        <f>IFERROR(SUMIFS(Scenario[Poids],Scenario[Scénario],Paramètres!$B$3,Scenario[Domaine],[[#This Row],Domaine]),1)</f>
        <v>0</v>
      </c>
      <c r="I128">
        <f>IFERROR(SUMIFS(TableHor[Facteur],TableHor[Horizon],[[#This Row],Horizon]),1)</f>
        <v>0</v>
      </c>
      <c r="J128" s="6">
        <f>IFERROR(ROUND(([[#This Row],[Probabilité (1-5)]]*[[#This Row],[Impact (1-5)]]*[[#This Row],[Poids Domaine (auto)]]*[[#This Row],[Facteur Horizon (auto)]]/25),4),0)</f>
        <v>0</v>
      </c>
      <c r="K128">
        <f>IF([[#This Row],[Score (%)]]&gt;=seuil_haut,"Haute",IF([[#This Row],[Score (%)]]&gt;=seuil_moyen,"Moyenne",IF([[#This Row],[Score (%)]]&gt;0,"Basse","")))</f>
        <v>0</v>
      </c>
    </row>
    <row r="129" spans="8:11">
      <c r="H129">
        <f>IFERROR(SUMIFS(Scenario[Poids],Scenario[Scénario],Paramètres!$B$3,Scenario[Domaine],[[#This Row],Domaine]),1)</f>
        <v>0</v>
      </c>
      <c r="I129">
        <f>IFERROR(SUMIFS(TableHor[Facteur],TableHor[Horizon],[[#This Row],Horizon]),1)</f>
        <v>0</v>
      </c>
      <c r="J129" s="6">
        <f>IFERROR(ROUND(([[#This Row],[Probabilité (1-5)]]*[[#This Row],[Impact (1-5)]]*[[#This Row],[Poids Domaine (auto)]]*[[#This Row],[Facteur Horizon (auto)]]/25),4),0)</f>
        <v>0</v>
      </c>
      <c r="K129">
        <f>IF([[#This Row],[Score (%)]]&gt;=seuil_haut,"Haute",IF([[#This Row],[Score (%)]]&gt;=seuil_moyen,"Moyenne",IF([[#This Row],[Score (%)]]&gt;0,"Basse","")))</f>
        <v>0</v>
      </c>
    </row>
    <row r="130" spans="8:11">
      <c r="H130">
        <f>IFERROR(SUMIFS(Scenario[Poids],Scenario[Scénario],Paramètres!$B$3,Scenario[Domaine],[[#This Row],Domaine]),1)</f>
        <v>0</v>
      </c>
      <c r="I130">
        <f>IFERROR(SUMIFS(TableHor[Facteur],TableHor[Horizon],[[#This Row],Horizon]),1)</f>
        <v>0</v>
      </c>
      <c r="J130" s="6">
        <f>IFERROR(ROUND(([[#This Row],[Probabilité (1-5)]]*[[#This Row],[Impact (1-5)]]*[[#This Row],[Poids Domaine (auto)]]*[[#This Row],[Facteur Horizon (auto)]]/25),4),0)</f>
        <v>0</v>
      </c>
      <c r="K130">
        <f>IF([[#This Row],[Score (%)]]&gt;=seuil_haut,"Haute",IF([[#This Row],[Score (%)]]&gt;=seuil_moyen,"Moyenne",IF([[#This Row],[Score (%)]]&gt;0,"Basse","")))</f>
        <v>0</v>
      </c>
    </row>
    <row r="131" spans="8:11">
      <c r="H131">
        <f>IFERROR(SUMIFS(Scenario[Poids],Scenario[Scénario],Paramètres!$B$3,Scenario[Domaine],[[#This Row],Domaine]),1)</f>
        <v>0</v>
      </c>
      <c r="I131">
        <f>IFERROR(SUMIFS(TableHor[Facteur],TableHor[Horizon],[[#This Row],Horizon]),1)</f>
        <v>0</v>
      </c>
      <c r="J131" s="6">
        <f>IFERROR(ROUND(([[#This Row],[Probabilité (1-5)]]*[[#This Row],[Impact (1-5)]]*[[#This Row],[Poids Domaine (auto)]]*[[#This Row],[Facteur Horizon (auto)]]/25),4),0)</f>
        <v>0</v>
      </c>
      <c r="K131">
        <f>IF([[#This Row],[Score (%)]]&gt;=seuil_haut,"Haute",IF([[#This Row],[Score (%)]]&gt;=seuil_moyen,"Moyenne",IF([[#This Row],[Score (%)]]&gt;0,"Basse","")))</f>
        <v>0</v>
      </c>
    </row>
    <row r="132" spans="8:11">
      <c r="H132">
        <f>IFERROR(SUMIFS(Scenario[Poids],Scenario[Scénario],Paramètres!$B$3,Scenario[Domaine],[[#This Row],Domaine]),1)</f>
        <v>0</v>
      </c>
      <c r="I132">
        <f>IFERROR(SUMIFS(TableHor[Facteur],TableHor[Horizon],[[#This Row],Horizon]),1)</f>
        <v>0</v>
      </c>
      <c r="J132" s="6">
        <f>IFERROR(ROUND(([[#This Row],[Probabilité (1-5)]]*[[#This Row],[Impact (1-5)]]*[[#This Row],[Poids Domaine (auto)]]*[[#This Row],[Facteur Horizon (auto)]]/25),4),0)</f>
        <v>0</v>
      </c>
      <c r="K132">
        <f>IF([[#This Row],[Score (%)]]&gt;=seuil_haut,"Haute",IF([[#This Row],[Score (%)]]&gt;=seuil_moyen,"Moyenne",IF([[#This Row],[Score (%)]]&gt;0,"Basse","")))</f>
        <v>0</v>
      </c>
    </row>
    <row r="133" spans="8:11">
      <c r="H133">
        <f>IFERROR(SUMIFS(Scenario[Poids],Scenario[Scénario],Paramètres!$B$3,Scenario[Domaine],[[#This Row],Domaine]),1)</f>
        <v>0</v>
      </c>
      <c r="I133">
        <f>IFERROR(SUMIFS(TableHor[Facteur],TableHor[Horizon],[[#This Row],Horizon]),1)</f>
        <v>0</v>
      </c>
      <c r="J133" s="6">
        <f>IFERROR(ROUND(([[#This Row],[Probabilité (1-5)]]*[[#This Row],[Impact (1-5)]]*[[#This Row],[Poids Domaine (auto)]]*[[#This Row],[Facteur Horizon (auto)]]/25),4),0)</f>
        <v>0</v>
      </c>
      <c r="K133">
        <f>IF([[#This Row],[Score (%)]]&gt;=seuil_haut,"Haute",IF([[#This Row],[Score (%)]]&gt;=seuil_moyen,"Moyenne",IF([[#This Row],[Score (%)]]&gt;0,"Basse","")))</f>
        <v>0</v>
      </c>
    </row>
    <row r="134" spans="8:11">
      <c r="H134">
        <f>IFERROR(SUMIFS(Scenario[Poids],Scenario[Scénario],Paramètres!$B$3,Scenario[Domaine],[[#This Row],Domaine]),1)</f>
        <v>0</v>
      </c>
      <c r="I134">
        <f>IFERROR(SUMIFS(TableHor[Facteur],TableHor[Horizon],[[#This Row],Horizon]),1)</f>
        <v>0</v>
      </c>
      <c r="J134" s="6">
        <f>IFERROR(ROUND(([[#This Row],[Probabilité (1-5)]]*[[#This Row],[Impact (1-5)]]*[[#This Row],[Poids Domaine (auto)]]*[[#This Row],[Facteur Horizon (auto)]]/25),4),0)</f>
        <v>0</v>
      </c>
      <c r="K134">
        <f>IF([[#This Row],[Score (%)]]&gt;=seuil_haut,"Haute",IF([[#This Row],[Score (%)]]&gt;=seuil_moyen,"Moyenne",IF([[#This Row],[Score (%)]]&gt;0,"Basse","")))</f>
        <v>0</v>
      </c>
    </row>
    <row r="135" spans="8:11">
      <c r="H135">
        <f>IFERROR(SUMIFS(Scenario[Poids],Scenario[Scénario],Paramètres!$B$3,Scenario[Domaine],[[#This Row],Domaine]),1)</f>
        <v>0</v>
      </c>
      <c r="I135">
        <f>IFERROR(SUMIFS(TableHor[Facteur],TableHor[Horizon],[[#This Row],Horizon]),1)</f>
        <v>0</v>
      </c>
      <c r="J135" s="6">
        <f>IFERROR(ROUND(([[#This Row],[Probabilité (1-5)]]*[[#This Row],[Impact (1-5)]]*[[#This Row],[Poids Domaine (auto)]]*[[#This Row],[Facteur Horizon (auto)]]/25),4),0)</f>
        <v>0</v>
      </c>
      <c r="K135">
        <f>IF([[#This Row],[Score (%)]]&gt;=seuil_haut,"Haute",IF([[#This Row],[Score (%)]]&gt;=seuil_moyen,"Moyenne",IF([[#This Row],[Score (%)]]&gt;0,"Basse","")))</f>
        <v>0</v>
      </c>
    </row>
    <row r="136" spans="8:11">
      <c r="H136">
        <f>IFERROR(SUMIFS(Scenario[Poids],Scenario[Scénario],Paramètres!$B$3,Scenario[Domaine],[[#This Row],Domaine]),1)</f>
        <v>0</v>
      </c>
      <c r="I136">
        <f>IFERROR(SUMIFS(TableHor[Facteur],TableHor[Horizon],[[#This Row],Horizon]),1)</f>
        <v>0</v>
      </c>
      <c r="J136" s="6">
        <f>IFERROR(ROUND(([[#This Row],[Probabilité (1-5)]]*[[#This Row],[Impact (1-5)]]*[[#This Row],[Poids Domaine (auto)]]*[[#This Row],[Facteur Horizon (auto)]]/25),4),0)</f>
        <v>0</v>
      </c>
      <c r="K136">
        <f>IF([[#This Row],[Score (%)]]&gt;=seuil_haut,"Haute",IF([[#This Row],[Score (%)]]&gt;=seuil_moyen,"Moyenne",IF([[#This Row],[Score (%)]]&gt;0,"Basse","")))</f>
        <v>0</v>
      </c>
    </row>
    <row r="137" spans="8:11">
      <c r="H137">
        <f>IFERROR(SUMIFS(Scenario[Poids],Scenario[Scénario],Paramètres!$B$3,Scenario[Domaine],[[#This Row],Domaine]),1)</f>
        <v>0</v>
      </c>
      <c r="I137">
        <f>IFERROR(SUMIFS(TableHor[Facteur],TableHor[Horizon],[[#This Row],Horizon]),1)</f>
        <v>0</v>
      </c>
      <c r="J137" s="6">
        <f>IFERROR(ROUND(([[#This Row],[Probabilité (1-5)]]*[[#This Row],[Impact (1-5)]]*[[#This Row],[Poids Domaine (auto)]]*[[#This Row],[Facteur Horizon (auto)]]/25),4),0)</f>
        <v>0</v>
      </c>
      <c r="K137">
        <f>IF([[#This Row],[Score (%)]]&gt;=seuil_haut,"Haute",IF([[#This Row],[Score (%)]]&gt;=seuil_moyen,"Moyenne",IF([[#This Row],[Score (%)]]&gt;0,"Basse","")))</f>
        <v>0</v>
      </c>
    </row>
    <row r="138" spans="8:11">
      <c r="H138">
        <f>IFERROR(SUMIFS(Scenario[Poids],Scenario[Scénario],Paramètres!$B$3,Scenario[Domaine],[[#This Row],Domaine]),1)</f>
        <v>0</v>
      </c>
      <c r="I138">
        <f>IFERROR(SUMIFS(TableHor[Facteur],TableHor[Horizon],[[#This Row],Horizon]),1)</f>
        <v>0</v>
      </c>
      <c r="J138" s="6">
        <f>IFERROR(ROUND(([[#This Row],[Probabilité (1-5)]]*[[#This Row],[Impact (1-5)]]*[[#This Row],[Poids Domaine (auto)]]*[[#This Row],[Facteur Horizon (auto)]]/25),4),0)</f>
        <v>0</v>
      </c>
      <c r="K138">
        <f>IF([[#This Row],[Score (%)]]&gt;=seuil_haut,"Haute",IF([[#This Row],[Score (%)]]&gt;=seuil_moyen,"Moyenne",IF([[#This Row],[Score (%)]]&gt;0,"Basse","")))</f>
        <v>0</v>
      </c>
    </row>
    <row r="139" spans="8:11">
      <c r="H139">
        <f>IFERROR(SUMIFS(Scenario[Poids],Scenario[Scénario],Paramètres!$B$3,Scenario[Domaine],[[#This Row],Domaine]),1)</f>
        <v>0</v>
      </c>
      <c r="I139">
        <f>IFERROR(SUMIFS(TableHor[Facteur],TableHor[Horizon],[[#This Row],Horizon]),1)</f>
        <v>0</v>
      </c>
      <c r="J139" s="6">
        <f>IFERROR(ROUND(([[#This Row],[Probabilité (1-5)]]*[[#This Row],[Impact (1-5)]]*[[#This Row],[Poids Domaine (auto)]]*[[#This Row],[Facteur Horizon (auto)]]/25),4),0)</f>
        <v>0</v>
      </c>
      <c r="K139">
        <f>IF([[#This Row],[Score (%)]]&gt;=seuil_haut,"Haute",IF([[#This Row],[Score (%)]]&gt;=seuil_moyen,"Moyenne",IF([[#This Row],[Score (%)]]&gt;0,"Basse","")))</f>
        <v>0</v>
      </c>
    </row>
    <row r="140" spans="8:11">
      <c r="H140">
        <f>IFERROR(SUMIFS(Scenario[Poids],Scenario[Scénario],Paramètres!$B$3,Scenario[Domaine],[[#This Row],Domaine]),1)</f>
        <v>0</v>
      </c>
      <c r="I140">
        <f>IFERROR(SUMIFS(TableHor[Facteur],TableHor[Horizon],[[#This Row],Horizon]),1)</f>
        <v>0</v>
      </c>
      <c r="J140" s="6">
        <f>IFERROR(ROUND(([[#This Row],[Probabilité (1-5)]]*[[#This Row],[Impact (1-5)]]*[[#This Row],[Poids Domaine (auto)]]*[[#This Row],[Facteur Horizon (auto)]]/25),4),0)</f>
        <v>0</v>
      </c>
      <c r="K140">
        <f>IF([[#This Row],[Score (%)]]&gt;=seuil_haut,"Haute",IF([[#This Row],[Score (%)]]&gt;=seuil_moyen,"Moyenne",IF([[#This Row],[Score (%)]]&gt;0,"Basse","")))</f>
        <v>0</v>
      </c>
    </row>
    <row r="141" spans="8:11">
      <c r="H141">
        <f>IFERROR(SUMIFS(Scenario[Poids],Scenario[Scénario],Paramètres!$B$3,Scenario[Domaine],[[#This Row],Domaine]),1)</f>
        <v>0</v>
      </c>
      <c r="I141">
        <f>IFERROR(SUMIFS(TableHor[Facteur],TableHor[Horizon],[[#This Row],Horizon]),1)</f>
        <v>0</v>
      </c>
      <c r="J141" s="6">
        <f>IFERROR(ROUND(([[#This Row],[Probabilité (1-5)]]*[[#This Row],[Impact (1-5)]]*[[#This Row],[Poids Domaine (auto)]]*[[#This Row],[Facteur Horizon (auto)]]/25),4),0)</f>
        <v>0</v>
      </c>
      <c r="K141">
        <f>IF([[#This Row],[Score (%)]]&gt;=seuil_haut,"Haute",IF([[#This Row],[Score (%)]]&gt;=seuil_moyen,"Moyenne",IF([[#This Row],[Score (%)]]&gt;0,"Basse","")))</f>
        <v>0</v>
      </c>
    </row>
    <row r="142" spans="8:11">
      <c r="H142">
        <f>IFERROR(SUMIFS(Scenario[Poids],Scenario[Scénario],Paramètres!$B$3,Scenario[Domaine],[[#This Row],Domaine]),1)</f>
        <v>0</v>
      </c>
      <c r="I142">
        <f>IFERROR(SUMIFS(TableHor[Facteur],TableHor[Horizon],[[#This Row],Horizon]),1)</f>
        <v>0</v>
      </c>
      <c r="J142" s="6">
        <f>IFERROR(ROUND(([[#This Row],[Probabilité (1-5)]]*[[#This Row],[Impact (1-5)]]*[[#This Row],[Poids Domaine (auto)]]*[[#This Row],[Facteur Horizon (auto)]]/25),4),0)</f>
        <v>0</v>
      </c>
      <c r="K142">
        <f>IF([[#This Row],[Score (%)]]&gt;=seuil_haut,"Haute",IF([[#This Row],[Score (%)]]&gt;=seuil_moyen,"Moyenne",IF([[#This Row],[Score (%)]]&gt;0,"Basse","")))</f>
        <v>0</v>
      </c>
    </row>
    <row r="143" spans="8:11">
      <c r="H143">
        <f>IFERROR(SUMIFS(Scenario[Poids],Scenario[Scénario],Paramètres!$B$3,Scenario[Domaine],[[#This Row],Domaine]),1)</f>
        <v>0</v>
      </c>
      <c r="I143">
        <f>IFERROR(SUMIFS(TableHor[Facteur],TableHor[Horizon],[[#This Row],Horizon]),1)</f>
        <v>0</v>
      </c>
      <c r="J143" s="6">
        <f>IFERROR(ROUND(([[#This Row],[Probabilité (1-5)]]*[[#This Row],[Impact (1-5)]]*[[#This Row],[Poids Domaine (auto)]]*[[#This Row],[Facteur Horizon (auto)]]/25),4),0)</f>
        <v>0</v>
      </c>
      <c r="K143">
        <f>IF([[#This Row],[Score (%)]]&gt;=seuil_haut,"Haute",IF([[#This Row],[Score (%)]]&gt;=seuil_moyen,"Moyenne",IF([[#This Row],[Score (%)]]&gt;0,"Basse","")))</f>
        <v>0</v>
      </c>
    </row>
    <row r="144" spans="8:11">
      <c r="H144">
        <f>IFERROR(SUMIFS(Scenario[Poids],Scenario[Scénario],Paramètres!$B$3,Scenario[Domaine],[[#This Row],Domaine]),1)</f>
        <v>0</v>
      </c>
      <c r="I144">
        <f>IFERROR(SUMIFS(TableHor[Facteur],TableHor[Horizon],[[#This Row],Horizon]),1)</f>
        <v>0</v>
      </c>
      <c r="J144" s="6">
        <f>IFERROR(ROUND(([[#This Row],[Probabilité (1-5)]]*[[#This Row],[Impact (1-5)]]*[[#This Row],[Poids Domaine (auto)]]*[[#This Row],[Facteur Horizon (auto)]]/25),4),0)</f>
        <v>0</v>
      </c>
      <c r="K144">
        <f>IF([[#This Row],[Score (%)]]&gt;=seuil_haut,"Haute",IF([[#This Row],[Score (%)]]&gt;=seuil_moyen,"Moyenne",IF([[#This Row],[Score (%)]]&gt;0,"Basse","")))</f>
        <v>0</v>
      </c>
    </row>
    <row r="145" spans="8:11">
      <c r="H145">
        <f>IFERROR(SUMIFS(Scenario[Poids],Scenario[Scénario],Paramètres!$B$3,Scenario[Domaine],[[#This Row],Domaine]),1)</f>
        <v>0</v>
      </c>
      <c r="I145">
        <f>IFERROR(SUMIFS(TableHor[Facteur],TableHor[Horizon],[[#This Row],Horizon]),1)</f>
        <v>0</v>
      </c>
      <c r="J145" s="6">
        <f>IFERROR(ROUND(([[#This Row],[Probabilité (1-5)]]*[[#This Row],[Impact (1-5)]]*[[#This Row],[Poids Domaine (auto)]]*[[#This Row],[Facteur Horizon (auto)]]/25),4),0)</f>
        <v>0</v>
      </c>
      <c r="K145">
        <f>IF([[#This Row],[Score (%)]]&gt;=seuil_haut,"Haute",IF([[#This Row],[Score (%)]]&gt;=seuil_moyen,"Moyenne",IF([[#This Row],[Score (%)]]&gt;0,"Basse","")))</f>
        <v>0</v>
      </c>
    </row>
    <row r="146" spans="8:11">
      <c r="H146">
        <f>IFERROR(SUMIFS(Scenario[Poids],Scenario[Scénario],Paramètres!$B$3,Scenario[Domaine],[[#This Row],Domaine]),1)</f>
        <v>0</v>
      </c>
      <c r="I146">
        <f>IFERROR(SUMIFS(TableHor[Facteur],TableHor[Horizon],[[#This Row],Horizon]),1)</f>
        <v>0</v>
      </c>
      <c r="J146" s="6">
        <f>IFERROR(ROUND(([[#This Row],[Probabilité (1-5)]]*[[#This Row],[Impact (1-5)]]*[[#This Row],[Poids Domaine (auto)]]*[[#This Row],[Facteur Horizon (auto)]]/25),4),0)</f>
        <v>0</v>
      </c>
      <c r="K146">
        <f>IF([[#This Row],[Score (%)]]&gt;=seuil_haut,"Haute",IF([[#This Row],[Score (%)]]&gt;=seuil_moyen,"Moyenne",IF([[#This Row],[Score (%)]]&gt;0,"Basse","")))</f>
        <v>0</v>
      </c>
    </row>
    <row r="147" spans="8:11">
      <c r="H147">
        <f>IFERROR(SUMIFS(Scenario[Poids],Scenario[Scénario],Paramètres!$B$3,Scenario[Domaine],[[#This Row],Domaine]),1)</f>
        <v>0</v>
      </c>
      <c r="I147">
        <f>IFERROR(SUMIFS(TableHor[Facteur],TableHor[Horizon],[[#This Row],Horizon]),1)</f>
        <v>0</v>
      </c>
      <c r="J147" s="6">
        <f>IFERROR(ROUND(([[#This Row],[Probabilité (1-5)]]*[[#This Row],[Impact (1-5)]]*[[#This Row],[Poids Domaine (auto)]]*[[#This Row],[Facteur Horizon (auto)]]/25),4),0)</f>
        <v>0</v>
      </c>
      <c r="K147">
        <f>IF([[#This Row],[Score (%)]]&gt;=seuil_haut,"Haute",IF([[#This Row],[Score (%)]]&gt;=seuil_moyen,"Moyenne",IF([[#This Row],[Score (%)]]&gt;0,"Basse","")))</f>
        <v>0</v>
      </c>
    </row>
    <row r="148" spans="8:11">
      <c r="H148">
        <f>IFERROR(SUMIFS(Scenario[Poids],Scenario[Scénario],Paramètres!$B$3,Scenario[Domaine],[[#This Row],Domaine]),1)</f>
        <v>0</v>
      </c>
      <c r="I148">
        <f>IFERROR(SUMIFS(TableHor[Facteur],TableHor[Horizon],[[#This Row],Horizon]),1)</f>
        <v>0</v>
      </c>
      <c r="J148" s="6">
        <f>IFERROR(ROUND(([[#This Row],[Probabilité (1-5)]]*[[#This Row],[Impact (1-5)]]*[[#This Row],[Poids Domaine (auto)]]*[[#This Row],[Facteur Horizon (auto)]]/25),4),0)</f>
        <v>0</v>
      </c>
      <c r="K148">
        <f>IF([[#This Row],[Score (%)]]&gt;=seuil_haut,"Haute",IF([[#This Row],[Score (%)]]&gt;=seuil_moyen,"Moyenne",IF([[#This Row],[Score (%)]]&gt;0,"Basse","")))</f>
        <v>0</v>
      </c>
    </row>
    <row r="149" spans="8:11">
      <c r="H149">
        <f>IFERROR(SUMIFS(Scenario[Poids],Scenario[Scénario],Paramètres!$B$3,Scenario[Domaine],[[#This Row],Domaine]),1)</f>
        <v>0</v>
      </c>
      <c r="I149">
        <f>IFERROR(SUMIFS(TableHor[Facteur],TableHor[Horizon],[[#This Row],Horizon]),1)</f>
        <v>0</v>
      </c>
      <c r="J149" s="6">
        <f>IFERROR(ROUND(([[#This Row],[Probabilité (1-5)]]*[[#This Row],[Impact (1-5)]]*[[#This Row],[Poids Domaine (auto)]]*[[#This Row],[Facteur Horizon (auto)]]/25),4),0)</f>
        <v>0</v>
      </c>
      <c r="K149">
        <f>IF([[#This Row],[Score (%)]]&gt;=seuil_haut,"Haute",IF([[#This Row],[Score (%)]]&gt;=seuil_moyen,"Moyenne",IF([[#This Row],[Score (%)]]&gt;0,"Basse","")))</f>
        <v>0</v>
      </c>
    </row>
    <row r="150" spans="8:11">
      <c r="H150">
        <f>IFERROR(SUMIFS(Scenario[Poids],Scenario[Scénario],Paramètres!$B$3,Scenario[Domaine],[[#This Row],Domaine]),1)</f>
        <v>0</v>
      </c>
      <c r="I150">
        <f>IFERROR(SUMIFS(TableHor[Facteur],TableHor[Horizon],[[#This Row],Horizon]),1)</f>
        <v>0</v>
      </c>
      <c r="J150" s="6">
        <f>IFERROR(ROUND(([[#This Row],[Probabilité (1-5)]]*[[#This Row],[Impact (1-5)]]*[[#This Row],[Poids Domaine (auto)]]*[[#This Row],[Facteur Horizon (auto)]]/25),4),0)</f>
        <v>0</v>
      </c>
      <c r="K150">
        <f>IF([[#This Row],[Score (%)]]&gt;=seuil_haut,"Haute",IF([[#This Row],[Score (%)]]&gt;=seuil_moyen,"Moyenne",IF([[#This Row],[Score (%)]]&gt;0,"Basse","")))</f>
        <v>0</v>
      </c>
    </row>
    <row r="151" spans="8:11">
      <c r="H151">
        <f>IFERROR(SUMIFS(Scenario[Poids],Scenario[Scénario],Paramètres!$B$3,Scenario[Domaine],[[#This Row],Domaine]),1)</f>
        <v>0</v>
      </c>
      <c r="I151">
        <f>IFERROR(SUMIFS(TableHor[Facteur],TableHor[Horizon],[[#This Row],Horizon]),1)</f>
        <v>0</v>
      </c>
      <c r="J151" s="6">
        <f>IFERROR(ROUND(([[#This Row],[Probabilité (1-5)]]*[[#This Row],[Impact (1-5)]]*[[#This Row],[Poids Domaine (auto)]]*[[#This Row],[Facteur Horizon (auto)]]/25),4),0)</f>
        <v>0</v>
      </c>
      <c r="K151">
        <f>IF([[#This Row],[Score (%)]]&gt;=seuil_haut,"Haute",IF([[#This Row],[Score (%)]]&gt;=seuil_moyen,"Moyenne",IF([[#This Row],[Score (%)]]&gt;0,"Basse","")))</f>
        <v>0</v>
      </c>
    </row>
    <row r="152" spans="8:11">
      <c r="H152">
        <f>IFERROR(SUMIFS(Scenario[Poids],Scenario[Scénario],Paramètres!$B$3,Scenario[Domaine],[[#This Row],Domaine]),1)</f>
        <v>0</v>
      </c>
      <c r="I152">
        <f>IFERROR(SUMIFS(TableHor[Facteur],TableHor[Horizon],[[#This Row],Horizon]),1)</f>
        <v>0</v>
      </c>
      <c r="J152" s="6">
        <f>IFERROR(ROUND(([[#This Row],[Probabilité (1-5)]]*[[#This Row],[Impact (1-5)]]*[[#This Row],[Poids Domaine (auto)]]*[[#This Row],[Facteur Horizon (auto)]]/25),4),0)</f>
        <v>0</v>
      </c>
      <c r="K152">
        <f>IF([[#This Row],[Score (%)]]&gt;=seuil_haut,"Haute",IF([[#This Row],[Score (%)]]&gt;=seuil_moyen,"Moyenne",IF([[#This Row],[Score (%)]]&gt;0,"Basse","")))</f>
        <v>0</v>
      </c>
    </row>
    <row r="153" spans="8:11">
      <c r="H153">
        <f>IFERROR(SUMIFS(Scenario[Poids],Scenario[Scénario],Paramètres!$B$3,Scenario[Domaine],[[#This Row],Domaine]),1)</f>
        <v>0</v>
      </c>
      <c r="I153">
        <f>IFERROR(SUMIFS(TableHor[Facteur],TableHor[Horizon],[[#This Row],Horizon]),1)</f>
        <v>0</v>
      </c>
      <c r="J153" s="6">
        <f>IFERROR(ROUND(([[#This Row],[Probabilité (1-5)]]*[[#This Row],[Impact (1-5)]]*[[#This Row],[Poids Domaine (auto)]]*[[#This Row],[Facteur Horizon (auto)]]/25),4),0)</f>
        <v>0</v>
      </c>
      <c r="K153">
        <f>IF([[#This Row],[Score (%)]]&gt;=seuil_haut,"Haute",IF([[#This Row],[Score (%)]]&gt;=seuil_moyen,"Moyenne",IF([[#This Row],[Score (%)]]&gt;0,"Basse","")))</f>
        <v>0</v>
      </c>
    </row>
    <row r="154" spans="8:11">
      <c r="H154">
        <f>IFERROR(SUMIFS(Scenario[Poids],Scenario[Scénario],Paramètres!$B$3,Scenario[Domaine],[[#This Row],Domaine]),1)</f>
        <v>0</v>
      </c>
      <c r="I154">
        <f>IFERROR(SUMIFS(TableHor[Facteur],TableHor[Horizon],[[#This Row],Horizon]),1)</f>
        <v>0</v>
      </c>
      <c r="J154" s="6">
        <f>IFERROR(ROUND(([[#This Row],[Probabilité (1-5)]]*[[#This Row],[Impact (1-5)]]*[[#This Row],[Poids Domaine (auto)]]*[[#This Row],[Facteur Horizon (auto)]]/25),4),0)</f>
        <v>0</v>
      </c>
      <c r="K154">
        <f>IF([[#This Row],[Score (%)]]&gt;=seuil_haut,"Haute",IF([[#This Row],[Score (%)]]&gt;=seuil_moyen,"Moyenne",IF([[#This Row],[Score (%)]]&gt;0,"Basse","")))</f>
        <v>0</v>
      </c>
    </row>
    <row r="155" spans="8:11">
      <c r="H155">
        <f>IFERROR(SUMIFS(Scenario[Poids],Scenario[Scénario],Paramètres!$B$3,Scenario[Domaine],[[#This Row],Domaine]),1)</f>
        <v>0</v>
      </c>
      <c r="I155">
        <f>IFERROR(SUMIFS(TableHor[Facteur],TableHor[Horizon],[[#This Row],Horizon]),1)</f>
        <v>0</v>
      </c>
      <c r="J155" s="6">
        <f>IFERROR(ROUND(([[#This Row],[Probabilité (1-5)]]*[[#This Row],[Impact (1-5)]]*[[#This Row],[Poids Domaine (auto)]]*[[#This Row],[Facteur Horizon (auto)]]/25),4),0)</f>
        <v>0</v>
      </c>
      <c r="K155">
        <f>IF([[#This Row],[Score (%)]]&gt;=seuil_haut,"Haute",IF([[#This Row],[Score (%)]]&gt;=seuil_moyen,"Moyenne",IF([[#This Row],[Score (%)]]&gt;0,"Basse","")))</f>
        <v>0</v>
      </c>
    </row>
    <row r="156" spans="8:11">
      <c r="H156">
        <f>IFERROR(SUMIFS(Scenario[Poids],Scenario[Scénario],Paramètres!$B$3,Scenario[Domaine],[[#This Row],Domaine]),1)</f>
        <v>0</v>
      </c>
      <c r="I156">
        <f>IFERROR(SUMIFS(TableHor[Facteur],TableHor[Horizon],[[#This Row],Horizon]),1)</f>
        <v>0</v>
      </c>
      <c r="J156" s="6">
        <f>IFERROR(ROUND(([[#This Row],[Probabilité (1-5)]]*[[#This Row],[Impact (1-5)]]*[[#This Row],[Poids Domaine (auto)]]*[[#This Row],[Facteur Horizon (auto)]]/25),4),0)</f>
        <v>0</v>
      </c>
      <c r="K156">
        <f>IF([[#This Row],[Score (%)]]&gt;=seuil_haut,"Haute",IF([[#This Row],[Score (%)]]&gt;=seuil_moyen,"Moyenne",IF([[#This Row],[Score (%)]]&gt;0,"Basse","")))</f>
        <v>0</v>
      </c>
    </row>
    <row r="157" spans="8:11">
      <c r="H157">
        <f>IFERROR(SUMIFS(Scenario[Poids],Scenario[Scénario],Paramètres!$B$3,Scenario[Domaine],[[#This Row],Domaine]),1)</f>
        <v>0</v>
      </c>
      <c r="I157">
        <f>IFERROR(SUMIFS(TableHor[Facteur],TableHor[Horizon],[[#This Row],Horizon]),1)</f>
        <v>0</v>
      </c>
      <c r="J157" s="6">
        <f>IFERROR(ROUND(([[#This Row],[Probabilité (1-5)]]*[[#This Row],[Impact (1-5)]]*[[#This Row],[Poids Domaine (auto)]]*[[#This Row],[Facteur Horizon (auto)]]/25),4),0)</f>
        <v>0</v>
      </c>
      <c r="K157">
        <f>IF([[#This Row],[Score (%)]]&gt;=seuil_haut,"Haute",IF([[#This Row],[Score (%)]]&gt;=seuil_moyen,"Moyenne",IF([[#This Row],[Score (%)]]&gt;0,"Basse","")))</f>
        <v>0</v>
      </c>
    </row>
    <row r="158" spans="8:11">
      <c r="H158">
        <f>IFERROR(SUMIFS(Scenario[Poids],Scenario[Scénario],Paramètres!$B$3,Scenario[Domaine],[[#This Row],Domaine]),1)</f>
        <v>0</v>
      </c>
      <c r="I158">
        <f>IFERROR(SUMIFS(TableHor[Facteur],TableHor[Horizon],[[#This Row],Horizon]),1)</f>
        <v>0</v>
      </c>
      <c r="J158" s="6">
        <f>IFERROR(ROUND(([[#This Row],[Probabilité (1-5)]]*[[#This Row],[Impact (1-5)]]*[[#This Row],[Poids Domaine (auto)]]*[[#This Row],[Facteur Horizon (auto)]]/25),4),0)</f>
        <v>0</v>
      </c>
      <c r="K158">
        <f>IF([[#This Row],[Score (%)]]&gt;=seuil_haut,"Haute",IF([[#This Row],[Score (%)]]&gt;=seuil_moyen,"Moyenne",IF([[#This Row],[Score (%)]]&gt;0,"Basse","")))</f>
        <v>0</v>
      </c>
    </row>
    <row r="159" spans="8:11">
      <c r="H159">
        <f>IFERROR(SUMIFS(Scenario[Poids],Scenario[Scénario],Paramètres!$B$3,Scenario[Domaine],[[#This Row],Domaine]),1)</f>
        <v>0</v>
      </c>
      <c r="I159">
        <f>IFERROR(SUMIFS(TableHor[Facteur],TableHor[Horizon],[[#This Row],Horizon]),1)</f>
        <v>0</v>
      </c>
      <c r="J159" s="6">
        <f>IFERROR(ROUND(([[#This Row],[Probabilité (1-5)]]*[[#This Row],[Impact (1-5)]]*[[#This Row],[Poids Domaine (auto)]]*[[#This Row],[Facteur Horizon (auto)]]/25),4),0)</f>
        <v>0</v>
      </c>
      <c r="K159">
        <f>IF([[#This Row],[Score (%)]]&gt;=seuil_haut,"Haute",IF([[#This Row],[Score (%)]]&gt;=seuil_moyen,"Moyenne",IF([[#This Row],[Score (%)]]&gt;0,"Basse","")))</f>
        <v>0</v>
      </c>
    </row>
    <row r="160" spans="8:11">
      <c r="H160">
        <f>IFERROR(SUMIFS(Scenario[Poids],Scenario[Scénario],Paramètres!$B$3,Scenario[Domaine],[[#This Row],Domaine]),1)</f>
        <v>0</v>
      </c>
      <c r="I160">
        <f>IFERROR(SUMIFS(TableHor[Facteur],TableHor[Horizon],[[#This Row],Horizon]),1)</f>
        <v>0</v>
      </c>
      <c r="J160" s="6">
        <f>IFERROR(ROUND(([[#This Row],[Probabilité (1-5)]]*[[#This Row],[Impact (1-5)]]*[[#This Row],[Poids Domaine (auto)]]*[[#This Row],[Facteur Horizon (auto)]]/25),4),0)</f>
        <v>0</v>
      </c>
      <c r="K160">
        <f>IF([[#This Row],[Score (%)]]&gt;=seuil_haut,"Haute",IF([[#This Row],[Score (%)]]&gt;=seuil_moyen,"Moyenne",IF([[#This Row],[Score (%)]]&gt;0,"Basse","")))</f>
        <v>0</v>
      </c>
    </row>
    <row r="161" spans="8:11">
      <c r="H161">
        <f>IFERROR(SUMIFS(Scenario[Poids],Scenario[Scénario],Paramètres!$B$3,Scenario[Domaine],[[#This Row],Domaine]),1)</f>
        <v>0</v>
      </c>
      <c r="I161">
        <f>IFERROR(SUMIFS(TableHor[Facteur],TableHor[Horizon],[[#This Row],Horizon]),1)</f>
        <v>0</v>
      </c>
      <c r="J161" s="6">
        <f>IFERROR(ROUND(([[#This Row],[Probabilité (1-5)]]*[[#This Row],[Impact (1-5)]]*[[#This Row],[Poids Domaine (auto)]]*[[#This Row],[Facteur Horizon (auto)]]/25),4),0)</f>
        <v>0</v>
      </c>
      <c r="K161">
        <f>IF([[#This Row],[Score (%)]]&gt;=seuil_haut,"Haute",IF([[#This Row],[Score (%)]]&gt;=seuil_moyen,"Moyenne",IF([[#This Row],[Score (%)]]&gt;0,"Basse","")))</f>
        <v>0</v>
      </c>
    </row>
    <row r="162" spans="8:11">
      <c r="H162">
        <f>IFERROR(SUMIFS(Scenario[Poids],Scenario[Scénario],Paramètres!$B$3,Scenario[Domaine],[[#This Row],Domaine]),1)</f>
        <v>0</v>
      </c>
      <c r="I162">
        <f>IFERROR(SUMIFS(TableHor[Facteur],TableHor[Horizon],[[#This Row],Horizon]),1)</f>
        <v>0</v>
      </c>
      <c r="J162" s="6">
        <f>IFERROR(ROUND(([[#This Row],[Probabilité (1-5)]]*[[#This Row],[Impact (1-5)]]*[[#This Row],[Poids Domaine (auto)]]*[[#This Row],[Facteur Horizon (auto)]]/25),4),0)</f>
        <v>0</v>
      </c>
      <c r="K162">
        <f>IF([[#This Row],[Score (%)]]&gt;=seuil_haut,"Haute",IF([[#This Row],[Score (%)]]&gt;=seuil_moyen,"Moyenne",IF([[#This Row],[Score (%)]]&gt;0,"Basse","")))</f>
        <v>0</v>
      </c>
    </row>
    <row r="163" spans="8:11">
      <c r="H163">
        <f>IFERROR(SUMIFS(Scenario[Poids],Scenario[Scénario],Paramètres!$B$3,Scenario[Domaine],[[#This Row],Domaine]),1)</f>
        <v>0</v>
      </c>
      <c r="I163">
        <f>IFERROR(SUMIFS(TableHor[Facteur],TableHor[Horizon],[[#This Row],Horizon]),1)</f>
        <v>0</v>
      </c>
      <c r="J163" s="6">
        <f>IFERROR(ROUND(([[#This Row],[Probabilité (1-5)]]*[[#This Row],[Impact (1-5)]]*[[#This Row],[Poids Domaine (auto)]]*[[#This Row],[Facteur Horizon (auto)]]/25),4),0)</f>
        <v>0</v>
      </c>
      <c r="K163">
        <f>IF([[#This Row],[Score (%)]]&gt;=seuil_haut,"Haute",IF([[#This Row],[Score (%)]]&gt;=seuil_moyen,"Moyenne",IF([[#This Row],[Score (%)]]&gt;0,"Basse","")))</f>
        <v>0</v>
      </c>
    </row>
    <row r="164" spans="8:11">
      <c r="H164">
        <f>IFERROR(SUMIFS(Scenario[Poids],Scenario[Scénario],Paramètres!$B$3,Scenario[Domaine],[[#This Row],Domaine]),1)</f>
        <v>0</v>
      </c>
      <c r="I164">
        <f>IFERROR(SUMIFS(TableHor[Facteur],TableHor[Horizon],[[#This Row],Horizon]),1)</f>
        <v>0</v>
      </c>
      <c r="J164" s="6">
        <f>IFERROR(ROUND(([[#This Row],[Probabilité (1-5)]]*[[#This Row],[Impact (1-5)]]*[[#This Row],[Poids Domaine (auto)]]*[[#This Row],[Facteur Horizon (auto)]]/25),4),0)</f>
        <v>0</v>
      </c>
      <c r="K164">
        <f>IF([[#This Row],[Score (%)]]&gt;=seuil_haut,"Haute",IF([[#This Row],[Score (%)]]&gt;=seuil_moyen,"Moyenne",IF([[#This Row],[Score (%)]]&gt;0,"Basse","")))</f>
        <v>0</v>
      </c>
    </row>
    <row r="165" spans="8:11">
      <c r="H165">
        <f>IFERROR(SUMIFS(Scenario[Poids],Scenario[Scénario],Paramètres!$B$3,Scenario[Domaine],[[#This Row],Domaine]),1)</f>
        <v>0</v>
      </c>
      <c r="I165">
        <f>IFERROR(SUMIFS(TableHor[Facteur],TableHor[Horizon],[[#This Row],Horizon]),1)</f>
        <v>0</v>
      </c>
      <c r="J165" s="6">
        <f>IFERROR(ROUND(([[#This Row],[Probabilité (1-5)]]*[[#This Row],[Impact (1-5)]]*[[#This Row],[Poids Domaine (auto)]]*[[#This Row],[Facteur Horizon (auto)]]/25),4),0)</f>
        <v>0</v>
      </c>
      <c r="K165">
        <f>IF([[#This Row],[Score (%)]]&gt;=seuil_haut,"Haute",IF([[#This Row],[Score (%)]]&gt;=seuil_moyen,"Moyenne",IF([[#This Row],[Score (%)]]&gt;0,"Basse","")))</f>
        <v>0</v>
      </c>
    </row>
    <row r="166" spans="8:11">
      <c r="H166">
        <f>IFERROR(SUMIFS(Scenario[Poids],Scenario[Scénario],Paramètres!$B$3,Scenario[Domaine],[[#This Row],Domaine]),1)</f>
        <v>0</v>
      </c>
      <c r="I166">
        <f>IFERROR(SUMIFS(TableHor[Facteur],TableHor[Horizon],[[#This Row],Horizon]),1)</f>
        <v>0</v>
      </c>
      <c r="J166" s="6">
        <f>IFERROR(ROUND(([[#This Row],[Probabilité (1-5)]]*[[#This Row],[Impact (1-5)]]*[[#This Row],[Poids Domaine (auto)]]*[[#This Row],[Facteur Horizon (auto)]]/25),4),0)</f>
        <v>0</v>
      </c>
      <c r="K166">
        <f>IF([[#This Row],[Score (%)]]&gt;=seuil_haut,"Haute",IF([[#This Row],[Score (%)]]&gt;=seuil_moyen,"Moyenne",IF([[#This Row],[Score (%)]]&gt;0,"Basse","")))</f>
        <v>0</v>
      </c>
    </row>
    <row r="167" spans="8:11">
      <c r="H167">
        <f>IFERROR(SUMIFS(Scenario[Poids],Scenario[Scénario],Paramètres!$B$3,Scenario[Domaine],[[#This Row],Domaine]),1)</f>
        <v>0</v>
      </c>
      <c r="I167">
        <f>IFERROR(SUMIFS(TableHor[Facteur],TableHor[Horizon],[[#This Row],Horizon]),1)</f>
        <v>0</v>
      </c>
      <c r="J167" s="6">
        <f>IFERROR(ROUND(([[#This Row],[Probabilité (1-5)]]*[[#This Row],[Impact (1-5)]]*[[#This Row],[Poids Domaine (auto)]]*[[#This Row],[Facteur Horizon (auto)]]/25),4),0)</f>
        <v>0</v>
      </c>
      <c r="K167">
        <f>IF([[#This Row],[Score (%)]]&gt;=seuil_haut,"Haute",IF([[#This Row],[Score (%)]]&gt;=seuil_moyen,"Moyenne",IF([[#This Row],[Score (%)]]&gt;0,"Basse","")))</f>
        <v>0</v>
      </c>
    </row>
    <row r="168" spans="8:11">
      <c r="H168">
        <f>IFERROR(SUMIFS(Scenario[Poids],Scenario[Scénario],Paramètres!$B$3,Scenario[Domaine],[[#This Row],Domaine]),1)</f>
        <v>0</v>
      </c>
      <c r="I168">
        <f>IFERROR(SUMIFS(TableHor[Facteur],TableHor[Horizon],[[#This Row],Horizon]),1)</f>
        <v>0</v>
      </c>
      <c r="J168" s="6">
        <f>IFERROR(ROUND(([[#This Row],[Probabilité (1-5)]]*[[#This Row],[Impact (1-5)]]*[[#This Row],[Poids Domaine (auto)]]*[[#This Row],[Facteur Horizon (auto)]]/25),4),0)</f>
        <v>0</v>
      </c>
      <c r="K168">
        <f>IF([[#This Row],[Score (%)]]&gt;=seuil_haut,"Haute",IF([[#This Row],[Score (%)]]&gt;=seuil_moyen,"Moyenne",IF([[#This Row],[Score (%)]]&gt;0,"Basse","")))</f>
        <v>0</v>
      </c>
    </row>
    <row r="169" spans="8:11">
      <c r="H169">
        <f>IFERROR(SUMIFS(Scenario[Poids],Scenario[Scénario],Paramètres!$B$3,Scenario[Domaine],[[#This Row],Domaine]),1)</f>
        <v>0</v>
      </c>
      <c r="I169">
        <f>IFERROR(SUMIFS(TableHor[Facteur],TableHor[Horizon],[[#This Row],Horizon]),1)</f>
        <v>0</v>
      </c>
      <c r="J169" s="6">
        <f>IFERROR(ROUND(([[#This Row],[Probabilité (1-5)]]*[[#This Row],[Impact (1-5)]]*[[#This Row],[Poids Domaine (auto)]]*[[#This Row],[Facteur Horizon (auto)]]/25),4),0)</f>
        <v>0</v>
      </c>
      <c r="K169">
        <f>IF([[#This Row],[Score (%)]]&gt;=seuil_haut,"Haute",IF([[#This Row],[Score (%)]]&gt;=seuil_moyen,"Moyenne",IF([[#This Row],[Score (%)]]&gt;0,"Basse","")))</f>
        <v>0</v>
      </c>
    </row>
    <row r="170" spans="8:11">
      <c r="H170">
        <f>IFERROR(SUMIFS(Scenario[Poids],Scenario[Scénario],Paramètres!$B$3,Scenario[Domaine],[[#This Row],Domaine]),1)</f>
        <v>0</v>
      </c>
      <c r="I170">
        <f>IFERROR(SUMIFS(TableHor[Facteur],TableHor[Horizon],[[#This Row],Horizon]),1)</f>
        <v>0</v>
      </c>
      <c r="J170" s="6">
        <f>IFERROR(ROUND(([[#This Row],[Probabilité (1-5)]]*[[#This Row],[Impact (1-5)]]*[[#This Row],[Poids Domaine (auto)]]*[[#This Row],[Facteur Horizon (auto)]]/25),4),0)</f>
        <v>0</v>
      </c>
      <c r="K170">
        <f>IF([[#This Row],[Score (%)]]&gt;=seuil_haut,"Haute",IF([[#This Row],[Score (%)]]&gt;=seuil_moyen,"Moyenne",IF([[#This Row],[Score (%)]]&gt;0,"Basse","")))</f>
        <v>0</v>
      </c>
    </row>
    <row r="171" spans="8:11">
      <c r="H171">
        <f>IFERROR(SUMIFS(Scenario[Poids],Scenario[Scénario],Paramètres!$B$3,Scenario[Domaine],[[#This Row],Domaine]),1)</f>
        <v>0</v>
      </c>
      <c r="I171">
        <f>IFERROR(SUMIFS(TableHor[Facteur],TableHor[Horizon],[[#This Row],Horizon]),1)</f>
        <v>0</v>
      </c>
      <c r="J171" s="6">
        <f>IFERROR(ROUND(([[#This Row],[Probabilité (1-5)]]*[[#This Row],[Impact (1-5)]]*[[#This Row],[Poids Domaine (auto)]]*[[#This Row],[Facteur Horizon (auto)]]/25),4),0)</f>
        <v>0</v>
      </c>
      <c r="K171">
        <f>IF([[#This Row],[Score (%)]]&gt;=seuil_haut,"Haute",IF([[#This Row],[Score (%)]]&gt;=seuil_moyen,"Moyenne",IF([[#This Row],[Score (%)]]&gt;0,"Basse","")))</f>
        <v>0</v>
      </c>
    </row>
    <row r="172" spans="8:11">
      <c r="H172">
        <f>IFERROR(SUMIFS(Scenario[Poids],Scenario[Scénario],Paramètres!$B$3,Scenario[Domaine],[[#This Row],Domaine]),1)</f>
        <v>0</v>
      </c>
      <c r="I172">
        <f>IFERROR(SUMIFS(TableHor[Facteur],TableHor[Horizon],[[#This Row],Horizon]),1)</f>
        <v>0</v>
      </c>
      <c r="J172" s="6">
        <f>IFERROR(ROUND(([[#This Row],[Probabilité (1-5)]]*[[#This Row],[Impact (1-5)]]*[[#This Row],[Poids Domaine (auto)]]*[[#This Row],[Facteur Horizon (auto)]]/25),4),0)</f>
        <v>0</v>
      </c>
      <c r="K172">
        <f>IF([[#This Row],[Score (%)]]&gt;=seuil_haut,"Haute",IF([[#This Row],[Score (%)]]&gt;=seuil_moyen,"Moyenne",IF([[#This Row],[Score (%)]]&gt;0,"Basse","")))</f>
        <v>0</v>
      </c>
    </row>
    <row r="173" spans="8:11">
      <c r="H173">
        <f>IFERROR(SUMIFS(Scenario[Poids],Scenario[Scénario],Paramètres!$B$3,Scenario[Domaine],[[#This Row],Domaine]),1)</f>
        <v>0</v>
      </c>
      <c r="I173">
        <f>IFERROR(SUMIFS(TableHor[Facteur],TableHor[Horizon],[[#This Row],Horizon]),1)</f>
        <v>0</v>
      </c>
      <c r="J173" s="6">
        <f>IFERROR(ROUND(([[#This Row],[Probabilité (1-5)]]*[[#This Row],[Impact (1-5)]]*[[#This Row],[Poids Domaine (auto)]]*[[#This Row],[Facteur Horizon (auto)]]/25),4),0)</f>
        <v>0</v>
      </c>
      <c r="K173">
        <f>IF([[#This Row],[Score (%)]]&gt;=seuil_haut,"Haute",IF([[#This Row],[Score (%)]]&gt;=seuil_moyen,"Moyenne",IF([[#This Row],[Score (%)]]&gt;0,"Basse","")))</f>
        <v>0</v>
      </c>
    </row>
    <row r="174" spans="8:11">
      <c r="H174">
        <f>IFERROR(SUMIFS(Scenario[Poids],Scenario[Scénario],Paramètres!$B$3,Scenario[Domaine],[[#This Row],Domaine]),1)</f>
        <v>0</v>
      </c>
      <c r="I174">
        <f>IFERROR(SUMIFS(TableHor[Facteur],TableHor[Horizon],[[#This Row],Horizon]),1)</f>
        <v>0</v>
      </c>
      <c r="J174" s="6">
        <f>IFERROR(ROUND(([[#This Row],[Probabilité (1-5)]]*[[#This Row],[Impact (1-5)]]*[[#This Row],[Poids Domaine (auto)]]*[[#This Row],[Facteur Horizon (auto)]]/25),4),0)</f>
        <v>0</v>
      </c>
      <c r="K174">
        <f>IF([[#This Row],[Score (%)]]&gt;=seuil_haut,"Haute",IF([[#This Row],[Score (%)]]&gt;=seuil_moyen,"Moyenne",IF([[#This Row],[Score (%)]]&gt;0,"Basse","")))</f>
        <v>0</v>
      </c>
    </row>
    <row r="175" spans="8:11">
      <c r="H175">
        <f>IFERROR(SUMIFS(Scenario[Poids],Scenario[Scénario],Paramètres!$B$3,Scenario[Domaine],[[#This Row],Domaine]),1)</f>
        <v>0</v>
      </c>
      <c r="I175">
        <f>IFERROR(SUMIFS(TableHor[Facteur],TableHor[Horizon],[[#This Row],Horizon]),1)</f>
        <v>0</v>
      </c>
      <c r="J175" s="6">
        <f>IFERROR(ROUND(([[#This Row],[Probabilité (1-5)]]*[[#This Row],[Impact (1-5)]]*[[#This Row],[Poids Domaine (auto)]]*[[#This Row],[Facteur Horizon (auto)]]/25),4),0)</f>
        <v>0</v>
      </c>
      <c r="K175">
        <f>IF([[#This Row],[Score (%)]]&gt;=seuil_haut,"Haute",IF([[#This Row],[Score (%)]]&gt;=seuil_moyen,"Moyenne",IF([[#This Row],[Score (%)]]&gt;0,"Basse","")))</f>
        <v>0</v>
      </c>
    </row>
    <row r="176" spans="8:11">
      <c r="H176">
        <f>IFERROR(SUMIFS(Scenario[Poids],Scenario[Scénario],Paramètres!$B$3,Scenario[Domaine],[[#This Row],Domaine]),1)</f>
        <v>0</v>
      </c>
      <c r="I176">
        <f>IFERROR(SUMIFS(TableHor[Facteur],TableHor[Horizon],[[#This Row],Horizon]),1)</f>
        <v>0</v>
      </c>
      <c r="J176" s="6">
        <f>IFERROR(ROUND(([[#This Row],[Probabilité (1-5)]]*[[#This Row],[Impact (1-5)]]*[[#This Row],[Poids Domaine (auto)]]*[[#This Row],[Facteur Horizon (auto)]]/25),4),0)</f>
        <v>0</v>
      </c>
      <c r="K176">
        <f>IF([[#This Row],[Score (%)]]&gt;=seuil_haut,"Haute",IF([[#This Row],[Score (%)]]&gt;=seuil_moyen,"Moyenne",IF([[#This Row],[Score (%)]]&gt;0,"Basse","")))</f>
        <v>0</v>
      </c>
    </row>
    <row r="177" spans="8:11">
      <c r="H177">
        <f>IFERROR(SUMIFS(Scenario[Poids],Scenario[Scénario],Paramètres!$B$3,Scenario[Domaine],[[#This Row],Domaine]),1)</f>
        <v>0</v>
      </c>
      <c r="I177">
        <f>IFERROR(SUMIFS(TableHor[Facteur],TableHor[Horizon],[[#This Row],Horizon]),1)</f>
        <v>0</v>
      </c>
      <c r="J177" s="6">
        <f>IFERROR(ROUND(([[#This Row],[Probabilité (1-5)]]*[[#This Row],[Impact (1-5)]]*[[#This Row],[Poids Domaine (auto)]]*[[#This Row],[Facteur Horizon (auto)]]/25),4),0)</f>
        <v>0</v>
      </c>
      <c r="K177">
        <f>IF([[#This Row],[Score (%)]]&gt;=seuil_haut,"Haute",IF([[#This Row],[Score (%)]]&gt;=seuil_moyen,"Moyenne",IF([[#This Row],[Score (%)]]&gt;0,"Basse","")))</f>
        <v>0</v>
      </c>
    </row>
    <row r="178" spans="8:11">
      <c r="H178">
        <f>IFERROR(SUMIFS(Scenario[Poids],Scenario[Scénario],Paramètres!$B$3,Scenario[Domaine],[[#This Row],Domaine]),1)</f>
        <v>0</v>
      </c>
      <c r="I178">
        <f>IFERROR(SUMIFS(TableHor[Facteur],TableHor[Horizon],[[#This Row],Horizon]),1)</f>
        <v>0</v>
      </c>
      <c r="J178" s="6">
        <f>IFERROR(ROUND(([[#This Row],[Probabilité (1-5)]]*[[#This Row],[Impact (1-5)]]*[[#This Row],[Poids Domaine (auto)]]*[[#This Row],[Facteur Horizon (auto)]]/25),4),0)</f>
        <v>0</v>
      </c>
      <c r="K178">
        <f>IF([[#This Row],[Score (%)]]&gt;=seuil_haut,"Haute",IF([[#This Row],[Score (%)]]&gt;=seuil_moyen,"Moyenne",IF([[#This Row],[Score (%)]]&gt;0,"Basse","")))</f>
        <v>0</v>
      </c>
    </row>
    <row r="179" spans="8:11">
      <c r="H179">
        <f>IFERROR(SUMIFS(Scenario[Poids],Scenario[Scénario],Paramètres!$B$3,Scenario[Domaine],[[#This Row],Domaine]),1)</f>
        <v>0</v>
      </c>
      <c r="I179">
        <f>IFERROR(SUMIFS(TableHor[Facteur],TableHor[Horizon],[[#This Row],Horizon]),1)</f>
        <v>0</v>
      </c>
      <c r="J179" s="6">
        <f>IFERROR(ROUND(([[#This Row],[Probabilité (1-5)]]*[[#This Row],[Impact (1-5)]]*[[#This Row],[Poids Domaine (auto)]]*[[#This Row],[Facteur Horizon (auto)]]/25),4),0)</f>
        <v>0</v>
      </c>
      <c r="K179">
        <f>IF([[#This Row],[Score (%)]]&gt;=seuil_haut,"Haute",IF([[#This Row],[Score (%)]]&gt;=seuil_moyen,"Moyenne",IF([[#This Row],[Score (%)]]&gt;0,"Basse","")))</f>
        <v>0</v>
      </c>
    </row>
    <row r="180" spans="8:11">
      <c r="H180">
        <f>IFERROR(SUMIFS(Scenario[Poids],Scenario[Scénario],Paramètres!$B$3,Scenario[Domaine],[[#This Row],Domaine]),1)</f>
        <v>0</v>
      </c>
      <c r="I180">
        <f>IFERROR(SUMIFS(TableHor[Facteur],TableHor[Horizon],[[#This Row],Horizon]),1)</f>
        <v>0</v>
      </c>
      <c r="J180" s="6">
        <f>IFERROR(ROUND(([[#This Row],[Probabilité (1-5)]]*[[#This Row],[Impact (1-5)]]*[[#This Row],[Poids Domaine (auto)]]*[[#This Row],[Facteur Horizon (auto)]]/25),4),0)</f>
        <v>0</v>
      </c>
      <c r="K180">
        <f>IF([[#This Row],[Score (%)]]&gt;=seuil_haut,"Haute",IF([[#This Row],[Score (%)]]&gt;=seuil_moyen,"Moyenne",IF([[#This Row],[Score (%)]]&gt;0,"Basse","")))</f>
        <v>0</v>
      </c>
    </row>
    <row r="181" spans="8:11">
      <c r="H181">
        <f>IFERROR(SUMIFS(Scenario[Poids],Scenario[Scénario],Paramètres!$B$3,Scenario[Domaine],[[#This Row],Domaine]),1)</f>
        <v>0</v>
      </c>
      <c r="I181">
        <f>IFERROR(SUMIFS(TableHor[Facteur],TableHor[Horizon],[[#This Row],Horizon]),1)</f>
        <v>0</v>
      </c>
      <c r="J181" s="6">
        <f>IFERROR(ROUND(([[#This Row],[Probabilité (1-5)]]*[[#This Row],[Impact (1-5)]]*[[#This Row],[Poids Domaine (auto)]]*[[#This Row],[Facteur Horizon (auto)]]/25),4),0)</f>
        <v>0</v>
      </c>
      <c r="K181">
        <f>IF([[#This Row],[Score (%)]]&gt;=seuil_haut,"Haute",IF([[#This Row],[Score (%)]]&gt;=seuil_moyen,"Moyenne",IF([[#This Row],[Score (%)]]&gt;0,"Basse","")))</f>
        <v>0</v>
      </c>
    </row>
    <row r="182" spans="8:11">
      <c r="H182">
        <f>IFERROR(SUMIFS(Scenario[Poids],Scenario[Scénario],Paramètres!$B$3,Scenario[Domaine],[[#This Row],Domaine]),1)</f>
        <v>0</v>
      </c>
      <c r="I182">
        <f>IFERROR(SUMIFS(TableHor[Facteur],TableHor[Horizon],[[#This Row],Horizon]),1)</f>
        <v>0</v>
      </c>
      <c r="J182" s="6">
        <f>IFERROR(ROUND(([[#This Row],[Probabilité (1-5)]]*[[#This Row],[Impact (1-5)]]*[[#This Row],[Poids Domaine (auto)]]*[[#This Row],[Facteur Horizon (auto)]]/25),4),0)</f>
        <v>0</v>
      </c>
      <c r="K182">
        <f>IF([[#This Row],[Score (%)]]&gt;=seuil_haut,"Haute",IF([[#This Row],[Score (%)]]&gt;=seuil_moyen,"Moyenne",IF([[#This Row],[Score (%)]]&gt;0,"Basse","")))</f>
        <v>0</v>
      </c>
    </row>
    <row r="183" spans="8:11">
      <c r="H183">
        <f>IFERROR(SUMIFS(Scenario[Poids],Scenario[Scénario],Paramètres!$B$3,Scenario[Domaine],[[#This Row],Domaine]),1)</f>
        <v>0</v>
      </c>
      <c r="I183">
        <f>IFERROR(SUMIFS(TableHor[Facteur],TableHor[Horizon],[[#This Row],Horizon]),1)</f>
        <v>0</v>
      </c>
      <c r="J183" s="6">
        <f>IFERROR(ROUND(([[#This Row],[Probabilité (1-5)]]*[[#This Row],[Impact (1-5)]]*[[#This Row],[Poids Domaine (auto)]]*[[#This Row],[Facteur Horizon (auto)]]/25),4),0)</f>
        <v>0</v>
      </c>
      <c r="K183">
        <f>IF([[#This Row],[Score (%)]]&gt;=seuil_haut,"Haute",IF([[#This Row],[Score (%)]]&gt;=seuil_moyen,"Moyenne",IF([[#This Row],[Score (%)]]&gt;0,"Basse","")))</f>
        <v>0</v>
      </c>
    </row>
    <row r="184" spans="8:11">
      <c r="H184">
        <f>IFERROR(SUMIFS(Scenario[Poids],Scenario[Scénario],Paramètres!$B$3,Scenario[Domaine],[[#This Row],Domaine]),1)</f>
        <v>0</v>
      </c>
      <c r="I184">
        <f>IFERROR(SUMIFS(TableHor[Facteur],TableHor[Horizon],[[#This Row],Horizon]),1)</f>
        <v>0</v>
      </c>
      <c r="J184" s="6">
        <f>IFERROR(ROUND(([[#This Row],[Probabilité (1-5)]]*[[#This Row],[Impact (1-5)]]*[[#This Row],[Poids Domaine (auto)]]*[[#This Row],[Facteur Horizon (auto)]]/25),4),0)</f>
        <v>0</v>
      </c>
      <c r="K184">
        <f>IF([[#This Row],[Score (%)]]&gt;=seuil_haut,"Haute",IF([[#This Row],[Score (%)]]&gt;=seuil_moyen,"Moyenne",IF([[#This Row],[Score (%)]]&gt;0,"Basse","")))</f>
        <v>0</v>
      </c>
    </row>
    <row r="185" spans="8:11">
      <c r="H185">
        <f>IFERROR(SUMIFS(Scenario[Poids],Scenario[Scénario],Paramètres!$B$3,Scenario[Domaine],[[#This Row],Domaine]),1)</f>
        <v>0</v>
      </c>
      <c r="I185">
        <f>IFERROR(SUMIFS(TableHor[Facteur],TableHor[Horizon],[[#This Row],Horizon]),1)</f>
        <v>0</v>
      </c>
      <c r="J185" s="6">
        <f>IFERROR(ROUND(([[#This Row],[Probabilité (1-5)]]*[[#This Row],[Impact (1-5)]]*[[#This Row],[Poids Domaine (auto)]]*[[#This Row],[Facteur Horizon (auto)]]/25),4),0)</f>
        <v>0</v>
      </c>
      <c r="K185">
        <f>IF([[#This Row],[Score (%)]]&gt;=seuil_haut,"Haute",IF([[#This Row],[Score (%)]]&gt;=seuil_moyen,"Moyenne",IF([[#This Row],[Score (%)]]&gt;0,"Basse","")))</f>
        <v>0</v>
      </c>
    </row>
    <row r="186" spans="8:11">
      <c r="H186">
        <f>IFERROR(SUMIFS(Scenario[Poids],Scenario[Scénario],Paramètres!$B$3,Scenario[Domaine],[[#This Row],Domaine]),1)</f>
        <v>0</v>
      </c>
      <c r="I186">
        <f>IFERROR(SUMIFS(TableHor[Facteur],TableHor[Horizon],[[#This Row],Horizon]),1)</f>
        <v>0</v>
      </c>
      <c r="J186" s="6">
        <f>IFERROR(ROUND(([[#This Row],[Probabilité (1-5)]]*[[#This Row],[Impact (1-5)]]*[[#This Row],[Poids Domaine (auto)]]*[[#This Row],[Facteur Horizon (auto)]]/25),4),0)</f>
        <v>0</v>
      </c>
      <c r="K186">
        <f>IF([[#This Row],[Score (%)]]&gt;=seuil_haut,"Haute",IF([[#This Row],[Score (%)]]&gt;=seuil_moyen,"Moyenne",IF([[#This Row],[Score (%)]]&gt;0,"Basse","")))</f>
        <v>0</v>
      </c>
    </row>
    <row r="187" spans="8:11">
      <c r="H187">
        <f>IFERROR(SUMIFS(Scenario[Poids],Scenario[Scénario],Paramètres!$B$3,Scenario[Domaine],[[#This Row],Domaine]),1)</f>
        <v>0</v>
      </c>
      <c r="I187">
        <f>IFERROR(SUMIFS(TableHor[Facteur],TableHor[Horizon],[[#This Row],Horizon]),1)</f>
        <v>0</v>
      </c>
      <c r="J187" s="6">
        <f>IFERROR(ROUND(([[#This Row],[Probabilité (1-5)]]*[[#This Row],[Impact (1-5)]]*[[#This Row],[Poids Domaine (auto)]]*[[#This Row],[Facteur Horizon (auto)]]/25),4),0)</f>
        <v>0</v>
      </c>
      <c r="K187">
        <f>IF([[#This Row],[Score (%)]]&gt;=seuil_haut,"Haute",IF([[#This Row],[Score (%)]]&gt;=seuil_moyen,"Moyenne",IF([[#This Row],[Score (%)]]&gt;0,"Basse","")))</f>
        <v>0</v>
      </c>
    </row>
    <row r="188" spans="8:11">
      <c r="H188">
        <f>IFERROR(SUMIFS(Scenario[Poids],Scenario[Scénario],Paramètres!$B$3,Scenario[Domaine],[[#This Row],Domaine]),1)</f>
        <v>0</v>
      </c>
      <c r="I188">
        <f>IFERROR(SUMIFS(TableHor[Facteur],TableHor[Horizon],[[#This Row],Horizon]),1)</f>
        <v>0</v>
      </c>
      <c r="J188" s="6">
        <f>IFERROR(ROUND(([[#This Row],[Probabilité (1-5)]]*[[#This Row],[Impact (1-5)]]*[[#This Row],[Poids Domaine (auto)]]*[[#This Row],[Facteur Horizon (auto)]]/25),4),0)</f>
        <v>0</v>
      </c>
      <c r="K188">
        <f>IF([[#This Row],[Score (%)]]&gt;=seuil_haut,"Haute",IF([[#This Row],[Score (%)]]&gt;=seuil_moyen,"Moyenne",IF([[#This Row],[Score (%)]]&gt;0,"Basse","")))</f>
        <v>0</v>
      </c>
    </row>
    <row r="189" spans="8:11">
      <c r="H189">
        <f>IFERROR(SUMIFS(Scenario[Poids],Scenario[Scénario],Paramètres!$B$3,Scenario[Domaine],[[#This Row],Domaine]),1)</f>
        <v>0</v>
      </c>
      <c r="I189">
        <f>IFERROR(SUMIFS(TableHor[Facteur],TableHor[Horizon],[[#This Row],Horizon]),1)</f>
        <v>0</v>
      </c>
      <c r="J189" s="6">
        <f>IFERROR(ROUND(([[#This Row],[Probabilité (1-5)]]*[[#This Row],[Impact (1-5)]]*[[#This Row],[Poids Domaine (auto)]]*[[#This Row],[Facteur Horizon (auto)]]/25),4),0)</f>
        <v>0</v>
      </c>
      <c r="K189">
        <f>IF([[#This Row],[Score (%)]]&gt;=seuil_haut,"Haute",IF([[#This Row],[Score (%)]]&gt;=seuil_moyen,"Moyenne",IF([[#This Row],[Score (%)]]&gt;0,"Basse","")))</f>
        <v>0</v>
      </c>
    </row>
    <row r="190" spans="8:11">
      <c r="H190">
        <f>IFERROR(SUMIFS(Scenario[Poids],Scenario[Scénario],Paramètres!$B$3,Scenario[Domaine],[[#This Row],Domaine]),1)</f>
        <v>0</v>
      </c>
      <c r="I190">
        <f>IFERROR(SUMIFS(TableHor[Facteur],TableHor[Horizon],[[#This Row],Horizon]),1)</f>
        <v>0</v>
      </c>
      <c r="J190" s="6">
        <f>IFERROR(ROUND(([[#This Row],[Probabilité (1-5)]]*[[#This Row],[Impact (1-5)]]*[[#This Row],[Poids Domaine (auto)]]*[[#This Row],[Facteur Horizon (auto)]]/25),4),0)</f>
        <v>0</v>
      </c>
      <c r="K190">
        <f>IF([[#This Row],[Score (%)]]&gt;=seuil_haut,"Haute",IF([[#This Row],[Score (%)]]&gt;=seuil_moyen,"Moyenne",IF([[#This Row],[Score (%)]]&gt;0,"Basse","")))</f>
        <v>0</v>
      </c>
    </row>
    <row r="191" spans="8:11">
      <c r="H191">
        <f>IFERROR(SUMIFS(Scenario[Poids],Scenario[Scénario],Paramètres!$B$3,Scenario[Domaine],[[#This Row],Domaine]),1)</f>
        <v>0</v>
      </c>
      <c r="I191">
        <f>IFERROR(SUMIFS(TableHor[Facteur],TableHor[Horizon],[[#This Row],Horizon]),1)</f>
        <v>0</v>
      </c>
      <c r="J191" s="6">
        <f>IFERROR(ROUND(([[#This Row],[Probabilité (1-5)]]*[[#This Row],[Impact (1-5)]]*[[#This Row],[Poids Domaine (auto)]]*[[#This Row],[Facteur Horizon (auto)]]/25),4),0)</f>
        <v>0</v>
      </c>
      <c r="K191">
        <f>IF([[#This Row],[Score (%)]]&gt;=seuil_haut,"Haute",IF([[#This Row],[Score (%)]]&gt;=seuil_moyen,"Moyenne",IF([[#This Row],[Score (%)]]&gt;0,"Basse","")))</f>
        <v>0</v>
      </c>
    </row>
    <row r="192" spans="8:11">
      <c r="H192">
        <f>IFERROR(SUMIFS(Scenario[Poids],Scenario[Scénario],Paramètres!$B$3,Scenario[Domaine],[[#This Row],Domaine]),1)</f>
        <v>0</v>
      </c>
      <c r="I192">
        <f>IFERROR(SUMIFS(TableHor[Facteur],TableHor[Horizon],[[#This Row],Horizon]),1)</f>
        <v>0</v>
      </c>
      <c r="J192" s="6">
        <f>IFERROR(ROUND(([[#This Row],[Probabilité (1-5)]]*[[#This Row],[Impact (1-5)]]*[[#This Row],[Poids Domaine (auto)]]*[[#This Row],[Facteur Horizon (auto)]]/25),4),0)</f>
        <v>0</v>
      </c>
      <c r="K192">
        <f>IF([[#This Row],[Score (%)]]&gt;=seuil_haut,"Haute",IF([[#This Row],[Score (%)]]&gt;=seuil_moyen,"Moyenne",IF([[#This Row],[Score (%)]]&gt;0,"Basse","")))</f>
        <v>0</v>
      </c>
    </row>
    <row r="193" spans="8:11">
      <c r="H193">
        <f>IFERROR(SUMIFS(Scenario[Poids],Scenario[Scénario],Paramètres!$B$3,Scenario[Domaine],[[#This Row],Domaine]),1)</f>
        <v>0</v>
      </c>
      <c r="I193">
        <f>IFERROR(SUMIFS(TableHor[Facteur],TableHor[Horizon],[[#This Row],Horizon]),1)</f>
        <v>0</v>
      </c>
      <c r="J193" s="6">
        <f>IFERROR(ROUND(([[#This Row],[Probabilité (1-5)]]*[[#This Row],[Impact (1-5)]]*[[#This Row],[Poids Domaine (auto)]]*[[#This Row],[Facteur Horizon (auto)]]/25),4),0)</f>
        <v>0</v>
      </c>
      <c r="K193">
        <f>IF([[#This Row],[Score (%)]]&gt;=seuil_haut,"Haute",IF([[#This Row],[Score (%)]]&gt;=seuil_moyen,"Moyenne",IF([[#This Row],[Score (%)]]&gt;0,"Basse","")))</f>
        <v>0</v>
      </c>
    </row>
    <row r="194" spans="8:11">
      <c r="H194">
        <f>IFERROR(SUMIFS(Scenario[Poids],Scenario[Scénario],Paramètres!$B$3,Scenario[Domaine],[[#This Row],Domaine]),1)</f>
        <v>0</v>
      </c>
      <c r="I194">
        <f>IFERROR(SUMIFS(TableHor[Facteur],TableHor[Horizon],[[#This Row],Horizon]),1)</f>
        <v>0</v>
      </c>
      <c r="J194" s="6">
        <f>IFERROR(ROUND(([[#This Row],[Probabilité (1-5)]]*[[#This Row],[Impact (1-5)]]*[[#This Row],[Poids Domaine (auto)]]*[[#This Row],[Facteur Horizon (auto)]]/25),4),0)</f>
        <v>0</v>
      </c>
      <c r="K194">
        <f>IF([[#This Row],[Score (%)]]&gt;=seuil_haut,"Haute",IF([[#This Row],[Score (%)]]&gt;=seuil_moyen,"Moyenne",IF([[#This Row],[Score (%)]]&gt;0,"Basse","")))</f>
        <v>0</v>
      </c>
    </row>
    <row r="195" spans="8:11">
      <c r="H195">
        <f>IFERROR(SUMIFS(Scenario[Poids],Scenario[Scénario],Paramètres!$B$3,Scenario[Domaine],[[#This Row],Domaine]),1)</f>
        <v>0</v>
      </c>
      <c r="I195">
        <f>IFERROR(SUMIFS(TableHor[Facteur],TableHor[Horizon],[[#This Row],Horizon]),1)</f>
        <v>0</v>
      </c>
      <c r="J195" s="6">
        <f>IFERROR(ROUND(([[#This Row],[Probabilité (1-5)]]*[[#This Row],[Impact (1-5)]]*[[#This Row],[Poids Domaine (auto)]]*[[#This Row],[Facteur Horizon (auto)]]/25),4),0)</f>
        <v>0</v>
      </c>
      <c r="K195">
        <f>IF([[#This Row],[Score (%)]]&gt;=seuil_haut,"Haute",IF([[#This Row],[Score (%)]]&gt;=seuil_moyen,"Moyenne",IF([[#This Row],[Score (%)]]&gt;0,"Basse","")))</f>
        <v>0</v>
      </c>
    </row>
    <row r="196" spans="8:11">
      <c r="H196">
        <f>IFERROR(SUMIFS(Scenario[Poids],Scenario[Scénario],Paramètres!$B$3,Scenario[Domaine],[[#This Row],Domaine]),1)</f>
        <v>0</v>
      </c>
      <c r="I196">
        <f>IFERROR(SUMIFS(TableHor[Facteur],TableHor[Horizon],[[#This Row],Horizon]),1)</f>
        <v>0</v>
      </c>
      <c r="J196" s="6">
        <f>IFERROR(ROUND(([[#This Row],[Probabilité (1-5)]]*[[#This Row],[Impact (1-5)]]*[[#This Row],[Poids Domaine (auto)]]*[[#This Row],[Facteur Horizon (auto)]]/25),4),0)</f>
        <v>0</v>
      </c>
      <c r="K196">
        <f>IF([[#This Row],[Score (%)]]&gt;=seuil_haut,"Haute",IF([[#This Row],[Score (%)]]&gt;=seuil_moyen,"Moyenne",IF([[#This Row],[Score (%)]]&gt;0,"Basse","")))</f>
        <v>0</v>
      </c>
    </row>
    <row r="197" spans="8:11">
      <c r="H197">
        <f>IFERROR(SUMIFS(Scenario[Poids],Scenario[Scénario],Paramètres!$B$3,Scenario[Domaine],[[#This Row],Domaine]),1)</f>
        <v>0</v>
      </c>
      <c r="I197">
        <f>IFERROR(SUMIFS(TableHor[Facteur],TableHor[Horizon],[[#This Row],Horizon]),1)</f>
        <v>0</v>
      </c>
      <c r="J197" s="6">
        <f>IFERROR(ROUND(([[#This Row],[Probabilité (1-5)]]*[[#This Row],[Impact (1-5)]]*[[#This Row],[Poids Domaine (auto)]]*[[#This Row],[Facteur Horizon (auto)]]/25),4),0)</f>
        <v>0</v>
      </c>
      <c r="K197">
        <f>IF([[#This Row],[Score (%)]]&gt;=seuil_haut,"Haute",IF([[#This Row],[Score (%)]]&gt;=seuil_moyen,"Moyenne",IF([[#This Row],[Score (%)]]&gt;0,"Basse","")))</f>
        <v>0</v>
      </c>
    </row>
    <row r="198" spans="8:11">
      <c r="H198">
        <f>IFERROR(SUMIFS(Scenario[Poids],Scenario[Scénario],Paramètres!$B$3,Scenario[Domaine],[[#This Row],Domaine]),1)</f>
        <v>0</v>
      </c>
      <c r="I198">
        <f>IFERROR(SUMIFS(TableHor[Facteur],TableHor[Horizon],[[#This Row],Horizon]),1)</f>
        <v>0</v>
      </c>
      <c r="J198" s="6">
        <f>IFERROR(ROUND(([[#This Row],[Probabilité (1-5)]]*[[#This Row],[Impact (1-5)]]*[[#This Row],[Poids Domaine (auto)]]*[[#This Row],[Facteur Horizon (auto)]]/25),4),0)</f>
        <v>0</v>
      </c>
      <c r="K198">
        <f>IF([[#This Row],[Score (%)]]&gt;=seuil_haut,"Haute",IF([[#This Row],[Score (%)]]&gt;=seuil_moyen,"Moyenne",IF([[#This Row],[Score (%)]]&gt;0,"Basse","")))</f>
        <v>0</v>
      </c>
    </row>
    <row r="199" spans="8:11">
      <c r="H199">
        <f>IFERROR(SUMIFS(Scenario[Poids],Scenario[Scénario],Paramètres!$B$3,Scenario[Domaine],[[#This Row],Domaine]),1)</f>
        <v>0</v>
      </c>
      <c r="I199">
        <f>IFERROR(SUMIFS(TableHor[Facteur],TableHor[Horizon],[[#This Row],Horizon]),1)</f>
        <v>0</v>
      </c>
      <c r="J199" s="6">
        <f>IFERROR(ROUND(([[#This Row],[Probabilité (1-5)]]*[[#This Row],[Impact (1-5)]]*[[#This Row],[Poids Domaine (auto)]]*[[#This Row],[Facteur Horizon (auto)]]/25),4),0)</f>
        <v>0</v>
      </c>
      <c r="K199">
        <f>IF([[#This Row],[Score (%)]]&gt;=seuil_haut,"Haute",IF([[#This Row],[Score (%)]]&gt;=seuil_moyen,"Moyenne",IF([[#This Row],[Score (%)]]&gt;0,"Basse","")))</f>
        <v>0</v>
      </c>
    </row>
    <row r="200" spans="8:11">
      <c r="H200">
        <f>IFERROR(SUMIFS(Scenario[Poids],Scenario[Scénario],Paramètres!$B$3,Scenario[Domaine],[[#This Row],Domaine]),1)</f>
        <v>0</v>
      </c>
      <c r="I200">
        <f>IFERROR(SUMIFS(TableHor[Facteur],TableHor[Horizon],[[#This Row],Horizon]),1)</f>
        <v>0</v>
      </c>
      <c r="J200" s="6">
        <f>IFERROR(ROUND(([[#This Row],[Probabilité (1-5)]]*[[#This Row],[Impact (1-5)]]*[[#This Row],[Poids Domaine (auto)]]*[[#This Row],[Facteur Horizon (auto)]]/25),4),0)</f>
        <v>0</v>
      </c>
      <c r="K200">
        <f>IF([[#This Row],[Score (%)]]&gt;=seuil_haut,"Haute",IF([[#This Row],[Score (%)]]&gt;=seuil_moyen,"Moyenne",IF([[#This Row],[Score (%)]]&gt;0,"Basse","")))</f>
        <v>0</v>
      </c>
    </row>
    <row r="201" spans="8:11">
      <c r="H201">
        <f>IFERROR(SUMIFS(Scenario[Poids],Scenario[Scénario],Paramètres!$B$3,Scenario[Domaine],[[#This Row],Domaine]),1)</f>
        <v>0</v>
      </c>
      <c r="I201">
        <f>IFERROR(SUMIFS(TableHor[Facteur],TableHor[Horizon],[[#This Row],Horizon]),1)</f>
        <v>0</v>
      </c>
      <c r="J201" s="6">
        <f>IFERROR(ROUND(([[#This Row],[Probabilité (1-5)]]*[[#This Row],[Impact (1-5)]]*[[#This Row],[Poids Domaine (auto)]]*[[#This Row],[Facteur Horizon (auto)]]/25),4),0)</f>
        <v>0</v>
      </c>
      <c r="K201">
        <f>IF([[#This Row],[Score (%)]]&gt;=seuil_haut,"Haute",IF([[#This Row],[Score (%)]]&gt;=seuil_moyen,"Moyenne",IF([[#This Row],[Score (%)]]&gt;0,"Basse","")))</f>
        <v>0</v>
      </c>
    </row>
    <row r="202" spans="8:11">
      <c r="H202">
        <f>IFERROR(SUMIFS(Scenario[Poids],Scenario[Scénario],Paramètres!$B$3,Scenario[Domaine],[[#This Row],Domaine]),1)</f>
        <v>0</v>
      </c>
      <c r="I202">
        <f>IFERROR(SUMIFS(TableHor[Facteur],TableHor[Horizon],[[#This Row],Horizon]),1)</f>
        <v>0</v>
      </c>
      <c r="J202" s="6">
        <f>IFERROR(ROUND(([[#This Row],[Probabilité (1-5)]]*[[#This Row],[Impact (1-5)]]*[[#This Row],[Poids Domaine (auto)]]*[[#This Row],[Facteur Horizon (auto)]]/25),4),0)</f>
        <v>0</v>
      </c>
      <c r="K202">
        <f>IF([[#This Row],[Score (%)]]&gt;=seuil_haut,"Haute",IF([[#This Row],[Score (%)]]&gt;=seuil_moyen,"Moyenne",IF([[#This Row],[Score (%)]]&gt;0,"Basse","")))</f>
        <v>0</v>
      </c>
    </row>
    <row r="203" spans="8:11">
      <c r="H203">
        <f>IFERROR(SUMIFS(Scenario[Poids],Scenario[Scénario],Paramètres!$B$3,Scenario[Domaine],[[#This Row],Domaine]),1)</f>
        <v>0</v>
      </c>
      <c r="I203">
        <f>IFERROR(SUMIFS(TableHor[Facteur],TableHor[Horizon],[[#This Row],Horizon]),1)</f>
        <v>0</v>
      </c>
      <c r="J203" s="6">
        <f>IFERROR(ROUND(([[#This Row],[Probabilité (1-5)]]*[[#This Row],[Impact (1-5)]]*[[#This Row],[Poids Domaine (auto)]]*[[#This Row],[Facteur Horizon (auto)]]/25),4),0)</f>
        <v>0</v>
      </c>
      <c r="K203">
        <f>IF([[#This Row],[Score (%)]]&gt;=seuil_haut,"Haute",IF([[#This Row],[Score (%)]]&gt;=seuil_moyen,"Moyenne",IF([[#This Row],[Score (%)]]&gt;0,"Basse","")))</f>
        <v>0</v>
      </c>
    </row>
    <row r="204" spans="8:11">
      <c r="H204">
        <f>IFERROR(SUMIFS(Scenario[Poids],Scenario[Scénario],Paramètres!$B$3,Scenario[Domaine],[[#This Row],Domaine]),1)</f>
        <v>0</v>
      </c>
      <c r="I204">
        <f>IFERROR(SUMIFS(TableHor[Facteur],TableHor[Horizon],[[#This Row],Horizon]),1)</f>
        <v>0</v>
      </c>
      <c r="J204" s="6">
        <f>IFERROR(ROUND(([[#This Row],[Probabilité (1-5)]]*[[#This Row],[Impact (1-5)]]*[[#This Row],[Poids Domaine (auto)]]*[[#This Row],[Facteur Horizon (auto)]]/25),4),0)</f>
        <v>0</v>
      </c>
      <c r="K204">
        <f>IF([[#This Row],[Score (%)]]&gt;=seuil_haut,"Haute",IF([[#This Row],[Score (%)]]&gt;=seuil_moyen,"Moyenne",IF([[#This Row],[Score (%)]]&gt;0,"Basse","")))</f>
        <v>0</v>
      </c>
    </row>
    <row r="205" spans="8:11">
      <c r="H205">
        <f>IFERROR(SUMIFS(Scenario[Poids],Scenario[Scénario],Paramètres!$B$3,Scenario[Domaine],[[#This Row],Domaine]),1)</f>
        <v>0</v>
      </c>
      <c r="I205">
        <f>IFERROR(SUMIFS(TableHor[Facteur],TableHor[Horizon],[[#This Row],Horizon]),1)</f>
        <v>0</v>
      </c>
      <c r="J205" s="6">
        <f>IFERROR(ROUND(([[#This Row],[Probabilité (1-5)]]*[[#This Row],[Impact (1-5)]]*[[#This Row],[Poids Domaine (auto)]]*[[#This Row],[Facteur Horizon (auto)]]/25),4),0)</f>
        <v>0</v>
      </c>
      <c r="K205">
        <f>IF([[#This Row],[Score (%)]]&gt;=seuil_haut,"Haute",IF([[#This Row],[Score (%)]]&gt;=seuil_moyen,"Moyenne",IF([[#This Row],[Score (%)]]&gt;0,"Basse","")))</f>
        <v>0</v>
      </c>
    </row>
    <row r="206" spans="8:11">
      <c r="H206">
        <f>IFERROR(SUMIFS(Scenario[Poids],Scenario[Scénario],Paramètres!$B$3,Scenario[Domaine],[[#This Row],Domaine]),1)</f>
        <v>0</v>
      </c>
      <c r="I206">
        <f>IFERROR(SUMIFS(TableHor[Facteur],TableHor[Horizon],[[#This Row],Horizon]),1)</f>
        <v>0</v>
      </c>
      <c r="J206" s="6">
        <f>IFERROR(ROUND(([[#This Row],[Probabilité (1-5)]]*[[#This Row],[Impact (1-5)]]*[[#This Row],[Poids Domaine (auto)]]*[[#This Row],[Facteur Horizon (auto)]]/25),4),0)</f>
        <v>0</v>
      </c>
      <c r="K206">
        <f>IF([[#This Row],[Score (%)]]&gt;=seuil_haut,"Haute",IF([[#This Row],[Score (%)]]&gt;=seuil_moyen,"Moyenne",IF([[#This Row],[Score (%)]]&gt;0,"Basse","")))</f>
        <v>0</v>
      </c>
    </row>
    <row r="207" spans="8:11">
      <c r="H207">
        <f>IFERROR(SUMIFS(Scenario[Poids],Scenario[Scénario],Paramètres!$B$3,Scenario[Domaine],[[#This Row],Domaine]),1)</f>
        <v>0</v>
      </c>
      <c r="I207">
        <f>IFERROR(SUMIFS(TableHor[Facteur],TableHor[Horizon],[[#This Row],Horizon]),1)</f>
        <v>0</v>
      </c>
      <c r="J207" s="6">
        <f>IFERROR(ROUND(([[#This Row],[Probabilité (1-5)]]*[[#This Row],[Impact (1-5)]]*[[#This Row],[Poids Domaine (auto)]]*[[#This Row],[Facteur Horizon (auto)]]/25),4),0)</f>
        <v>0</v>
      </c>
      <c r="K207">
        <f>IF([[#This Row],[Score (%)]]&gt;=seuil_haut,"Haute",IF([[#This Row],[Score (%)]]&gt;=seuil_moyen,"Moyenne",IF([[#This Row],[Score (%)]]&gt;0,"Basse","")))</f>
        <v>0</v>
      </c>
    </row>
    <row r="208" spans="8:11">
      <c r="H208">
        <f>IFERROR(SUMIFS(Scenario[Poids],Scenario[Scénario],Paramètres!$B$3,Scenario[Domaine],[[#This Row],Domaine]),1)</f>
        <v>0</v>
      </c>
      <c r="I208">
        <f>IFERROR(SUMIFS(TableHor[Facteur],TableHor[Horizon],[[#This Row],Horizon]),1)</f>
        <v>0</v>
      </c>
      <c r="J208" s="6">
        <f>IFERROR(ROUND(([[#This Row],[Probabilité (1-5)]]*[[#This Row],[Impact (1-5)]]*[[#This Row],[Poids Domaine (auto)]]*[[#This Row],[Facteur Horizon (auto)]]/25),4),0)</f>
        <v>0</v>
      </c>
      <c r="K208">
        <f>IF([[#This Row],[Score (%)]]&gt;=seuil_haut,"Haute",IF([[#This Row],[Score (%)]]&gt;=seuil_moyen,"Moyenne",IF([[#This Row],[Score (%)]]&gt;0,"Basse","")))</f>
        <v>0</v>
      </c>
    </row>
    <row r="209" spans="8:11">
      <c r="H209">
        <f>IFERROR(SUMIFS(Scenario[Poids],Scenario[Scénario],Paramètres!$B$3,Scenario[Domaine],[[#This Row],Domaine]),1)</f>
        <v>0</v>
      </c>
      <c r="I209">
        <f>IFERROR(SUMIFS(TableHor[Facteur],TableHor[Horizon],[[#This Row],Horizon]),1)</f>
        <v>0</v>
      </c>
      <c r="J209" s="6">
        <f>IFERROR(ROUND(([[#This Row],[Probabilité (1-5)]]*[[#This Row],[Impact (1-5)]]*[[#This Row],[Poids Domaine (auto)]]*[[#This Row],[Facteur Horizon (auto)]]/25),4),0)</f>
        <v>0</v>
      </c>
      <c r="K209">
        <f>IF([[#This Row],[Score (%)]]&gt;=seuil_haut,"Haute",IF([[#This Row],[Score (%)]]&gt;=seuil_moyen,"Moyenne",IF([[#This Row],[Score (%)]]&gt;0,"Basse","")))</f>
        <v>0</v>
      </c>
    </row>
    <row r="210" spans="8:11">
      <c r="H210">
        <f>IFERROR(SUMIFS(Scenario[Poids],Scenario[Scénario],Paramètres!$B$3,Scenario[Domaine],[[#This Row],Domaine]),1)</f>
        <v>0</v>
      </c>
      <c r="I210">
        <f>IFERROR(SUMIFS(TableHor[Facteur],TableHor[Horizon],[[#This Row],Horizon]),1)</f>
        <v>0</v>
      </c>
      <c r="J210" s="6">
        <f>IFERROR(ROUND(([[#This Row],[Probabilité (1-5)]]*[[#This Row],[Impact (1-5)]]*[[#This Row],[Poids Domaine (auto)]]*[[#This Row],[Facteur Horizon (auto)]]/25),4),0)</f>
        <v>0</v>
      </c>
      <c r="K210">
        <f>IF([[#This Row],[Score (%)]]&gt;=seuil_haut,"Haute",IF([[#This Row],[Score (%)]]&gt;=seuil_moyen,"Moyenne",IF([[#This Row],[Score (%)]]&gt;0,"Basse","")))</f>
        <v>0</v>
      </c>
    </row>
    <row r="211" spans="8:11">
      <c r="H211">
        <f>IFERROR(SUMIFS(Scenario[Poids],Scenario[Scénario],Paramètres!$B$3,Scenario[Domaine],[[#This Row],Domaine]),1)</f>
        <v>0</v>
      </c>
      <c r="I211">
        <f>IFERROR(SUMIFS(TableHor[Facteur],TableHor[Horizon],[[#This Row],Horizon]),1)</f>
        <v>0</v>
      </c>
      <c r="J211" s="6">
        <f>IFERROR(ROUND(([[#This Row],[Probabilité (1-5)]]*[[#This Row],[Impact (1-5)]]*[[#This Row],[Poids Domaine (auto)]]*[[#This Row],[Facteur Horizon (auto)]]/25),4),0)</f>
        <v>0</v>
      </c>
      <c r="K211">
        <f>IF([[#This Row],[Score (%)]]&gt;=seuil_haut,"Haute",IF([[#This Row],[Score (%)]]&gt;=seuil_moyen,"Moyenne",IF([[#This Row],[Score (%)]]&gt;0,"Basse","")))</f>
        <v>0</v>
      </c>
    </row>
    <row r="212" spans="8:11">
      <c r="H212">
        <f>IFERROR(SUMIFS(Scenario[Poids],Scenario[Scénario],Paramètres!$B$3,Scenario[Domaine],[[#This Row],Domaine]),1)</f>
        <v>0</v>
      </c>
      <c r="I212">
        <f>IFERROR(SUMIFS(TableHor[Facteur],TableHor[Horizon],[[#This Row],Horizon]),1)</f>
        <v>0</v>
      </c>
      <c r="J212" s="6">
        <f>IFERROR(ROUND(([[#This Row],[Probabilité (1-5)]]*[[#This Row],[Impact (1-5)]]*[[#This Row],[Poids Domaine (auto)]]*[[#This Row],[Facteur Horizon (auto)]]/25),4),0)</f>
        <v>0</v>
      </c>
      <c r="K212">
        <f>IF([[#This Row],[Score (%)]]&gt;=seuil_haut,"Haute",IF([[#This Row],[Score (%)]]&gt;=seuil_moyen,"Moyenne",IF([[#This Row],[Score (%)]]&gt;0,"Basse","")))</f>
        <v>0</v>
      </c>
    </row>
    <row r="213" spans="8:11">
      <c r="H213">
        <f>IFERROR(SUMIFS(Scenario[Poids],Scenario[Scénario],Paramètres!$B$3,Scenario[Domaine],[[#This Row],Domaine]),1)</f>
        <v>0</v>
      </c>
      <c r="I213">
        <f>IFERROR(SUMIFS(TableHor[Facteur],TableHor[Horizon],[[#This Row],Horizon]),1)</f>
        <v>0</v>
      </c>
      <c r="J213" s="6">
        <f>IFERROR(ROUND(([[#This Row],[Probabilité (1-5)]]*[[#This Row],[Impact (1-5)]]*[[#This Row],[Poids Domaine (auto)]]*[[#This Row],[Facteur Horizon (auto)]]/25),4),0)</f>
        <v>0</v>
      </c>
      <c r="K213">
        <f>IF([[#This Row],[Score (%)]]&gt;=seuil_haut,"Haute",IF([[#This Row],[Score (%)]]&gt;=seuil_moyen,"Moyenne",IF([[#This Row],[Score (%)]]&gt;0,"Basse","")))</f>
        <v>0</v>
      </c>
    </row>
    <row r="214" spans="8:11">
      <c r="H214">
        <f>IFERROR(SUMIFS(Scenario[Poids],Scenario[Scénario],Paramètres!$B$3,Scenario[Domaine],[[#This Row],Domaine]),1)</f>
        <v>0</v>
      </c>
      <c r="I214">
        <f>IFERROR(SUMIFS(TableHor[Facteur],TableHor[Horizon],[[#This Row],Horizon]),1)</f>
        <v>0</v>
      </c>
      <c r="J214" s="6">
        <f>IFERROR(ROUND(([[#This Row],[Probabilité (1-5)]]*[[#This Row],[Impact (1-5)]]*[[#This Row],[Poids Domaine (auto)]]*[[#This Row],[Facteur Horizon (auto)]]/25),4),0)</f>
        <v>0</v>
      </c>
      <c r="K214">
        <f>IF([[#This Row],[Score (%)]]&gt;=seuil_haut,"Haute",IF([[#This Row],[Score (%)]]&gt;=seuil_moyen,"Moyenne",IF([[#This Row],[Score (%)]]&gt;0,"Basse","")))</f>
        <v>0</v>
      </c>
    </row>
    <row r="215" spans="8:11">
      <c r="H215">
        <f>IFERROR(SUMIFS(Scenario[Poids],Scenario[Scénario],Paramètres!$B$3,Scenario[Domaine],[[#This Row],Domaine]),1)</f>
        <v>0</v>
      </c>
      <c r="I215">
        <f>IFERROR(SUMIFS(TableHor[Facteur],TableHor[Horizon],[[#This Row],Horizon]),1)</f>
        <v>0</v>
      </c>
      <c r="J215" s="6">
        <f>IFERROR(ROUND(([[#This Row],[Probabilité (1-5)]]*[[#This Row],[Impact (1-5)]]*[[#This Row],[Poids Domaine (auto)]]*[[#This Row],[Facteur Horizon (auto)]]/25),4),0)</f>
        <v>0</v>
      </c>
      <c r="K215">
        <f>IF([[#This Row],[Score (%)]]&gt;=seuil_haut,"Haute",IF([[#This Row],[Score (%)]]&gt;=seuil_moyen,"Moyenne",IF([[#This Row],[Score (%)]]&gt;0,"Basse","")))</f>
        <v>0</v>
      </c>
    </row>
    <row r="216" spans="8:11">
      <c r="H216">
        <f>IFERROR(SUMIFS(Scenario[Poids],Scenario[Scénario],Paramètres!$B$3,Scenario[Domaine],[[#This Row],Domaine]),1)</f>
        <v>0</v>
      </c>
      <c r="I216">
        <f>IFERROR(SUMIFS(TableHor[Facteur],TableHor[Horizon],[[#This Row],Horizon]),1)</f>
        <v>0</v>
      </c>
      <c r="J216" s="6">
        <f>IFERROR(ROUND(([[#This Row],[Probabilité (1-5)]]*[[#This Row],[Impact (1-5)]]*[[#This Row],[Poids Domaine (auto)]]*[[#This Row],[Facteur Horizon (auto)]]/25),4),0)</f>
        <v>0</v>
      </c>
      <c r="K216">
        <f>IF([[#This Row],[Score (%)]]&gt;=seuil_haut,"Haute",IF([[#This Row],[Score (%)]]&gt;=seuil_moyen,"Moyenne",IF([[#This Row],[Score (%)]]&gt;0,"Basse","")))</f>
        <v>0</v>
      </c>
    </row>
    <row r="217" spans="8:11">
      <c r="H217">
        <f>IFERROR(SUMIFS(Scenario[Poids],Scenario[Scénario],Paramètres!$B$3,Scenario[Domaine],[[#This Row],Domaine]),1)</f>
        <v>0</v>
      </c>
      <c r="I217">
        <f>IFERROR(SUMIFS(TableHor[Facteur],TableHor[Horizon],[[#This Row],Horizon]),1)</f>
        <v>0</v>
      </c>
      <c r="J217" s="6">
        <f>IFERROR(ROUND(([[#This Row],[Probabilité (1-5)]]*[[#This Row],[Impact (1-5)]]*[[#This Row],[Poids Domaine (auto)]]*[[#This Row],[Facteur Horizon (auto)]]/25),4),0)</f>
        <v>0</v>
      </c>
      <c r="K217">
        <f>IF([[#This Row],[Score (%)]]&gt;=seuil_haut,"Haute",IF([[#This Row],[Score (%)]]&gt;=seuil_moyen,"Moyenne",IF([[#This Row],[Score (%)]]&gt;0,"Basse","")))</f>
        <v>0</v>
      </c>
    </row>
    <row r="218" spans="8:11">
      <c r="H218">
        <f>IFERROR(SUMIFS(Scenario[Poids],Scenario[Scénario],Paramètres!$B$3,Scenario[Domaine],[[#This Row],Domaine]),1)</f>
        <v>0</v>
      </c>
      <c r="I218">
        <f>IFERROR(SUMIFS(TableHor[Facteur],TableHor[Horizon],[[#This Row],Horizon]),1)</f>
        <v>0</v>
      </c>
      <c r="J218" s="6">
        <f>IFERROR(ROUND(([[#This Row],[Probabilité (1-5)]]*[[#This Row],[Impact (1-5)]]*[[#This Row],[Poids Domaine (auto)]]*[[#This Row],[Facteur Horizon (auto)]]/25),4),0)</f>
        <v>0</v>
      </c>
      <c r="K218">
        <f>IF([[#This Row],[Score (%)]]&gt;=seuil_haut,"Haute",IF([[#This Row],[Score (%)]]&gt;=seuil_moyen,"Moyenne",IF([[#This Row],[Score (%)]]&gt;0,"Basse","")))</f>
        <v>0</v>
      </c>
    </row>
    <row r="219" spans="8:11">
      <c r="H219">
        <f>IFERROR(SUMIFS(Scenario[Poids],Scenario[Scénario],Paramètres!$B$3,Scenario[Domaine],[[#This Row],Domaine]),1)</f>
        <v>0</v>
      </c>
      <c r="I219">
        <f>IFERROR(SUMIFS(TableHor[Facteur],TableHor[Horizon],[[#This Row],Horizon]),1)</f>
        <v>0</v>
      </c>
      <c r="J219" s="6">
        <f>IFERROR(ROUND(([[#This Row],[Probabilité (1-5)]]*[[#This Row],[Impact (1-5)]]*[[#This Row],[Poids Domaine (auto)]]*[[#This Row],[Facteur Horizon (auto)]]/25),4),0)</f>
        <v>0</v>
      </c>
      <c r="K219">
        <f>IF([[#This Row],[Score (%)]]&gt;=seuil_haut,"Haute",IF([[#This Row],[Score (%)]]&gt;=seuil_moyen,"Moyenne",IF([[#This Row],[Score (%)]]&gt;0,"Basse","")))</f>
        <v>0</v>
      </c>
    </row>
    <row r="220" spans="8:11">
      <c r="H220">
        <f>IFERROR(SUMIFS(Scenario[Poids],Scenario[Scénario],Paramètres!$B$3,Scenario[Domaine],[[#This Row],Domaine]),1)</f>
        <v>0</v>
      </c>
      <c r="I220">
        <f>IFERROR(SUMIFS(TableHor[Facteur],TableHor[Horizon],[[#This Row],Horizon]),1)</f>
        <v>0</v>
      </c>
      <c r="J220" s="6">
        <f>IFERROR(ROUND(([[#This Row],[Probabilité (1-5)]]*[[#This Row],[Impact (1-5)]]*[[#This Row],[Poids Domaine (auto)]]*[[#This Row],[Facteur Horizon (auto)]]/25),4),0)</f>
        <v>0</v>
      </c>
      <c r="K220">
        <f>IF([[#This Row],[Score (%)]]&gt;=seuil_haut,"Haute",IF([[#This Row],[Score (%)]]&gt;=seuil_moyen,"Moyenne",IF([[#This Row],[Score (%)]]&gt;0,"Basse","")))</f>
        <v>0</v>
      </c>
    </row>
    <row r="221" spans="8:11">
      <c r="H221">
        <f>IFERROR(SUMIFS(Scenario[Poids],Scenario[Scénario],Paramètres!$B$3,Scenario[Domaine],[[#This Row],Domaine]),1)</f>
        <v>0</v>
      </c>
      <c r="I221">
        <f>IFERROR(SUMIFS(TableHor[Facteur],TableHor[Horizon],[[#This Row],Horizon]),1)</f>
        <v>0</v>
      </c>
      <c r="J221" s="6">
        <f>IFERROR(ROUND(([[#This Row],[Probabilité (1-5)]]*[[#This Row],[Impact (1-5)]]*[[#This Row],[Poids Domaine (auto)]]*[[#This Row],[Facteur Horizon (auto)]]/25),4),0)</f>
        <v>0</v>
      </c>
      <c r="K221">
        <f>IF([[#This Row],[Score (%)]]&gt;=seuil_haut,"Haute",IF([[#This Row],[Score (%)]]&gt;=seuil_moyen,"Moyenne",IF([[#This Row],[Score (%)]]&gt;0,"Basse","")))</f>
        <v>0</v>
      </c>
    </row>
    <row r="222" spans="8:11">
      <c r="H222">
        <f>IFERROR(SUMIFS(Scenario[Poids],Scenario[Scénario],Paramètres!$B$3,Scenario[Domaine],[[#This Row],Domaine]),1)</f>
        <v>0</v>
      </c>
      <c r="I222">
        <f>IFERROR(SUMIFS(TableHor[Facteur],TableHor[Horizon],[[#This Row],Horizon]),1)</f>
        <v>0</v>
      </c>
      <c r="J222" s="6">
        <f>IFERROR(ROUND(([[#This Row],[Probabilité (1-5)]]*[[#This Row],[Impact (1-5)]]*[[#This Row],[Poids Domaine (auto)]]*[[#This Row],[Facteur Horizon (auto)]]/25),4),0)</f>
        <v>0</v>
      </c>
      <c r="K222">
        <f>IF([[#This Row],[Score (%)]]&gt;=seuil_haut,"Haute",IF([[#This Row],[Score (%)]]&gt;=seuil_moyen,"Moyenne",IF([[#This Row],[Score (%)]]&gt;0,"Basse","")))</f>
        <v>0</v>
      </c>
    </row>
    <row r="223" spans="8:11">
      <c r="H223">
        <f>IFERROR(SUMIFS(Scenario[Poids],Scenario[Scénario],Paramètres!$B$3,Scenario[Domaine],[[#This Row],Domaine]),1)</f>
        <v>0</v>
      </c>
      <c r="I223">
        <f>IFERROR(SUMIFS(TableHor[Facteur],TableHor[Horizon],[[#This Row],Horizon]),1)</f>
        <v>0</v>
      </c>
      <c r="J223" s="6">
        <f>IFERROR(ROUND(([[#This Row],[Probabilité (1-5)]]*[[#This Row],[Impact (1-5)]]*[[#This Row],[Poids Domaine (auto)]]*[[#This Row],[Facteur Horizon (auto)]]/25),4),0)</f>
        <v>0</v>
      </c>
      <c r="K223">
        <f>IF([[#This Row],[Score (%)]]&gt;=seuil_haut,"Haute",IF([[#This Row],[Score (%)]]&gt;=seuil_moyen,"Moyenne",IF([[#This Row],[Score (%)]]&gt;0,"Basse","")))</f>
        <v>0</v>
      </c>
    </row>
    <row r="224" spans="8:11">
      <c r="H224">
        <f>IFERROR(SUMIFS(Scenario[Poids],Scenario[Scénario],Paramètres!$B$3,Scenario[Domaine],[[#This Row],Domaine]),1)</f>
        <v>0</v>
      </c>
      <c r="I224">
        <f>IFERROR(SUMIFS(TableHor[Facteur],TableHor[Horizon],[[#This Row],Horizon]),1)</f>
        <v>0</v>
      </c>
      <c r="J224" s="6">
        <f>IFERROR(ROUND(([[#This Row],[Probabilité (1-5)]]*[[#This Row],[Impact (1-5)]]*[[#This Row],[Poids Domaine (auto)]]*[[#This Row],[Facteur Horizon (auto)]]/25),4),0)</f>
        <v>0</v>
      </c>
      <c r="K224">
        <f>IF([[#This Row],[Score (%)]]&gt;=seuil_haut,"Haute",IF([[#This Row],[Score (%)]]&gt;=seuil_moyen,"Moyenne",IF([[#This Row],[Score (%)]]&gt;0,"Basse","")))</f>
        <v>0</v>
      </c>
    </row>
    <row r="225" spans="8:11">
      <c r="H225">
        <f>IFERROR(SUMIFS(Scenario[Poids],Scenario[Scénario],Paramètres!$B$3,Scenario[Domaine],[[#This Row],Domaine]),1)</f>
        <v>0</v>
      </c>
      <c r="I225">
        <f>IFERROR(SUMIFS(TableHor[Facteur],TableHor[Horizon],[[#This Row],Horizon]),1)</f>
        <v>0</v>
      </c>
      <c r="J225" s="6">
        <f>IFERROR(ROUND(([[#This Row],[Probabilité (1-5)]]*[[#This Row],[Impact (1-5)]]*[[#This Row],[Poids Domaine (auto)]]*[[#This Row],[Facteur Horizon (auto)]]/25),4),0)</f>
        <v>0</v>
      </c>
      <c r="K225">
        <f>IF([[#This Row],[Score (%)]]&gt;=seuil_haut,"Haute",IF([[#This Row],[Score (%)]]&gt;=seuil_moyen,"Moyenne",IF([[#This Row],[Score (%)]]&gt;0,"Basse","")))</f>
        <v>0</v>
      </c>
    </row>
    <row r="226" spans="8:11">
      <c r="H226">
        <f>IFERROR(SUMIFS(Scenario[Poids],Scenario[Scénario],Paramètres!$B$3,Scenario[Domaine],[[#This Row],Domaine]),1)</f>
        <v>0</v>
      </c>
      <c r="I226">
        <f>IFERROR(SUMIFS(TableHor[Facteur],TableHor[Horizon],[[#This Row],Horizon]),1)</f>
        <v>0</v>
      </c>
      <c r="J226" s="6">
        <f>IFERROR(ROUND(([[#This Row],[Probabilité (1-5)]]*[[#This Row],[Impact (1-5)]]*[[#This Row],[Poids Domaine (auto)]]*[[#This Row],[Facteur Horizon (auto)]]/25),4),0)</f>
        <v>0</v>
      </c>
      <c r="K226">
        <f>IF([[#This Row],[Score (%)]]&gt;=seuil_haut,"Haute",IF([[#This Row],[Score (%)]]&gt;=seuil_moyen,"Moyenne",IF([[#This Row],[Score (%)]]&gt;0,"Basse","")))</f>
        <v>0</v>
      </c>
    </row>
    <row r="227" spans="8:11">
      <c r="H227">
        <f>IFERROR(SUMIFS(Scenario[Poids],Scenario[Scénario],Paramètres!$B$3,Scenario[Domaine],[[#This Row],Domaine]),1)</f>
        <v>0</v>
      </c>
      <c r="I227">
        <f>IFERROR(SUMIFS(TableHor[Facteur],TableHor[Horizon],[[#This Row],Horizon]),1)</f>
        <v>0</v>
      </c>
      <c r="J227" s="6">
        <f>IFERROR(ROUND(([[#This Row],[Probabilité (1-5)]]*[[#This Row],[Impact (1-5)]]*[[#This Row],[Poids Domaine (auto)]]*[[#This Row],[Facteur Horizon (auto)]]/25),4),0)</f>
        <v>0</v>
      </c>
      <c r="K227">
        <f>IF([[#This Row],[Score (%)]]&gt;=seuil_haut,"Haute",IF([[#This Row],[Score (%)]]&gt;=seuil_moyen,"Moyenne",IF([[#This Row],[Score (%)]]&gt;0,"Basse","")))</f>
        <v>0</v>
      </c>
    </row>
    <row r="228" spans="8:11">
      <c r="H228">
        <f>IFERROR(SUMIFS(Scenario[Poids],Scenario[Scénario],Paramètres!$B$3,Scenario[Domaine],[[#This Row],Domaine]),1)</f>
        <v>0</v>
      </c>
      <c r="I228">
        <f>IFERROR(SUMIFS(TableHor[Facteur],TableHor[Horizon],[[#This Row],Horizon]),1)</f>
        <v>0</v>
      </c>
      <c r="J228" s="6">
        <f>IFERROR(ROUND(([[#This Row],[Probabilité (1-5)]]*[[#This Row],[Impact (1-5)]]*[[#This Row],[Poids Domaine (auto)]]*[[#This Row],[Facteur Horizon (auto)]]/25),4),0)</f>
        <v>0</v>
      </c>
      <c r="K228">
        <f>IF([[#This Row],[Score (%)]]&gt;=seuil_haut,"Haute",IF([[#This Row],[Score (%)]]&gt;=seuil_moyen,"Moyenne",IF([[#This Row],[Score (%)]]&gt;0,"Basse","")))</f>
        <v>0</v>
      </c>
    </row>
    <row r="229" spans="8:11">
      <c r="H229">
        <f>IFERROR(SUMIFS(Scenario[Poids],Scenario[Scénario],Paramètres!$B$3,Scenario[Domaine],[[#This Row],Domaine]),1)</f>
        <v>0</v>
      </c>
      <c r="I229">
        <f>IFERROR(SUMIFS(TableHor[Facteur],TableHor[Horizon],[[#This Row],Horizon]),1)</f>
        <v>0</v>
      </c>
      <c r="J229" s="6">
        <f>IFERROR(ROUND(([[#This Row],[Probabilité (1-5)]]*[[#This Row],[Impact (1-5)]]*[[#This Row],[Poids Domaine (auto)]]*[[#This Row],[Facteur Horizon (auto)]]/25),4),0)</f>
        <v>0</v>
      </c>
      <c r="K229">
        <f>IF([[#This Row],[Score (%)]]&gt;=seuil_haut,"Haute",IF([[#This Row],[Score (%)]]&gt;=seuil_moyen,"Moyenne",IF([[#This Row],[Score (%)]]&gt;0,"Basse","")))</f>
        <v>0</v>
      </c>
    </row>
    <row r="230" spans="8:11">
      <c r="H230">
        <f>IFERROR(SUMIFS(Scenario[Poids],Scenario[Scénario],Paramètres!$B$3,Scenario[Domaine],[[#This Row],Domaine]),1)</f>
        <v>0</v>
      </c>
      <c r="I230">
        <f>IFERROR(SUMIFS(TableHor[Facteur],TableHor[Horizon],[[#This Row],Horizon]),1)</f>
        <v>0</v>
      </c>
      <c r="J230" s="6">
        <f>IFERROR(ROUND(([[#This Row],[Probabilité (1-5)]]*[[#This Row],[Impact (1-5)]]*[[#This Row],[Poids Domaine (auto)]]*[[#This Row],[Facteur Horizon (auto)]]/25),4),0)</f>
        <v>0</v>
      </c>
      <c r="K230">
        <f>IF([[#This Row],[Score (%)]]&gt;=seuil_haut,"Haute",IF([[#This Row],[Score (%)]]&gt;=seuil_moyen,"Moyenne",IF([[#This Row],[Score (%)]]&gt;0,"Basse","")))</f>
        <v>0</v>
      </c>
    </row>
    <row r="231" spans="8:11">
      <c r="H231">
        <f>IFERROR(SUMIFS(Scenario[Poids],Scenario[Scénario],Paramètres!$B$3,Scenario[Domaine],[[#This Row],Domaine]),1)</f>
        <v>0</v>
      </c>
      <c r="I231">
        <f>IFERROR(SUMIFS(TableHor[Facteur],TableHor[Horizon],[[#This Row],Horizon]),1)</f>
        <v>0</v>
      </c>
      <c r="J231" s="6">
        <f>IFERROR(ROUND(([[#This Row],[Probabilité (1-5)]]*[[#This Row],[Impact (1-5)]]*[[#This Row],[Poids Domaine (auto)]]*[[#This Row],[Facteur Horizon (auto)]]/25),4),0)</f>
        <v>0</v>
      </c>
      <c r="K231">
        <f>IF([[#This Row],[Score (%)]]&gt;=seuil_haut,"Haute",IF([[#This Row],[Score (%)]]&gt;=seuil_moyen,"Moyenne",IF([[#This Row],[Score (%)]]&gt;0,"Basse","")))</f>
        <v>0</v>
      </c>
    </row>
    <row r="232" spans="8:11">
      <c r="H232">
        <f>IFERROR(SUMIFS(Scenario[Poids],Scenario[Scénario],Paramètres!$B$3,Scenario[Domaine],[[#This Row],Domaine]),1)</f>
        <v>0</v>
      </c>
      <c r="I232">
        <f>IFERROR(SUMIFS(TableHor[Facteur],TableHor[Horizon],[[#This Row],Horizon]),1)</f>
        <v>0</v>
      </c>
      <c r="J232" s="6">
        <f>IFERROR(ROUND(([[#This Row],[Probabilité (1-5)]]*[[#This Row],[Impact (1-5)]]*[[#This Row],[Poids Domaine (auto)]]*[[#This Row],[Facteur Horizon (auto)]]/25),4),0)</f>
        <v>0</v>
      </c>
      <c r="K232">
        <f>IF([[#This Row],[Score (%)]]&gt;=seuil_haut,"Haute",IF([[#This Row],[Score (%)]]&gt;=seuil_moyen,"Moyenne",IF([[#This Row],[Score (%)]]&gt;0,"Basse","")))</f>
        <v>0</v>
      </c>
    </row>
    <row r="233" spans="8:11">
      <c r="H233">
        <f>IFERROR(SUMIFS(Scenario[Poids],Scenario[Scénario],Paramètres!$B$3,Scenario[Domaine],[[#This Row],Domaine]),1)</f>
        <v>0</v>
      </c>
      <c r="I233">
        <f>IFERROR(SUMIFS(TableHor[Facteur],TableHor[Horizon],[[#This Row],Horizon]),1)</f>
        <v>0</v>
      </c>
      <c r="J233" s="6">
        <f>IFERROR(ROUND(([[#This Row],[Probabilité (1-5)]]*[[#This Row],[Impact (1-5)]]*[[#This Row],[Poids Domaine (auto)]]*[[#This Row],[Facteur Horizon (auto)]]/25),4),0)</f>
        <v>0</v>
      </c>
      <c r="K233">
        <f>IF([[#This Row],[Score (%)]]&gt;=seuil_haut,"Haute",IF([[#This Row],[Score (%)]]&gt;=seuil_moyen,"Moyenne",IF([[#This Row],[Score (%)]]&gt;0,"Basse","")))</f>
        <v>0</v>
      </c>
    </row>
    <row r="234" spans="8:11">
      <c r="H234">
        <f>IFERROR(SUMIFS(Scenario[Poids],Scenario[Scénario],Paramètres!$B$3,Scenario[Domaine],[[#This Row],Domaine]),1)</f>
        <v>0</v>
      </c>
      <c r="I234">
        <f>IFERROR(SUMIFS(TableHor[Facteur],TableHor[Horizon],[[#This Row],Horizon]),1)</f>
        <v>0</v>
      </c>
      <c r="J234" s="6">
        <f>IFERROR(ROUND(([[#This Row],[Probabilité (1-5)]]*[[#This Row],[Impact (1-5)]]*[[#This Row],[Poids Domaine (auto)]]*[[#This Row],[Facteur Horizon (auto)]]/25),4),0)</f>
        <v>0</v>
      </c>
      <c r="K234">
        <f>IF([[#This Row],[Score (%)]]&gt;=seuil_haut,"Haute",IF([[#This Row],[Score (%)]]&gt;=seuil_moyen,"Moyenne",IF([[#This Row],[Score (%)]]&gt;0,"Basse","")))</f>
        <v>0</v>
      </c>
    </row>
    <row r="235" spans="8:11">
      <c r="H235">
        <f>IFERROR(SUMIFS(Scenario[Poids],Scenario[Scénario],Paramètres!$B$3,Scenario[Domaine],[[#This Row],Domaine]),1)</f>
        <v>0</v>
      </c>
      <c r="I235">
        <f>IFERROR(SUMIFS(TableHor[Facteur],TableHor[Horizon],[[#This Row],Horizon]),1)</f>
        <v>0</v>
      </c>
      <c r="J235" s="6">
        <f>IFERROR(ROUND(([[#This Row],[Probabilité (1-5)]]*[[#This Row],[Impact (1-5)]]*[[#This Row],[Poids Domaine (auto)]]*[[#This Row],[Facteur Horizon (auto)]]/25),4),0)</f>
        <v>0</v>
      </c>
      <c r="K235">
        <f>IF([[#This Row],[Score (%)]]&gt;=seuil_haut,"Haute",IF([[#This Row],[Score (%)]]&gt;=seuil_moyen,"Moyenne",IF([[#This Row],[Score (%)]]&gt;0,"Basse","")))</f>
        <v>0</v>
      </c>
    </row>
    <row r="236" spans="8:11">
      <c r="H236">
        <f>IFERROR(SUMIFS(Scenario[Poids],Scenario[Scénario],Paramètres!$B$3,Scenario[Domaine],[[#This Row],Domaine]),1)</f>
        <v>0</v>
      </c>
      <c r="I236">
        <f>IFERROR(SUMIFS(TableHor[Facteur],TableHor[Horizon],[[#This Row],Horizon]),1)</f>
        <v>0</v>
      </c>
      <c r="J236" s="6">
        <f>IFERROR(ROUND(([[#This Row],[Probabilité (1-5)]]*[[#This Row],[Impact (1-5)]]*[[#This Row],[Poids Domaine (auto)]]*[[#This Row],[Facteur Horizon (auto)]]/25),4),0)</f>
        <v>0</v>
      </c>
      <c r="K236">
        <f>IF([[#This Row],[Score (%)]]&gt;=seuil_haut,"Haute",IF([[#This Row],[Score (%)]]&gt;=seuil_moyen,"Moyenne",IF([[#This Row],[Score (%)]]&gt;0,"Basse","")))</f>
        <v>0</v>
      </c>
    </row>
    <row r="237" spans="8:11">
      <c r="H237">
        <f>IFERROR(SUMIFS(Scenario[Poids],Scenario[Scénario],Paramètres!$B$3,Scenario[Domaine],[[#This Row],Domaine]),1)</f>
        <v>0</v>
      </c>
      <c r="I237">
        <f>IFERROR(SUMIFS(TableHor[Facteur],TableHor[Horizon],[[#This Row],Horizon]),1)</f>
        <v>0</v>
      </c>
      <c r="J237" s="6">
        <f>IFERROR(ROUND(([[#This Row],[Probabilité (1-5)]]*[[#This Row],[Impact (1-5)]]*[[#This Row],[Poids Domaine (auto)]]*[[#This Row],[Facteur Horizon (auto)]]/25),4),0)</f>
        <v>0</v>
      </c>
      <c r="K237">
        <f>IF([[#This Row],[Score (%)]]&gt;=seuil_haut,"Haute",IF([[#This Row],[Score (%)]]&gt;=seuil_moyen,"Moyenne",IF([[#This Row],[Score (%)]]&gt;0,"Basse","")))</f>
        <v>0</v>
      </c>
    </row>
    <row r="238" spans="8:11">
      <c r="H238">
        <f>IFERROR(SUMIFS(Scenario[Poids],Scenario[Scénario],Paramètres!$B$3,Scenario[Domaine],[[#This Row],Domaine]),1)</f>
        <v>0</v>
      </c>
      <c r="I238">
        <f>IFERROR(SUMIFS(TableHor[Facteur],TableHor[Horizon],[[#This Row],Horizon]),1)</f>
        <v>0</v>
      </c>
      <c r="J238" s="6">
        <f>IFERROR(ROUND(([[#This Row],[Probabilité (1-5)]]*[[#This Row],[Impact (1-5)]]*[[#This Row],[Poids Domaine (auto)]]*[[#This Row],[Facteur Horizon (auto)]]/25),4),0)</f>
        <v>0</v>
      </c>
      <c r="K238">
        <f>IF([[#This Row],[Score (%)]]&gt;=seuil_haut,"Haute",IF([[#This Row],[Score (%)]]&gt;=seuil_moyen,"Moyenne",IF([[#This Row],[Score (%)]]&gt;0,"Basse","")))</f>
        <v>0</v>
      </c>
    </row>
    <row r="239" spans="8:11">
      <c r="H239">
        <f>IFERROR(SUMIFS(Scenario[Poids],Scenario[Scénario],Paramètres!$B$3,Scenario[Domaine],[[#This Row],Domaine]),1)</f>
        <v>0</v>
      </c>
      <c r="I239">
        <f>IFERROR(SUMIFS(TableHor[Facteur],TableHor[Horizon],[[#This Row],Horizon]),1)</f>
        <v>0</v>
      </c>
      <c r="J239" s="6">
        <f>IFERROR(ROUND(([[#This Row],[Probabilité (1-5)]]*[[#This Row],[Impact (1-5)]]*[[#This Row],[Poids Domaine (auto)]]*[[#This Row],[Facteur Horizon (auto)]]/25),4),0)</f>
        <v>0</v>
      </c>
      <c r="K239">
        <f>IF([[#This Row],[Score (%)]]&gt;=seuil_haut,"Haute",IF([[#This Row],[Score (%)]]&gt;=seuil_moyen,"Moyenne",IF([[#This Row],[Score (%)]]&gt;0,"Basse","")))</f>
        <v>0</v>
      </c>
    </row>
    <row r="240" spans="8:11">
      <c r="H240">
        <f>IFERROR(SUMIFS(Scenario[Poids],Scenario[Scénario],Paramètres!$B$3,Scenario[Domaine],[[#This Row],Domaine]),1)</f>
        <v>0</v>
      </c>
      <c r="I240">
        <f>IFERROR(SUMIFS(TableHor[Facteur],TableHor[Horizon],[[#This Row],Horizon]),1)</f>
        <v>0</v>
      </c>
      <c r="J240" s="6">
        <f>IFERROR(ROUND(([[#This Row],[Probabilité (1-5)]]*[[#This Row],[Impact (1-5)]]*[[#This Row],[Poids Domaine (auto)]]*[[#This Row],[Facteur Horizon (auto)]]/25),4),0)</f>
        <v>0</v>
      </c>
      <c r="K240">
        <f>IF([[#This Row],[Score (%)]]&gt;=seuil_haut,"Haute",IF([[#This Row],[Score (%)]]&gt;=seuil_moyen,"Moyenne",IF([[#This Row],[Score (%)]]&gt;0,"Basse","")))</f>
        <v>0</v>
      </c>
    </row>
    <row r="241" spans="8:11">
      <c r="H241">
        <f>IFERROR(SUMIFS(Scenario[Poids],Scenario[Scénario],Paramètres!$B$3,Scenario[Domaine],[[#This Row],Domaine]),1)</f>
        <v>0</v>
      </c>
      <c r="I241">
        <f>IFERROR(SUMIFS(TableHor[Facteur],TableHor[Horizon],[[#This Row],Horizon]),1)</f>
        <v>0</v>
      </c>
      <c r="J241" s="6">
        <f>IFERROR(ROUND(([[#This Row],[Probabilité (1-5)]]*[[#This Row],[Impact (1-5)]]*[[#This Row],[Poids Domaine (auto)]]*[[#This Row],[Facteur Horizon (auto)]]/25),4),0)</f>
        <v>0</v>
      </c>
      <c r="K241">
        <f>IF([[#This Row],[Score (%)]]&gt;=seuil_haut,"Haute",IF([[#This Row],[Score (%)]]&gt;=seuil_moyen,"Moyenne",IF([[#This Row],[Score (%)]]&gt;0,"Basse","")))</f>
        <v>0</v>
      </c>
    </row>
    <row r="242" spans="8:11">
      <c r="H242">
        <f>IFERROR(SUMIFS(Scenario[Poids],Scenario[Scénario],Paramètres!$B$3,Scenario[Domaine],[[#This Row],Domaine]),1)</f>
        <v>0</v>
      </c>
      <c r="I242">
        <f>IFERROR(SUMIFS(TableHor[Facteur],TableHor[Horizon],[[#This Row],Horizon]),1)</f>
        <v>0</v>
      </c>
      <c r="J242" s="6">
        <f>IFERROR(ROUND(([[#This Row],[Probabilité (1-5)]]*[[#This Row],[Impact (1-5)]]*[[#This Row],[Poids Domaine (auto)]]*[[#This Row],[Facteur Horizon (auto)]]/25),4),0)</f>
        <v>0</v>
      </c>
      <c r="K242">
        <f>IF([[#This Row],[Score (%)]]&gt;=seuil_haut,"Haute",IF([[#This Row],[Score (%)]]&gt;=seuil_moyen,"Moyenne",IF([[#This Row],[Score (%)]]&gt;0,"Basse","")))</f>
        <v>0</v>
      </c>
    </row>
    <row r="243" spans="8:11">
      <c r="H243">
        <f>IFERROR(SUMIFS(Scenario[Poids],Scenario[Scénario],Paramètres!$B$3,Scenario[Domaine],[[#This Row],Domaine]),1)</f>
        <v>0</v>
      </c>
      <c r="I243">
        <f>IFERROR(SUMIFS(TableHor[Facteur],TableHor[Horizon],[[#This Row],Horizon]),1)</f>
        <v>0</v>
      </c>
      <c r="J243" s="6">
        <f>IFERROR(ROUND(([[#This Row],[Probabilité (1-5)]]*[[#This Row],[Impact (1-5)]]*[[#This Row],[Poids Domaine (auto)]]*[[#This Row],[Facteur Horizon (auto)]]/25),4),0)</f>
        <v>0</v>
      </c>
      <c r="K243">
        <f>IF([[#This Row],[Score (%)]]&gt;=seuil_haut,"Haute",IF([[#This Row],[Score (%)]]&gt;=seuil_moyen,"Moyenne",IF([[#This Row],[Score (%)]]&gt;0,"Basse","")))</f>
        <v>0</v>
      </c>
    </row>
    <row r="244" spans="8:11">
      <c r="H244">
        <f>IFERROR(SUMIFS(Scenario[Poids],Scenario[Scénario],Paramètres!$B$3,Scenario[Domaine],[[#This Row],Domaine]),1)</f>
        <v>0</v>
      </c>
      <c r="I244">
        <f>IFERROR(SUMIFS(TableHor[Facteur],TableHor[Horizon],[[#This Row],Horizon]),1)</f>
        <v>0</v>
      </c>
      <c r="J244" s="6">
        <f>IFERROR(ROUND(([[#This Row],[Probabilité (1-5)]]*[[#This Row],[Impact (1-5)]]*[[#This Row],[Poids Domaine (auto)]]*[[#This Row],[Facteur Horizon (auto)]]/25),4),0)</f>
        <v>0</v>
      </c>
      <c r="K244">
        <f>IF([[#This Row],[Score (%)]]&gt;=seuil_haut,"Haute",IF([[#This Row],[Score (%)]]&gt;=seuil_moyen,"Moyenne",IF([[#This Row],[Score (%)]]&gt;0,"Basse","")))</f>
        <v>0</v>
      </c>
    </row>
    <row r="245" spans="8:11">
      <c r="H245">
        <f>IFERROR(SUMIFS(Scenario[Poids],Scenario[Scénario],Paramètres!$B$3,Scenario[Domaine],[[#This Row],Domaine]),1)</f>
        <v>0</v>
      </c>
      <c r="I245">
        <f>IFERROR(SUMIFS(TableHor[Facteur],TableHor[Horizon],[[#This Row],Horizon]),1)</f>
        <v>0</v>
      </c>
      <c r="J245" s="6">
        <f>IFERROR(ROUND(([[#This Row],[Probabilité (1-5)]]*[[#This Row],[Impact (1-5)]]*[[#This Row],[Poids Domaine (auto)]]*[[#This Row],[Facteur Horizon (auto)]]/25),4),0)</f>
        <v>0</v>
      </c>
      <c r="K245">
        <f>IF([[#This Row],[Score (%)]]&gt;=seuil_haut,"Haute",IF([[#This Row],[Score (%)]]&gt;=seuil_moyen,"Moyenne",IF([[#This Row],[Score (%)]]&gt;0,"Basse","")))</f>
        <v>0</v>
      </c>
    </row>
    <row r="246" spans="8:11">
      <c r="H246">
        <f>IFERROR(SUMIFS(Scenario[Poids],Scenario[Scénario],Paramètres!$B$3,Scenario[Domaine],[[#This Row],Domaine]),1)</f>
        <v>0</v>
      </c>
      <c r="I246">
        <f>IFERROR(SUMIFS(TableHor[Facteur],TableHor[Horizon],[[#This Row],Horizon]),1)</f>
        <v>0</v>
      </c>
      <c r="J246" s="6">
        <f>IFERROR(ROUND(([[#This Row],[Probabilité (1-5)]]*[[#This Row],[Impact (1-5)]]*[[#This Row],[Poids Domaine (auto)]]*[[#This Row],[Facteur Horizon (auto)]]/25),4),0)</f>
        <v>0</v>
      </c>
      <c r="K246">
        <f>IF([[#This Row],[Score (%)]]&gt;=seuil_haut,"Haute",IF([[#This Row],[Score (%)]]&gt;=seuil_moyen,"Moyenne",IF([[#This Row],[Score (%)]]&gt;0,"Basse","")))</f>
        <v>0</v>
      </c>
    </row>
    <row r="247" spans="8:11">
      <c r="H247">
        <f>IFERROR(SUMIFS(Scenario[Poids],Scenario[Scénario],Paramètres!$B$3,Scenario[Domaine],[[#This Row],Domaine]),1)</f>
        <v>0</v>
      </c>
      <c r="I247">
        <f>IFERROR(SUMIFS(TableHor[Facteur],TableHor[Horizon],[[#This Row],Horizon]),1)</f>
        <v>0</v>
      </c>
      <c r="J247" s="6">
        <f>IFERROR(ROUND(([[#This Row],[Probabilité (1-5)]]*[[#This Row],[Impact (1-5)]]*[[#This Row],[Poids Domaine (auto)]]*[[#This Row],[Facteur Horizon (auto)]]/25),4),0)</f>
        <v>0</v>
      </c>
      <c r="K247">
        <f>IF([[#This Row],[Score (%)]]&gt;=seuil_haut,"Haute",IF([[#This Row],[Score (%)]]&gt;=seuil_moyen,"Moyenne",IF([[#This Row],[Score (%)]]&gt;0,"Basse","")))</f>
        <v>0</v>
      </c>
    </row>
    <row r="248" spans="8:11">
      <c r="H248">
        <f>IFERROR(SUMIFS(Scenario[Poids],Scenario[Scénario],Paramètres!$B$3,Scenario[Domaine],[[#This Row],Domaine]),1)</f>
        <v>0</v>
      </c>
      <c r="I248">
        <f>IFERROR(SUMIFS(TableHor[Facteur],TableHor[Horizon],[[#This Row],Horizon]),1)</f>
        <v>0</v>
      </c>
      <c r="J248" s="6">
        <f>IFERROR(ROUND(([[#This Row],[Probabilité (1-5)]]*[[#This Row],[Impact (1-5)]]*[[#This Row],[Poids Domaine (auto)]]*[[#This Row],[Facteur Horizon (auto)]]/25),4),0)</f>
        <v>0</v>
      </c>
      <c r="K248">
        <f>IF([[#This Row],[Score (%)]]&gt;=seuil_haut,"Haute",IF([[#This Row],[Score (%)]]&gt;=seuil_moyen,"Moyenne",IF([[#This Row],[Score (%)]]&gt;0,"Basse","")))</f>
        <v>0</v>
      </c>
    </row>
    <row r="249" spans="8:11">
      <c r="H249">
        <f>IFERROR(SUMIFS(Scenario[Poids],Scenario[Scénario],Paramètres!$B$3,Scenario[Domaine],[[#This Row],Domaine]),1)</f>
        <v>0</v>
      </c>
      <c r="I249">
        <f>IFERROR(SUMIFS(TableHor[Facteur],TableHor[Horizon],[[#This Row],Horizon]),1)</f>
        <v>0</v>
      </c>
      <c r="J249" s="6">
        <f>IFERROR(ROUND(([[#This Row],[Probabilité (1-5)]]*[[#This Row],[Impact (1-5)]]*[[#This Row],[Poids Domaine (auto)]]*[[#This Row],[Facteur Horizon (auto)]]/25),4),0)</f>
        <v>0</v>
      </c>
      <c r="K249">
        <f>IF([[#This Row],[Score (%)]]&gt;=seuil_haut,"Haute",IF([[#This Row],[Score (%)]]&gt;=seuil_moyen,"Moyenne",IF([[#This Row],[Score (%)]]&gt;0,"Basse","")))</f>
        <v>0</v>
      </c>
    </row>
    <row r="250" spans="8:11">
      <c r="H250">
        <f>IFERROR(SUMIFS(Scenario[Poids],Scenario[Scénario],Paramètres!$B$3,Scenario[Domaine],[[#This Row],Domaine]),1)</f>
        <v>0</v>
      </c>
      <c r="I250">
        <f>IFERROR(SUMIFS(TableHor[Facteur],TableHor[Horizon],[[#This Row],Horizon]),1)</f>
        <v>0</v>
      </c>
      <c r="J250" s="6">
        <f>IFERROR(ROUND(([[#This Row],[Probabilité (1-5)]]*[[#This Row],[Impact (1-5)]]*[[#This Row],[Poids Domaine (auto)]]*[[#This Row],[Facteur Horizon (auto)]]/25),4),0)</f>
        <v>0</v>
      </c>
      <c r="K250">
        <f>IF([[#This Row],[Score (%)]]&gt;=seuil_haut,"Haute",IF([[#This Row],[Score (%)]]&gt;=seuil_moyen,"Moyenne",IF([[#This Row],[Score (%)]]&gt;0,"Basse","")))</f>
        <v>0</v>
      </c>
    </row>
    <row r="251" spans="8:11">
      <c r="H251">
        <f>IFERROR(SUMIFS(Scenario[Poids],Scenario[Scénario],Paramètres!$B$3,Scenario[Domaine],[[#This Row],Domaine]),1)</f>
        <v>0</v>
      </c>
      <c r="I251">
        <f>IFERROR(SUMIFS(TableHor[Facteur],TableHor[Horizon],[[#This Row],Horizon]),1)</f>
        <v>0</v>
      </c>
      <c r="J251" s="6">
        <f>IFERROR(ROUND(([[#This Row],[Probabilité (1-5)]]*[[#This Row],[Impact (1-5)]]*[[#This Row],[Poids Domaine (auto)]]*[[#This Row],[Facteur Horizon (auto)]]/25),4),0)</f>
        <v>0</v>
      </c>
      <c r="K251">
        <f>IF([[#This Row],[Score (%)]]&gt;=seuil_haut,"Haute",IF([[#This Row],[Score (%)]]&gt;=seuil_moyen,"Moyenne",IF([[#This Row],[Score (%)]]&gt;0,"Basse","")))</f>
        <v>0</v>
      </c>
    </row>
    <row r="252" spans="8:11">
      <c r="H252">
        <f>IFERROR(SUMIFS(Scenario[Poids],Scenario[Scénario],Paramètres!$B$3,Scenario[Domaine],[[#This Row],Domaine]),1)</f>
        <v>0</v>
      </c>
      <c r="I252">
        <f>IFERROR(SUMIFS(TableHor[Facteur],TableHor[Horizon],[[#This Row],Horizon]),1)</f>
        <v>0</v>
      </c>
      <c r="J252" s="6">
        <f>IFERROR(ROUND(([[#This Row],[Probabilité (1-5)]]*[[#This Row],[Impact (1-5)]]*[[#This Row],[Poids Domaine (auto)]]*[[#This Row],[Facteur Horizon (auto)]]/25),4),0)</f>
        <v>0</v>
      </c>
      <c r="K252">
        <f>IF([[#This Row],[Score (%)]]&gt;=seuil_haut,"Haute",IF([[#This Row],[Score (%)]]&gt;=seuil_moyen,"Moyenne",IF([[#This Row],[Score (%)]]&gt;0,"Basse","")))</f>
        <v>0</v>
      </c>
    </row>
    <row r="253" spans="8:11">
      <c r="H253">
        <f>IFERROR(SUMIFS(Scenario[Poids],Scenario[Scénario],Paramètres!$B$3,Scenario[Domaine],[[#This Row],Domaine]),1)</f>
        <v>0</v>
      </c>
      <c r="I253">
        <f>IFERROR(SUMIFS(TableHor[Facteur],TableHor[Horizon],[[#This Row],Horizon]),1)</f>
        <v>0</v>
      </c>
      <c r="J253" s="6">
        <f>IFERROR(ROUND(([[#This Row],[Probabilité (1-5)]]*[[#This Row],[Impact (1-5)]]*[[#This Row],[Poids Domaine (auto)]]*[[#This Row],[Facteur Horizon (auto)]]/25),4),0)</f>
        <v>0</v>
      </c>
      <c r="K253">
        <f>IF([[#This Row],[Score (%)]]&gt;=seuil_haut,"Haute",IF([[#This Row],[Score (%)]]&gt;=seuil_moyen,"Moyenne",IF([[#This Row],[Score (%)]]&gt;0,"Basse","")))</f>
        <v>0</v>
      </c>
    </row>
    <row r="254" spans="8:11">
      <c r="H254">
        <f>IFERROR(SUMIFS(Scenario[Poids],Scenario[Scénario],Paramètres!$B$3,Scenario[Domaine],[[#This Row],Domaine]),1)</f>
        <v>0</v>
      </c>
      <c r="I254">
        <f>IFERROR(SUMIFS(TableHor[Facteur],TableHor[Horizon],[[#This Row],Horizon]),1)</f>
        <v>0</v>
      </c>
      <c r="J254" s="6">
        <f>IFERROR(ROUND(([[#This Row],[Probabilité (1-5)]]*[[#This Row],[Impact (1-5)]]*[[#This Row],[Poids Domaine (auto)]]*[[#This Row],[Facteur Horizon (auto)]]/25),4),0)</f>
        <v>0</v>
      </c>
      <c r="K254">
        <f>IF([[#This Row],[Score (%)]]&gt;=seuil_haut,"Haute",IF([[#This Row],[Score (%)]]&gt;=seuil_moyen,"Moyenne",IF([[#This Row],[Score (%)]]&gt;0,"Basse","")))</f>
        <v>0</v>
      </c>
    </row>
    <row r="255" spans="8:11">
      <c r="H255">
        <f>IFERROR(SUMIFS(Scenario[Poids],Scenario[Scénario],Paramètres!$B$3,Scenario[Domaine],[[#This Row],Domaine]),1)</f>
        <v>0</v>
      </c>
      <c r="I255">
        <f>IFERROR(SUMIFS(TableHor[Facteur],TableHor[Horizon],[[#This Row],Horizon]),1)</f>
        <v>0</v>
      </c>
      <c r="J255" s="6">
        <f>IFERROR(ROUND(([[#This Row],[Probabilité (1-5)]]*[[#This Row],[Impact (1-5)]]*[[#This Row],[Poids Domaine (auto)]]*[[#This Row],[Facteur Horizon (auto)]]/25),4),0)</f>
        <v>0</v>
      </c>
      <c r="K255">
        <f>IF([[#This Row],[Score (%)]]&gt;=seuil_haut,"Haute",IF([[#This Row],[Score (%)]]&gt;=seuil_moyen,"Moyenne",IF([[#This Row],[Score (%)]]&gt;0,"Basse","")))</f>
        <v>0</v>
      </c>
    </row>
    <row r="256" spans="8:11">
      <c r="H256">
        <f>IFERROR(SUMIFS(Scenario[Poids],Scenario[Scénario],Paramètres!$B$3,Scenario[Domaine],[[#This Row],Domaine]),1)</f>
        <v>0</v>
      </c>
      <c r="I256">
        <f>IFERROR(SUMIFS(TableHor[Facteur],TableHor[Horizon],[[#This Row],Horizon]),1)</f>
        <v>0</v>
      </c>
      <c r="J256" s="6">
        <f>IFERROR(ROUND(([[#This Row],[Probabilité (1-5)]]*[[#This Row],[Impact (1-5)]]*[[#This Row],[Poids Domaine (auto)]]*[[#This Row],[Facteur Horizon (auto)]]/25),4),0)</f>
        <v>0</v>
      </c>
      <c r="K256">
        <f>IF([[#This Row],[Score (%)]]&gt;=seuil_haut,"Haute",IF([[#This Row],[Score (%)]]&gt;=seuil_moyen,"Moyenne",IF([[#This Row],[Score (%)]]&gt;0,"Basse","")))</f>
        <v>0</v>
      </c>
    </row>
    <row r="257" spans="8:11">
      <c r="H257">
        <f>IFERROR(SUMIFS(Scenario[Poids],Scenario[Scénario],Paramètres!$B$3,Scenario[Domaine],[[#This Row],Domaine]),1)</f>
        <v>0</v>
      </c>
      <c r="I257">
        <f>IFERROR(SUMIFS(TableHor[Facteur],TableHor[Horizon],[[#This Row],Horizon]),1)</f>
        <v>0</v>
      </c>
      <c r="J257" s="6">
        <f>IFERROR(ROUND(([[#This Row],[Probabilité (1-5)]]*[[#This Row],[Impact (1-5)]]*[[#This Row],[Poids Domaine (auto)]]*[[#This Row],[Facteur Horizon (auto)]]/25),4),0)</f>
        <v>0</v>
      </c>
      <c r="K257">
        <f>IF([[#This Row],[Score (%)]]&gt;=seuil_haut,"Haute",IF([[#This Row],[Score (%)]]&gt;=seuil_moyen,"Moyenne",IF([[#This Row],[Score (%)]]&gt;0,"Basse","")))</f>
        <v>0</v>
      </c>
    </row>
    <row r="258" spans="8:11">
      <c r="H258">
        <f>IFERROR(SUMIFS(Scenario[Poids],Scenario[Scénario],Paramètres!$B$3,Scenario[Domaine],[[#This Row],Domaine]),1)</f>
        <v>0</v>
      </c>
      <c r="I258">
        <f>IFERROR(SUMIFS(TableHor[Facteur],TableHor[Horizon],[[#This Row],Horizon]),1)</f>
        <v>0</v>
      </c>
      <c r="J258" s="6">
        <f>IFERROR(ROUND(([[#This Row],[Probabilité (1-5)]]*[[#This Row],[Impact (1-5)]]*[[#This Row],[Poids Domaine (auto)]]*[[#This Row],[Facteur Horizon (auto)]]/25),4),0)</f>
        <v>0</v>
      </c>
      <c r="K258">
        <f>IF([[#This Row],[Score (%)]]&gt;=seuil_haut,"Haute",IF([[#This Row],[Score (%)]]&gt;=seuil_moyen,"Moyenne",IF([[#This Row],[Score (%)]]&gt;0,"Basse","")))</f>
        <v>0</v>
      </c>
    </row>
    <row r="259" spans="8:11">
      <c r="H259">
        <f>IFERROR(SUMIFS(Scenario[Poids],Scenario[Scénario],Paramètres!$B$3,Scenario[Domaine],[[#This Row],Domaine]),1)</f>
        <v>0</v>
      </c>
      <c r="I259">
        <f>IFERROR(SUMIFS(TableHor[Facteur],TableHor[Horizon],[[#This Row],Horizon]),1)</f>
        <v>0</v>
      </c>
      <c r="J259" s="6">
        <f>IFERROR(ROUND(([[#This Row],[Probabilité (1-5)]]*[[#This Row],[Impact (1-5)]]*[[#This Row],[Poids Domaine (auto)]]*[[#This Row],[Facteur Horizon (auto)]]/25),4),0)</f>
        <v>0</v>
      </c>
      <c r="K259">
        <f>IF([[#This Row],[Score (%)]]&gt;=seuil_haut,"Haute",IF([[#This Row],[Score (%)]]&gt;=seuil_moyen,"Moyenne",IF([[#This Row],[Score (%)]]&gt;0,"Basse","")))</f>
        <v>0</v>
      </c>
    </row>
    <row r="260" spans="8:11">
      <c r="H260">
        <f>IFERROR(SUMIFS(Scenario[Poids],Scenario[Scénario],Paramètres!$B$3,Scenario[Domaine],[[#This Row],Domaine]),1)</f>
        <v>0</v>
      </c>
      <c r="I260">
        <f>IFERROR(SUMIFS(TableHor[Facteur],TableHor[Horizon],[[#This Row],Horizon]),1)</f>
        <v>0</v>
      </c>
      <c r="J260" s="6">
        <f>IFERROR(ROUND(([[#This Row],[Probabilité (1-5)]]*[[#This Row],[Impact (1-5)]]*[[#This Row],[Poids Domaine (auto)]]*[[#This Row],[Facteur Horizon (auto)]]/25),4),0)</f>
        <v>0</v>
      </c>
      <c r="K260">
        <f>IF([[#This Row],[Score (%)]]&gt;=seuil_haut,"Haute",IF([[#This Row],[Score (%)]]&gt;=seuil_moyen,"Moyenne",IF([[#This Row],[Score (%)]]&gt;0,"Basse","")))</f>
        <v>0</v>
      </c>
    </row>
    <row r="261" spans="8:11">
      <c r="H261">
        <f>IFERROR(SUMIFS(Scenario[Poids],Scenario[Scénario],Paramètres!$B$3,Scenario[Domaine],[[#This Row],Domaine]),1)</f>
        <v>0</v>
      </c>
      <c r="I261">
        <f>IFERROR(SUMIFS(TableHor[Facteur],TableHor[Horizon],[[#This Row],Horizon]),1)</f>
        <v>0</v>
      </c>
      <c r="J261" s="6">
        <f>IFERROR(ROUND(([[#This Row],[Probabilité (1-5)]]*[[#This Row],[Impact (1-5)]]*[[#This Row],[Poids Domaine (auto)]]*[[#This Row],[Facteur Horizon (auto)]]/25),4),0)</f>
        <v>0</v>
      </c>
      <c r="K261">
        <f>IF([[#This Row],[Score (%)]]&gt;=seuil_haut,"Haute",IF([[#This Row],[Score (%)]]&gt;=seuil_moyen,"Moyenne",IF([[#This Row],[Score (%)]]&gt;0,"Basse","")))</f>
        <v>0</v>
      </c>
    </row>
    <row r="262" spans="8:11">
      <c r="H262">
        <f>IFERROR(SUMIFS(Scenario[Poids],Scenario[Scénario],Paramètres!$B$3,Scenario[Domaine],[[#This Row],Domaine]),1)</f>
        <v>0</v>
      </c>
      <c r="I262">
        <f>IFERROR(SUMIFS(TableHor[Facteur],TableHor[Horizon],[[#This Row],Horizon]),1)</f>
        <v>0</v>
      </c>
      <c r="J262" s="6">
        <f>IFERROR(ROUND(([[#This Row],[Probabilité (1-5)]]*[[#This Row],[Impact (1-5)]]*[[#This Row],[Poids Domaine (auto)]]*[[#This Row],[Facteur Horizon (auto)]]/25),4),0)</f>
        <v>0</v>
      </c>
      <c r="K262">
        <f>IF([[#This Row],[Score (%)]]&gt;=seuil_haut,"Haute",IF([[#This Row],[Score (%)]]&gt;=seuil_moyen,"Moyenne",IF([[#This Row],[Score (%)]]&gt;0,"Basse","")))</f>
        <v>0</v>
      </c>
    </row>
    <row r="263" spans="8:11">
      <c r="H263">
        <f>IFERROR(SUMIFS(Scenario[Poids],Scenario[Scénario],Paramètres!$B$3,Scenario[Domaine],[[#This Row],Domaine]),1)</f>
        <v>0</v>
      </c>
      <c r="I263">
        <f>IFERROR(SUMIFS(TableHor[Facteur],TableHor[Horizon],[[#This Row],Horizon]),1)</f>
        <v>0</v>
      </c>
      <c r="J263" s="6">
        <f>IFERROR(ROUND(([[#This Row],[Probabilité (1-5)]]*[[#This Row],[Impact (1-5)]]*[[#This Row],[Poids Domaine (auto)]]*[[#This Row],[Facteur Horizon (auto)]]/25),4),0)</f>
        <v>0</v>
      </c>
      <c r="K263">
        <f>IF([[#This Row],[Score (%)]]&gt;=seuil_haut,"Haute",IF([[#This Row],[Score (%)]]&gt;=seuil_moyen,"Moyenne",IF([[#This Row],[Score (%)]]&gt;0,"Basse","")))</f>
        <v>0</v>
      </c>
    </row>
    <row r="264" spans="8:11">
      <c r="H264">
        <f>IFERROR(SUMIFS(Scenario[Poids],Scenario[Scénario],Paramètres!$B$3,Scenario[Domaine],[[#This Row],Domaine]),1)</f>
        <v>0</v>
      </c>
      <c r="I264">
        <f>IFERROR(SUMIFS(TableHor[Facteur],TableHor[Horizon],[[#This Row],Horizon]),1)</f>
        <v>0</v>
      </c>
      <c r="J264" s="6">
        <f>IFERROR(ROUND(([[#This Row],[Probabilité (1-5)]]*[[#This Row],[Impact (1-5)]]*[[#This Row],[Poids Domaine (auto)]]*[[#This Row],[Facteur Horizon (auto)]]/25),4),0)</f>
        <v>0</v>
      </c>
      <c r="K264">
        <f>IF([[#This Row],[Score (%)]]&gt;=seuil_haut,"Haute",IF([[#This Row],[Score (%)]]&gt;=seuil_moyen,"Moyenne",IF([[#This Row],[Score (%)]]&gt;0,"Basse","")))</f>
        <v>0</v>
      </c>
    </row>
    <row r="265" spans="8:11">
      <c r="H265">
        <f>IFERROR(SUMIFS(Scenario[Poids],Scenario[Scénario],Paramètres!$B$3,Scenario[Domaine],[[#This Row],Domaine]),1)</f>
        <v>0</v>
      </c>
      <c r="I265">
        <f>IFERROR(SUMIFS(TableHor[Facteur],TableHor[Horizon],[[#This Row],Horizon]),1)</f>
        <v>0</v>
      </c>
      <c r="J265" s="6">
        <f>IFERROR(ROUND(([[#This Row],[Probabilité (1-5)]]*[[#This Row],[Impact (1-5)]]*[[#This Row],[Poids Domaine (auto)]]*[[#This Row],[Facteur Horizon (auto)]]/25),4),0)</f>
        <v>0</v>
      </c>
      <c r="K265">
        <f>IF([[#This Row],[Score (%)]]&gt;=seuil_haut,"Haute",IF([[#This Row],[Score (%)]]&gt;=seuil_moyen,"Moyenne",IF([[#This Row],[Score (%)]]&gt;0,"Basse","")))</f>
        <v>0</v>
      </c>
    </row>
    <row r="266" spans="8:11">
      <c r="H266">
        <f>IFERROR(SUMIFS(Scenario[Poids],Scenario[Scénario],Paramètres!$B$3,Scenario[Domaine],[[#This Row],Domaine]),1)</f>
        <v>0</v>
      </c>
      <c r="I266">
        <f>IFERROR(SUMIFS(TableHor[Facteur],TableHor[Horizon],[[#This Row],Horizon]),1)</f>
        <v>0</v>
      </c>
      <c r="J266" s="6">
        <f>IFERROR(ROUND(([[#This Row],[Probabilité (1-5)]]*[[#This Row],[Impact (1-5)]]*[[#This Row],[Poids Domaine (auto)]]*[[#This Row],[Facteur Horizon (auto)]]/25),4),0)</f>
        <v>0</v>
      </c>
      <c r="K266">
        <f>IF([[#This Row],[Score (%)]]&gt;=seuil_haut,"Haute",IF([[#This Row],[Score (%)]]&gt;=seuil_moyen,"Moyenne",IF([[#This Row],[Score (%)]]&gt;0,"Basse","")))</f>
        <v>0</v>
      </c>
    </row>
    <row r="267" spans="8:11">
      <c r="H267">
        <f>IFERROR(SUMIFS(Scenario[Poids],Scenario[Scénario],Paramètres!$B$3,Scenario[Domaine],[[#This Row],Domaine]),1)</f>
        <v>0</v>
      </c>
      <c r="I267">
        <f>IFERROR(SUMIFS(TableHor[Facteur],TableHor[Horizon],[[#This Row],Horizon]),1)</f>
        <v>0</v>
      </c>
      <c r="J267" s="6">
        <f>IFERROR(ROUND(([[#This Row],[Probabilité (1-5)]]*[[#This Row],[Impact (1-5)]]*[[#This Row],[Poids Domaine (auto)]]*[[#This Row],[Facteur Horizon (auto)]]/25),4),0)</f>
        <v>0</v>
      </c>
      <c r="K267">
        <f>IF([[#This Row],[Score (%)]]&gt;=seuil_haut,"Haute",IF([[#This Row],[Score (%)]]&gt;=seuil_moyen,"Moyenne",IF([[#This Row],[Score (%)]]&gt;0,"Basse","")))</f>
        <v>0</v>
      </c>
    </row>
    <row r="268" spans="8:11">
      <c r="H268">
        <f>IFERROR(SUMIFS(Scenario[Poids],Scenario[Scénario],Paramètres!$B$3,Scenario[Domaine],[[#This Row],Domaine]),1)</f>
        <v>0</v>
      </c>
      <c r="I268">
        <f>IFERROR(SUMIFS(TableHor[Facteur],TableHor[Horizon],[[#This Row],Horizon]),1)</f>
        <v>0</v>
      </c>
      <c r="J268" s="6">
        <f>IFERROR(ROUND(([[#This Row],[Probabilité (1-5)]]*[[#This Row],[Impact (1-5)]]*[[#This Row],[Poids Domaine (auto)]]*[[#This Row],[Facteur Horizon (auto)]]/25),4),0)</f>
        <v>0</v>
      </c>
      <c r="K268">
        <f>IF([[#This Row],[Score (%)]]&gt;=seuil_haut,"Haute",IF([[#This Row],[Score (%)]]&gt;=seuil_moyen,"Moyenne",IF([[#This Row],[Score (%)]]&gt;0,"Basse","")))</f>
        <v>0</v>
      </c>
    </row>
    <row r="269" spans="8:11">
      <c r="H269">
        <f>IFERROR(SUMIFS(Scenario[Poids],Scenario[Scénario],Paramètres!$B$3,Scenario[Domaine],[[#This Row],Domaine]),1)</f>
        <v>0</v>
      </c>
      <c r="I269">
        <f>IFERROR(SUMIFS(TableHor[Facteur],TableHor[Horizon],[[#This Row],Horizon]),1)</f>
        <v>0</v>
      </c>
      <c r="J269" s="6">
        <f>IFERROR(ROUND(([[#This Row],[Probabilité (1-5)]]*[[#This Row],[Impact (1-5)]]*[[#This Row],[Poids Domaine (auto)]]*[[#This Row],[Facteur Horizon (auto)]]/25),4),0)</f>
        <v>0</v>
      </c>
      <c r="K269">
        <f>IF([[#This Row],[Score (%)]]&gt;=seuil_haut,"Haute",IF([[#This Row],[Score (%)]]&gt;=seuil_moyen,"Moyenne",IF([[#This Row],[Score (%)]]&gt;0,"Basse","")))</f>
        <v>0</v>
      </c>
    </row>
    <row r="270" spans="8:11">
      <c r="H270">
        <f>IFERROR(SUMIFS(Scenario[Poids],Scenario[Scénario],Paramètres!$B$3,Scenario[Domaine],[[#This Row],Domaine]),1)</f>
        <v>0</v>
      </c>
      <c r="I270">
        <f>IFERROR(SUMIFS(TableHor[Facteur],TableHor[Horizon],[[#This Row],Horizon]),1)</f>
        <v>0</v>
      </c>
      <c r="J270" s="6">
        <f>IFERROR(ROUND(([[#This Row],[Probabilité (1-5)]]*[[#This Row],[Impact (1-5)]]*[[#This Row],[Poids Domaine (auto)]]*[[#This Row],[Facteur Horizon (auto)]]/25),4),0)</f>
        <v>0</v>
      </c>
      <c r="K270">
        <f>IF([[#This Row],[Score (%)]]&gt;=seuil_haut,"Haute",IF([[#This Row],[Score (%)]]&gt;=seuil_moyen,"Moyenne",IF([[#This Row],[Score (%)]]&gt;0,"Basse","")))</f>
        <v>0</v>
      </c>
    </row>
    <row r="271" spans="8:11">
      <c r="H271">
        <f>IFERROR(SUMIFS(Scenario[Poids],Scenario[Scénario],Paramètres!$B$3,Scenario[Domaine],[[#This Row],Domaine]),1)</f>
        <v>0</v>
      </c>
      <c r="I271">
        <f>IFERROR(SUMIFS(TableHor[Facteur],TableHor[Horizon],[[#This Row],Horizon]),1)</f>
        <v>0</v>
      </c>
      <c r="J271" s="6">
        <f>IFERROR(ROUND(([[#This Row],[Probabilité (1-5)]]*[[#This Row],[Impact (1-5)]]*[[#This Row],[Poids Domaine (auto)]]*[[#This Row],[Facteur Horizon (auto)]]/25),4),0)</f>
        <v>0</v>
      </c>
      <c r="K271">
        <f>IF([[#This Row],[Score (%)]]&gt;=seuil_haut,"Haute",IF([[#This Row],[Score (%)]]&gt;=seuil_moyen,"Moyenne",IF([[#This Row],[Score (%)]]&gt;0,"Basse","")))</f>
        <v>0</v>
      </c>
    </row>
    <row r="272" spans="8:11">
      <c r="H272">
        <f>IFERROR(SUMIFS(Scenario[Poids],Scenario[Scénario],Paramètres!$B$3,Scenario[Domaine],[[#This Row],Domaine]),1)</f>
        <v>0</v>
      </c>
      <c r="I272">
        <f>IFERROR(SUMIFS(TableHor[Facteur],TableHor[Horizon],[[#This Row],Horizon]),1)</f>
        <v>0</v>
      </c>
      <c r="J272" s="6">
        <f>IFERROR(ROUND(([[#This Row],[Probabilité (1-5)]]*[[#This Row],[Impact (1-5)]]*[[#This Row],[Poids Domaine (auto)]]*[[#This Row],[Facteur Horizon (auto)]]/25),4),0)</f>
        <v>0</v>
      </c>
      <c r="K272">
        <f>IF([[#This Row],[Score (%)]]&gt;=seuil_haut,"Haute",IF([[#This Row],[Score (%)]]&gt;=seuil_moyen,"Moyenne",IF([[#This Row],[Score (%)]]&gt;0,"Basse","")))</f>
        <v>0</v>
      </c>
    </row>
    <row r="273" spans="8:11">
      <c r="H273">
        <f>IFERROR(SUMIFS(Scenario[Poids],Scenario[Scénario],Paramètres!$B$3,Scenario[Domaine],[[#This Row],Domaine]),1)</f>
        <v>0</v>
      </c>
      <c r="I273">
        <f>IFERROR(SUMIFS(TableHor[Facteur],TableHor[Horizon],[[#This Row],Horizon]),1)</f>
        <v>0</v>
      </c>
      <c r="J273" s="6">
        <f>IFERROR(ROUND(([[#This Row],[Probabilité (1-5)]]*[[#This Row],[Impact (1-5)]]*[[#This Row],[Poids Domaine (auto)]]*[[#This Row],[Facteur Horizon (auto)]]/25),4),0)</f>
        <v>0</v>
      </c>
      <c r="K273">
        <f>IF([[#This Row],[Score (%)]]&gt;=seuil_haut,"Haute",IF([[#This Row],[Score (%)]]&gt;=seuil_moyen,"Moyenne",IF([[#This Row],[Score (%)]]&gt;0,"Basse","")))</f>
        <v>0</v>
      </c>
    </row>
    <row r="274" spans="8:11">
      <c r="H274">
        <f>IFERROR(SUMIFS(Scenario[Poids],Scenario[Scénario],Paramètres!$B$3,Scenario[Domaine],[[#This Row],Domaine]),1)</f>
        <v>0</v>
      </c>
      <c r="I274">
        <f>IFERROR(SUMIFS(TableHor[Facteur],TableHor[Horizon],[[#This Row],Horizon]),1)</f>
        <v>0</v>
      </c>
      <c r="J274" s="6">
        <f>IFERROR(ROUND(([[#This Row],[Probabilité (1-5)]]*[[#This Row],[Impact (1-5)]]*[[#This Row],[Poids Domaine (auto)]]*[[#This Row],[Facteur Horizon (auto)]]/25),4),0)</f>
        <v>0</v>
      </c>
      <c r="K274">
        <f>IF([[#This Row],[Score (%)]]&gt;=seuil_haut,"Haute",IF([[#This Row],[Score (%)]]&gt;=seuil_moyen,"Moyenne",IF([[#This Row],[Score (%)]]&gt;0,"Basse","")))</f>
        <v>0</v>
      </c>
    </row>
    <row r="275" spans="8:11">
      <c r="H275">
        <f>IFERROR(SUMIFS(Scenario[Poids],Scenario[Scénario],Paramètres!$B$3,Scenario[Domaine],[[#This Row],Domaine]),1)</f>
        <v>0</v>
      </c>
      <c r="I275">
        <f>IFERROR(SUMIFS(TableHor[Facteur],TableHor[Horizon],[[#This Row],Horizon]),1)</f>
        <v>0</v>
      </c>
      <c r="J275" s="6">
        <f>IFERROR(ROUND(([[#This Row],[Probabilité (1-5)]]*[[#This Row],[Impact (1-5)]]*[[#This Row],[Poids Domaine (auto)]]*[[#This Row],[Facteur Horizon (auto)]]/25),4),0)</f>
        <v>0</v>
      </c>
      <c r="K275">
        <f>IF([[#This Row],[Score (%)]]&gt;=seuil_haut,"Haute",IF([[#This Row],[Score (%)]]&gt;=seuil_moyen,"Moyenne",IF([[#This Row],[Score (%)]]&gt;0,"Basse","")))</f>
        <v>0</v>
      </c>
    </row>
    <row r="276" spans="8:11">
      <c r="H276">
        <f>IFERROR(SUMIFS(Scenario[Poids],Scenario[Scénario],Paramètres!$B$3,Scenario[Domaine],[[#This Row],Domaine]),1)</f>
        <v>0</v>
      </c>
      <c r="I276">
        <f>IFERROR(SUMIFS(TableHor[Facteur],TableHor[Horizon],[[#This Row],Horizon]),1)</f>
        <v>0</v>
      </c>
      <c r="J276" s="6">
        <f>IFERROR(ROUND(([[#This Row],[Probabilité (1-5)]]*[[#This Row],[Impact (1-5)]]*[[#This Row],[Poids Domaine (auto)]]*[[#This Row],[Facteur Horizon (auto)]]/25),4),0)</f>
        <v>0</v>
      </c>
      <c r="K276">
        <f>IF([[#This Row],[Score (%)]]&gt;=seuil_haut,"Haute",IF([[#This Row],[Score (%)]]&gt;=seuil_moyen,"Moyenne",IF([[#This Row],[Score (%)]]&gt;0,"Basse","")))</f>
        <v>0</v>
      </c>
    </row>
    <row r="277" spans="8:11">
      <c r="H277">
        <f>IFERROR(SUMIFS(Scenario[Poids],Scenario[Scénario],Paramètres!$B$3,Scenario[Domaine],[[#This Row],Domaine]),1)</f>
        <v>0</v>
      </c>
      <c r="I277">
        <f>IFERROR(SUMIFS(TableHor[Facteur],TableHor[Horizon],[[#This Row],Horizon]),1)</f>
        <v>0</v>
      </c>
      <c r="J277" s="6">
        <f>IFERROR(ROUND(([[#This Row],[Probabilité (1-5)]]*[[#This Row],[Impact (1-5)]]*[[#This Row],[Poids Domaine (auto)]]*[[#This Row],[Facteur Horizon (auto)]]/25),4),0)</f>
        <v>0</v>
      </c>
      <c r="K277">
        <f>IF([[#This Row],[Score (%)]]&gt;=seuil_haut,"Haute",IF([[#This Row],[Score (%)]]&gt;=seuil_moyen,"Moyenne",IF([[#This Row],[Score (%)]]&gt;0,"Basse","")))</f>
        <v>0</v>
      </c>
    </row>
    <row r="278" spans="8:11">
      <c r="H278">
        <f>IFERROR(SUMIFS(Scenario[Poids],Scenario[Scénario],Paramètres!$B$3,Scenario[Domaine],[[#This Row],Domaine]),1)</f>
        <v>0</v>
      </c>
      <c r="I278">
        <f>IFERROR(SUMIFS(TableHor[Facteur],TableHor[Horizon],[[#This Row],Horizon]),1)</f>
        <v>0</v>
      </c>
      <c r="J278" s="6">
        <f>IFERROR(ROUND(([[#This Row],[Probabilité (1-5)]]*[[#This Row],[Impact (1-5)]]*[[#This Row],[Poids Domaine (auto)]]*[[#This Row],[Facteur Horizon (auto)]]/25),4),0)</f>
        <v>0</v>
      </c>
      <c r="K278">
        <f>IF([[#This Row],[Score (%)]]&gt;=seuil_haut,"Haute",IF([[#This Row],[Score (%)]]&gt;=seuil_moyen,"Moyenne",IF([[#This Row],[Score (%)]]&gt;0,"Basse","")))</f>
        <v>0</v>
      </c>
    </row>
    <row r="279" spans="8:11">
      <c r="H279">
        <f>IFERROR(SUMIFS(Scenario[Poids],Scenario[Scénario],Paramètres!$B$3,Scenario[Domaine],[[#This Row],Domaine]),1)</f>
        <v>0</v>
      </c>
      <c r="I279">
        <f>IFERROR(SUMIFS(TableHor[Facteur],TableHor[Horizon],[[#This Row],Horizon]),1)</f>
        <v>0</v>
      </c>
      <c r="J279" s="6">
        <f>IFERROR(ROUND(([[#This Row],[Probabilité (1-5)]]*[[#This Row],[Impact (1-5)]]*[[#This Row],[Poids Domaine (auto)]]*[[#This Row],[Facteur Horizon (auto)]]/25),4),0)</f>
        <v>0</v>
      </c>
      <c r="K279">
        <f>IF([[#This Row],[Score (%)]]&gt;=seuil_haut,"Haute",IF([[#This Row],[Score (%)]]&gt;=seuil_moyen,"Moyenne",IF([[#This Row],[Score (%)]]&gt;0,"Basse","")))</f>
        <v>0</v>
      </c>
    </row>
    <row r="280" spans="8:11">
      <c r="H280">
        <f>IFERROR(SUMIFS(Scenario[Poids],Scenario[Scénario],Paramètres!$B$3,Scenario[Domaine],[[#This Row],Domaine]),1)</f>
        <v>0</v>
      </c>
      <c r="I280">
        <f>IFERROR(SUMIFS(TableHor[Facteur],TableHor[Horizon],[[#This Row],Horizon]),1)</f>
        <v>0</v>
      </c>
      <c r="J280" s="6">
        <f>IFERROR(ROUND(([[#This Row],[Probabilité (1-5)]]*[[#This Row],[Impact (1-5)]]*[[#This Row],[Poids Domaine (auto)]]*[[#This Row],[Facteur Horizon (auto)]]/25),4),0)</f>
        <v>0</v>
      </c>
      <c r="K280">
        <f>IF([[#This Row],[Score (%)]]&gt;=seuil_haut,"Haute",IF([[#This Row],[Score (%)]]&gt;=seuil_moyen,"Moyenne",IF([[#This Row],[Score (%)]]&gt;0,"Basse","")))</f>
        <v>0</v>
      </c>
    </row>
    <row r="281" spans="8:11">
      <c r="H281">
        <f>IFERROR(SUMIFS(Scenario[Poids],Scenario[Scénario],Paramètres!$B$3,Scenario[Domaine],[[#This Row],Domaine]),1)</f>
        <v>0</v>
      </c>
      <c r="I281">
        <f>IFERROR(SUMIFS(TableHor[Facteur],TableHor[Horizon],[[#This Row],Horizon]),1)</f>
        <v>0</v>
      </c>
      <c r="J281" s="6">
        <f>IFERROR(ROUND(([[#This Row],[Probabilité (1-5)]]*[[#This Row],[Impact (1-5)]]*[[#This Row],[Poids Domaine (auto)]]*[[#This Row],[Facteur Horizon (auto)]]/25),4),0)</f>
        <v>0</v>
      </c>
      <c r="K281">
        <f>IF([[#This Row],[Score (%)]]&gt;=seuil_haut,"Haute",IF([[#This Row],[Score (%)]]&gt;=seuil_moyen,"Moyenne",IF([[#This Row],[Score (%)]]&gt;0,"Basse","")))</f>
        <v>0</v>
      </c>
    </row>
    <row r="282" spans="8:11">
      <c r="H282">
        <f>IFERROR(SUMIFS(Scenario[Poids],Scenario[Scénario],Paramètres!$B$3,Scenario[Domaine],[[#This Row],Domaine]),1)</f>
        <v>0</v>
      </c>
      <c r="I282">
        <f>IFERROR(SUMIFS(TableHor[Facteur],TableHor[Horizon],[[#This Row],Horizon]),1)</f>
        <v>0</v>
      </c>
      <c r="J282" s="6">
        <f>IFERROR(ROUND(([[#This Row],[Probabilité (1-5)]]*[[#This Row],[Impact (1-5)]]*[[#This Row],[Poids Domaine (auto)]]*[[#This Row],[Facteur Horizon (auto)]]/25),4),0)</f>
        <v>0</v>
      </c>
      <c r="K282">
        <f>IF([[#This Row],[Score (%)]]&gt;=seuil_haut,"Haute",IF([[#This Row],[Score (%)]]&gt;=seuil_moyen,"Moyenne",IF([[#This Row],[Score (%)]]&gt;0,"Basse","")))</f>
        <v>0</v>
      </c>
    </row>
    <row r="283" spans="8:11">
      <c r="H283">
        <f>IFERROR(SUMIFS(Scenario[Poids],Scenario[Scénario],Paramètres!$B$3,Scenario[Domaine],[[#This Row],Domaine]),1)</f>
        <v>0</v>
      </c>
      <c r="I283">
        <f>IFERROR(SUMIFS(TableHor[Facteur],TableHor[Horizon],[[#This Row],Horizon]),1)</f>
        <v>0</v>
      </c>
      <c r="J283" s="6">
        <f>IFERROR(ROUND(([[#This Row],[Probabilité (1-5)]]*[[#This Row],[Impact (1-5)]]*[[#This Row],[Poids Domaine (auto)]]*[[#This Row],[Facteur Horizon (auto)]]/25),4),0)</f>
        <v>0</v>
      </c>
      <c r="K283">
        <f>IF([[#This Row],[Score (%)]]&gt;=seuil_haut,"Haute",IF([[#This Row],[Score (%)]]&gt;=seuil_moyen,"Moyenne",IF([[#This Row],[Score (%)]]&gt;0,"Basse","")))</f>
        <v>0</v>
      </c>
    </row>
    <row r="284" spans="8:11">
      <c r="H284">
        <f>IFERROR(SUMIFS(Scenario[Poids],Scenario[Scénario],Paramètres!$B$3,Scenario[Domaine],[[#This Row],Domaine]),1)</f>
        <v>0</v>
      </c>
      <c r="I284">
        <f>IFERROR(SUMIFS(TableHor[Facteur],TableHor[Horizon],[[#This Row],Horizon]),1)</f>
        <v>0</v>
      </c>
      <c r="J284" s="6">
        <f>IFERROR(ROUND(([[#This Row],[Probabilité (1-5)]]*[[#This Row],[Impact (1-5)]]*[[#This Row],[Poids Domaine (auto)]]*[[#This Row],[Facteur Horizon (auto)]]/25),4),0)</f>
        <v>0</v>
      </c>
      <c r="K284">
        <f>IF([[#This Row],[Score (%)]]&gt;=seuil_haut,"Haute",IF([[#This Row],[Score (%)]]&gt;=seuil_moyen,"Moyenne",IF([[#This Row],[Score (%)]]&gt;0,"Basse","")))</f>
        <v>0</v>
      </c>
    </row>
    <row r="285" spans="8:11">
      <c r="H285">
        <f>IFERROR(SUMIFS(Scenario[Poids],Scenario[Scénario],Paramètres!$B$3,Scenario[Domaine],[[#This Row],Domaine]),1)</f>
        <v>0</v>
      </c>
      <c r="I285">
        <f>IFERROR(SUMIFS(TableHor[Facteur],TableHor[Horizon],[[#This Row],Horizon]),1)</f>
        <v>0</v>
      </c>
      <c r="J285" s="6">
        <f>IFERROR(ROUND(([[#This Row],[Probabilité (1-5)]]*[[#This Row],[Impact (1-5)]]*[[#This Row],[Poids Domaine (auto)]]*[[#This Row],[Facteur Horizon (auto)]]/25),4),0)</f>
        <v>0</v>
      </c>
      <c r="K285">
        <f>IF([[#This Row],[Score (%)]]&gt;=seuil_haut,"Haute",IF([[#This Row],[Score (%)]]&gt;=seuil_moyen,"Moyenne",IF([[#This Row],[Score (%)]]&gt;0,"Basse","")))</f>
        <v>0</v>
      </c>
    </row>
    <row r="286" spans="8:11">
      <c r="H286">
        <f>IFERROR(SUMIFS(Scenario[Poids],Scenario[Scénario],Paramètres!$B$3,Scenario[Domaine],[[#This Row],Domaine]),1)</f>
        <v>0</v>
      </c>
      <c r="I286">
        <f>IFERROR(SUMIFS(TableHor[Facteur],TableHor[Horizon],[[#This Row],Horizon]),1)</f>
        <v>0</v>
      </c>
      <c r="J286" s="6">
        <f>IFERROR(ROUND(([[#This Row],[Probabilité (1-5)]]*[[#This Row],[Impact (1-5)]]*[[#This Row],[Poids Domaine (auto)]]*[[#This Row],[Facteur Horizon (auto)]]/25),4),0)</f>
        <v>0</v>
      </c>
      <c r="K286">
        <f>IF([[#This Row],[Score (%)]]&gt;=seuil_haut,"Haute",IF([[#This Row],[Score (%)]]&gt;=seuil_moyen,"Moyenne",IF([[#This Row],[Score (%)]]&gt;0,"Basse","")))</f>
        <v>0</v>
      </c>
    </row>
    <row r="287" spans="8:11">
      <c r="H287">
        <f>IFERROR(SUMIFS(Scenario[Poids],Scenario[Scénario],Paramètres!$B$3,Scenario[Domaine],[[#This Row],Domaine]),1)</f>
        <v>0</v>
      </c>
      <c r="I287">
        <f>IFERROR(SUMIFS(TableHor[Facteur],TableHor[Horizon],[[#This Row],Horizon]),1)</f>
        <v>0</v>
      </c>
      <c r="J287" s="6">
        <f>IFERROR(ROUND(([[#This Row],[Probabilité (1-5)]]*[[#This Row],[Impact (1-5)]]*[[#This Row],[Poids Domaine (auto)]]*[[#This Row],[Facteur Horizon (auto)]]/25),4),0)</f>
        <v>0</v>
      </c>
      <c r="K287">
        <f>IF([[#This Row],[Score (%)]]&gt;=seuil_haut,"Haute",IF([[#This Row],[Score (%)]]&gt;=seuil_moyen,"Moyenne",IF([[#This Row],[Score (%)]]&gt;0,"Basse","")))</f>
        <v>0</v>
      </c>
    </row>
    <row r="288" spans="8:11">
      <c r="H288">
        <f>IFERROR(SUMIFS(Scenario[Poids],Scenario[Scénario],Paramètres!$B$3,Scenario[Domaine],[[#This Row],Domaine]),1)</f>
        <v>0</v>
      </c>
      <c r="I288">
        <f>IFERROR(SUMIFS(TableHor[Facteur],TableHor[Horizon],[[#This Row],Horizon]),1)</f>
        <v>0</v>
      </c>
      <c r="J288" s="6">
        <f>IFERROR(ROUND(([[#This Row],[Probabilité (1-5)]]*[[#This Row],[Impact (1-5)]]*[[#This Row],[Poids Domaine (auto)]]*[[#This Row],[Facteur Horizon (auto)]]/25),4),0)</f>
        <v>0</v>
      </c>
      <c r="K288">
        <f>IF([[#This Row],[Score (%)]]&gt;=seuil_haut,"Haute",IF([[#This Row],[Score (%)]]&gt;=seuil_moyen,"Moyenne",IF([[#This Row],[Score (%)]]&gt;0,"Basse","")))</f>
        <v>0</v>
      </c>
    </row>
    <row r="289" spans="8:11">
      <c r="H289">
        <f>IFERROR(SUMIFS(Scenario[Poids],Scenario[Scénario],Paramètres!$B$3,Scenario[Domaine],[[#This Row],Domaine]),1)</f>
        <v>0</v>
      </c>
      <c r="I289">
        <f>IFERROR(SUMIFS(TableHor[Facteur],TableHor[Horizon],[[#This Row],Horizon]),1)</f>
        <v>0</v>
      </c>
      <c r="J289" s="6">
        <f>IFERROR(ROUND(([[#This Row],[Probabilité (1-5)]]*[[#This Row],[Impact (1-5)]]*[[#This Row],[Poids Domaine (auto)]]*[[#This Row],[Facteur Horizon (auto)]]/25),4),0)</f>
        <v>0</v>
      </c>
      <c r="K289">
        <f>IF([[#This Row],[Score (%)]]&gt;=seuil_haut,"Haute",IF([[#This Row],[Score (%)]]&gt;=seuil_moyen,"Moyenne",IF([[#This Row],[Score (%)]]&gt;0,"Basse","")))</f>
        <v>0</v>
      </c>
    </row>
    <row r="290" spans="8:11">
      <c r="H290">
        <f>IFERROR(SUMIFS(Scenario[Poids],Scenario[Scénario],Paramètres!$B$3,Scenario[Domaine],[[#This Row],Domaine]),1)</f>
        <v>0</v>
      </c>
      <c r="I290">
        <f>IFERROR(SUMIFS(TableHor[Facteur],TableHor[Horizon],[[#This Row],Horizon]),1)</f>
        <v>0</v>
      </c>
      <c r="J290" s="6">
        <f>IFERROR(ROUND(([[#This Row],[Probabilité (1-5)]]*[[#This Row],[Impact (1-5)]]*[[#This Row],[Poids Domaine (auto)]]*[[#This Row],[Facteur Horizon (auto)]]/25),4),0)</f>
        <v>0</v>
      </c>
      <c r="K290">
        <f>IF([[#This Row],[Score (%)]]&gt;=seuil_haut,"Haute",IF([[#This Row],[Score (%)]]&gt;=seuil_moyen,"Moyenne",IF([[#This Row],[Score (%)]]&gt;0,"Basse","")))</f>
        <v>0</v>
      </c>
    </row>
    <row r="291" spans="8:11">
      <c r="H291">
        <f>IFERROR(SUMIFS(Scenario[Poids],Scenario[Scénario],Paramètres!$B$3,Scenario[Domaine],[[#This Row],Domaine]),1)</f>
        <v>0</v>
      </c>
      <c r="I291">
        <f>IFERROR(SUMIFS(TableHor[Facteur],TableHor[Horizon],[[#This Row],Horizon]),1)</f>
        <v>0</v>
      </c>
      <c r="J291" s="6">
        <f>IFERROR(ROUND(([[#This Row],[Probabilité (1-5)]]*[[#This Row],[Impact (1-5)]]*[[#This Row],[Poids Domaine (auto)]]*[[#This Row],[Facteur Horizon (auto)]]/25),4),0)</f>
        <v>0</v>
      </c>
      <c r="K291">
        <f>IF([[#This Row],[Score (%)]]&gt;=seuil_haut,"Haute",IF([[#This Row],[Score (%)]]&gt;=seuil_moyen,"Moyenne",IF([[#This Row],[Score (%)]]&gt;0,"Basse","")))</f>
        <v>0</v>
      </c>
    </row>
    <row r="292" spans="8:11">
      <c r="H292">
        <f>IFERROR(SUMIFS(Scenario[Poids],Scenario[Scénario],Paramètres!$B$3,Scenario[Domaine],[[#This Row],Domaine]),1)</f>
        <v>0</v>
      </c>
      <c r="I292">
        <f>IFERROR(SUMIFS(TableHor[Facteur],TableHor[Horizon],[[#This Row],Horizon]),1)</f>
        <v>0</v>
      </c>
      <c r="J292" s="6">
        <f>IFERROR(ROUND(([[#This Row],[Probabilité (1-5)]]*[[#This Row],[Impact (1-5)]]*[[#This Row],[Poids Domaine (auto)]]*[[#This Row],[Facteur Horizon (auto)]]/25),4),0)</f>
        <v>0</v>
      </c>
      <c r="K292">
        <f>IF([[#This Row],[Score (%)]]&gt;=seuil_haut,"Haute",IF([[#This Row],[Score (%)]]&gt;=seuil_moyen,"Moyenne",IF([[#This Row],[Score (%)]]&gt;0,"Basse","")))</f>
        <v>0</v>
      </c>
    </row>
    <row r="293" spans="8:11">
      <c r="H293">
        <f>IFERROR(SUMIFS(Scenario[Poids],Scenario[Scénario],Paramètres!$B$3,Scenario[Domaine],[[#This Row],Domaine]),1)</f>
        <v>0</v>
      </c>
      <c r="I293">
        <f>IFERROR(SUMIFS(TableHor[Facteur],TableHor[Horizon],[[#This Row],Horizon]),1)</f>
        <v>0</v>
      </c>
      <c r="J293" s="6">
        <f>IFERROR(ROUND(([[#This Row],[Probabilité (1-5)]]*[[#This Row],[Impact (1-5)]]*[[#This Row],[Poids Domaine (auto)]]*[[#This Row],[Facteur Horizon (auto)]]/25),4),0)</f>
        <v>0</v>
      </c>
      <c r="K293">
        <f>IF([[#This Row],[Score (%)]]&gt;=seuil_haut,"Haute",IF([[#This Row],[Score (%)]]&gt;=seuil_moyen,"Moyenne",IF([[#This Row],[Score (%)]]&gt;0,"Basse","")))</f>
        <v>0</v>
      </c>
    </row>
    <row r="294" spans="8:11">
      <c r="H294">
        <f>IFERROR(SUMIFS(Scenario[Poids],Scenario[Scénario],Paramètres!$B$3,Scenario[Domaine],[[#This Row],Domaine]),1)</f>
        <v>0</v>
      </c>
      <c r="I294">
        <f>IFERROR(SUMIFS(TableHor[Facteur],TableHor[Horizon],[[#This Row],Horizon]),1)</f>
        <v>0</v>
      </c>
      <c r="J294" s="6">
        <f>IFERROR(ROUND(([[#This Row],[Probabilité (1-5)]]*[[#This Row],[Impact (1-5)]]*[[#This Row],[Poids Domaine (auto)]]*[[#This Row],[Facteur Horizon (auto)]]/25),4),0)</f>
        <v>0</v>
      </c>
      <c r="K294">
        <f>IF([[#This Row],[Score (%)]]&gt;=seuil_haut,"Haute",IF([[#This Row],[Score (%)]]&gt;=seuil_moyen,"Moyenne",IF([[#This Row],[Score (%)]]&gt;0,"Basse","")))</f>
        <v>0</v>
      </c>
    </row>
    <row r="295" spans="8:11">
      <c r="H295">
        <f>IFERROR(SUMIFS(Scenario[Poids],Scenario[Scénario],Paramètres!$B$3,Scenario[Domaine],[[#This Row],Domaine]),1)</f>
        <v>0</v>
      </c>
      <c r="I295">
        <f>IFERROR(SUMIFS(TableHor[Facteur],TableHor[Horizon],[[#This Row],Horizon]),1)</f>
        <v>0</v>
      </c>
      <c r="J295" s="6">
        <f>IFERROR(ROUND(([[#This Row],[Probabilité (1-5)]]*[[#This Row],[Impact (1-5)]]*[[#This Row],[Poids Domaine (auto)]]*[[#This Row],[Facteur Horizon (auto)]]/25),4),0)</f>
        <v>0</v>
      </c>
      <c r="K295">
        <f>IF([[#This Row],[Score (%)]]&gt;=seuil_haut,"Haute",IF([[#This Row],[Score (%)]]&gt;=seuil_moyen,"Moyenne",IF([[#This Row],[Score (%)]]&gt;0,"Basse","")))</f>
        <v>0</v>
      </c>
    </row>
    <row r="296" spans="8:11">
      <c r="H296">
        <f>IFERROR(SUMIFS(Scenario[Poids],Scenario[Scénario],Paramètres!$B$3,Scenario[Domaine],[[#This Row],Domaine]),1)</f>
        <v>0</v>
      </c>
      <c r="I296">
        <f>IFERROR(SUMIFS(TableHor[Facteur],TableHor[Horizon],[[#This Row],Horizon]),1)</f>
        <v>0</v>
      </c>
      <c r="J296" s="6">
        <f>IFERROR(ROUND(([[#This Row],[Probabilité (1-5)]]*[[#This Row],[Impact (1-5)]]*[[#This Row],[Poids Domaine (auto)]]*[[#This Row],[Facteur Horizon (auto)]]/25),4),0)</f>
        <v>0</v>
      </c>
      <c r="K296">
        <f>IF([[#This Row],[Score (%)]]&gt;=seuil_haut,"Haute",IF([[#This Row],[Score (%)]]&gt;=seuil_moyen,"Moyenne",IF([[#This Row],[Score (%)]]&gt;0,"Basse","")))</f>
        <v>0</v>
      </c>
    </row>
    <row r="297" spans="8:11">
      <c r="H297">
        <f>IFERROR(SUMIFS(Scenario[Poids],Scenario[Scénario],Paramètres!$B$3,Scenario[Domaine],[[#This Row],Domaine]),1)</f>
        <v>0</v>
      </c>
      <c r="I297">
        <f>IFERROR(SUMIFS(TableHor[Facteur],TableHor[Horizon],[[#This Row],Horizon]),1)</f>
        <v>0</v>
      </c>
      <c r="J297" s="6">
        <f>IFERROR(ROUND(([[#This Row],[Probabilité (1-5)]]*[[#This Row],[Impact (1-5)]]*[[#This Row],[Poids Domaine (auto)]]*[[#This Row],[Facteur Horizon (auto)]]/25),4),0)</f>
        <v>0</v>
      </c>
      <c r="K297">
        <f>IF([[#This Row],[Score (%)]]&gt;=seuil_haut,"Haute",IF([[#This Row],[Score (%)]]&gt;=seuil_moyen,"Moyenne",IF([[#This Row],[Score (%)]]&gt;0,"Basse","")))</f>
        <v>0</v>
      </c>
    </row>
    <row r="298" spans="8:11">
      <c r="H298">
        <f>IFERROR(SUMIFS(Scenario[Poids],Scenario[Scénario],Paramètres!$B$3,Scenario[Domaine],[[#This Row],Domaine]),1)</f>
        <v>0</v>
      </c>
      <c r="I298">
        <f>IFERROR(SUMIFS(TableHor[Facteur],TableHor[Horizon],[[#This Row],Horizon]),1)</f>
        <v>0</v>
      </c>
      <c r="J298" s="6">
        <f>IFERROR(ROUND(([[#This Row],[Probabilité (1-5)]]*[[#This Row],[Impact (1-5)]]*[[#This Row],[Poids Domaine (auto)]]*[[#This Row],[Facteur Horizon (auto)]]/25),4),0)</f>
        <v>0</v>
      </c>
      <c r="K298">
        <f>IF([[#This Row],[Score (%)]]&gt;=seuil_haut,"Haute",IF([[#This Row],[Score (%)]]&gt;=seuil_moyen,"Moyenne",IF([[#This Row],[Score (%)]]&gt;0,"Basse","")))</f>
        <v>0</v>
      </c>
    </row>
    <row r="299" spans="8:11">
      <c r="H299">
        <f>IFERROR(SUMIFS(Scenario[Poids],Scenario[Scénario],Paramètres!$B$3,Scenario[Domaine],[[#This Row],Domaine]),1)</f>
        <v>0</v>
      </c>
      <c r="I299">
        <f>IFERROR(SUMIFS(TableHor[Facteur],TableHor[Horizon],[[#This Row],Horizon]),1)</f>
        <v>0</v>
      </c>
      <c r="J299" s="6">
        <f>IFERROR(ROUND(([[#This Row],[Probabilité (1-5)]]*[[#This Row],[Impact (1-5)]]*[[#This Row],[Poids Domaine (auto)]]*[[#This Row],[Facteur Horizon (auto)]]/25),4),0)</f>
        <v>0</v>
      </c>
      <c r="K299">
        <f>IF([[#This Row],[Score (%)]]&gt;=seuil_haut,"Haute",IF([[#This Row],[Score (%)]]&gt;=seuil_moyen,"Moyenne",IF([[#This Row],[Score (%)]]&gt;0,"Basse","")))</f>
        <v>0</v>
      </c>
    </row>
    <row r="300" spans="8:11">
      <c r="H300">
        <f>IFERROR(SUMIFS(Scenario[Poids],Scenario[Scénario],Paramètres!$B$3,Scenario[Domaine],[[#This Row],Domaine]),1)</f>
        <v>0</v>
      </c>
      <c r="I300">
        <f>IFERROR(SUMIFS(TableHor[Facteur],TableHor[Horizon],[[#This Row],Horizon]),1)</f>
        <v>0</v>
      </c>
      <c r="J300" s="6">
        <f>IFERROR(ROUND(([[#This Row],[Probabilité (1-5)]]*[[#This Row],[Impact (1-5)]]*[[#This Row],[Poids Domaine (auto)]]*[[#This Row],[Facteur Horizon (auto)]]/25),4),0)</f>
        <v>0</v>
      </c>
      <c r="K300">
        <f>IF([[#This Row],[Score (%)]]&gt;=seuil_haut,"Haute",IF([[#This Row],[Score (%)]]&gt;=seuil_moyen,"Moyenne",IF([[#This Row],[Score (%)]]&gt;0,"Basse","")))</f>
        <v>0</v>
      </c>
    </row>
    <row r="301" spans="8:11">
      <c r="H301">
        <f>IFERROR(SUMIFS(Scenario[Poids],Scenario[Scénario],Paramètres!$B$3,Scenario[Domaine],[[#This Row],Domaine]),1)</f>
        <v>0</v>
      </c>
      <c r="I301">
        <f>IFERROR(SUMIFS(TableHor[Facteur],TableHor[Horizon],[[#This Row],Horizon]),1)</f>
        <v>0</v>
      </c>
      <c r="J301" s="6">
        <f>IFERROR(ROUND(([[#This Row],[Probabilité (1-5)]]*[[#This Row],[Impact (1-5)]]*[[#This Row],[Poids Domaine (auto)]]*[[#This Row],[Facteur Horizon (auto)]]/25),4),0)</f>
        <v>0</v>
      </c>
      <c r="K301">
        <f>IF([[#This Row],[Score (%)]]&gt;=seuil_haut,"Haute",IF([[#This Row],[Score (%)]]&gt;=seuil_moyen,"Moyenne",IF([[#This Row],[Score (%)]]&gt;0,"Basse","")))</f>
        <v>0</v>
      </c>
    </row>
    <row r="302" spans="8:11">
      <c r="H302">
        <f>IFERROR(SUMIFS(Scenario[Poids],Scenario[Scénario],Paramètres!$B$3,Scenario[Domaine],[[#This Row],Domaine]),1)</f>
        <v>0</v>
      </c>
      <c r="I302">
        <f>IFERROR(SUMIFS(TableHor[Facteur],TableHor[Horizon],[[#This Row],Horizon]),1)</f>
        <v>0</v>
      </c>
      <c r="J302" s="6">
        <f>IFERROR(ROUND(([[#This Row],[Probabilité (1-5)]]*[[#This Row],[Impact (1-5)]]*[[#This Row],[Poids Domaine (auto)]]*[[#This Row],[Facteur Horizon (auto)]]/25),4),0)</f>
        <v>0</v>
      </c>
      <c r="K302">
        <f>IF([[#This Row],[Score (%)]]&gt;=seuil_haut,"Haute",IF([[#This Row],[Score (%)]]&gt;=seuil_moyen,"Moyenne",IF([[#This Row],[Score (%)]]&gt;0,"Basse","")))</f>
        <v>0</v>
      </c>
    </row>
    <row r="303" spans="8:11">
      <c r="H303">
        <f>IFERROR(SUMIFS(Scenario[Poids],Scenario[Scénario],Paramètres!$B$3,Scenario[Domaine],[[#This Row],Domaine]),1)</f>
        <v>0</v>
      </c>
      <c r="I303">
        <f>IFERROR(SUMIFS(TableHor[Facteur],TableHor[Horizon],[[#This Row],Horizon]),1)</f>
        <v>0</v>
      </c>
      <c r="J303" s="6">
        <f>IFERROR(ROUND(([[#This Row],[Probabilité (1-5)]]*[[#This Row],[Impact (1-5)]]*[[#This Row],[Poids Domaine (auto)]]*[[#This Row],[Facteur Horizon (auto)]]/25),4),0)</f>
        <v>0</v>
      </c>
      <c r="K303">
        <f>IF([[#This Row],[Score (%)]]&gt;=seuil_haut,"Haute",IF([[#This Row],[Score (%)]]&gt;=seuil_moyen,"Moyenne",IF([[#This Row],[Score (%)]]&gt;0,"Basse","")))</f>
        <v>0</v>
      </c>
    </row>
  </sheetData>
  <mergeCells count="2">
    <mergeCell ref="A1:O1"/>
    <mergeCell ref="A2:O2"/>
  </mergeCells>
  <conditionalFormatting sqref="A4:O303">
    <cfRule type="expression" dxfId="2" priority="1">
      <formula>$K4="Haute"</formula>
    </cfRule>
    <cfRule type="expression" dxfId="3" priority="2">
      <formula>$K4="Moyenne"</formula>
    </cfRule>
    <cfRule type="expression" dxfId="4" priority="3">
      <formula>$K4="Basse"</formula>
    </cfRule>
  </conditionalFormatting>
  <dataValidations count="5">
    <dataValidation type="list" allowBlank="1" showInputMessage="1" showErrorMessage="1" sqref="B4:B303">
      <formula1>ListeDomaines</formula1>
    </dataValidation>
    <dataValidation type="list" allowBlank="1" showInputMessage="1" showErrorMessage="1" sqref="E4:E303">
      <formula1>ListeHorizons</formula1>
    </dataValidation>
    <dataValidation type="whole" allowBlank="1" showInputMessage="1" showErrorMessage="1" sqref="F4:F303">
      <formula1>1</formula1>
      <formula2>5</formula2>
    </dataValidation>
    <dataValidation type="whole" allowBlank="1" showInputMessage="1" showErrorMessage="1" sqref="G4:G303">
      <formula1>1</formula1>
      <formula2>5</formula2>
    </dataValidation>
    <dataValidation type="list" allowBlank="1" showInputMessage="1" showErrorMessage="1" sqref="O4:O303">
      <formula1>ListeStatuts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FormatPr defaultRowHeight="15"/>
  <cols>
    <col min="1" max="3" width="22.7109375" customWidth="1"/>
  </cols>
  <sheetData>
    <row r="1" spans="1:3">
      <c r="A1" s="8" t="s">
        <v>0</v>
      </c>
      <c r="B1" s="8" t="s">
        <v>7</v>
      </c>
      <c r="C1" s="8" t="s">
        <v>11</v>
      </c>
    </row>
    <row r="2" spans="1:3">
      <c r="A2" s="3" t="s">
        <v>1</v>
      </c>
      <c r="B2" s="3" t="s">
        <v>8</v>
      </c>
      <c r="C2" s="3" t="s">
        <v>12</v>
      </c>
    </row>
    <row r="3" spans="1:3">
      <c r="A3" s="3" t="s">
        <v>2</v>
      </c>
      <c r="B3" s="3" t="s">
        <v>9</v>
      </c>
      <c r="C3" s="3" t="s">
        <v>13</v>
      </c>
    </row>
    <row r="4" spans="1:3">
      <c r="A4" s="3" t="s">
        <v>3</v>
      </c>
      <c r="B4" s="3" t="s">
        <v>10</v>
      </c>
      <c r="C4" s="3" t="s">
        <v>14</v>
      </c>
    </row>
    <row r="5" spans="1:3">
      <c r="A5" s="3" t="s">
        <v>4</v>
      </c>
    </row>
    <row r="6" spans="1:3">
      <c r="A6" s="3" t="s">
        <v>5</v>
      </c>
    </row>
    <row r="7" spans="1:3">
      <c r="A7" s="3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6" width="26.7109375" customWidth="1"/>
  </cols>
  <sheetData>
    <row r="1" spans="1:6">
      <c r="A1" s="1" t="s">
        <v>15</v>
      </c>
      <c r="B1" s="1"/>
      <c r="C1" s="1"/>
      <c r="D1" s="1"/>
      <c r="E1" s="1"/>
      <c r="F1" s="1"/>
    </row>
    <row r="3" spans="1:6">
      <c r="A3" s="9" t="s">
        <v>16</v>
      </c>
      <c r="B3" s="3" t="s">
        <v>17</v>
      </c>
    </row>
    <row r="5" spans="1:6">
      <c r="A5" s="8" t="s">
        <v>18</v>
      </c>
      <c r="B5" s="8" t="s">
        <v>19</v>
      </c>
      <c r="C5" s="8" t="s">
        <v>20</v>
      </c>
      <c r="E5" s="8" t="s">
        <v>21</v>
      </c>
      <c r="F5" s="8" t="s">
        <v>22</v>
      </c>
    </row>
    <row r="6" spans="1:6">
      <c r="A6" t="s">
        <v>18</v>
      </c>
      <c r="B6" t="s">
        <v>19</v>
      </c>
      <c r="C6" t="s">
        <v>20</v>
      </c>
      <c r="E6" t="s">
        <v>21</v>
      </c>
      <c r="F6" t="s">
        <v>22</v>
      </c>
    </row>
    <row r="7" spans="1:6">
      <c r="A7" s="3" t="s">
        <v>8</v>
      </c>
      <c r="B7" s="3" t="s">
        <v>2</v>
      </c>
      <c r="C7" s="5">
        <v>1.2</v>
      </c>
      <c r="E7" s="3" t="s">
        <v>9</v>
      </c>
      <c r="F7" s="5">
        <v>1</v>
      </c>
    </row>
    <row r="8" spans="1:6">
      <c r="A8" s="3" t="s">
        <v>8</v>
      </c>
      <c r="B8" s="3" t="s">
        <v>3</v>
      </c>
      <c r="C8" s="5">
        <v>1</v>
      </c>
      <c r="E8" s="3" t="s">
        <v>10</v>
      </c>
      <c r="F8" s="5">
        <v>0.8</v>
      </c>
    </row>
    <row r="9" spans="1:6">
      <c r="A9" s="3" t="s">
        <v>8</v>
      </c>
      <c r="B9" s="3" t="s">
        <v>4</v>
      </c>
      <c r="C9" s="5">
        <v>1.2</v>
      </c>
    </row>
    <row r="10" spans="1:6">
      <c r="A10" s="3" t="s">
        <v>8</v>
      </c>
      <c r="B10" s="3" t="s">
        <v>5</v>
      </c>
      <c r="C10" s="5">
        <v>0.9</v>
      </c>
    </row>
    <row r="11" spans="1:6">
      <c r="A11" s="3" t="s">
        <v>8</v>
      </c>
      <c r="B11" s="3" t="s">
        <v>6</v>
      </c>
      <c r="C11" s="5">
        <v>1.2</v>
      </c>
    </row>
    <row r="12" spans="1:6">
      <c r="A12" s="3" t="s">
        <v>17</v>
      </c>
      <c r="B12" s="3" t="s">
        <v>1</v>
      </c>
      <c r="C12" s="5">
        <v>1</v>
      </c>
    </row>
    <row r="13" spans="1:6">
      <c r="A13" s="3" t="s">
        <v>17</v>
      </c>
      <c r="B13" s="3" t="s">
        <v>2</v>
      </c>
      <c r="C13" s="5">
        <v>1</v>
      </c>
    </row>
    <row r="14" spans="1:6">
      <c r="A14" s="3" t="s">
        <v>17</v>
      </c>
      <c r="B14" s="3" t="s">
        <v>3</v>
      </c>
      <c r="C14" s="5">
        <v>1</v>
      </c>
    </row>
    <row r="15" spans="1:6">
      <c r="A15" s="3" t="s">
        <v>17</v>
      </c>
      <c r="B15" s="3" t="s">
        <v>4</v>
      </c>
      <c r="C15" s="5">
        <v>1</v>
      </c>
    </row>
    <row r="16" spans="1:6">
      <c r="A16" s="3" t="s">
        <v>17</v>
      </c>
      <c r="B16" s="3" t="s">
        <v>5</v>
      </c>
      <c r="C16" s="5">
        <v>1</v>
      </c>
    </row>
    <row r="17" spans="1:3">
      <c r="A17" s="3" t="s">
        <v>17</v>
      </c>
      <c r="B17" s="3" t="s">
        <v>6</v>
      </c>
      <c r="C17" s="5">
        <v>1</v>
      </c>
    </row>
    <row r="18" spans="1:3">
      <c r="A18" s="3" t="s">
        <v>10</v>
      </c>
      <c r="B18" s="3" t="s">
        <v>1</v>
      </c>
      <c r="C18" s="5">
        <v>0.9</v>
      </c>
    </row>
    <row r="19" spans="1:3">
      <c r="A19" s="3" t="s">
        <v>10</v>
      </c>
      <c r="B19" s="3" t="s">
        <v>2</v>
      </c>
      <c r="C19" s="5">
        <v>1</v>
      </c>
    </row>
    <row r="20" spans="1:3">
      <c r="A20" s="3" t="s">
        <v>10</v>
      </c>
      <c r="B20" s="3" t="s">
        <v>3</v>
      </c>
      <c r="C20" s="5">
        <v>1.1</v>
      </c>
    </row>
    <row r="21" spans="1:3">
      <c r="A21" s="3" t="s">
        <v>10</v>
      </c>
      <c r="B21" s="3" t="s">
        <v>4</v>
      </c>
      <c r="C21" s="5">
        <v>1.1</v>
      </c>
    </row>
    <row r="22" spans="1:3">
      <c r="A22" s="9" t="s">
        <v>23</v>
      </c>
      <c r="B22" s="3" t="s">
        <v>5</v>
      </c>
      <c r="C22" s="5">
        <v>1.3</v>
      </c>
    </row>
    <row r="23" spans="1:3">
      <c r="A23" s="3" t="s">
        <v>10</v>
      </c>
      <c r="B23" s="3" t="s">
        <v>6</v>
      </c>
      <c r="C23" s="5">
        <v>1</v>
      </c>
    </row>
    <row r="24" spans="1:3">
      <c r="A24" s="8" t="s">
        <v>24</v>
      </c>
      <c r="B24" s="6">
        <v>0.7</v>
      </c>
    </row>
    <row r="25" spans="1:3">
      <c r="A25" s="8" t="s">
        <v>25</v>
      </c>
      <c r="B25" s="6">
        <v>0.5</v>
      </c>
    </row>
  </sheetData>
  <mergeCells count="1">
    <mergeCell ref="A1:F1"/>
  </mergeCells>
  <dataValidations count="1">
    <dataValidation type="list" allowBlank="1" showInputMessage="1" showErrorMessage="1" sqref="B3">
      <formula1>"Court terme,Équilibré,Long terme"</formula1>
    </dataValidation>
  </dataValidations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G14"/>
  <sheetViews>
    <sheetView workbookViewId="0"/>
  </sheetViews>
  <sheetFormatPr defaultRowHeight="15"/>
  <cols>
    <col min="1" max="7" width="28.7109375" customWidth="1"/>
  </cols>
  <sheetData>
    <row r="1" spans="1:7">
      <c r="A1" s="1" t="s">
        <v>126</v>
      </c>
      <c r="B1" s="1"/>
      <c r="C1" s="1"/>
      <c r="D1" s="1"/>
      <c r="E1" s="1"/>
      <c r="F1" s="1"/>
      <c r="G1" s="1"/>
    </row>
    <row r="3" spans="1:7">
      <c r="A3" s="9" t="s">
        <v>127</v>
      </c>
      <c r="B3">
        <f>Paramètres!$B$3</f>
        <v>0</v>
      </c>
    </row>
    <row r="5" spans="1:7">
      <c r="A5" s="8" t="s">
        <v>128</v>
      </c>
      <c r="B5">
        <f>COUNTA(PESTEL[Facteur])</f>
        <v>0</v>
      </c>
      <c r="D5" s="8" t="s">
        <v>132</v>
      </c>
    </row>
    <row r="6" spans="1:7">
      <c r="A6" s="8" t="s">
        <v>129</v>
      </c>
      <c r="B6">
        <f>COUNTIF(PESTEL[Priorité],"Haute")</f>
        <v>0</v>
      </c>
      <c r="D6" s="3" t="s">
        <v>1</v>
      </c>
      <c r="E6">
        <f>COUNTIF(PESTEL[Domaine],"Politique")</f>
        <v>0</v>
      </c>
    </row>
    <row r="7" spans="1:7">
      <c r="A7" s="8" t="s">
        <v>130</v>
      </c>
      <c r="B7">
        <f>COUNTIF(PESTEL[Priorité],"Moyenne")</f>
        <v>0</v>
      </c>
      <c r="D7" s="3" t="s">
        <v>2</v>
      </c>
      <c r="E7">
        <f>COUNTIF(PESTEL[Domaine],"Économique")</f>
        <v>0</v>
      </c>
    </row>
    <row r="8" spans="1:7">
      <c r="A8" s="8" t="s">
        <v>131</v>
      </c>
      <c r="B8">
        <f>COUNTIF(PESTEL[Priorité],"Basse")</f>
        <v>0</v>
      </c>
      <c r="D8" s="3" t="s">
        <v>3</v>
      </c>
      <c r="E8">
        <f>COUNTIF(PESTEL[Domaine],"Socioculturel")</f>
        <v>0</v>
      </c>
    </row>
    <row r="9" spans="1:7">
      <c r="D9" s="3" t="s">
        <v>4</v>
      </c>
      <c r="E9">
        <f>COUNTIF(PESTEL[Domaine],"Technologique")</f>
        <v>0</v>
      </c>
    </row>
    <row r="10" spans="1:7">
      <c r="D10" s="3" t="s">
        <v>5</v>
      </c>
      <c r="E10">
        <f>COUNTIF(PESTEL[Domaine],"Environnemental")</f>
        <v>0</v>
      </c>
    </row>
    <row r="11" spans="1:7">
      <c r="A11" s="9" t="s">
        <v>133</v>
      </c>
      <c r="B11" s="10" t="s">
        <v>134</v>
      </c>
      <c r="D11" s="9" t="s">
        <v>136</v>
      </c>
      <c r="E11">
        <f>COUNTIF(PESTEL[Domaine],"Légal")</f>
        <v>0</v>
      </c>
    </row>
    <row r="12" spans="1:7">
      <c r="D12" cm="1">
        <f t="array" ref="D12">IFERROR("Résumé automatique : "&amp;CHAR(10)&amp;TEXTJOIN(CHAR(10),TRUE,INDEX(_xlfn.SORTBY(PESTEL[Facteur],PESTEL[Score (%)],-1),_xlfn.SEQUENCE(3),1)&amp;" — "&amp;INDEX(_xlfn.SORTBY(PESTEL[Domaine],PESTEL[Score (%)],-1),_xlfn.SEQUENCE(3),1)&amp;" — "&amp;INDEX(_xlfn.SORTBY(PESTEL[Horizon],PESTEL[Score (%)],-1),_xlfn.SEQUENCE(3),1)&amp;" — Score "&amp;TEXT(INDEX(_xlfn.SORTBY(PESTEL[Score (%)],PESTEL[Score (%)],-1),_xlfn.SEQUENCE(3),1),"0%"))),"Auto-Brief : ajoutez vos facteurs dans l’onglet PESTEL.")</f>
        <v>0</v>
      </c>
    </row>
    <row r="13" spans="1:7">
      <c r="A13" s="8" t="s">
        <v>135</v>
      </c>
    </row>
    <row r="14" spans="1:7">
      <c r="A14" cm="1">
        <f t="array" ref="A14">IFERROR(_xlfn._xlws.FILTER(CHOOSE({1,2,3,4,5},PESTEL[Domaine],PESTEL[Facteur],PESTEL[Horizon],PESTEL[Score (%)],PESTEL[Priorité]),PESTEL[Domaine]=B11),"— Renseignez des données —")</f>
        <v>0</v>
      </c>
    </row>
  </sheetData>
  <mergeCells count="1">
    <mergeCell ref="A1:G1"/>
  </mergeCells>
  <dataValidations count="1">
    <dataValidation type="list" allowBlank="1" showInputMessage="1" showErrorMessage="1" sqref="B11">
      <formula1>ListeDomaines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PESTEL</vt:lpstr>
      <vt:lpstr>Listes</vt:lpstr>
      <vt:lpstr>Paramètres</vt:lpstr>
      <vt:lpstr>Dashboard</vt:lpstr>
      <vt:lpstr>ListeDomaines</vt:lpstr>
      <vt:lpstr>ListeHorizons</vt:lpstr>
      <vt:lpstr>ListeStatuts</vt:lpstr>
      <vt:lpstr>seuil_haut</vt:lpstr>
      <vt:lpstr>seuil_moyen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2025-09-10T14:03:55Z</dcterms:created>
  <dcterms:modified xsi:type="dcterms:W3CDTF">2025-09-10T14:03:55Z</dcterms:modified>
</cp:coreProperties>
</file>