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Checklist Obeya" sheetId="2" r:id="rId2"/>
    <sheet name="Dashboard" sheetId="3" r:id="rId3"/>
  </sheets>
  <definedNames>
    <definedName name="JoursDeGrace">Paramètres!$B$43</definedName>
    <definedName name="LV_OuiNon">Paramètres!$B$36:$B$38</definedName>
    <definedName name="LV_Phase">Paramètres!$B$11:$B$16</definedName>
    <definedName name="LV_Pilier">Paramètres!$B$20:$B$25</definedName>
    <definedName name="LV_Priorite">Paramètres!$B$29:$B$32</definedName>
    <definedName name="LV_Statut">Paramètres!$B$3:$B$7</definedName>
    <definedName name="ObjectifOnTime">Paramètres!$B$44</definedName>
  </definedNames>
  <calcPr calcId="124519" fullCalcOnLoad="1"/>
</workbook>
</file>

<file path=xl/sharedStrings.xml><?xml version="1.0" encoding="utf-8"?>
<sst xmlns="http://schemas.openxmlformats.org/spreadsheetml/2006/main" count="187" uniqueCount="115">
  <si>
    <t>Listes déroulantes</t>
  </si>
  <si>
    <t>Statut</t>
  </si>
  <si>
    <t>Non démarré</t>
  </si>
  <si>
    <t>En cours</t>
  </si>
  <si>
    <t>À risque</t>
  </si>
  <si>
    <t>Bloqué</t>
  </si>
  <si>
    <t>Terminé</t>
  </si>
  <si>
    <t>Plage</t>
  </si>
  <si>
    <t>Phase</t>
  </si>
  <si>
    <t>Aligner (vision/OKR)</t>
  </si>
  <si>
    <t>Designer l'Obeya</t>
  </si>
  <si>
    <t>Piloter le pilote</t>
  </si>
  <si>
    <t>Déployer</t>
  </si>
  <si>
    <t>Animer (run)</t>
  </si>
  <si>
    <t>Améliorer (kaizen)</t>
  </si>
  <si>
    <t>Pilier Obeya</t>
  </si>
  <si>
    <t>Vision &amp; objectifs</t>
  </si>
  <si>
    <t>KPI &amp; performance</t>
  </si>
  <si>
    <t>Projets &amp; flux</t>
  </si>
  <si>
    <t>Résolution de problèmes</t>
  </si>
  <si>
    <t>Rituels &amp; personnes</t>
  </si>
  <si>
    <t>Escalade &amp; décisions</t>
  </si>
  <si>
    <t>Priorité</t>
  </si>
  <si>
    <t>Basse</t>
  </si>
  <si>
    <t>Moyenne</t>
  </si>
  <si>
    <t>Haute</t>
  </si>
  <si>
    <t>Critique</t>
  </si>
  <si>
    <t>OuiNon</t>
  </si>
  <si>
    <t>Oui</t>
  </si>
  <si>
    <t>Non</t>
  </si>
  <si>
    <t>N/A</t>
  </si>
  <si>
    <t>Seuils &amp; paramètres</t>
  </si>
  <si>
    <t>Alerte retard (jours de grâce)</t>
  </si>
  <si>
    <t>Objectif taux à l'heure (%)</t>
  </si>
  <si>
    <t>Checklist de mise en œuvre — Obeya</t>
  </si>
  <si>
    <t>Obeya :</t>
  </si>
  <si>
    <t>Programme Performance 2025</t>
  </si>
  <si>
    <t>Site/Zone :</t>
  </si>
  <si>
    <t>Atelier Final / Zone OBE-01</t>
  </si>
  <si>
    <t>Manager :</t>
  </si>
  <si>
    <t>L. Benali</t>
  </si>
  <si>
    <t>Date :</t>
  </si>
  <si>
    <t>Éléments</t>
  </si>
  <si>
    <t>Terminés</t>
  </si>
  <si>
    <t>Bloqués</t>
  </si>
  <si>
    <t>En retard</t>
  </si>
  <si>
    <t>Taux à l'heure</t>
  </si>
  <si>
    <t>Avancement global</t>
  </si>
  <si>
    <t>ID</t>
  </si>
  <si>
    <t>Pilier</t>
  </si>
  <si>
    <t>Exigence / Élément</t>
  </si>
  <si>
    <t>Critères d’acceptation</t>
  </si>
  <si>
    <t>Responsable</t>
  </si>
  <si>
    <t>Co‑resp.</t>
  </si>
  <si>
    <t>Dépendance</t>
  </si>
  <si>
    <t>Début</t>
  </si>
  <si>
    <t>Échéance</t>
  </si>
  <si>
    <t>% Avancement</t>
  </si>
  <si>
    <t>Jalon (Oui/Non)</t>
  </si>
  <si>
    <t>Impact attendu</t>
  </si>
  <si>
    <t>Preuves / Lien</t>
  </si>
  <si>
    <t>Commentaire</t>
  </si>
  <si>
    <t>Obeya sponsorisée et objectifs 2025 validés</t>
  </si>
  <si>
    <t>Objectifs S/Q/C/D/P affichés, OKR trimestriels signés</t>
  </si>
  <si>
    <t>Directeur Usine</t>
  </si>
  <si>
    <t>PMO</t>
  </si>
  <si>
    <t>Cohérence des priorités</t>
  </si>
  <si>
    <t>Charte &amp; photo mur</t>
  </si>
  <si>
    <t>Mur KPI lisible (max 10), cibles et codes couleur</t>
  </si>
  <si>
    <t>KPI définis, sources stables, légende, mise à jour J+0 8h</t>
  </si>
  <si>
    <t>Contrôle Gestion</t>
  </si>
  <si>
    <t>Qualité</t>
  </si>
  <si>
    <t>Meilleure focalisation</t>
  </si>
  <si>
    <t>Maquettes A3</t>
  </si>
  <si>
    <t>VSM/VSD et portefeuille A3 visibles</t>
  </si>
  <si>
    <t>Top 10 A3 actifs, R/Y/G, % avancement</t>
  </si>
  <si>
    <t>Process Eng.</t>
  </si>
  <si>
    <t>Synchronisation projets</t>
  </si>
  <si>
    <t>Liste A3 v1</t>
  </si>
  <si>
    <t>Rituel quotidien 15' au mur</t>
  </si>
  <si>
    <t>Démarrage H+30, présence clé, actions tracées</t>
  </si>
  <si>
    <t>Chef UAP</t>
  </si>
  <si>
    <t>Leaders</t>
  </si>
  <si>
    <t>Décisions rapides</t>
  </si>
  <si>
    <t>Feuille d'appel rituel</t>
  </si>
  <si>
    <t>A3 PDCA actif (au moins 2)</t>
  </si>
  <si>
    <t>Problèmes priorisés, 5P/QQOQCCP, actions datées</t>
  </si>
  <si>
    <t>Méthodes</t>
  </si>
  <si>
    <t>Suppression gaspillages</t>
  </si>
  <si>
    <t>A3_001</t>
  </si>
  <si>
    <t>Escalade claire (codes, délais, niveaux)</t>
  </si>
  <si>
    <t>Tableau d’escalade, délai &lt; 24h, retour décision</t>
  </si>
  <si>
    <t>Direction</t>
  </si>
  <si>
    <t>Rituel quotidien 15'</t>
  </si>
  <si>
    <t>Moins de files d’attente</t>
  </si>
  <si>
    <t>Mise à jour automatique de 5 KPI</t>
  </si>
  <si>
    <t>Connexion source ou routine stable</t>
  </si>
  <si>
    <t>IT/BI</t>
  </si>
  <si>
    <t>Mur KPI lisible</t>
  </si>
  <si>
    <t>Fiabilité des chiffres</t>
  </si>
  <si>
    <t>Calendrier rituels hebdo/mensuels</t>
  </si>
  <si>
    <t>Agenda affiché, responsables nommés</t>
  </si>
  <si>
    <t>RH</t>
  </si>
  <si>
    <t>Cadence d’animation</t>
  </si>
  <si>
    <t>Top 3 irritants traités/mois</t>
  </si>
  <si>
    <t>3 A3 clôturés/30 j</t>
  </si>
  <si>
    <t>Maintenance</t>
  </si>
  <si>
    <t>A3 PDCA actif</t>
  </si>
  <si>
    <t>Gains récurrents</t>
  </si>
  <si>
    <t>Tableau de bord — Obeya</t>
  </si>
  <si>
    <t>Obeya</t>
  </si>
  <si>
    <t>Site/Zone</t>
  </si>
  <si>
    <t>Manager</t>
  </si>
  <si>
    <t>Date</t>
  </si>
  <si>
    <t>Nombre</t>
  </si>
</sst>
</file>

<file path=xl/styles.xml><?xml version="1.0" encoding="utf-8"?>
<styleSheet xmlns="http://schemas.openxmlformats.org/spreadsheetml/2006/main">
  <numFmts count="1">
    <numFmt numFmtId="164" formatCode="dd/mm/yyyy"/>
  </numFmts>
  <fonts count="6">
    <font>
      <sz val="11"/>
      <color theme="1"/>
      <name val="Calibri"/>
      <family val="2"/>
      <scheme val="minor"/>
    </font>
    <font>
      <b/>
      <sz val="11"/>
      <color rgb="FF7C3AED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D28D9"/>
        <bgColor indexed="64"/>
      </patternFill>
    </fill>
    <fill>
      <patternFill patternType="solid">
        <fgColor rgb="FF7C3AED"/>
        <bgColor indexed="64"/>
      </patternFill>
    </fill>
    <fill>
      <patternFill patternType="solid">
        <fgColor rgb="FFF3F4F6"/>
        <bgColor indexed="64"/>
      </patternFill>
    </fill>
    <fill>
      <patternFill patternType="solid">
        <fgColor rgb="FFEDE9F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" fontId="0" fillId="0" borderId="1" xfId="0" applyNumberFormat="1" applyBorder="1"/>
    <xf numFmtId="0" fontId="3" fillId="3" borderId="0" xfId="0" applyFont="1" applyFill="1" applyAlignment="1">
      <alignment horizontal="center" vertical="center"/>
    </xf>
    <xf numFmtId="0" fontId="4" fillId="4" borderId="1" xfId="0" applyFont="1" applyFill="1" applyBorder="1"/>
    <xf numFmtId="164" fontId="0" fillId="0" borderId="1" xfId="0" applyNumberFormat="1" applyBorder="1"/>
    <xf numFmtId="0" fontId="5" fillId="5" borderId="1" xfId="0" applyFont="1" applyFill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3">
    <dxf>
      <font>
        <b/>
        <color rgb="FF065F46"/>
      </font>
      <fill>
        <patternFill>
          <bgColor rgb="FFECFDF5"/>
        </patternFill>
      </fill>
    </dxf>
    <dxf>
      <font>
        <b/>
        <color rgb="FF92400E"/>
      </font>
      <fill>
        <patternFill>
          <bgColor rgb="FFFEF9C3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Statuts checklist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Répartition des statuts</c:v>
          </c:tx>
          <c:cat>
            <c:strRef>
              <c:f>Dashboard!$D$4:$D$8</c:f>
              <c:strCache>
                <c:ptCount val="5"/>
                <c:pt idx="0">
                  <c:v>Non démarré</c:v>
                </c:pt>
                <c:pt idx="1">
                  <c:v>En cours</c:v>
                </c:pt>
                <c:pt idx="2">
                  <c:v>À risque</c:v>
                </c:pt>
                <c:pt idx="3">
                  <c:v>Bloqué</c:v>
                </c:pt>
                <c:pt idx="4">
                  <c:v>Terminé</c:v>
                </c:pt>
              </c:strCache>
            </c:strRef>
          </c:cat>
          <c:val>
            <c:numRef>
              <c:f>Dashboard!$E$4:$E$8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firstSliceAng val="0"/>
        <c:holeSize val="50"/>
      </c:doughnutChart>
    </c:plotArea>
    <c:legend>
      <c:legendPos val="b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0</xdr:rowOff>
    </xdr:from>
    <xdr:to>
      <xdr:col>5</xdr:col>
      <xdr:colOff>1200150</xdr:colOff>
      <xdr:row>22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/>
  </sheetViews>
  <sheetFormatPr defaultRowHeight="15"/>
  <cols>
    <col min="1" max="4" width="32.7109375" customWidth="1"/>
  </cols>
  <sheetData>
    <row r="1" spans="1:4">
      <c r="A1" s="1" t="s">
        <v>0</v>
      </c>
    </row>
    <row r="3" spans="1:4">
      <c r="A3" s="2" t="s">
        <v>1</v>
      </c>
      <c r="C3" s="2" t="s">
        <v>7</v>
      </c>
      <c r="D3" s="3">
        <f>OFFSET(B3,0,0,COUNTA(B3:B13))</f>
        <v>0</v>
      </c>
    </row>
    <row r="4" spans="1:4">
      <c r="B4" s="3" t="s">
        <v>2</v>
      </c>
    </row>
    <row r="5" spans="1:4">
      <c r="B5" s="3" t="s">
        <v>3</v>
      </c>
    </row>
    <row r="6" spans="1:4">
      <c r="B6" s="3" t="s">
        <v>4</v>
      </c>
    </row>
    <row r="7" spans="1:4">
      <c r="B7" s="3" t="s">
        <v>5</v>
      </c>
    </row>
    <row r="8" spans="1:4">
      <c r="B8" s="3" t="s">
        <v>6</v>
      </c>
    </row>
    <row r="11" spans="1:4">
      <c r="A11" s="2" t="s">
        <v>8</v>
      </c>
      <c r="C11" s="2" t="s">
        <v>7</v>
      </c>
      <c r="D11" s="3">
        <f>OFFSET(B11,0,0,COUNTA(B11:B22))</f>
        <v>0</v>
      </c>
    </row>
    <row r="12" spans="1:4">
      <c r="B12" s="3" t="s">
        <v>9</v>
      </c>
    </row>
    <row r="13" spans="1:4">
      <c r="B13" s="3" t="s">
        <v>10</v>
      </c>
    </row>
    <row r="14" spans="1:4">
      <c r="B14" s="3" t="s">
        <v>11</v>
      </c>
    </row>
    <row r="15" spans="1:4">
      <c r="B15" s="3" t="s">
        <v>12</v>
      </c>
    </row>
    <row r="16" spans="1:4">
      <c r="B16" s="3" t="s">
        <v>13</v>
      </c>
    </row>
    <row r="17" spans="1:4">
      <c r="B17" s="3" t="s">
        <v>14</v>
      </c>
    </row>
    <row r="20" spans="1:4">
      <c r="A20" s="2" t="s">
        <v>15</v>
      </c>
      <c r="C20" s="2" t="s">
        <v>7</v>
      </c>
      <c r="D20" s="3">
        <f>OFFSET(B20,0,0,COUNTA(B20:B31))</f>
        <v>0</v>
      </c>
    </row>
    <row r="21" spans="1:4">
      <c r="B21" s="3" t="s">
        <v>16</v>
      </c>
    </row>
    <row r="22" spans="1:4">
      <c r="B22" s="3" t="s">
        <v>17</v>
      </c>
    </row>
    <row r="23" spans="1:4">
      <c r="B23" s="3" t="s">
        <v>18</v>
      </c>
    </row>
    <row r="24" spans="1:4">
      <c r="B24" s="3" t="s">
        <v>19</v>
      </c>
    </row>
    <row r="25" spans="1:4">
      <c r="B25" s="3" t="s">
        <v>20</v>
      </c>
    </row>
    <row r="26" spans="1:4">
      <c r="B26" s="3" t="s">
        <v>21</v>
      </c>
    </row>
    <row r="29" spans="1:4">
      <c r="A29" s="2" t="s">
        <v>22</v>
      </c>
      <c r="C29" s="2" t="s">
        <v>7</v>
      </c>
      <c r="D29" s="3">
        <f>OFFSET(B29,0,0,COUNTA(B29:B38))</f>
        <v>0</v>
      </c>
    </row>
    <row r="30" spans="1:4">
      <c r="B30" s="3" t="s">
        <v>23</v>
      </c>
    </row>
    <row r="31" spans="1:4">
      <c r="B31" s="3" t="s">
        <v>24</v>
      </c>
    </row>
    <row r="32" spans="1:4">
      <c r="B32" s="3" t="s">
        <v>25</v>
      </c>
    </row>
    <row r="33" spans="1:4">
      <c r="B33" s="3" t="s">
        <v>26</v>
      </c>
    </row>
    <row r="36" spans="1:4">
      <c r="A36" s="2" t="s">
        <v>27</v>
      </c>
      <c r="C36" s="2" t="s">
        <v>7</v>
      </c>
      <c r="D36" s="3">
        <f>OFFSET(B36,0,0,COUNTA(B36:B44))</f>
        <v>0</v>
      </c>
    </row>
    <row r="37" spans="1:4">
      <c r="B37" s="3" t="s">
        <v>28</v>
      </c>
    </row>
    <row r="38" spans="1:4">
      <c r="B38" s="3" t="s">
        <v>29</v>
      </c>
    </row>
    <row r="39" spans="1:4">
      <c r="B39" s="3" t="s">
        <v>30</v>
      </c>
    </row>
    <row r="42" spans="1:4">
      <c r="A42" s="1" t="s">
        <v>31</v>
      </c>
    </row>
    <row r="43" spans="1:4">
      <c r="A43" s="3" t="s">
        <v>32</v>
      </c>
      <c r="B43" s="4">
        <v>0</v>
      </c>
    </row>
    <row r="44" spans="1:4">
      <c r="A44" s="3" t="s">
        <v>33</v>
      </c>
      <c r="B44" s="4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69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/>
    </sheetView>
  </sheetViews>
  <sheetFormatPr defaultRowHeight="15"/>
  <cols>
    <col min="1" max="1" width="6.7109375" customWidth="1"/>
    <col min="2" max="3" width="22.7109375" customWidth="1"/>
    <col min="4" max="4" width="42.7109375" customWidth="1"/>
    <col min="5" max="5" width="40.7109375" customWidth="1"/>
    <col min="6" max="7" width="18.7109375" customWidth="1"/>
    <col min="8" max="8" width="12.7109375" customWidth="1"/>
    <col min="9" max="9" width="22.7109375" customWidth="1"/>
    <col min="10" max="11" width="12.7109375" customWidth="1"/>
    <col min="12" max="12" width="14.7109375" customWidth="1"/>
    <col min="13" max="13" width="12.7109375" customWidth="1"/>
    <col min="14" max="14" width="10.7109375" customWidth="1"/>
    <col min="15" max="15" width="28.7109375" customWidth="1"/>
    <col min="16" max="17" width="36.7109375" customWidth="1"/>
  </cols>
  <sheetData>
    <row r="1" spans="1:17" ht="30" customHeight="1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>
      <c r="A2" s="6" t="s">
        <v>35</v>
      </c>
      <c r="B2" s="3" t="s">
        <v>36</v>
      </c>
      <c r="D2" s="6" t="s">
        <v>37</v>
      </c>
      <c r="E2" s="3" t="s">
        <v>38</v>
      </c>
      <c r="G2" s="6" t="s">
        <v>39</v>
      </c>
      <c r="H2" s="3" t="s">
        <v>40</v>
      </c>
      <c r="J2" s="6" t="s">
        <v>41</v>
      </c>
      <c r="K2" s="7">
        <v>45906.17703471973</v>
      </c>
    </row>
    <row r="4" spans="1:17">
      <c r="A4" s="6" t="s">
        <v>42</v>
      </c>
      <c r="B4" s="8">
        <f>COUNTA(A9:A68)</f>
        <v>0</v>
      </c>
      <c r="D4" s="6" t="s">
        <v>43</v>
      </c>
      <c r="E4" s="8">
        <f>COUNTIF(L9:L68,"Terminé")</f>
        <v>0</v>
      </c>
      <c r="G4" s="6" t="s">
        <v>44</v>
      </c>
      <c r="H4" s="8">
        <f>COUNTIF(L9:L68,"Bloqué")</f>
        <v>0</v>
      </c>
      <c r="J4" s="6" t="s">
        <v>4</v>
      </c>
      <c r="K4" s="8">
        <f>COUNTIF(L9:L68,"À risque")</f>
        <v>0</v>
      </c>
      <c r="M4" s="6" t="s">
        <v>45</v>
      </c>
      <c r="N4" s="8">
        <f>SUMPRODUCT(--(L9:L68&lt;&gt;"Terminé"),--(K9:K68&lt;&gt;""),--(K9:K68&lt;TODAY()-JoursDeGrace))</f>
        <v>0</v>
      </c>
    </row>
    <row r="6" spans="1:17">
      <c r="A6" s="6" t="s">
        <v>46</v>
      </c>
      <c r="B6" s="8">
        <f>IFERROR((COUNTIF(K9:K68,"&lt;&gt;")-SUMPRODUCT(--(L9:L68&lt;&gt;"Terminé"),--(K9:K68&lt;&gt;""),--(K9:K68&lt;TODAY()-JoursDeGrace)))/COUNTIF(K9:K68,"&lt;&gt;"),0)</f>
        <v>0</v>
      </c>
      <c r="D6" s="6" t="s">
        <v>47</v>
      </c>
      <c r="E6" s="8">
        <f>IFERROR(AVERAGEIF(M9:M68,"&gt;=0",M9:M68)/100,0)</f>
        <v>0</v>
      </c>
    </row>
    <row r="9" spans="1:17">
      <c r="A9" s="2" t="s">
        <v>48</v>
      </c>
      <c r="B9" s="2" t="s">
        <v>8</v>
      </c>
      <c r="C9" s="2" t="s">
        <v>49</v>
      </c>
      <c r="D9" s="2" t="s">
        <v>50</v>
      </c>
      <c r="E9" s="2" t="s">
        <v>51</v>
      </c>
      <c r="F9" s="2" t="s">
        <v>52</v>
      </c>
      <c r="G9" s="2" t="s">
        <v>53</v>
      </c>
      <c r="H9" s="2" t="s">
        <v>22</v>
      </c>
      <c r="I9" s="2" t="s">
        <v>54</v>
      </c>
      <c r="J9" s="2" t="s">
        <v>55</v>
      </c>
      <c r="K9" s="2" t="s">
        <v>56</v>
      </c>
      <c r="L9" s="2" t="s">
        <v>1</v>
      </c>
      <c r="M9" s="2" t="s">
        <v>57</v>
      </c>
      <c r="N9" s="2" t="s">
        <v>58</v>
      </c>
      <c r="O9" s="2" t="s">
        <v>59</v>
      </c>
      <c r="P9" s="2" t="s">
        <v>60</v>
      </c>
      <c r="Q9" s="2" t="s">
        <v>61</v>
      </c>
    </row>
    <row r="10" spans="1:17">
      <c r="A10" s="4">
        <v>1</v>
      </c>
      <c r="B10" s="3" t="s">
        <v>9</v>
      </c>
      <c r="C10" s="3" t="s">
        <v>16</v>
      </c>
      <c r="D10" s="9" t="s">
        <v>62</v>
      </c>
      <c r="E10" s="9" t="s">
        <v>63</v>
      </c>
      <c r="F10" s="3" t="s">
        <v>64</v>
      </c>
      <c r="G10" s="3" t="s">
        <v>65</v>
      </c>
      <c r="H10" s="3" t="s">
        <v>25</v>
      </c>
      <c r="I10" s="9"/>
      <c r="J10" s="7">
        <v>45886</v>
      </c>
      <c r="K10" s="7">
        <v>45896</v>
      </c>
      <c r="L10" s="3" t="s">
        <v>6</v>
      </c>
      <c r="M10" s="4">
        <v>100</v>
      </c>
      <c r="N10" s="3" t="s">
        <v>28</v>
      </c>
      <c r="O10" s="9" t="s">
        <v>66</v>
      </c>
      <c r="P10" s="9" t="s">
        <v>67</v>
      </c>
      <c r="Q10" s="9"/>
    </row>
    <row r="11" spans="1:17">
      <c r="A11" s="4">
        <v>2</v>
      </c>
      <c r="B11" s="3" t="s">
        <v>10</v>
      </c>
      <c r="C11" s="3" t="s">
        <v>17</v>
      </c>
      <c r="D11" s="9" t="s">
        <v>68</v>
      </c>
      <c r="E11" s="9" t="s">
        <v>69</v>
      </c>
      <c r="F11" s="3" t="s">
        <v>70</v>
      </c>
      <c r="G11" s="3" t="s">
        <v>71</v>
      </c>
      <c r="H11" s="3" t="s">
        <v>25</v>
      </c>
      <c r="I11" s="9"/>
      <c r="J11" s="7">
        <v>45894</v>
      </c>
      <c r="K11" s="7">
        <v>45904</v>
      </c>
      <c r="L11" s="3" t="s">
        <v>3</v>
      </c>
      <c r="M11" s="4">
        <v>70</v>
      </c>
      <c r="N11" s="3" t="s">
        <v>28</v>
      </c>
      <c r="O11" s="9" t="s">
        <v>72</v>
      </c>
      <c r="P11" s="9" t="s">
        <v>73</v>
      </c>
      <c r="Q11" s="9"/>
    </row>
    <row r="12" spans="1:17">
      <c r="A12" s="4">
        <v>3</v>
      </c>
      <c r="B12" s="3" t="s">
        <v>10</v>
      </c>
      <c r="C12" s="3" t="s">
        <v>18</v>
      </c>
      <c r="D12" s="9" t="s">
        <v>74</v>
      </c>
      <c r="E12" s="9" t="s">
        <v>75</v>
      </c>
      <c r="F12" s="3" t="s">
        <v>65</v>
      </c>
      <c r="G12" s="3" t="s">
        <v>76</v>
      </c>
      <c r="H12" s="3" t="s">
        <v>24</v>
      </c>
      <c r="I12" s="9"/>
      <c r="J12" s="7">
        <v>45898</v>
      </c>
      <c r="K12" s="7">
        <v>45911</v>
      </c>
      <c r="L12" s="3" t="s">
        <v>4</v>
      </c>
      <c r="M12" s="4">
        <v>40</v>
      </c>
      <c r="N12" s="3" t="s">
        <v>29</v>
      </c>
      <c r="O12" s="9" t="s">
        <v>77</v>
      </c>
      <c r="P12" s="9" t="s">
        <v>78</v>
      </c>
      <c r="Q12" s="9"/>
    </row>
    <row r="13" spans="1:17">
      <c r="A13" s="4">
        <v>4</v>
      </c>
      <c r="B13" s="3" t="s">
        <v>11</v>
      </c>
      <c r="C13" s="3" t="s">
        <v>20</v>
      </c>
      <c r="D13" s="9" t="s">
        <v>79</v>
      </c>
      <c r="E13" s="9" t="s">
        <v>80</v>
      </c>
      <c r="F13" s="3" t="s">
        <v>81</v>
      </c>
      <c r="G13" s="3" t="s">
        <v>82</v>
      </c>
      <c r="H13" s="3" t="s">
        <v>25</v>
      </c>
      <c r="I13" s="9"/>
      <c r="J13" s="7">
        <v>45899</v>
      </c>
      <c r="K13" s="7">
        <v>45907</v>
      </c>
      <c r="L13" s="3" t="s">
        <v>3</v>
      </c>
      <c r="M13" s="4">
        <v>60</v>
      </c>
      <c r="N13" s="3" t="s">
        <v>28</v>
      </c>
      <c r="O13" s="9" t="s">
        <v>83</v>
      </c>
      <c r="P13" s="9" t="s">
        <v>84</v>
      </c>
      <c r="Q13" s="9"/>
    </row>
    <row r="14" spans="1:17">
      <c r="A14" s="4">
        <v>5</v>
      </c>
      <c r="B14" s="3" t="s">
        <v>11</v>
      </c>
      <c r="C14" s="3" t="s">
        <v>19</v>
      </c>
      <c r="D14" s="9" t="s">
        <v>85</v>
      </c>
      <c r="E14" s="9" t="s">
        <v>86</v>
      </c>
      <c r="F14" s="3" t="s">
        <v>71</v>
      </c>
      <c r="G14" s="3" t="s">
        <v>87</v>
      </c>
      <c r="H14" s="3" t="s">
        <v>24</v>
      </c>
      <c r="I14" s="9"/>
      <c r="J14" s="7">
        <v>45900</v>
      </c>
      <c r="K14" s="7">
        <v>45909</v>
      </c>
      <c r="L14" s="3" t="s">
        <v>3</v>
      </c>
      <c r="M14" s="4">
        <v>50</v>
      </c>
      <c r="N14" s="3" t="s">
        <v>29</v>
      </c>
      <c r="O14" s="9" t="s">
        <v>88</v>
      </c>
      <c r="P14" s="9" t="s">
        <v>89</v>
      </c>
      <c r="Q14" s="9"/>
    </row>
    <row r="15" spans="1:17">
      <c r="A15" s="4">
        <v>6</v>
      </c>
      <c r="B15" s="3" t="s">
        <v>12</v>
      </c>
      <c r="C15" s="3" t="s">
        <v>21</v>
      </c>
      <c r="D15" s="9" t="s">
        <v>90</v>
      </c>
      <c r="E15" s="9" t="s">
        <v>91</v>
      </c>
      <c r="F15" s="3" t="s">
        <v>81</v>
      </c>
      <c r="G15" s="3" t="s">
        <v>92</v>
      </c>
      <c r="H15" s="3" t="s">
        <v>25</v>
      </c>
      <c r="I15" s="9" t="s">
        <v>93</v>
      </c>
      <c r="J15" s="7">
        <v>45904</v>
      </c>
      <c r="K15" s="7">
        <v>45916</v>
      </c>
      <c r="L15" s="3" t="s">
        <v>2</v>
      </c>
      <c r="M15" s="4">
        <v>0</v>
      </c>
      <c r="N15" s="3" t="s">
        <v>29</v>
      </c>
      <c r="O15" s="9" t="s">
        <v>94</v>
      </c>
      <c r="P15" s="9"/>
      <c r="Q15" s="9"/>
    </row>
    <row r="16" spans="1:17">
      <c r="A16" s="4">
        <v>7</v>
      </c>
      <c r="B16" s="3" t="s">
        <v>12</v>
      </c>
      <c r="C16" s="3" t="s">
        <v>17</v>
      </c>
      <c r="D16" s="9" t="s">
        <v>95</v>
      </c>
      <c r="E16" s="9" t="s">
        <v>96</v>
      </c>
      <c r="F16" s="3" t="s">
        <v>97</v>
      </c>
      <c r="G16" s="3" t="s">
        <v>70</v>
      </c>
      <c r="H16" s="3" t="s">
        <v>24</v>
      </c>
      <c r="I16" s="9" t="s">
        <v>98</v>
      </c>
      <c r="J16" s="7">
        <v>45905</v>
      </c>
      <c r="K16" s="7">
        <v>45920</v>
      </c>
      <c r="L16" s="3" t="s">
        <v>2</v>
      </c>
      <c r="M16" s="4">
        <v>0</v>
      </c>
      <c r="N16" s="3" t="s">
        <v>29</v>
      </c>
      <c r="O16" s="9" t="s">
        <v>99</v>
      </c>
      <c r="P16" s="9"/>
      <c r="Q16" s="9"/>
    </row>
    <row r="17" spans="1:17">
      <c r="A17" s="4">
        <v>8</v>
      </c>
      <c r="B17" s="3" t="s">
        <v>13</v>
      </c>
      <c r="C17" s="3" t="s">
        <v>20</v>
      </c>
      <c r="D17" s="9" t="s">
        <v>100</v>
      </c>
      <c r="E17" s="9" t="s">
        <v>101</v>
      </c>
      <c r="F17" s="3" t="s">
        <v>65</v>
      </c>
      <c r="G17" s="3" t="s">
        <v>102</v>
      </c>
      <c r="H17" s="3" t="s">
        <v>23</v>
      </c>
      <c r="I17" s="9"/>
      <c r="J17" s="7">
        <v>45906</v>
      </c>
      <c r="K17" s="7">
        <v>45913</v>
      </c>
      <c r="L17" s="3" t="s">
        <v>3</v>
      </c>
      <c r="M17" s="4">
        <v>20</v>
      </c>
      <c r="N17" s="3" t="s">
        <v>29</v>
      </c>
      <c r="O17" s="9" t="s">
        <v>103</v>
      </c>
      <c r="P17" s="9"/>
      <c r="Q17" s="9"/>
    </row>
    <row r="18" spans="1:17">
      <c r="A18" s="4">
        <v>9</v>
      </c>
      <c r="B18" s="3" t="s">
        <v>14</v>
      </c>
      <c r="C18" s="3" t="s">
        <v>19</v>
      </c>
      <c r="D18" s="9" t="s">
        <v>104</v>
      </c>
      <c r="E18" s="9" t="s">
        <v>105</v>
      </c>
      <c r="F18" s="3" t="s">
        <v>87</v>
      </c>
      <c r="G18" s="3" t="s">
        <v>106</v>
      </c>
      <c r="H18" s="3" t="s">
        <v>25</v>
      </c>
      <c r="I18" s="9" t="s">
        <v>107</v>
      </c>
      <c r="J18" s="7">
        <v>45907</v>
      </c>
      <c r="K18" s="7">
        <v>45937</v>
      </c>
      <c r="L18" s="3" t="s">
        <v>4</v>
      </c>
      <c r="M18" s="4">
        <v>10</v>
      </c>
      <c r="N18" s="3" t="s">
        <v>29</v>
      </c>
      <c r="O18" s="9" t="s">
        <v>108</v>
      </c>
      <c r="P18" s="9"/>
      <c r="Q18" s="9"/>
    </row>
    <row r="19" spans="1:17">
      <c r="A19" s="4">
        <v>10</v>
      </c>
      <c r="B19" s="3"/>
      <c r="C19" s="3"/>
      <c r="D19" s="9"/>
      <c r="E19" s="9"/>
      <c r="F19" s="3"/>
      <c r="G19" s="3"/>
      <c r="H19" s="3"/>
      <c r="I19" s="9"/>
      <c r="J19" s="7"/>
      <c r="K19" s="7"/>
      <c r="L19" s="3"/>
      <c r="M19" s="4">
        <v>0</v>
      </c>
      <c r="N19" s="3"/>
      <c r="O19" s="9"/>
      <c r="P19" s="9"/>
      <c r="Q19" s="9"/>
    </row>
    <row r="20" spans="1:17">
      <c r="A20" s="4">
        <v>11</v>
      </c>
      <c r="B20" s="3"/>
      <c r="C20" s="3"/>
      <c r="D20" s="9"/>
      <c r="E20" s="9"/>
      <c r="F20" s="3"/>
      <c r="G20" s="3"/>
      <c r="H20" s="3"/>
      <c r="I20" s="9"/>
      <c r="J20" s="7"/>
      <c r="K20" s="7"/>
      <c r="L20" s="3"/>
      <c r="M20" s="4">
        <v>0</v>
      </c>
      <c r="N20" s="3"/>
      <c r="O20" s="9"/>
      <c r="P20" s="9"/>
      <c r="Q20" s="9"/>
    </row>
    <row r="21" spans="1:17">
      <c r="A21" s="4">
        <v>12</v>
      </c>
      <c r="B21" s="3"/>
      <c r="C21" s="3"/>
      <c r="D21" s="9"/>
      <c r="E21" s="9"/>
      <c r="F21" s="3"/>
      <c r="G21" s="3"/>
      <c r="H21" s="3"/>
      <c r="I21" s="9"/>
      <c r="J21" s="7"/>
      <c r="K21" s="7"/>
      <c r="L21" s="3"/>
      <c r="M21" s="4">
        <v>0</v>
      </c>
      <c r="N21" s="3"/>
      <c r="O21" s="9"/>
      <c r="P21" s="9"/>
      <c r="Q21" s="9"/>
    </row>
    <row r="22" spans="1:17">
      <c r="A22" s="4">
        <v>13</v>
      </c>
      <c r="B22" s="3"/>
      <c r="C22" s="3"/>
      <c r="D22" s="9"/>
      <c r="E22" s="9"/>
      <c r="F22" s="3"/>
      <c r="G22" s="3"/>
      <c r="H22" s="3"/>
      <c r="I22" s="9"/>
      <c r="J22" s="7"/>
      <c r="K22" s="7"/>
      <c r="L22" s="3"/>
      <c r="M22" s="4">
        <v>0</v>
      </c>
      <c r="N22" s="3"/>
      <c r="O22" s="9"/>
      <c r="P22" s="9"/>
      <c r="Q22" s="9"/>
    </row>
    <row r="23" spans="1:17">
      <c r="A23" s="4">
        <v>14</v>
      </c>
      <c r="B23" s="3"/>
      <c r="C23" s="3"/>
      <c r="D23" s="9"/>
      <c r="E23" s="9"/>
      <c r="F23" s="3"/>
      <c r="G23" s="3"/>
      <c r="H23" s="3"/>
      <c r="I23" s="9"/>
      <c r="J23" s="7"/>
      <c r="K23" s="7"/>
      <c r="L23" s="3"/>
      <c r="M23" s="4">
        <v>0</v>
      </c>
      <c r="N23" s="3"/>
      <c r="O23" s="9"/>
      <c r="P23" s="9"/>
      <c r="Q23" s="9"/>
    </row>
    <row r="24" spans="1:17">
      <c r="A24" s="4">
        <v>15</v>
      </c>
      <c r="B24" s="3"/>
      <c r="C24" s="3"/>
      <c r="D24" s="9"/>
      <c r="E24" s="9"/>
      <c r="F24" s="3"/>
      <c r="G24" s="3"/>
      <c r="H24" s="3"/>
      <c r="I24" s="9"/>
      <c r="J24" s="7"/>
      <c r="K24" s="7"/>
      <c r="L24" s="3"/>
      <c r="M24" s="4">
        <v>0</v>
      </c>
      <c r="N24" s="3"/>
      <c r="O24" s="9"/>
      <c r="P24" s="9"/>
      <c r="Q24" s="9"/>
    </row>
    <row r="25" spans="1:17">
      <c r="A25" s="4">
        <v>16</v>
      </c>
      <c r="B25" s="3"/>
      <c r="C25" s="3"/>
      <c r="D25" s="9"/>
      <c r="E25" s="9"/>
      <c r="F25" s="3"/>
      <c r="G25" s="3"/>
      <c r="H25" s="3"/>
      <c r="I25" s="9"/>
      <c r="J25" s="7"/>
      <c r="K25" s="7"/>
      <c r="L25" s="3"/>
      <c r="M25" s="4">
        <v>0</v>
      </c>
      <c r="N25" s="3"/>
      <c r="O25" s="9"/>
      <c r="P25" s="9"/>
      <c r="Q25" s="9"/>
    </row>
    <row r="26" spans="1:17">
      <c r="A26" s="4">
        <v>17</v>
      </c>
      <c r="B26" s="3"/>
      <c r="C26" s="3"/>
      <c r="D26" s="9"/>
      <c r="E26" s="9"/>
      <c r="F26" s="3"/>
      <c r="G26" s="3"/>
      <c r="H26" s="3"/>
      <c r="I26" s="9"/>
      <c r="J26" s="7"/>
      <c r="K26" s="7"/>
      <c r="L26" s="3"/>
      <c r="M26" s="4">
        <v>0</v>
      </c>
      <c r="N26" s="3"/>
      <c r="O26" s="9"/>
      <c r="P26" s="9"/>
      <c r="Q26" s="9"/>
    </row>
    <row r="27" spans="1:17">
      <c r="A27" s="4">
        <v>18</v>
      </c>
      <c r="B27" s="3"/>
      <c r="C27" s="3"/>
      <c r="D27" s="9"/>
      <c r="E27" s="9"/>
      <c r="F27" s="3"/>
      <c r="G27" s="3"/>
      <c r="H27" s="3"/>
      <c r="I27" s="9"/>
      <c r="J27" s="7"/>
      <c r="K27" s="7"/>
      <c r="L27" s="3"/>
      <c r="M27" s="4">
        <v>0</v>
      </c>
      <c r="N27" s="3"/>
      <c r="O27" s="9"/>
      <c r="P27" s="9"/>
      <c r="Q27" s="9"/>
    </row>
    <row r="28" spans="1:17">
      <c r="A28" s="4">
        <v>19</v>
      </c>
      <c r="B28" s="3"/>
      <c r="C28" s="3"/>
      <c r="D28" s="9"/>
      <c r="E28" s="9"/>
      <c r="F28" s="3"/>
      <c r="G28" s="3"/>
      <c r="H28" s="3"/>
      <c r="I28" s="9"/>
      <c r="J28" s="7"/>
      <c r="K28" s="7"/>
      <c r="L28" s="3"/>
      <c r="M28" s="4">
        <v>0</v>
      </c>
      <c r="N28" s="3"/>
      <c r="O28" s="9"/>
      <c r="P28" s="9"/>
      <c r="Q28" s="9"/>
    </row>
    <row r="29" spans="1:17">
      <c r="A29" s="4">
        <v>20</v>
      </c>
      <c r="B29" s="3"/>
      <c r="C29" s="3"/>
      <c r="D29" s="9"/>
      <c r="E29" s="9"/>
      <c r="F29" s="3"/>
      <c r="G29" s="3"/>
      <c r="H29" s="3"/>
      <c r="I29" s="9"/>
      <c r="J29" s="7"/>
      <c r="K29" s="7"/>
      <c r="L29" s="3"/>
      <c r="M29" s="4">
        <v>0</v>
      </c>
      <c r="N29" s="3"/>
      <c r="O29" s="9"/>
      <c r="P29" s="9"/>
      <c r="Q29" s="9"/>
    </row>
    <row r="30" spans="1:17">
      <c r="A30" s="4">
        <v>21</v>
      </c>
      <c r="B30" s="3"/>
      <c r="C30" s="3"/>
      <c r="D30" s="9"/>
      <c r="E30" s="9"/>
      <c r="F30" s="3"/>
      <c r="G30" s="3"/>
      <c r="H30" s="3"/>
      <c r="I30" s="9"/>
      <c r="J30" s="7"/>
      <c r="K30" s="7"/>
      <c r="L30" s="3"/>
      <c r="M30" s="4">
        <v>0</v>
      </c>
      <c r="N30" s="3"/>
      <c r="O30" s="9"/>
      <c r="P30" s="9"/>
      <c r="Q30" s="9"/>
    </row>
    <row r="31" spans="1:17">
      <c r="A31" s="4">
        <v>22</v>
      </c>
      <c r="B31" s="3"/>
      <c r="C31" s="3"/>
      <c r="D31" s="9"/>
      <c r="E31" s="9"/>
      <c r="F31" s="3"/>
      <c r="G31" s="3"/>
      <c r="H31" s="3"/>
      <c r="I31" s="9"/>
      <c r="J31" s="7"/>
      <c r="K31" s="7"/>
      <c r="L31" s="3"/>
      <c r="M31" s="4">
        <v>0</v>
      </c>
      <c r="N31" s="3"/>
      <c r="O31" s="9"/>
      <c r="P31" s="9"/>
      <c r="Q31" s="9"/>
    </row>
    <row r="32" spans="1:17">
      <c r="A32" s="4">
        <v>23</v>
      </c>
      <c r="B32" s="3"/>
      <c r="C32" s="3"/>
      <c r="D32" s="9"/>
      <c r="E32" s="9"/>
      <c r="F32" s="3"/>
      <c r="G32" s="3"/>
      <c r="H32" s="3"/>
      <c r="I32" s="9"/>
      <c r="J32" s="7"/>
      <c r="K32" s="7"/>
      <c r="L32" s="3"/>
      <c r="M32" s="4">
        <v>0</v>
      </c>
      <c r="N32" s="3"/>
      <c r="O32" s="9"/>
      <c r="P32" s="9"/>
      <c r="Q32" s="9"/>
    </row>
    <row r="33" spans="1:17">
      <c r="A33" s="4">
        <v>24</v>
      </c>
      <c r="B33" s="3"/>
      <c r="C33" s="3"/>
      <c r="D33" s="9"/>
      <c r="E33" s="9"/>
      <c r="F33" s="3"/>
      <c r="G33" s="3"/>
      <c r="H33" s="3"/>
      <c r="I33" s="9"/>
      <c r="J33" s="7"/>
      <c r="K33" s="7"/>
      <c r="L33" s="3"/>
      <c r="M33" s="4">
        <v>0</v>
      </c>
      <c r="N33" s="3"/>
      <c r="O33" s="9"/>
      <c r="P33" s="9"/>
      <c r="Q33" s="9"/>
    </row>
    <row r="34" spans="1:17">
      <c r="A34" s="4">
        <v>25</v>
      </c>
      <c r="B34" s="3"/>
      <c r="C34" s="3"/>
      <c r="D34" s="9"/>
      <c r="E34" s="9"/>
      <c r="F34" s="3"/>
      <c r="G34" s="3"/>
      <c r="H34" s="3"/>
      <c r="I34" s="9"/>
      <c r="J34" s="7"/>
      <c r="K34" s="7"/>
      <c r="L34" s="3"/>
      <c r="M34" s="4">
        <v>0</v>
      </c>
      <c r="N34" s="3"/>
      <c r="O34" s="9"/>
      <c r="P34" s="9"/>
      <c r="Q34" s="9"/>
    </row>
    <row r="35" spans="1:17">
      <c r="A35" s="4">
        <v>26</v>
      </c>
      <c r="B35" s="3"/>
      <c r="C35" s="3"/>
      <c r="D35" s="9"/>
      <c r="E35" s="9"/>
      <c r="F35" s="3"/>
      <c r="G35" s="3"/>
      <c r="H35" s="3"/>
      <c r="I35" s="9"/>
      <c r="J35" s="7"/>
      <c r="K35" s="7"/>
      <c r="L35" s="3"/>
      <c r="M35" s="4">
        <v>0</v>
      </c>
      <c r="N35" s="3"/>
      <c r="O35" s="9"/>
      <c r="P35" s="9"/>
      <c r="Q35" s="9"/>
    </row>
    <row r="36" spans="1:17">
      <c r="A36" s="4">
        <v>27</v>
      </c>
      <c r="B36" s="3"/>
      <c r="C36" s="3"/>
      <c r="D36" s="9"/>
      <c r="E36" s="9"/>
      <c r="F36" s="3"/>
      <c r="G36" s="3"/>
      <c r="H36" s="3"/>
      <c r="I36" s="9"/>
      <c r="J36" s="7"/>
      <c r="K36" s="7"/>
      <c r="L36" s="3"/>
      <c r="M36" s="4">
        <v>0</v>
      </c>
      <c r="N36" s="3"/>
      <c r="O36" s="9"/>
      <c r="P36" s="9"/>
      <c r="Q36" s="9"/>
    </row>
    <row r="37" spans="1:17">
      <c r="A37" s="4">
        <v>28</v>
      </c>
      <c r="B37" s="3"/>
      <c r="C37" s="3"/>
      <c r="D37" s="9"/>
      <c r="E37" s="9"/>
      <c r="F37" s="3"/>
      <c r="G37" s="3"/>
      <c r="H37" s="3"/>
      <c r="I37" s="9"/>
      <c r="J37" s="7"/>
      <c r="K37" s="7"/>
      <c r="L37" s="3"/>
      <c r="M37" s="4">
        <v>0</v>
      </c>
      <c r="N37" s="3"/>
      <c r="O37" s="9"/>
      <c r="P37" s="9"/>
      <c r="Q37" s="9"/>
    </row>
    <row r="38" spans="1:17">
      <c r="A38" s="4">
        <v>29</v>
      </c>
      <c r="B38" s="3"/>
      <c r="C38" s="3"/>
      <c r="D38" s="9"/>
      <c r="E38" s="9"/>
      <c r="F38" s="3"/>
      <c r="G38" s="3"/>
      <c r="H38" s="3"/>
      <c r="I38" s="9"/>
      <c r="J38" s="7"/>
      <c r="K38" s="7"/>
      <c r="L38" s="3"/>
      <c r="M38" s="4">
        <v>0</v>
      </c>
      <c r="N38" s="3"/>
      <c r="O38" s="9"/>
      <c r="P38" s="9"/>
      <c r="Q38" s="9"/>
    </row>
    <row r="39" spans="1:17">
      <c r="A39" s="4">
        <v>30</v>
      </c>
      <c r="B39" s="3"/>
      <c r="C39" s="3"/>
      <c r="D39" s="9"/>
      <c r="E39" s="9"/>
      <c r="F39" s="3"/>
      <c r="G39" s="3"/>
      <c r="H39" s="3"/>
      <c r="I39" s="9"/>
      <c r="J39" s="7"/>
      <c r="K39" s="7"/>
      <c r="L39" s="3"/>
      <c r="M39" s="4">
        <v>0</v>
      </c>
      <c r="N39" s="3"/>
      <c r="O39" s="9"/>
      <c r="P39" s="9"/>
      <c r="Q39" s="9"/>
    </row>
    <row r="40" spans="1:17">
      <c r="A40" s="4">
        <v>31</v>
      </c>
      <c r="B40" s="3"/>
      <c r="C40" s="3"/>
      <c r="D40" s="9"/>
      <c r="E40" s="9"/>
      <c r="F40" s="3"/>
      <c r="G40" s="3"/>
      <c r="H40" s="3"/>
      <c r="I40" s="9"/>
      <c r="J40" s="7"/>
      <c r="K40" s="7"/>
      <c r="L40" s="3"/>
      <c r="M40" s="4">
        <v>0</v>
      </c>
      <c r="N40" s="3"/>
      <c r="O40" s="9"/>
      <c r="P40" s="9"/>
      <c r="Q40" s="9"/>
    </row>
    <row r="41" spans="1:17">
      <c r="A41" s="4">
        <v>32</v>
      </c>
      <c r="B41" s="3"/>
      <c r="C41" s="3"/>
      <c r="D41" s="9"/>
      <c r="E41" s="9"/>
      <c r="F41" s="3"/>
      <c r="G41" s="3"/>
      <c r="H41" s="3"/>
      <c r="I41" s="9"/>
      <c r="J41" s="7"/>
      <c r="K41" s="7"/>
      <c r="L41" s="3"/>
      <c r="M41" s="4">
        <v>0</v>
      </c>
      <c r="N41" s="3"/>
      <c r="O41" s="9"/>
      <c r="P41" s="9"/>
      <c r="Q41" s="9"/>
    </row>
    <row r="42" spans="1:17">
      <c r="A42" s="4">
        <v>33</v>
      </c>
      <c r="B42" s="3"/>
      <c r="C42" s="3"/>
      <c r="D42" s="9"/>
      <c r="E42" s="9"/>
      <c r="F42" s="3"/>
      <c r="G42" s="3"/>
      <c r="H42" s="3"/>
      <c r="I42" s="9"/>
      <c r="J42" s="7"/>
      <c r="K42" s="7"/>
      <c r="L42" s="3"/>
      <c r="M42" s="4">
        <v>0</v>
      </c>
      <c r="N42" s="3"/>
      <c r="O42" s="9"/>
      <c r="P42" s="9"/>
      <c r="Q42" s="9"/>
    </row>
    <row r="43" spans="1:17">
      <c r="A43" s="4">
        <v>34</v>
      </c>
      <c r="B43" s="3"/>
      <c r="C43" s="3"/>
      <c r="D43" s="9"/>
      <c r="E43" s="9"/>
      <c r="F43" s="3"/>
      <c r="G43" s="3"/>
      <c r="H43" s="3"/>
      <c r="I43" s="9"/>
      <c r="J43" s="7"/>
      <c r="K43" s="7"/>
      <c r="L43" s="3"/>
      <c r="M43" s="4">
        <v>0</v>
      </c>
      <c r="N43" s="3"/>
      <c r="O43" s="9"/>
      <c r="P43" s="9"/>
      <c r="Q43" s="9"/>
    </row>
    <row r="44" spans="1:17">
      <c r="A44" s="4">
        <v>35</v>
      </c>
      <c r="B44" s="3"/>
      <c r="C44" s="3"/>
      <c r="D44" s="9"/>
      <c r="E44" s="9"/>
      <c r="F44" s="3"/>
      <c r="G44" s="3"/>
      <c r="H44" s="3"/>
      <c r="I44" s="9"/>
      <c r="J44" s="7"/>
      <c r="K44" s="7"/>
      <c r="L44" s="3"/>
      <c r="M44" s="4">
        <v>0</v>
      </c>
      <c r="N44" s="3"/>
      <c r="O44" s="9"/>
      <c r="P44" s="9"/>
      <c r="Q44" s="9"/>
    </row>
    <row r="45" spans="1:17">
      <c r="A45" s="4">
        <v>36</v>
      </c>
      <c r="B45" s="3"/>
      <c r="C45" s="3"/>
      <c r="D45" s="9"/>
      <c r="E45" s="9"/>
      <c r="F45" s="3"/>
      <c r="G45" s="3"/>
      <c r="H45" s="3"/>
      <c r="I45" s="9"/>
      <c r="J45" s="7"/>
      <c r="K45" s="7"/>
      <c r="L45" s="3"/>
      <c r="M45" s="4">
        <v>0</v>
      </c>
      <c r="N45" s="3"/>
      <c r="O45" s="9"/>
      <c r="P45" s="9"/>
      <c r="Q45" s="9"/>
    </row>
    <row r="46" spans="1:17">
      <c r="A46" s="4">
        <v>37</v>
      </c>
      <c r="B46" s="3"/>
      <c r="C46" s="3"/>
      <c r="D46" s="9"/>
      <c r="E46" s="9"/>
      <c r="F46" s="3"/>
      <c r="G46" s="3"/>
      <c r="H46" s="3"/>
      <c r="I46" s="9"/>
      <c r="J46" s="7"/>
      <c r="K46" s="7"/>
      <c r="L46" s="3"/>
      <c r="M46" s="4">
        <v>0</v>
      </c>
      <c r="N46" s="3"/>
      <c r="O46" s="9"/>
      <c r="P46" s="9"/>
      <c r="Q46" s="9"/>
    </row>
    <row r="47" spans="1:17">
      <c r="A47" s="4">
        <v>38</v>
      </c>
      <c r="B47" s="3"/>
      <c r="C47" s="3"/>
      <c r="D47" s="9"/>
      <c r="E47" s="9"/>
      <c r="F47" s="3"/>
      <c r="G47" s="3"/>
      <c r="H47" s="3"/>
      <c r="I47" s="9"/>
      <c r="J47" s="7"/>
      <c r="K47" s="7"/>
      <c r="L47" s="3"/>
      <c r="M47" s="4">
        <v>0</v>
      </c>
      <c r="N47" s="3"/>
      <c r="O47" s="9"/>
      <c r="P47" s="9"/>
      <c r="Q47" s="9"/>
    </row>
    <row r="48" spans="1:17">
      <c r="A48" s="4">
        <v>39</v>
      </c>
      <c r="B48" s="3"/>
      <c r="C48" s="3"/>
      <c r="D48" s="9"/>
      <c r="E48" s="9"/>
      <c r="F48" s="3"/>
      <c r="G48" s="3"/>
      <c r="H48" s="3"/>
      <c r="I48" s="9"/>
      <c r="J48" s="7"/>
      <c r="K48" s="7"/>
      <c r="L48" s="3"/>
      <c r="M48" s="4">
        <v>0</v>
      </c>
      <c r="N48" s="3"/>
      <c r="O48" s="9"/>
      <c r="P48" s="9"/>
      <c r="Q48" s="9"/>
    </row>
    <row r="49" spans="1:17">
      <c r="A49" s="4">
        <v>40</v>
      </c>
      <c r="B49" s="3"/>
      <c r="C49" s="3"/>
      <c r="D49" s="9"/>
      <c r="E49" s="9"/>
      <c r="F49" s="3"/>
      <c r="G49" s="3"/>
      <c r="H49" s="3"/>
      <c r="I49" s="9"/>
      <c r="J49" s="7"/>
      <c r="K49" s="7"/>
      <c r="L49" s="3"/>
      <c r="M49" s="4">
        <v>0</v>
      </c>
      <c r="N49" s="3"/>
      <c r="O49" s="9"/>
      <c r="P49" s="9"/>
      <c r="Q49" s="9"/>
    </row>
    <row r="50" spans="1:17">
      <c r="A50" s="4">
        <v>41</v>
      </c>
      <c r="B50" s="3"/>
      <c r="C50" s="3"/>
      <c r="D50" s="9"/>
      <c r="E50" s="9"/>
      <c r="F50" s="3"/>
      <c r="G50" s="3"/>
      <c r="H50" s="3"/>
      <c r="I50" s="9"/>
      <c r="J50" s="7"/>
      <c r="K50" s="7"/>
      <c r="L50" s="3"/>
      <c r="M50" s="4">
        <v>0</v>
      </c>
      <c r="N50" s="3"/>
      <c r="O50" s="9"/>
      <c r="P50" s="9"/>
      <c r="Q50" s="9"/>
    </row>
    <row r="51" spans="1:17">
      <c r="A51" s="4">
        <v>42</v>
      </c>
      <c r="B51" s="3"/>
      <c r="C51" s="3"/>
      <c r="D51" s="9"/>
      <c r="E51" s="9"/>
      <c r="F51" s="3"/>
      <c r="G51" s="3"/>
      <c r="H51" s="3"/>
      <c r="I51" s="9"/>
      <c r="J51" s="7"/>
      <c r="K51" s="7"/>
      <c r="L51" s="3"/>
      <c r="M51" s="4">
        <v>0</v>
      </c>
      <c r="N51" s="3"/>
      <c r="O51" s="9"/>
      <c r="P51" s="9"/>
      <c r="Q51" s="9"/>
    </row>
    <row r="52" spans="1:17">
      <c r="A52" s="4">
        <v>43</v>
      </c>
      <c r="B52" s="3"/>
      <c r="C52" s="3"/>
      <c r="D52" s="9"/>
      <c r="E52" s="9"/>
      <c r="F52" s="3"/>
      <c r="G52" s="3"/>
      <c r="H52" s="3"/>
      <c r="I52" s="9"/>
      <c r="J52" s="7"/>
      <c r="K52" s="7"/>
      <c r="L52" s="3"/>
      <c r="M52" s="4">
        <v>0</v>
      </c>
      <c r="N52" s="3"/>
      <c r="O52" s="9"/>
      <c r="P52" s="9"/>
      <c r="Q52" s="9"/>
    </row>
    <row r="53" spans="1:17">
      <c r="A53" s="4">
        <v>44</v>
      </c>
      <c r="B53" s="3"/>
      <c r="C53" s="3"/>
      <c r="D53" s="9"/>
      <c r="E53" s="9"/>
      <c r="F53" s="3"/>
      <c r="G53" s="3"/>
      <c r="H53" s="3"/>
      <c r="I53" s="9"/>
      <c r="J53" s="7"/>
      <c r="K53" s="7"/>
      <c r="L53" s="3"/>
      <c r="M53" s="4">
        <v>0</v>
      </c>
      <c r="N53" s="3"/>
      <c r="O53" s="9"/>
      <c r="P53" s="9"/>
      <c r="Q53" s="9"/>
    </row>
    <row r="54" spans="1:17">
      <c r="A54" s="4">
        <v>45</v>
      </c>
      <c r="B54" s="3"/>
      <c r="C54" s="3"/>
      <c r="D54" s="9"/>
      <c r="E54" s="9"/>
      <c r="F54" s="3"/>
      <c r="G54" s="3"/>
      <c r="H54" s="3"/>
      <c r="I54" s="9"/>
      <c r="J54" s="7"/>
      <c r="K54" s="7"/>
      <c r="L54" s="3"/>
      <c r="M54" s="4">
        <v>0</v>
      </c>
      <c r="N54" s="3"/>
      <c r="O54" s="9"/>
      <c r="P54" s="9"/>
      <c r="Q54" s="9"/>
    </row>
    <row r="55" spans="1:17">
      <c r="A55" s="4">
        <v>46</v>
      </c>
      <c r="B55" s="3"/>
      <c r="C55" s="3"/>
      <c r="D55" s="9"/>
      <c r="E55" s="9"/>
      <c r="F55" s="3"/>
      <c r="G55" s="3"/>
      <c r="H55" s="3"/>
      <c r="I55" s="9"/>
      <c r="J55" s="7"/>
      <c r="K55" s="7"/>
      <c r="L55" s="3"/>
      <c r="M55" s="4">
        <v>0</v>
      </c>
      <c r="N55" s="3"/>
      <c r="O55" s="9"/>
      <c r="P55" s="9"/>
      <c r="Q55" s="9"/>
    </row>
    <row r="56" spans="1:17">
      <c r="A56" s="4">
        <v>47</v>
      </c>
      <c r="B56" s="3"/>
      <c r="C56" s="3"/>
      <c r="D56" s="9"/>
      <c r="E56" s="9"/>
      <c r="F56" s="3"/>
      <c r="G56" s="3"/>
      <c r="H56" s="3"/>
      <c r="I56" s="9"/>
      <c r="J56" s="7"/>
      <c r="K56" s="7"/>
      <c r="L56" s="3"/>
      <c r="M56" s="4">
        <v>0</v>
      </c>
      <c r="N56" s="3"/>
      <c r="O56" s="9"/>
      <c r="P56" s="9"/>
      <c r="Q56" s="9"/>
    </row>
    <row r="57" spans="1:17">
      <c r="A57" s="4">
        <v>48</v>
      </c>
      <c r="B57" s="3"/>
      <c r="C57" s="3"/>
      <c r="D57" s="9"/>
      <c r="E57" s="9"/>
      <c r="F57" s="3"/>
      <c r="G57" s="3"/>
      <c r="H57" s="3"/>
      <c r="I57" s="9"/>
      <c r="J57" s="7"/>
      <c r="K57" s="7"/>
      <c r="L57" s="3"/>
      <c r="M57" s="4">
        <v>0</v>
      </c>
      <c r="N57" s="3"/>
      <c r="O57" s="9"/>
      <c r="P57" s="9"/>
      <c r="Q57" s="9"/>
    </row>
    <row r="58" spans="1:17">
      <c r="A58" s="4">
        <v>49</v>
      </c>
      <c r="B58" s="3"/>
      <c r="C58" s="3"/>
      <c r="D58" s="9"/>
      <c r="E58" s="9"/>
      <c r="F58" s="3"/>
      <c r="G58" s="3"/>
      <c r="H58" s="3"/>
      <c r="I58" s="9"/>
      <c r="J58" s="7"/>
      <c r="K58" s="7"/>
      <c r="L58" s="3"/>
      <c r="M58" s="4">
        <v>0</v>
      </c>
      <c r="N58" s="3"/>
      <c r="O58" s="9"/>
      <c r="P58" s="9"/>
      <c r="Q58" s="9"/>
    </row>
    <row r="59" spans="1:17">
      <c r="A59" s="4">
        <v>50</v>
      </c>
      <c r="B59" s="3"/>
      <c r="C59" s="3"/>
      <c r="D59" s="9"/>
      <c r="E59" s="9"/>
      <c r="F59" s="3"/>
      <c r="G59" s="3"/>
      <c r="H59" s="3"/>
      <c r="I59" s="9"/>
      <c r="J59" s="7"/>
      <c r="K59" s="7"/>
      <c r="L59" s="3"/>
      <c r="M59" s="4">
        <v>0</v>
      </c>
      <c r="N59" s="3"/>
      <c r="O59" s="9"/>
      <c r="P59" s="9"/>
      <c r="Q59" s="9"/>
    </row>
    <row r="60" spans="1:17">
      <c r="A60" s="4">
        <v>51</v>
      </c>
      <c r="B60" s="3"/>
      <c r="C60" s="3"/>
      <c r="D60" s="9"/>
      <c r="E60" s="9"/>
      <c r="F60" s="3"/>
      <c r="G60" s="3"/>
      <c r="H60" s="3"/>
      <c r="I60" s="9"/>
      <c r="J60" s="7"/>
      <c r="K60" s="7"/>
      <c r="L60" s="3"/>
      <c r="M60" s="4">
        <v>0</v>
      </c>
      <c r="N60" s="3"/>
      <c r="O60" s="9"/>
      <c r="P60" s="9"/>
      <c r="Q60" s="9"/>
    </row>
    <row r="61" spans="1:17">
      <c r="A61" s="4">
        <v>52</v>
      </c>
      <c r="B61" s="3"/>
      <c r="C61" s="3"/>
      <c r="D61" s="9"/>
      <c r="E61" s="9"/>
      <c r="F61" s="3"/>
      <c r="G61" s="3"/>
      <c r="H61" s="3"/>
      <c r="I61" s="9"/>
      <c r="J61" s="7"/>
      <c r="K61" s="7"/>
      <c r="L61" s="3"/>
      <c r="M61" s="4">
        <v>0</v>
      </c>
      <c r="N61" s="3"/>
      <c r="O61" s="9"/>
      <c r="P61" s="9"/>
      <c r="Q61" s="9"/>
    </row>
    <row r="62" spans="1:17">
      <c r="A62" s="4">
        <v>53</v>
      </c>
      <c r="B62" s="3"/>
      <c r="C62" s="3"/>
      <c r="D62" s="9"/>
      <c r="E62" s="9"/>
      <c r="F62" s="3"/>
      <c r="G62" s="3"/>
      <c r="H62" s="3"/>
      <c r="I62" s="9"/>
      <c r="J62" s="7"/>
      <c r="K62" s="7"/>
      <c r="L62" s="3"/>
      <c r="M62" s="4">
        <v>0</v>
      </c>
      <c r="N62" s="3"/>
      <c r="O62" s="9"/>
      <c r="P62" s="9"/>
      <c r="Q62" s="9"/>
    </row>
    <row r="63" spans="1:17">
      <c r="A63" s="4">
        <v>54</v>
      </c>
      <c r="B63" s="3"/>
      <c r="C63" s="3"/>
      <c r="D63" s="9"/>
      <c r="E63" s="9"/>
      <c r="F63" s="3"/>
      <c r="G63" s="3"/>
      <c r="H63" s="3"/>
      <c r="I63" s="9"/>
      <c r="J63" s="7"/>
      <c r="K63" s="7"/>
      <c r="L63" s="3"/>
      <c r="M63" s="4">
        <v>0</v>
      </c>
      <c r="N63" s="3"/>
      <c r="O63" s="9"/>
      <c r="P63" s="9"/>
      <c r="Q63" s="9"/>
    </row>
    <row r="64" spans="1:17">
      <c r="A64" s="4">
        <v>55</v>
      </c>
      <c r="B64" s="3"/>
      <c r="C64" s="3"/>
      <c r="D64" s="9"/>
      <c r="E64" s="9"/>
      <c r="F64" s="3"/>
      <c r="G64" s="3"/>
      <c r="H64" s="3"/>
      <c r="I64" s="9"/>
      <c r="J64" s="7"/>
      <c r="K64" s="7"/>
      <c r="L64" s="3"/>
      <c r="M64" s="4">
        <v>0</v>
      </c>
      <c r="N64" s="3"/>
      <c r="O64" s="9"/>
      <c r="P64" s="9"/>
      <c r="Q64" s="9"/>
    </row>
    <row r="65" spans="1:17">
      <c r="A65" s="4">
        <v>56</v>
      </c>
      <c r="B65" s="3"/>
      <c r="C65" s="3"/>
      <c r="D65" s="9"/>
      <c r="E65" s="9"/>
      <c r="F65" s="3"/>
      <c r="G65" s="3"/>
      <c r="H65" s="3"/>
      <c r="I65" s="9"/>
      <c r="J65" s="7"/>
      <c r="K65" s="7"/>
      <c r="L65" s="3"/>
      <c r="M65" s="4">
        <v>0</v>
      </c>
      <c r="N65" s="3"/>
      <c r="O65" s="9"/>
      <c r="P65" s="9"/>
      <c r="Q65" s="9"/>
    </row>
    <row r="66" spans="1:17">
      <c r="A66" s="4">
        <v>57</v>
      </c>
      <c r="B66" s="3"/>
      <c r="C66" s="3"/>
      <c r="D66" s="9"/>
      <c r="E66" s="9"/>
      <c r="F66" s="3"/>
      <c r="G66" s="3"/>
      <c r="H66" s="3"/>
      <c r="I66" s="9"/>
      <c r="J66" s="7"/>
      <c r="K66" s="7"/>
      <c r="L66" s="3"/>
      <c r="M66" s="4">
        <v>0</v>
      </c>
      <c r="N66" s="3"/>
      <c r="O66" s="9"/>
      <c r="P66" s="9"/>
      <c r="Q66" s="9"/>
    </row>
    <row r="67" spans="1:17">
      <c r="A67" s="4">
        <v>58</v>
      </c>
      <c r="B67" s="3"/>
      <c r="C67" s="3"/>
      <c r="D67" s="9"/>
      <c r="E67" s="9"/>
      <c r="F67" s="3"/>
      <c r="G67" s="3"/>
      <c r="H67" s="3"/>
      <c r="I67" s="9"/>
      <c r="J67" s="7"/>
      <c r="K67" s="7"/>
      <c r="L67" s="3"/>
      <c r="M67" s="4">
        <v>0</v>
      </c>
      <c r="N67" s="3"/>
      <c r="O67" s="9"/>
      <c r="P67" s="9"/>
      <c r="Q67" s="9"/>
    </row>
    <row r="68" spans="1:17">
      <c r="A68" s="4">
        <v>59</v>
      </c>
      <c r="B68" s="3"/>
      <c r="C68" s="3"/>
      <c r="D68" s="9"/>
      <c r="E68" s="9"/>
      <c r="F68" s="3"/>
      <c r="G68" s="3"/>
      <c r="H68" s="3"/>
      <c r="I68" s="9"/>
      <c r="J68" s="7"/>
      <c r="K68" s="7"/>
      <c r="L68" s="3"/>
      <c r="M68" s="4">
        <v>0</v>
      </c>
      <c r="N68" s="3"/>
      <c r="O68" s="9"/>
      <c r="P68" s="9"/>
      <c r="Q68" s="9"/>
    </row>
    <row r="69" spans="1:17">
      <c r="A69" s="4">
        <v>60</v>
      </c>
      <c r="B69" s="3"/>
      <c r="C69" s="3"/>
      <c r="D69" s="9"/>
      <c r="E69" s="9"/>
      <c r="F69" s="3"/>
      <c r="G69" s="3"/>
      <c r="H69" s="3"/>
      <c r="I69" s="9"/>
      <c r="J69" s="7"/>
      <c r="K69" s="7"/>
      <c r="L69" s="3"/>
      <c r="M69" s="4">
        <v>0</v>
      </c>
      <c r="N69" s="3"/>
      <c r="O69" s="9"/>
      <c r="P69" s="9"/>
      <c r="Q69" s="9"/>
    </row>
  </sheetData>
  <mergeCells count="1">
    <mergeCell ref="A1:Q1"/>
  </mergeCells>
  <conditionalFormatting sqref="K9:K68">
    <cfRule type="expression" dxfId="2" priority="4">
      <formula>AND(L9&lt;&gt;"Terminé",K9:K68&lt;&gt;"",K9:K68&lt;TODAY()-JoursDeGrace)</formula>
    </cfRule>
  </conditionalFormatting>
  <conditionalFormatting sqref="L9:L68">
    <cfRule type="expression" dxfId="0" priority="1">
      <formula>L9="Terminé"</formula>
    </cfRule>
    <cfRule type="expression" dxfId="1" priority="2">
      <formula>L9="En cours"</formula>
    </cfRule>
    <cfRule type="expression" dxfId="2" priority="3">
      <formula>OR(L9="Bloqué",L9="À risque")</formula>
    </cfRule>
  </conditionalFormatting>
  <conditionalFormatting sqref="M9:M68">
    <cfRule type="dataBar" priority="5">
      <dataBar>
        <cfvo type="min" val="0"/>
        <cfvo type="max" val="0"/>
        <color rgb="FFC4B5FD"/>
      </dataBar>
    </cfRule>
  </conditionalFormatting>
  <dataValidations count="9">
    <dataValidation type="list" allowBlank="1" showInputMessage="1" showErrorMessage="1" sqref="B10:B69">
      <formula1>LV_Phase</formula1>
    </dataValidation>
    <dataValidation type="list" allowBlank="1" showInputMessage="1" showErrorMessage="1" sqref="C10:C69">
      <formula1>LV_Pilier</formula1>
    </dataValidation>
    <dataValidation type="list" allowBlank="1" showInputMessage="1" showErrorMessage="1" sqref="H10:H69">
      <formula1>LV_Priorite</formula1>
    </dataValidation>
    <dataValidation type="list" allowBlank="1" showInputMessage="1" showErrorMessage="1" sqref="L10:L69">
      <formula1>LV_Statut</formula1>
    </dataValidation>
    <dataValidation type="whole" operator="greaterThanOrEqual" allowBlank="1" showInputMessage="1" showErrorMessage="1" sqref="M10:M69">
      <formula1>0</formula1>
    </dataValidation>
    <dataValidation type="whole" operator="lessThanOrEqual" allowBlank="1" showInputMessage="1" showErrorMessage="1" sqref="M10:M69">
      <formula1>100</formula1>
    </dataValidation>
    <dataValidation type="list" allowBlank="1" showInputMessage="1" showErrorMessage="1" sqref="N10:N69">
      <formula1>LV_OuiNon</formula1>
    </dataValidation>
    <dataValidation type="date" operator="greaterThanOrEqual" allowBlank="1" showInputMessage="1" showErrorMessage="1" sqref="J10:J69">
      <formula1>0</formula1>
    </dataValidation>
    <dataValidation type="date" operator="greaterThanOrEqual" allowBlank="1" showInputMessage="1" showErrorMessage="1" sqref="K10:K69">
      <formula1>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4"/>
  <sheetViews>
    <sheetView workbookViewId="0"/>
  </sheetViews>
  <sheetFormatPr defaultRowHeight="15"/>
  <cols>
    <col min="1" max="6" width="28.7109375" customWidth="1"/>
  </cols>
  <sheetData>
    <row r="1" spans="1:6">
      <c r="A1" s="5" t="s">
        <v>109</v>
      </c>
      <c r="B1" s="5"/>
      <c r="C1" s="5"/>
      <c r="D1" s="5"/>
      <c r="E1" s="5"/>
      <c r="F1" s="5"/>
    </row>
    <row r="3" spans="1:6">
      <c r="A3" s="1" t="s">
        <v>110</v>
      </c>
      <c r="B3">
        <f>'Checklist Obeya'!B2</f>
        <v>0</v>
      </c>
      <c r="D3" s="2" t="s">
        <v>1</v>
      </c>
      <c r="E3" s="2" t="s">
        <v>114</v>
      </c>
    </row>
    <row r="4" spans="1:6">
      <c r="A4" s="1" t="s">
        <v>111</v>
      </c>
      <c r="B4">
        <f>'Checklist Obeya'!E2</f>
        <v>0</v>
      </c>
      <c r="D4" s="3" t="s">
        <v>2</v>
      </c>
      <c r="E4" s="4">
        <f>COUNTIF('Checklist Obeya'!L9:L68,"Non démarré")</f>
        <v>0</v>
      </c>
    </row>
    <row r="5" spans="1:6">
      <c r="A5" s="1" t="s">
        <v>112</v>
      </c>
      <c r="B5">
        <f>'Checklist Obeya'!H2</f>
        <v>0</v>
      </c>
      <c r="D5" s="3" t="s">
        <v>3</v>
      </c>
      <c r="E5" s="4">
        <f>COUNTIF('Checklist Obeya'!L9:L68,"En cours")</f>
        <v>0</v>
      </c>
    </row>
    <row r="6" spans="1:6">
      <c r="A6" s="1" t="s">
        <v>113</v>
      </c>
      <c r="B6">
        <f>'Checklist Obeya'!K2</f>
        <v>0</v>
      </c>
      <c r="D6" s="3" t="s">
        <v>4</v>
      </c>
      <c r="E6" s="4">
        <f>COUNTIF('Checklist Obeya'!L9:L68,"À risque")</f>
        <v>0</v>
      </c>
    </row>
    <row r="7" spans="1:6">
      <c r="D7" s="3" t="s">
        <v>5</v>
      </c>
      <c r="E7" s="4">
        <f>COUNTIF('Checklist Obeya'!L9:L68,"Bloqué")</f>
        <v>0</v>
      </c>
    </row>
    <row r="8" spans="1:6">
      <c r="A8" s="6" t="s">
        <v>42</v>
      </c>
      <c r="B8" s="8">
        <f>'Checklist Obeya'!B4</f>
        <v>0</v>
      </c>
      <c r="D8" s="3" t="s">
        <v>6</v>
      </c>
      <c r="E8" s="4">
        <f>COUNTIF('Checklist Obeya'!L9:L68,"Terminé")</f>
        <v>0</v>
      </c>
    </row>
    <row r="9" spans="1:6">
      <c r="A9" s="6" t="s">
        <v>43</v>
      </c>
      <c r="B9" s="8">
        <f>'Checklist Obeya'!E4</f>
        <v>0</v>
      </c>
    </row>
    <row r="10" spans="1:6">
      <c r="A10" s="6" t="s">
        <v>44</v>
      </c>
      <c r="B10" s="8">
        <f>'Checklist Obeya'!H4</f>
        <v>0</v>
      </c>
    </row>
    <row r="11" spans="1:6">
      <c r="A11" s="6" t="s">
        <v>4</v>
      </c>
      <c r="B11" s="8">
        <f>'Checklist Obeya'!K4</f>
        <v>0</v>
      </c>
    </row>
    <row r="12" spans="1:6">
      <c r="A12" s="6" t="s">
        <v>45</v>
      </c>
      <c r="B12" s="8">
        <f>'Checklist Obeya'!N4</f>
        <v>0</v>
      </c>
    </row>
    <row r="13" spans="1:6">
      <c r="A13" s="6" t="s">
        <v>46</v>
      </c>
      <c r="B13" s="8">
        <f>'Checklist Obeya'!B6</f>
        <v>0</v>
      </c>
    </row>
    <row r="14" spans="1:6">
      <c r="A14" s="6" t="s">
        <v>47</v>
      </c>
      <c r="B14" s="8">
        <f>'Checklist Obeya'!E6</f>
        <v>0</v>
      </c>
    </row>
  </sheetData>
  <mergeCells count="1">
    <mergeCell ref="A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Paramètres</vt:lpstr>
      <vt:lpstr>Checklist Obeya</vt:lpstr>
      <vt:lpstr>Dashboard</vt:lpstr>
      <vt:lpstr>JoursDeGrace</vt:lpstr>
      <vt:lpstr>LV_OuiNon</vt:lpstr>
      <vt:lpstr>LV_Phase</vt:lpstr>
      <vt:lpstr>LV_Pilier</vt:lpstr>
      <vt:lpstr>LV_Priorite</vt:lpstr>
      <vt:lpstr>LV_Statut</vt:lpstr>
      <vt:lpstr>ObjectifOnTime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2025-09-06T04:14:55Z</dcterms:created>
  <dcterms:modified xsi:type="dcterms:W3CDTF">2025-09-06T04:14:55Z</dcterms:modified>
</cp:coreProperties>
</file>