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lan" sheetId="1" r:id="rId1"/>
    <sheet name="Données" sheetId="2" r:id="rId2"/>
    <sheet name="Résultats" sheetId="3" r:id="rId3"/>
  </sheets>
  <calcPr calcId="124519" fullCalcOnLoad="1"/>
</workbook>
</file>

<file path=xl/sharedStrings.xml><?xml version="1.0" encoding="utf-8"?>
<sst xmlns="http://schemas.openxmlformats.org/spreadsheetml/2006/main" count="166" uniqueCount="92">
  <si>
    <t>MSA – GRR (ANOVA) — Version pré‑remplie (Compatibilité étendue)</t>
  </si>
  <si>
    <t>But de l’étude</t>
  </si>
  <si>
    <t>Évaluer EV et AV via ANOVA. Modèle sans fonctions dynamiques (compat. Excel 2010+).</t>
  </si>
  <si>
    <t>Titre de l’étude</t>
  </si>
  <si>
    <t>Caractéristique mesurée</t>
  </si>
  <si>
    <t>Unité</t>
  </si>
  <si>
    <t>Tolérance (USL – LSL)</t>
  </si>
  <si>
    <t>Nombre de pièces (p)</t>
  </si>
  <si>
    <t>Nombre d’opérateurs (o)</t>
  </si>
  <si>
    <t>Nombre d’essais (r)</t>
  </si>
  <si>
    <t>Date</t>
  </si>
  <si>
    <t>Étude MSA – GRR (exemple) — Diamètre alésage</t>
  </si>
  <si>
    <t>Diamètre alésage</t>
  </si>
  <si>
    <t>mm</t>
  </si>
  <si>
    <t>Mode d’emploi</t>
  </si>
  <si>
    <t>1) Les données d’exemple (10 pièces × 3 opérateurs × 2 essais) sont déjà saisies.
2) Les résultats ANOVA sont déjà calculés sans fonctions dynamiques (compatibles avec Excel 2010+).
3) Remplacez les mesures dans « Données » par vos valeurs tout en gardant le plan croisé.</t>
  </si>
  <si>
    <t>Liste opérateurs</t>
  </si>
  <si>
    <t>Opérateur A</t>
  </si>
  <si>
    <t>Opérateur B</t>
  </si>
  <si>
    <t>Opérateur C</t>
  </si>
  <si>
    <t>Mesures (plan croisé) — Exemple</t>
  </si>
  <si>
    <t>Pièce</t>
  </si>
  <si>
    <t>Opérateur</t>
  </si>
  <si>
    <t>Essai</t>
  </si>
  <si>
    <t>Mesure</t>
  </si>
  <si>
    <t>Moy_Cellule</t>
  </si>
  <si>
    <t>Résiduel^2</t>
  </si>
  <si>
    <t>Conseil :</t>
  </si>
  <si>
    <t>Remplacez ces mesures par les vôtres. Gardez le plan croisé.</t>
  </si>
  <si>
    <t>Résultats MSA – GRR (ANOVA) — Compat</t>
  </si>
  <si>
    <t>Pièces (1..10)</t>
  </si>
  <si>
    <t>Opérateurs</t>
  </si>
  <si>
    <t>Résumé par pièce</t>
  </si>
  <si>
    <t>Moyenne</t>
  </si>
  <si>
    <t>Résumé par opérateur</t>
  </si>
  <si>
    <t>Paramètres</t>
  </si>
  <si>
    <t>p</t>
  </si>
  <si>
    <t>o</t>
  </si>
  <si>
    <t>r</t>
  </si>
  <si>
    <t>Degrés de liberté</t>
  </si>
  <si>
    <t>p-1</t>
  </si>
  <si>
    <t>o-1</t>
  </si>
  <si>
    <t>(p-1)(o-1)</t>
  </si>
  <si>
    <t>po(r-1)</t>
  </si>
  <si>
    <t>por-1</t>
  </si>
  <si>
    <t>ANOVA</t>
  </si>
  <si>
    <t>Terme</t>
  </si>
  <si>
    <t>SS</t>
  </si>
  <si>
    <t>df</t>
  </si>
  <si>
    <t>MS</t>
  </si>
  <si>
    <t>F</t>
  </si>
  <si>
    <t>p‑valeur</t>
  </si>
  <si>
    <t>GM</t>
  </si>
  <si>
    <t>Total</t>
  </si>
  <si>
    <t>Erreur (Répétabilité)</t>
  </si>
  <si>
    <t>Interaction Pièce×Opérateur</t>
  </si>
  <si>
    <t>Tests &amp; logique AIAG</t>
  </si>
  <si>
    <t>p_Int (vs Erreur)</t>
  </si>
  <si>
    <t>Seuil α</t>
  </si>
  <si>
    <t>Interaction significative ?</t>
  </si>
  <si>
    <t>Composantes de variance (σ²)</t>
  </si>
  <si>
    <t>Var (σ²)</t>
  </si>
  <si>
    <t>EV (Répétabilité)</t>
  </si>
  <si>
    <t>AV (Opérateur)</t>
  </si>
  <si>
    <t>Interaction (Pièce×Op)</t>
  </si>
  <si>
    <t>Gage R&amp;R (EV + AV + Int)</t>
  </si>
  <si>
    <t>Pièce‑à‑Pièce (PV)</t>
  </si>
  <si>
    <t>Écart‑types (SV)</t>
  </si>
  <si>
    <t>SV (σ)</t>
  </si>
  <si>
    <t>EVσ</t>
  </si>
  <si>
    <t>AVσ</t>
  </si>
  <si>
    <t>Intσ</t>
  </si>
  <si>
    <t>GRRσ</t>
  </si>
  <si>
    <t>PVσ</t>
  </si>
  <si>
    <t>Totalσ</t>
  </si>
  <si>
    <t>KPIs</t>
  </si>
  <si>
    <t>%GRR (Study Var)</t>
  </si>
  <si>
    <t>%Tolérance (6×GRRσ / Tol)</t>
  </si>
  <si>
    <t>ndc (# catégories)</t>
  </si>
  <si>
    <t>Contributions</t>
  </si>
  <si>
    <t>%Contrib (Var)</t>
  </si>
  <si>
    <t>%Study Var</t>
  </si>
  <si>
    <t>EV</t>
  </si>
  <si>
    <t>AV</t>
  </si>
  <si>
    <t>Int</t>
  </si>
  <si>
    <t>GRR</t>
  </si>
  <si>
    <t>PV</t>
  </si>
  <si>
    <t xml:space="preserve"> %GRR (Study Var) </t>
  </si>
  <si>
    <t xml:space="preserve"> % Tolérance (6×GRRσ / Tol) </t>
  </si>
  <si>
    <t xml:space="preserve"> ndc </t>
  </si>
  <si>
    <t>Notes</t>
  </si>
  <si>
    <t>• Compatibilité : pas de UNIQUE/SORT/FILTER. Les listes (pièces, opérateurs) sont écrites en dur pour garantir le calcul.
• p‑valeur : F.DIST.RT avec repli FDIST pour versions anciennes. Si #NOM? persiste, activez le calcul automatique et désactivez l’affichage protégé.
• Interprétation cible : %GRR ≤ 10% (OK), 10–30% (à discuter), &gt; 30% (à améliorer). ndc ≥ 5 recommandé.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</si>
</sst>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yyyy-mm-dd"/>
    <numFmt numFmtId="166" formatCode="0.0%"/>
  </numFmts>
  <fonts count="7">
    <font>
      <sz val="11"/>
      <color theme="1"/>
      <name val="Calibri"/>
      <family val="2"/>
      <scheme val="minor"/>
    </font>
    <font>
      <b/>
      <sz val="18"/>
      <color rgb="FFFFFFFF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555555"/>
      <name val="Calibri"/>
      <family val="2"/>
      <scheme val="minor"/>
    </font>
    <font>
      <sz val="11"/>
      <color rgb="FF666666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DD7E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3" borderId="1" xfId="0" applyFont="1" applyFill="1" applyBorder="1"/>
    <xf numFmtId="0" fontId="0" fillId="0" borderId="1" xfId="0" applyBorder="1"/>
    <xf numFmtId="0" fontId="3" fillId="4" borderId="1" xfId="0" applyFont="1" applyFill="1" applyBorder="1"/>
    <xf numFmtId="164" fontId="0" fillId="0" borderId="1" xfId="0" applyNumberFormat="1" applyBorder="1"/>
    <xf numFmtId="1" fontId="0" fillId="0" borderId="1" xfId="0" applyNumberFormat="1" applyBorder="1"/>
    <xf numFmtId="165" fontId="0" fillId="0" borderId="1" xfId="0" applyNumberFormat="1" applyBorder="1"/>
    <xf numFmtId="0" fontId="4" fillId="0" borderId="0" xfId="0" applyFont="1"/>
    <xf numFmtId="0" fontId="5" fillId="0" borderId="0" xfId="0" applyFont="1"/>
    <xf numFmtId="166" fontId="0" fillId="0" borderId="1" xfId="0" applyNumberFormat="1" applyBorder="1"/>
    <xf numFmtId="0" fontId="6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E24"/>
  <sheetViews>
    <sheetView tabSelected="1" workbookViewId="0"/>
  </sheetViews>
  <sheetFormatPr defaultRowHeight="15"/>
  <cols>
    <col min="1" max="1" width="2.7109375" customWidth="1"/>
    <col min="2" max="2" width="46.7109375" customWidth="1"/>
    <col min="3" max="3" width="24.7109375" customWidth="1"/>
    <col min="4" max="4" width="22.7109375" customWidth="1"/>
    <col min="5" max="5" width="30.7109375" customWidth="1"/>
  </cols>
  <sheetData>
    <row r="2" spans="2:5">
      <c r="B2" s="1" t="s">
        <v>0</v>
      </c>
      <c r="C2" s="1"/>
      <c r="D2" s="1"/>
      <c r="E2" s="1"/>
    </row>
    <row r="3" spans="2:5">
      <c r="B3" s="1"/>
      <c r="C3" s="1"/>
      <c r="D3" s="1"/>
      <c r="E3" s="1"/>
    </row>
    <row r="5" spans="2:5">
      <c r="B5" s="2" t="s">
        <v>1</v>
      </c>
      <c r="C5" s="3" t="s">
        <v>2</v>
      </c>
    </row>
    <row r="8" spans="2:5">
      <c r="B8" s="4" t="s">
        <v>3</v>
      </c>
      <c r="C8" s="3" t="s">
        <v>11</v>
      </c>
      <c r="E8" s="2" t="s">
        <v>16</v>
      </c>
    </row>
    <row r="9" spans="2:5">
      <c r="B9" s="4" t="s">
        <v>4</v>
      </c>
      <c r="C9" s="3" t="s">
        <v>12</v>
      </c>
      <c r="E9" s="3" t="s">
        <v>17</v>
      </c>
    </row>
    <row r="10" spans="2:5">
      <c r="B10" s="4" t="s">
        <v>5</v>
      </c>
      <c r="C10" s="3" t="s">
        <v>13</v>
      </c>
      <c r="E10" s="3" t="s">
        <v>18</v>
      </c>
    </row>
    <row r="11" spans="2:5">
      <c r="B11" s="4" t="s">
        <v>6</v>
      </c>
      <c r="C11" s="5">
        <v>0.1</v>
      </c>
      <c r="E11" s="3" t="s">
        <v>19</v>
      </c>
    </row>
    <row r="12" spans="2:5">
      <c r="B12" s="4" t="s">
        <v>7</v>
      </c>
      <c r="C12" s="6">
        <v>10</v>
      </c>
    </row>
    <row r="13" spans="2:5">
      <c r="B13" s="4" t="s">
        <v>8</v>
      </c>
      <c r="C13" s="6">
        <v>3</v>
      </c>
    </row>
    <row r="14" spans="2:5">
      <c r="B14" s="4" t="s">
        <v>9</v>
      </c>
      <c r="C14" s="6">
        <v>2</v>
      </c>
    </row>
    <row r="15" spans="2:5">
      <c r="B15" s="4" t="s">
        <v>10</v>
      </c>
      <c r="C15" s="7">
        <v>45908</v>
      </c>
    </row>
    <row r="17" spans="2:5">
      <c r="B17" s="2" t="s">
        <v>14</v>
      </c>
    </row>
    <row r="18" spans="2:5">
      <c r="B18" s="3" t="s">
        <v>15</v>
      </c>
      <c r="C18" s="3"/>
      <c r="D18" s="3"/>
      <c r="E18" s="3"/>
    </row>
    <row r="19" spans="2:5">
      <c r="B19" s="3"/>
      <c r="C19" s="3"/>
      <c r="D19" s="3"/>
      <c r="E19" s="3"/>
    </row>
    <row r="20" spans="2:5">
      <c r="B20" s="3"/>
      <c r="C20" s="3"/>
      <c r="D20" s="3"/>
      <c r="E20" s="3"/>
    </row>
    <row r="21" spans="2:5">
      <c r="B21" s="3"/>
      <c r="C21" s="3"/>
      <c r="D21" s="3"/>
      <c r="E21" s="3"/>
    </row>
    <row r="22" spans="2:5">
      <c r="B22" s="3"/>
      <c r="C22" s="3"/>
      <c r="D22" s="3"/>
      <c r="E22" s="3"/>
    </row>
    <row r="23" spans="2:5">
      <c r="B23" s="3"/>
      <c r="C23" s="3"/>
      <c r="D23" s="3"/>
      <c r="E23" s="3"/>
    </row>
    <row r="24" spans="2:5">
      <c r="B24" s="3"/>
      <c r="C24" s="3"/>
      <c r="D24" s="3"/>
      <c r="E24" s="3"/>
    </row>
  </sheetData>
  <mergeCells count="2">
    <mergeCell ref="B2:E3"/>
    <mergeCell ref="B18:E2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4"/>
  <sheetViews>
    <sheetView workbookViewId="0">
      <pane ySplit="2" topLeftCell="A3" activePane="bottomLeft" state="frozen"/>
      <selection pane="bottomLeft"/>
    </sheetView>
  </sheetViews>
  <sheetFormatPr defaultRowHeight="15"/>
  <cols>
    <col min="1" max="1" width="10.7109375" customWidth="1"/>
    <col min="2" max="2" width="14.7109375" customWidth="1"/>
    <col min="3" max="3" width="8.7109375" customWidth="1"/>
    <col min="4" max="4" width="12.7109375" customWidth="1"/>
    <col min="5" max="5" width="16.7109375" customWidth="1"/>
    <col min="6" max="6" width="14.7109375" customWidth="1"/>
  </cols>
  <sheetData>
    <row r="1" spans="1:6">
      <c r="A1" s="2" t="s">
        <v>20</v>
      </c>
      <c r="B1" s="2"/>
      <c r="C1" s="2"/>
      <c r="D1" s="2"/>
      <c r="E1" s="2"/>
      <c r="F1" s="2"/>
    </row>
    <row r="2" spans="1:6">
      <c r="A2" s="4" t="s">
        <v>21</v>
      </c>
      <c r="B2" s="4" t="s">
        <v>22</v>
      </c>
      <c r="C2" s="4" t="s">
        <v>23</v>
      </c>
      <c r="D2" s="4" t="s">
        <v>24</v>
      </c>
      <c r="E2" s="4" t="s">
        <v>25</v>
      </c>
      <c r="F2" s="4" t="s">
        <v>26</v>
      </c>
    </row>
    <row r="3" spans="1:6">
      <c r="A3" s="3">
        <v>1</v>
      </c>
      <c r="B3" s="3" t="s">
        <v>17</v>
      </c>
      <c r="C3" s="3">
        <v>1</v>
      </c>
      <c r="D3" s="5">
        <v>9.956800000000001</v>
      </c>
      <c r="E3" s="5">
        <f>IFERROR(AVERAGEIFS($D:$D,$A:$A,A3,$B:$B,B3),"")</f>
        <v>0</v>
      </c>
      <c r="F3" s="5">
        <f>IF(E3="","",($D3-E3)^2)</f>
        <v>0</v>
      </c>
    </row>
    <row r="4" spans="1:6">
      <c r="A4" s="3">
        <v>1</v>
      </c>
      <c r="B4" s="3" t="s">
        <v>17</v>
      </c>
      <c r="C4" s="3">
        <v>2</v>
      </c>
      <c r="D4" s="5">
        <v>9.9528</v>
      </c>
      <c r="E4" s="5">
        <f>IFERROR(AVERAGEIFS($D:$D,$A:$A,A4,$B:$B,B4),"")</f>
        <v>0</v>
      </c>
      <c r="F4" s="5">
        <f>IF(E4="","",($D4-E4)^2)</f>
        <v>0</v>
      </c>
    </row>
    <row r="5" spans="1:6">
      <c r="A5" s="3">
        <v>1</v>
      </c>
      <c r="B5" s="3" t="s">
        <v>18</v>
      </c>
      <c r="C5" s="3">
        <v>1</v>
      </c>
      <c r="D5" s="5">
        <v>9.961900000000002</v>
      </c>
      <c r="E5" s="5">
        <f>IFERROR(AVERAGEIFS($D:$D,$A:$A,A5,$B:$B,B5),"")</f>
        <v>0</v>
      </c>
      <c r="F5" s="5">
        <f>IF(E5="","",($D5-E5)^2)</f>
        <v>0</v>
      </c>
    </row>
    <row r="6" spans="1:6">
      <c r="A6" s="3">
        <v>1</v>
      </c>
      <c r="B6" s="3" t="s">
        <v>18</v>
      </c>
      <c r="C6" s="3">
        <v>2</v>
      </c>
      <c r="D6" s="5">
        <v>9.9579</v>
      </c>
      <c r="E6" s="5">
        <f>IFERROR(AVERAGEIFS($D:$D,$A:$A,A6,$B:$B,B6),"")</f>
        <v>0</v>
      </c>
      <c r="F6" s="5">
        <f>IF(E6="","",($D6-E6)^2)</f>
        <v>0</v>
      </c>
    </row>
    <row r="7" spans="1:6">
      <c r="A7" s="3">
        <v>1</v>
      </c>
      <c r="B7" s="3" t="s">
        <v>19</v>
      </c>
      <c r="C7" s="3">
        <v>1</v>
      </c>
      <c r="D7" s="5">
        <v>9.953000000000001</v>
      </c>
      <c r="E7" s="5">
        <f>IFERROR(AVERAGEIFS($D:$D,$A:$A,A7,$B:$B,B7),"")</f>
        <v>0</v>
      </c>
      <c r="F7" s="5">
        <f>IF(E7="","",($D7-E7)^2)</f>
        <v>0</v>
      </c>
    </row>
    <row r="8" spans="1:6">
      <c r="A8" s="3">
        <v>1</v>
      </c>
      <c r="B8" s="3" t="s">
        <v>19</v>
      </c>
      <c r="C8" s="3">
        <v>2</v>
      </c>
      <c r="D8" s="5">
        <v>9.949</v>
      </c>
      <c r="E8" s="5">
        <f>IFERROR(AVERAGEIFS($D:$D,$A:$A,A8,$B:$B,B8),"")</f>
        <v>0</v>
      </c>
      <c r="F8" s="5">
        <f>IF(E8="","",($D8-E8)^2)</f>
        <v>0</v>
      </c>
    </row>
    <row r="9" spans="1:6">
      <c r="A9" s="3">
        <v>2</v>
      </c>
      <c r="B9" s="3" t="s">
        <v>17</v>
      </c>
      <c r="C9" s="3">
        <v>1</v>
      </c>
      <c r="D9" s="5">
        <v>9.966900000000001</v>
      </c>
      <c r="E9" s="5">
        <f>IFERROR(AVERAGEIFS($D:$D,$A:$A,A9,$B:$B,B9),"")</f>
        <v>0</v>
      </c>
      <c r="F9" s="5">
        <f>IF(E9="","",($D9-E9)^2)</f>
        <v>0</v>
      </c>
    </row>
    <row r="10" spans="1:6">
      <c r="A10" s="3">
        <v>2</v>
      </c>
      <c r="B10" s="3" t="s">
        <v>17</v>
      </c>
      <c r="C10" s="3">
        <v>2</v>
      </c>
      <c r="D10" s="5">
        <v>9.962899999999999</v>
      </c>
      <c r="E10" s="5">
        <f>IFERROR(AVERAGEIFS($D:$D,$A:$A,A10,$B:$B,B10),"")</f>
        <v>0</v>
      </c>
      <c r="F10" s="5">
        <f>IF(E10="","",($D10-E10)^2)</f>
        <v>0</v>
      </c>
    </row>
    <row r="11" spans="1:6">
      <c r="A11" s="3">
        <v>2</v>
      </c>
      <c r="B11" s="3" t="s">
        <v>18</v>
      </c>
      <c r="C11" s="3">
        <v>1</v>
      </c>
      <c r="D11" s="5">
        <v>9.972100000000001</v>
      </c>
      <c r="E11" s="5">
        <f>IFERROR(AVERAGEIFS($D:$D,$A:$A,A11,$B:$B,B11),"")</f>
        <v>0</v>
      </c>
      <c r="F11" s="5">
        <f>IF(E11="","",($D11-E11)^2)</f>
        <v>0</v>
      </c>
    </row>
    <row r="12" spans="1:6">
      <c r="A12" s="3">
        <v>2</v>
      </c>
      <c r="B12" s="3" t="s">
        <v>18</v>
      </c>
      <c r="C12" s="3">
        <v>2</v>
      </c>
      <c r="D12" s="5">
        <v>9.9681</v>
      </c>
      <c r="E12" s="5">
        <f>IFERROR(AVERAGEIFS($D:$D,$A:$A,A12,$B:$B,B12),"")</f>
        <v>0</v>
      </c>
      <c r="F12" s="5">
        <f>IF(E12="","",($D12-E12)^2)</f>
        <v>0</v>
      </c>
    </row>
    <row r="13" spans="1:6">
      <c r="A13" s="3">
        <v>2</v>
      </c>
      <c r="B13" s="3" t="s">
        <v>19</v>
      </c>
      <c r="C13" s="3">
        <v>1</v>
      </c>
      <c r="D13" s="5">
        <v>9.9633</v>
      </c>
      <c r="E13" s="5">
        <f>IFERROR(AVERAGEIFS($D:$D,$A:$A,A13,$B:$B,B13),"")</f>
        <v>0</v>
      </c>
      <c r="F13" s="5">
        <f>IF(E13="","",($D13-E13)^2)</f>
        <v>0</v>
      </c>
    </row>
    <row r="14" spans="1:6">
      <c r="A14" s="3">
        <v>2</v>
      </c>
      <c r="B14" s="3" t="s">
        <v>19</v>
      </c>
      <c r="C14" s="3">
        <v>2</v>
      </c>
      <c r="D14" s="5">
        <v>9.959299999999999</v>
      </c>
      <c r="E14" s="5">
        <f>IFERROR(AVERAGEIFS($D:$D,$A:$A,A14,$B:$B,B14),"")</f>
        <v>0</v>
      </c>
      <c r="F14" s="5">
        <f>IF(E14="","",($D14-E14)^2)</f>
        <v>0</v>
      </c>
    </row>
    <row r="15" spans="1:6">
      <c r="A15" s="3">
        <v>3</v>
      </c>
      <c r="B15" s="3" t="s">
        <v>17</v>
      </c>
      <c r="C15" s="3">
        <v>1</v>
      </c>
      <c r="D15" s="5">
        <v>9.977</v>
      </c>
      <c r="E15" s="5">
        <f>IFERROR(AVERAGEIFS($D:$D,$A:$A,A15,$B:$B,B15),"")</f>
        <v>0</v>
      </c>
      <c r="F15" s="5">
        <f>IF(E15="","",($D15-E15)^2)</f>
        <v>0</v>
      </c>
    </row>
    <row r="16" spans="1:6">
      <c r="A16" s="3">
        <v>3</v>
      </c>
      <c r="B16" s="3" t="s">
        <v>17</v>
      </c>
      <c r="C16" s="3">
        <v>2</v>
      </c>
      <c r="D16" s="5">
        <v>9.972999999999999</v>
      </c>
      <c r="E16" s="5">
        <f>IFERROR(AVERAGEIFS($D:$D,$A:$A,A16,$B:$B,B16),"")</f>
        <v>0</v>
      </c>
      <c r="F16" s="5">
        <f>IF(E16="","",($D16-E16)^2)</f>
        <v>0</v>
      </c>
    </row>
    <row r="17" spans="1:6">
      <c r="A17" s="3">
        <v>3</v>
      </c>
      <c r="B17" s="3" t="s">
        <v>18</v>
      </c>
      <c r="C17" s="3">
        <v>1</v>
      </c>
      <c r="D17" s="5">
        <v>9.9823</v>
      </c>
      <c r="E17" s="5">
        <f>IFERROR(AVERAGEIFS($D:$D,$A:$A,A17,$B:$B,B17),"")</f>
        <v>0</v>
      </c>
      <c r="F17" s="5">
        <f>IF(E17="","",($D17-E17)^2)</f>
        <v>0</v>
      </c>
    </row>
    <row r="18" spans="1:6">
      <c r="A18" s="3">
        <v>3</v>
      </c>
      <c r="B18" s="3" t="s">
        <v>18</v>
      </c>
      <c r="C18" s="3">
        <v>2</v>
      </c>
      <c r="D18" s="5">
        <v>9.978299999999999</v>
      </c>
      <c r="E18" s="5">
        <f>IFERROR(AVERAGEIFS($D:$D,$A:$A,A18,$B:$B,B18),"")</f>
        <v>0</v>
      </c>
      <c r="F18" s="5">
        <f>IF(E18="","",($D18-E18)^2)</f>
        <v>0</v>
      </c>
    </row>
    <row r="19" spans="1:6">
      <c r="A19" s="3">
        <v>3</v>
      </c>
      <c r="B19" s="3" t="s">
        <v>19</v>
      </c>
      <c r="C19" s="3">
        <v>1</v>
      </c>
      <c r="D19" s="5">
        <v>9.972900000000001</v>
      </c>
      <c r="E19" s="5">
        <f>IFERROR(AVERAGEIFS($D:$D,$A:$A,A19,$B:$B,B19),"")</f>
        <v>0</v>
      </c>
      <c r="F19" s="5">
        <f>IF(E19="","",($D19-E19)^2)</f>
        <v>0</v>
      </c>
    </row>
    <row r="20" spans="1:6">
      <c r="A20" s="3">
        <v>3</v>
      </c>
      <c r="B20" s="3" t="s">
        <v>19</v>
      </c>
      <c r="C20" s="3">
        <v>2</v>
      </c>
      <c r="D20" s="5">
        <v>9.9689</v>
      </c>
      <c r="E20" s="5">
        <f>IFERROR(AVERAGEIFS($D:$D,$A:$A,A20,$B:$B,B20),"")</f>
        <v>0</v>
      </c>
      <c r="F20" s="5">
        <f>IF(E20="","",($D20-E20)^2)</f>
        <v>0</v>
      </c>
    </row>
    <row r="21" spans="1:6">
      <c r="A21" s="3">
        <v>4</v>
      </c>
      <c r="B21" s="3" t="s">
        <v>17</v>
      </c>
      <c r="C21" s="3">
        <v>1</v>
      </c>
      <c r="D21" s="5">
        <v>9.9871</v>
      </c>
      <c r="E21" s="5">
        <f>IFERROR(AVERAGEIFS($D:$D,$A:$A,A21,$B:$B,B21),"")</f>
        <v>0</v>
      </c>
      <c r="F21" s="5">
        <f>IF(E21="","",($D21-E21)^2)</f>
        <v>0</v>
      </c>
    </row>
    <row r="22" spans="1:6">
      <c r="A22" s="3">
        <v>4</v>
      </c>
      <c r="B22" s="3" t="s">
        <v>17</v>
      </c>
      <c r="C22" s="3">
        <v>2</v>
      </c>
      <c r="D22" s="5">
        <v>9.983099999999999</v>
      </c>
      <c r="E22" s="5">
        <f>IFERROR(AVERAGEIFS($D:$D,$A:$A,A22,$B:$B,B22),"")</f>
        <v>0</v>
      </c>
      <c r="F22" s="5">
        <f>IF(E22="","",($D22-E22)^2)</f>
        <v>0</v>
      </c>
    </row>
    <row r="23" spans="1:6">
      <c r="A23" s="3">
        <v>4</v>
      </c>
      <c r="B23" s="3" t="s">
        <v>18</v>
      </c>
      <c r="C23" s="3">
        <v>1</v>
      </c>
      <c r="D23" s="5">
        <v>9.991800000000001</v>
      </c>
      <c r="E23" s="5">
        <f>IFERROR(AVERAGEIFS($D:$D,$A:$A,A23,$B:$B,B23),"")</f>
        <v>0</v>
      </c>
      <c r="F23" s="5">
        <f>IF(E23="","",($D23-E23)^2)</f>
        <v>0</v>
      </c>
    </row>
    <row r="24" spans="1:6">
      <c r="A24" s="3">
        <v>4</v>
      </c>
      <c r="B24" s="3" t="s">
        <v>18</v>
      </c>
      <c r="C24" s="3">
        <v>2</v>
      </c>
      <c r="D24" s="5">
        <v>9.9878</v>
      </c>
      <c r="E24" s="5">
        <f>IFERROR(AVERAGEIFS($D:$D,$A:$A,A24,$B:$B,B24),"")</f>
        <v>0</v>
      </c>
      <c r="F24" s="5">
        <f>IF(E24="","",($D24-E24)^2)</f>
        <v>0</v>
      </c>
    </row>
    <row r="25" spans="1:6">
      <c r="A25" s="3">
        <v>4</v>
      </c>
      <c r="B25" s="3" t="s">
        <v>19</v>
      </c>
      <c r="C25" s="3">
        <v>1</v>
      </c>
      <c r="D25" s="5">
        <v>9.9832</v>
      </c>
      <c r="E25" s="5">
        <f>IFERROR(AVERAGEIFS($D:$D,$A:$A,A25,$B:$B,B25),"")</f>
        <v>0</v>
      </c>
      <c r="F25" s="5">
        <f>IF(E25="","",($D25-E25)^2)</f>
        <v>0</v>
      </c>
    </row>
    <row r="26" spans="1:6">
      <c r="A26" s="3">
        <v>4</v>
      </c>
      <c r="B26" s="3" t="s">
        <v>19</v>
      </c>
      <c r="C26" s="3">
        <v>2</v>
      </c>
      <c r="D26" s="5">
        <v>9.979199999999999</v>
      </c>
      <c r="E26" s="5">
        <f>IFERROR(AVERAGEIFS($D:$D,$A:$A,A26,$B:$B,B26),"")</f>
        <v>0</v>
      </c>
      <c r="F26" s="5">
        <f>IF(E26="","",($D26-E26)^2)</f>
        <v>0</v>
      </c>
    </row>
    <row r="27" spans="1:6">
      <c r="A27" s="3">
        <v>5</v>
      </c>
      <c r="B27" s="3" t="s">
        <v>17</v>
      </c>
      <c r="C27" s="3">
        <v>1</v>
      </c>
      <c r="D27" s="5">
        <v>9.997199999999999</v>
      </c>
      <c r="E27" s="5">
        <f>IFERROR(AVERAGEIFS($D:$D,$A:$A,A27,$B:$B,B27),"")</f>
        <v>0</v>
      </c>
      <c r="F27" s="5">
        <f>IF(E27="","",($D27-E27)^2)</f>
        <v>0</v>
      </c>
    </row>
    <row r="28" spans="1:6">
      <c r="A28" s="3">
        <v>5</v>
      </c>
      <c r="B28" s="3" t="s">
        <v>17</v>
      </c>
      <c r="C28" s="3">
        <v>2</v>
      </c>
      <c r="D28" s="5">
        <v>9.993199999999998</v>
      </c>
      <c r="E28" s="5">
        <f>IFERROR(AVERAGEIFS($D:$D,$A:$A,A28,$B:$B,B28),"")</f>
        <v>0</v>
      </c>
      <c r="F28" s="5">
        <f>IF(E28="","",($D28-E28)^2)</f>
        <v>0</v>
      </c>
    </row>
    <row r="29" spans="1:6">
      <c r="A29" s="3">
        <v>5</v>
      </c>
      <c r="B29" s="3" t="s">
        <v>18</v>
      </c>
      <c r="C29" s="3">
        <v>1</v>
      </c>
      <c r="D29" s="5">
        <v>10.002</v>
      </c>
      <c r="E29" s="5">
        <f>IFERROR(AVERAGEIFS($D:$D,$A:$A,A29,$B:$B,B29),"")</f>
        <v>0</v>
      </c>
      <c r="F29" s="5">
        <f>IF(E29="","",($D29-E29)^2)</f>
        <v>0</v>
      </c>
    </row>
    <row r="30" spans="1:6">
      <c r="A30" s="3">
        <v>5</v>
      </c>
      <c r="B30" s="3" t="s">
        <v>18</v>
      </c>
      <c r="C30" s="3">
        <v>2</v>
      </c>
      <c r="D30" s="5">
        <v>9.997999999999999</v>
      </c>
      <c r="E30" s="5">
        <f>IFERROR(AVERAGEIFS($D:$D,$A:$A,A30,$B:$B,B30),"")</f>
        <v>0</v>
      </c>
      <c r="F30" s="5">
        <f>IF(E30="","",($D30-E30)^2)</f>
        <v>0</v>
      </c>
    </row>
    <row r="31" spans="1:6">
      <c r="A31" s="3">
        <v>5</v>
      </c>
      <c r="B31" s="3" t="s">
        <v>19</v>
      </c>
      <c r="C31" s="3">
        <v>1</v>
      </c>
      <c r="D31" s="5">
        <v>9.992800000000001</v>
      </c>
      <c r="E31" s="5">
        <f>IFERROR(AVERAGEIFS($D:$D,$A:$A,A31,$B:$B,B31),"")</f>
        <v>0</v>
      </c>
      <c r="F31" s="5">
        <f>IF(E31="","",($D31-E31)^2)</f>
        <v>0</v>
      </c>
    </row>
    <row r="32" spans="1:6">
      <c r="A32" s="3">
        <v>5</v>
      </c>
      <c r="B32" s="3" t="s">
        <v>19</v>
      </c>
      <c r="C32" s="3">
        <v>2</v>
      </c>
      <c r="D32" s="5">
        <v>9.988799999999999</v>
      </c>
      <c r="E32" s="5">
        <f>IFERROR(AVERAGEIFS($D:$D,$A:$A,A32,$B:$B,B32),"")</f>
        <v>0</v>
      </c>
      <c r="F32" s="5">
        <f>IF(E32="","",($D32-E32)^2)</f>
        <v>0</v>
      </c>
    </row>
    <row r="33" spans="1:6">
      <c r="A33" s="3">
        <v>6</v>
      </c>
      <c r="B33" s="3" t="s">
        <v>17</v>
      </c>
      <c r="C33" s="3">
        <v>1</v>
      </c>
      <c r="D33" s="5">
        <v>10.0073</v>
      </c>
      <c r="E33" s="5">
        <f>IFERROR(AVERAGEIFS($D:$D,$A:$A,A33,$B:$B,B33),"")</f>
        <v>0</v>
      </c>
      <c r="F33" s="5">
        <f>IF(E33="","",($D33-E33)^2)</f>
        <v>0</v>
      </c>
    </row>
    <row r="34" spans="1:6">
      <c r="A34" s="3">
        <v>6</v>
      </c>
      <c r="B34" s="3" t="s">
        <v>17</v>
      </c>
      <c r="C34" s="3">
        <v>2</v>
      </c>
      <c r="D34" s="5">
        <v>10.0033</v>
      </c>
      <c r="E34" s="5">
        <f>IFERROR(AVERAGEIFS($D:$D,$A:$A,A34,$B:$B,B34),"")</f>
        <v>0</v>
      </c>
      <c r="F34" s="5">
        <f>IF(E34="","",($D34-E34)^2)</f>
        <v>0</v>
      </c>
    </row>
    <row r="35" spans="1:6">
      <c r="A35" s="3">
        <v>6</v>
      </c>
      <c r="B35" s="3" t="s">
        <v>18</v>
      </c>
      <c r="C35" s="3">
        <v>1</v>
      </c>
      <c r="D35" s="5">
        <v>10.0122</v>
      </c>
      <c r="E35" s="5">
        <f>IFERROR(AVERAGEIFS($D:$D,$A:$A,A35,$B:$B,B35),"")</f>
        <v>0</v>
      </c>
      <c r="F35" s="5">
        <f>IF(E35="","",($D35-E35)^2)</f>
        <v>0</v>
      </c>
    </row>
    <row r="36" spans="1:6">
      <c r="A36" s="3">
        <v>6</v>
      </c>
      <c r="B36" s="3" t="s">
        <v>18</v>
      </c>
      <c r="C36" s="3">
        <v>2</v>
      </c>
      <c r="D36" s="5">
        <v>10.0082</v>
      </c>
      <c r="E36" s="5">
        <f>IFERROR(AVERAGEIFS($D:$D,$A:$A,A36,$B:$B,B36),"")</f>
        <v>0</v>
      </c>
      <c r="F36" s="5">
        <f>IF(E36="","",($D36-E36)^2)</f>
        <v>0</v>
      </c>
    </row>
    <row r="37" spans="1:6">
      <c r="A37" s="3">
        <v>6</v>
      </c>
      <c r="B37" s="3" t="s">
        <v>19</v>
      </c>
      <c r="C37" s="3">
        <v>1</v>
      </c>
      <c r="D37" s="5">
        <v>10.0031</v>
      </c>
      <c r="E37" s="5">
        <f>IFERROR(AVERAGEIFS($D:$D,$A:$A,A37,$B:$B,B37),"")</f>
        <v>0</v>
      </c>
      <c r="F37" s="5">
        <f>IF(E37="","",($D37-E37)^2)</f>
        <v>0</v>
      </c>
    </row>
    <row r="38" spans="1:6">
      <c r="A38" s="3">
        <v>6</v>
      </c>
      <c r="B38" s="3" t="s">
        <v>19</v>
      </c>
      <c r="C38" s="3">
        <v>2</v>
      </c>
      <c r="D38" s="5">
        <v>9.9991</v>
      </c>
      <c r="E38" s="5">
        <f>IFERROR(AVERAGEIFS($D:$D,$A:$A,A38,$B:$B,B38),"")</f>
        <v>0</v>
      </c>
      <c r="F38" s="5">
        <f>IF(E38="","",($D38-E38)^2)</f>
        <v>0</v>
      </c>
    </row>
    <row r="39" spans="1:6">
      <c r="A39" s="3">
        <v>7</v>
      </c>
      <c r="B39" s="3" t="s">
        <v>17</v>
      </c>
      <c r="C39" s="3">
        <v>1</v>
      </c>
      <c r="D39" s="5">
        <v>10.0167</v>
      </c>
      <c r="E39" s="5">
        <f>IFERROR(AVERAGEIFS($D:$D,$A:$A,A39,$B:$B,B39),"")</f>
        <v>0</v>
      </c>
      <c r="F39" s="5">
        <f>IF(E39="","",($D39-E39)^2)</f>
        <v>0</v>
      </c>
    </row>
    <row r="40" spans="1:6">
      <c r="A40" s="3">
        <v>7</v>
      </c>
      <c r="B40" s="3" t="s">
        <v>17</v>
      </c>
      <c r="C40" s="3">
        <v>2</v>
      </c>
      <c r="D40" s="5">
        <v>10.0127</v>
      </c>
      <c r="E40" s="5">
        <f>IFERROR(AVERAGEIFS($D:$D,$A:$A,A40,$B:$B,B40),"")</f>
        <v>0</v>
      </c>
      <c r="F40" s="5">
        <f>IF(E40="","",($D40-E40)^2)</f>
        <v>0</v>
      </c>
    </row>
    <row r="41" spans="1:6">
      <c r="A41" s="3">
        <v>7</v>
      </c>
      <c r="B41" s="3" t="s">
        <v>18</v>
      </c>
      <c r="C41" s="3">
        <v>1</v>
      </c>
      <c r="D41" s="5">
        <v>10.0217</v>
      </c>
      <c r="E41" s="5">
        <f>IFERROR(AVERAGEIFS($D:$D,$A:$A,A41,$B:$B,B41),"")</f>
        <v>0</v>
      </c>
      <c r="F41" s="5">
        <f>IF(E41="","",($D41-E41)^2)</f>
        <v>0</v>
      </c>
    </row>
    <row r="42" spans="1:6">
      <c r="A42" s="3">
        <v>7</v>
      </c>
      <c r="B42" s="3" t="s">
        <v>18</v>
      </c>
      <c r="C42" s="3">
        <v>2</v>
      </c>
      <c r="D42" s="5">
        <v>10.0177</v>
      </c>
      <c r="E42" s="5">
        <f>IFERROR(AVERAGEIFS($D:$D,$A:$A,A42,$B:$B,B42),"")</f>
        <v>0</v>
      </c>
      <c r="F42" s="5">
        <f>IF(E42="","",($D42-E42)^2)</f>
        <v>0</v>
      </c>
    </row>
    <row r="43" spans="1:6">
      <c r="A43" s="3">
        <v>7</v>
      </c>
      <c r="B43" s="3" t="s">
        <v>19</v>
      </c>
      <c r="C43" s="3">
        <v>1</v>
      </c>
      <c r="D43" s="5">
        <v>10.0127</v>
      </c>
      <c r="E43" s="5">
        <f>IFERROR(AVERAGEIFS($D:$D,$A:$A,A43,$B:$B,B43),"")</f>
        <v>0</v>
      </c>
      <c r="F43" s="5">
        <f>IF(E43="","",($D43-E43)^2)</f>
        <v>0</v>
      </c>
    </row>
    <row r="44" spans="1:6">
      <c r="A44" s="3">
        <v>7</v>
      </c>
      <c r="B44" s="3" t="s">
        <v>19</v>
      </c>
      <c r="C44" s="3">
        <v>2</v>
      </c>
      <c r="D44" s="5">
        <v>10.0087</v>
      </c>
      <c r="E44" s="5">
        <f>IFERROR(AVERAGEIFS($D:$D,$A:$A,A44,$B:$B,B44),"")</f>
        <v>0</v>
      </c>
      <c r="F44" s="5">
        <f>IF(E44="","",($D44-E44)^2)</f>
        <v>0</v>
      </c>
    </row>
    <row r="45" spans="1:6">
      <c r="A45" s="3">
        <v>8</v>
      </c>
      <c r="B45" s="3" t="s">
        <v>17</v>
      </c>
      <c r="C45" s="3">
        <v>1</v>
      </c>
      <c r="D45" s="5">
        <v>10.0268</v>
      </c>
      <c r="E45" s="5">
        <f>IFERROR(AVERAGEIFS($D:$D,$A:$A,A45,$B:$B,B45),"")</f>
        <v>0</v>
      </c>
      <c r="F45" s="5">
        <f>IF(E45="","",($D45-E45)^2)</f>
        <v>0</v>
      </c>
    </row>
    <row r="46" spans="1:6">
      <c r="A46" s="3">
        <v>8</v>
      </c>
      <c r="B46" s="3" t="s">
        <v>17</v>
      </c>
      <c r="C46" s="3">
        <v>2</v>
      </c>
      <c r="D46" s="5">
        <v>10.0228</v>
      </c>
      <c r="E46" s="5">
        <f>IFERROR(AVERAGEIFS($D:$D,$A:$A,A46,$B:$B,B46),"")</f>
        <v>0</v>
      </c>
      <c r="F46" s="5">
        <f>IF(E46="","",($D46-E46)^2)</f>
        <v>0</v>
      </c>
    </row>
    <row r="47" spans="1:6">
      <c r="A47" s="3">
        <v>8</v>
      </c>
      <c r="B47" s="3" t="s">
        <v>18</v>
      </c>
      <c r="C47" s="3">
        <v>1</v>
      </c>
      <c r="D47" s="5">
        <v>10.0319</v>
      </c>
      <c r="E47" s="5">
        <f>IFERROR(AVERAGEIFS($D:$D,$A:$A,A47,$B:$B,B47),"")</f>
        <v>0</v>
      </c>
      <c r="F47" s="5">
        <f>IF(E47="","",($D47-E47)^2)</f>
        <v>0</v>
      </c>
    </row>
    <row r="48" spans="1:6">
      <c r="A48" s="3">
        <v>8</v>
      </c>
      <c r="B48" s="3" t="s">
        <v>18</v>
      </c>
      <c r="C48" s="3">
        <v>2</v>
      </c>
      <c r="D48" s="5">
        <v>10.0279</v>
      </c>
      <c r="E48" s="5">
        <f>IFERROR(AVERAGEIFS($D:$D,$A:$A,A48,$B:$B,B48),"")</f>
        <v>0</v>
      </c>
      <c r="F48" s="5">
        <f>IF(E48="","",($D48-E48)^2)</f>
        <v>0</v>
      </c>
    </row>
    <row r="49" spans="1:6">
      <c r="A49" s="3">
        <v>8</v>
      </c>
      <c r="B49" s="3" t="s">
        <v>19</v>
      </c>
      <c r="C49" s="3">
        <v>1</v>
      </c>
      <c r="D49" s="5">
        <v>10.023</v>
      </c>
      <c r="E49" s="5">
        <f>IFERROR(AVERAGEIFS($D:$D,$A:$A,A49,$B:$B,B49),"")</f>
        <v>0</v>
      </c>
      <c r="F49" s="5">
        <f>IF(E49="","",($D49-E49)^2)</f>
        <v>0</v>
      </c>
    </row>
    <row r="50" spans="1:6">
      <c r="A50" s="3">
        <v>8</v>
      </c>
      <c r="B50" s="3" t="s">
        <v>19</v>
      </c>
      <c r="C50" s="3">
        <v>2</v>
      </c>
      <c r="D50" s="5">
        <v>10.019</v>
      </c>
      <c r="E50" s="5">
        <f>IFERROR(AVERAGEIFS($D:$D,$A:$A,A50,$B:$B,B50),"")</f>
        <v>0</v>
      </c>
      <c r="F50" s="5">
        <f>IF(E50="","",($D50-E50)^2)</f>
        <v>0</v>
      </c>
    </row>
    <row r="51" spans="1:6">
      <c r="A51" s="3">
        <v>9</v>
      </c>
      <c r="B51" s="3" t="s">
        <v>17</v>
      </c>
      <c r="C51" s="3">
        <v>1</v>
      </c>
      <c r="D51" s="5">
        <v>10.0369</v>
      </c>
      <c r="E51" s="5">
        <f>IFERROR(AVERAGEIFS($D:$D,$A:$A,A51,$B:$B,B51),"")</f>
        <v>0</v>
      </c>
      <c r="F51" s="5">
        <f>IF(E51="","",($D51-E51)^2)</f>
        <v>0</v>
      </c>
    </row>
    <row r="52" spans="1:6">
      <c r="A52" s="3">
        <v>9</v>
      </c>
      <c r="B52" s="3" t="s">
        <v>17</v>
      </c>
      <c r="C52" s="3">
        <v>2</v>
      </c>
      <c r="D52" s="5">
        <v>10.0329</v>
      </c>
      <c r="E52" s="5">
        <f>IFERROR(AVERAGEIFS($D:$D,$A:$A,A52,$B:$B,B52),"")</f>
        <v>0</v>
      </c>
      <c r="F52" s="5">
        <f>IF(E52="","",($D52-E52)^2)</f>
        <v>0</v>
      </c>
    </row>
    <row r="53" spans="1:6">
      <c r="A53" s="3">
        <v>9</v>
      </c>
      <c r="B53" s="3" t="s">
        <v>18</v>
      </c>
      <c r="C53" s="3">
        <v>1</v>
      </c>
      <c r="D53" s="5">
        <v>10.0421</v>
      </c>
      <c r="E53" s="5">
        <f>IFERROR(AVERAGEIFS($D:$D,$A:$A,A53,$B:$B,B53),"")</f>
        <v>0</v>
      </c>
      <c r="F53" s="5">
        <f>IF(E53="","",($D53-E53)^2)</f>
        <v>0</v>
      </c>
    </row>
    <row r="54" spans="1:6">
      <c r="A54" s="3">
        <v>9</v>
      </c>
      <c r="B54" s="3" t="s">
        <v>18</v>
      </c>
      <c r="C54" s="3">
        <v>2</v>
      </c>
      <c r="D54" s="5">
        <v>10.0381</v>
      </c>
      <c r="E54" s="5">
        <f>IFERROR(AVERAGEIFS($D:$D,$A:$A,A54,$B:$B,B54),"")</f>
        <v>0</v>
      </c>
      <c r="F54" s="5">
        <f>IF(E54="","",($D54-E54)^2)</f>
        <v>0</v>
      </c>
    </row>
    <row r="55" spans="1:6">
      <c r="A55" s="3">
        <v>9</v>
      </c>
      <c r="B55" s="3" t="s">
        <v>19</v>
      </c>
      <c r="C55" s="3">
        <v>1</v>
      </c>
      <c r="D55" s="5">
        <v>10.0333</v>
      </c>
      <c r="E55" s="5">
        <f>IFERROR(AVERAGEIFS($D:$D,$A:$A,A55,$B:$B,B55),"")</f>
        <v>0</v>
      </c>
      <c r="F55" s="5">
        <f>IF(E55="","",($D55-E55)^2)</f>
        <v>0</v>
      </c>
    </row>
    <row r="56" spans="1:6">
      <c r="A56" s="3">
        <v>9</v>
      </c>
      <c r="B56" s="3" t="s">
        <v>19</v>
      </c>
      <c r="C56" s="3">
        <v>2</v>
      </c>
      <c r="D56" s="5">
        <v>10.0293</v>
      </c>
      <c r="E56" s="5">
        <f>IFERROR(AVERAGEIFS($D:$D,$A:$A,A56,$B:$B,B56),"")</f>
        <v>0</v>
      </c>
      <c r="F56" s="5">
        <f>IF(E56="","",($D56-E56)^2)</f>
        <v>0</v>
      </c>
    </row>
    <row r="57" spans="1:6">
      <c r="A57" s="3">
        <v>10</v>
      </c>
      <c r="B57" s="3" t="s">
        <v>17</v>
      </c>
      <c r="C57" s="3">
        <v>1</v>
      </c>
      <c r="D57" s="5">
        <v>10.047</v>
      </c>
      <c r="E57" s="5">
        <f>IFERROR(AVERAGEIFS($D:$D,$A:$A,A57,$B:$B,B57),"")</f>
        <v>0</v>
      </c>
      <c r="F57" s="5">
        <f>IF(E57="","",($D57-E57)^2)</f>
        <v>0</v>
      </c>
    </row>
    <row r="58" spans="1:6">
      <c r="A58" s="3">
        <v>10</v>
      </c>
      <c r="B58" s="3" t="s">
        <v>17</v>
      </c>
      <c r="C58" s="3">
        <v>2</v>
      </c>
      <c r="D58" s="5">
        <v>10.043</v>
      </c>
      <c r="E58" s="5">
        <f>IFERROR(AVERAGEIFS($D:$D,$A:$A,A58,$B:$B,B58),"")</f>
        <v>0</v>
      </c>
      <c r="F58" s="5">
        <f>IF(E58="","",($D58-E58)^2)</f>
        <v>0</v>
      </c>
    </row>
    <row r="59" spans="1:6">
      <c r="A59" s="3">
        <v>10</v>
      </c>
      <c r="B59" s="3" t="s">
        <v>18</v>
      </c>
      <c r="C59" s="3">
        <v>1</v>
      </c>
      <c r="D59" s="5">
        <v>10.0523</v>
      </c>
      <c r="E59" s="5">
        <f>IFERROR(AVERAGEIFS($D:$D,$A:$A,A59,$B:$B,B59),"")</f>
        <v>0</v>
      </c>
      <c r="F59" s="5">
        <f>IF(E59="","",($D59-E59)^2)</f>
        <v>0</v>
      </c>
    </row>
    <row r="60" spans="1:6">
      <c r="A60" s="3">
        <v>10</v>
      </c>
      <c r="B60" s="3" t="s">
        <v>18</v>
      </c>
      <c r="C60" s="3">
        <v>2</v>
      </c>
      <c r="D60" s="5">
        <v>10.0483</v>
      </c>
      <c r="E60" s="5">
        <f>IFERROR(AVERAGEIFS($D:$D,$A:$A,A60,$B:$B,B60),"")</f>
        <v>0</v>
      </c>
      <c r="F60" s="5">
        <f>IF(E60="","",($D60-E60)^2)</f>
        <v>0</v>
      </c>
    </row>
    <row r="61" spans="1:6">
      <c r="A61" s="3">
        <v>10</v>
      </c>
      <c r="B61" s="3" t="s">
        <v>19</v>
      </c>
      <c r="C61" s="3">
        <v>1</v>
      </c>
      <c r="D61" s="5">
        <v>10.0429</v>
      </c>
      <c r="E61" s="5">
        <f>IFERROR(AVERAGEIFS($D:$D,$A:$A,A61,$B:$B,B61),"")</f>
        <v>0</v>
      </c>
      <c r="F61" s="5">
        <f>IF(E61="","",($D61-E61)^2)</f>
        <v>0</v>
      </c>
    </row>
    <row r="62" spans="1:6">
      <c r="A62" s="3">
        <v>10</v>
      </c>
      <c r="B62" s="3" t="s">
        <v>19</v>
      </c>
      <c r="C62" s="3">
        <v>2</v>
      </c>
      <c r="D62" s="5">
        <v>10.0389</v>
      </c>
      <c r="E62" s="5">
        <f>IFERROR(AVERAGEIFS($D:$D,$A:$A,A62,$B:$B,B62),"")</f>
        <v>0</v>
      </c>
      <c r="F62" s="5">
        <f>IF(E62="","",($D62-E62)^2)</f>
        <v>0</v>
      </c>
    </row>
    <row r="64" spans="1:6">
      <c r="A64" s="8" t="s">
        <v>27</v>
      </c>
      <c r="B64" s="9" t="s">
        <v>28</v>
      </c>
      <c r="C64" s="9"/>
      <c r="D64" s="9"/>
      <c r="E64" s="9"/>
      <c r="F64" s="9"/>
    </row>
  </sheetData>
  <mergeCells count="2">
    <mergeCell ref="A1:F1"/>
    <mergeCell ref="B64:F6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59"/>
  <sheetViews>
    <sheetView workbookViewId="0"/>
  </sheetViews>
  <sheetFormatPr defaultRowHeight="15"/>
  <cols>
    <col min="1" max="1" width="20.7109375" customWidth="1"/>
    <col min="2" max="2" width="24.7109375" customWidth="1"/>
    <col min="3" max="3" width="18.7109375" customWidth="1"/>
    <col min="4" max="4" width="20.7109375" customWidth="1"/>
    <col min="5" max="5" width="22.7109375" customWidth="1"/>
    <col min="6" max="6" width="16.7109375" customWidth="1"/>
    <col min="7" max="7" width="18.7109375" customWidth="1"/>
    <col min="9" max="11" width="22.7109375" customWidth="1"/>
  </cols>
  <sheetData>
    <row r="1" spans="1:11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</row>
    <row r="4" spans="1:11">
      <c r="A4" s="2" t="s">
        <v>30</v>
      </c>
      <c r="D4" s="2" t="s">
        <v>31</v>
      </c>
      <c r="G4" s="2" t="s">
        <v>35</v>
      </c>
    </row>
    <row r="5" spans="1:11">
      <c r="A5" s="4">
        <v>1</v>
      </c>
      <c r="B5" s="4">
        <v>2</v>
      </c>
      <c r="C5" s="4">
        <v>3</v>
      </c>
      <c r="D5" s="4" t="s">
        <v>17</v>
      </c>
      <c r="E5" s="4">
        <v>5</v>
      </c>
      <c r="F5" s="4">
        <v>6</v>
      </c>
      <c r="G5" s="4" t="s">
        <v>36</v>
      </c>
      <c r="H5" s="4" t="s">
        <v>37</v>
      </c>
      <c r="I5" s="4" t="s">
        <v>38</v>
      </c>
      <c r="J5" s="4">
        <v>10</v>
      </c>
    </row>
    <row r="6" spans="1:11">
      <c r="D6" s="4" t="s">
        <v>18</v>
      </c>
      <c r="F6" s="2" t="s">
        <v>52</v>
      </c>
      <c r="G6" s="6">
        <f>Plan!C12</f>
        <v>0</v>
      </c>
      <c r="H6" s="6">
        <f>Plan!C13</f>
        <v>0</v>
      </c>
      <c r="I6" s="6">
        <f>Plan!C14</f>
        <v>0</v>
      </c>
    </row>
    <row r="7" spans="1:11">
      <c r="D7" s="4" t="s">
        <v>19</v>
      </c>
      <c r="F7" s="5">
        <f>AVERAGE(Données!D2:D1000)</f>
        <v>0</v>
      </c>
    </row>
    <row r="8" spans="1:11">
      <c r="A8" s="2" t="s">
        <v>32</v>
      </c>
      <c r="D8" s="2" t="s">
        <v>34</v>
      </c>
      <c r="G8" s="2" t="s">
        <v>39</v>
      </c>
    </row>
    <row r="9" spans="1:11">
      <c r="A9" s="4" t="s">
        <v>21</v>
      </c>
      <c r="B9" s="4" t="s">
        <v>33</v>
      </c>
      <c r="D9" s="4" t="s">
        <v>22</v>
      </c>
      <c r="E9" s="4" t="s">
        <v>33</v>
      </c>
      <c r="G9" s="4" t="s">
        <v>40</v>
      </c>
      <c r="H9" s="4" t="s">
        <v>41</v>
      </c>
      <c r="I9" s="4" t="s">
        <v>42</v>
      </c>
      <c r="J9" s="4" t="s">
        <v>43</v>
      </c>
      <c r="K9" s="4" t="s">
        <v>44</v>
      </c>
    </row>
    <row r="10" spans="1:11">
      <c r="A10" s="3">
        <v>1</v>
      </c>
      <c r="B10" s="5">
        <f>AVERAGEIFS(Données!$D:$D, Données!$A:$A, A10)</f>
        <v>0</v>
      </c>
      <c r="D10" s="3" t="s">
        <v>17</v>
      </c>
      <c r="E10" s="5">
        <f>AVERAGEIFS(Données!$D:$D, Données!$B:$B, D10)</f>
        <v>0</v>
      </c>
      <c r="G10" s="6">
        <f>G6-1</f>
        <v>0</v>
      </c>
      <c r="H10" s="6">
        <f>H6-1</f>
        <v>0</v>
      </c>
      <c r="I10" s="6">
        <f>(G6-1)*(H6-1)</f>
        <v>0</v>
      </c>
      <c r="J10" s="6">
        <f>G6*H6*(I6-1)</f>
        <v>0</v>
      </c>
      <c r="K10" s="6">
        <f>G6*H6*I6-1</f>
        <v>0</v>
      </c>
    </row>
    <row r="11" spans="1:11">
      <c r="A11" s="3">
        <v>2</v>
      </c>
      <c r="B11" s="5">
        <f>AVERAGEIFS(Données!$D:$D, Données!$A:$A, A11)</f>
        <v>0</v>
      </c>
      <c r="D11" s="3" t="s">
        <v>18</v>
      </c>
      <c r="E11" s="5">
        <f>AVERAGEIFS(Données!$D:$D, Données!$B:$B, D11)</f>
        <v>0</v>
      </c>
    </row>
    <row r="12" spans="1:11">
      <c r="A12" s="3">
        <v>3</v>
      </c>
      <c r="B12" s="5">
        <f>AVERAGEIFS(Données!$D:$D, Données!$A:$A, A12)</f>
        <v>0</v>
      </c>
      <c r="D12" s="3" t="s">
        <v>19</v>
      </c>
      <c r="E12" s="5">
        <f>AVERAGEIFS(Données!$D:$D, Données!$B:$B, D12)</f>
        <v>0</v>
      </c>
    </row>
    <row r="13" spans="1:11">
      <c r="A13" s="3">
        <v>4</v>
      </c>
      <c r="B13" s="5">
        <f>AVERAGEIFS(Données!$D:$D, Données!$A:$A, A13)</f>
        <v>0</v>
      </c>
    </row>
    <row r="14" spans="1:11">
      <c r="A14" s="3">
        <v>5</v>
      </c>
      <c r="B14" s="5">
        <f>AVERAGEIFS(Données!$D:$D, Données!$A:$A, A14)</f>
        <v>0</v>
      </c>
    </row>
    <row r="15" spans="1:11">
      <c r="A15" s="3">
        <v>6</v>
      </c>
      <c r="B15" s="5">
        <f>AVERAGEIFS(Données!$D:$D, Données!$A:$A, A15)</f>
        <v>0</v>
      </c>
    </row>
    <row r="16" spans="1:11">
      <c r="A16" s="3">
        <v>7</v>
      </c>
      <c r="B16" s="5">
        <f>AVERAGEIFS(Données!$D:$D, Données!$A:$A, A16)</f>
        <v>0</v>
      </c>
    </row>
    <row r="17" spans="1:9">
      <c r="A17" s="3">
        <v>8</v>
      </c>
      <c r="B17" s="5">
        <f>AVERAGEIFS(Données!$D:$D, Données!$A:$A, A17)</f>
        <v>0</v>
      </c>
    </row>
    <row r="18" spans="1:9">
      <c r="A18" s="3">
        <v>9</v>
      </c>
      <c r="B18" s="5">
        <f>AVERAGEIFS(Données!$D:$D, Données!$A:$A, A18)</f>
        <v>0</v>
      </c>
    </row>
    <row r="19" spans="1:9">
      <c r="A19" s="3">
        <v>10</v>
      </c>
      <c r="B19" s="5">
        <f>AVERAGEIFS(Données!$D:$D, Données!$A:$A, A19)</f>
        <v>0</v>
      </c>
    </row>
    <row r="22" spans="1:9">
      <c r="A22" s="2" t="s">
        <v>45</v>
      </c>
      <c r="G22" s="2" t="s">
        <v>75</v>
      </c>
    </row>
    <row r="23" spans="1:9">
      <c r="A23" s="4" t="s">
        <v>46</v>
      </c>
      <c r="B23" s="4" t="s">
        <v>47</v>
      </c>
      <c r="C23" s="4" t="s">
        <v>48</v>
      </c>
      <c r="D23" s="4" t="s">
        <v>49</v>
      </c>
      <c r="E23" s="4" t="s">
        <v>50</v>
      </c>
      <c r="F23" s="4" t="s">
        <v>51</v>
      </c>
      <c r="G23" s="4" t="s">
        <v>76</v>
      </c>
      <c r="H23" s="4" t="s">
        <v>77</v>
      </c>
      <c r="I23" s="4" t="s">
        <v>78</v>
      </c>
    </row>
    <row r="24" spans="1:9">
      <c r="A24" t="s">
        <v>53</v>
      </c>
      <c r="B24" s="5">
        <f>SUMPRODUCT((Données!D2:D1000 - $F$7)^2)</f>
        <v>0</v>
      </c>
      <c r="C24" s="6">
        <f>$K$10</f>
        <v>0</v>
      </c>
      <c r="D24" s="5">
        <f>IF(C24=0,"",B24/C24)</f>
        <v>0</v>
      </c>
      <c r="G24" s="10">
        <f>IF(E42=0,"",E40/E42)</f>
        <v>0</v>
      </c>
      <c r="H24" s="10">
        <f>IF(Plan!C11=0,"",6*E40/Plan!C11)</f>
        <v>0</v>
      </c>
      <c r="I24" s="5">
        <f>IF(E40=0,"",1.41*E41/E40)</f>
        <v>0</v>
      </c>
    </row>
    <row r="25" spans="1:9">
      <c r="A25" t="s">
        <v>21</v>
      </c>
      <c r="B25" s="5">
        <f>I6*H6*SUMPRODUCT((B10:B19-$F$7)^2)</f>
        <v>0</v>
      </c>
      <c r="C25" s="6">
        <f>$G$10</f>
        <v>0</v>
      </c>
      <c r="D25" s="5">
        <f>IF(C25=0,"",B25/C25)</f>
        <v>0</v>
      </c>
      <c r="E25" s="5">
        <f>IF($D$27=0,"",D25/D27)</f>
        <v>0</v>
      </c>
      <c r="F25" s="5">
        <f>IFERROR(F.DIST.RT(E25,C25,C27), IFERROR(FDIST(E25,C25,C27), ""))</f>
        <v>0</v>
      </c>
    </row>
    <row r="26" spans="1:9">
      <c r="A26" t="s">
        <v>22</v>
      </c>
      <c r="B26" s="5">
        <f>I6*G6*SUMPRODUCT((E10:E12-$F$7)^2)</f>
        <v>0</v>
      </c>
      <c r="C26" s="6">
        <f>$H$10</f>
        <v>0</v>
      </c>
      <c r="D26" s="5">
        <f>IF(C26=0,"",B26/C26)</f>
        <v>0</v>
      </c>
      <c r="E26" s="5">
        <f>IF($D$27=0,"",D26/D27)</f>
        <v>0</v>
      </c>
      <c r="F26" s="5">
        <f>IFERROR(F.DIST.RT(E26,C26,C27), IFERROR(FDIST(E26,C26,C27), ""))</f>
        <v>0</v>
      </c>
    </row>
    <row r="27" spans="1:9">
      <c r="A27" t="s">
        <v>54</v>
      </c>
      <c r="B27" s="5">
        <f>SUM(Données!F2:F1000)</f>
        <v>0</v>
      </c>
      <c r="C27" s="6">
        <f>$J$10</f>
        <v>0</v>
      </c>
      <c r="D27" s="5">
        <f>IF(C27=0,"",B27/C27)</f>
        <v>0</v>
      </c>
      <c r="G27" s="2" t="s">
        <v>79</v>
      </c>
    </row>
    <row r="28" spans="1:9">
      <c r="A28" t="s">
        <v>55</v>
      </c>
      <c r="B28" s="5">
        <f>B24 - B25 - B26 - B27</f>
        <v>0</v>
      </c>
      <c r="C28" s="6">
        <f>$I$10</f>
        <v>0</v>
      </c>
      <c r="D28" s="5">
        <f>IF(C28=0,"",B28/C28)</f>
        <v>0</v>
      </c>
      <c r="E28" s="5">
        <f>IF($D$27=0,"",D28/D27)</f>
        <v>0</v>
      </c>
      <c r="F28" s="5">
        <f>IFERROR(F.DIST.RT(E28,C28,C27), IFERROR(FDIST(E28,C28,C27), ""))</f>
        <v>0</v>
      </c>
      <c r="G28" s="4" t="s">
        <v>46</v>
      </c>
      <c r="H28" s="4" t="s">
        <v>80</v>
      </c>
      <c r="I28" s="4" t="s">
        <v>81</v>
      </c>
    </row>
    <row r="29" spans="1:9">
      <c r="G29" t="s">
        <v>82</v>
      </c>
      <c r="H29" s="10">
        <f>IF((B40+B41)=0,"",B37/(B40+B41))</f>
        <v>0</v>
      </c>
      <c r="I29" s="10">
        <f>IF(E42=0,"",E37/E42)</f>
        <v>0</v>
      </c>
    </row>
    <row r="30" spans="1:9">
      <c r="G30" t="s">
        <v>83</v>
      </c>
      <c r="H30" s="10">
        <f>IF((B40+B41)=0,"",B38/(B40+B41))</f>
        <v>0</v>
      </c>
      <c r="I30" s="10">
        <f>IF(E42=0,"",E38/E42)</f>
        <v>0</v>
      </c>
    </row>
    <row r="31" spans="1:9">
      <c r="A31" s="2" t="s">
        <v>56</v>
      </c>
      <c r="G31" t="s">
        <v>84</v>
      </c>
      <c r="H31" s="10">
        <f>IF((B40+B41)=0,"",B39/(B40+B41))</f>
        <v>0</v>
      </c>
      <c r="I31" s="10">
        <f>IF(E42=0,"",E39/E42)</f>
        <v>0</v>
      </c>
    </row>
    <row r="32" spans="1:9">
      <c r="A32" s="4" t="s">
        <v>57</v>
      </c>
      <c r="B32" s="4" t="s">
        <v>58</v>
      </c>
      <c r="C32" s="4" t="s">
        <v>59</v>
      </c>
      <c r="G32" t="s">
        <v>85</v>
      </c>
      <c r="H32" s="10">
        <f>IF((B40+B41)=0,"",B40/(B40+B41))</f>
        <v>0</v>
      </c>
      <c r="I32" s="10">
        <f>IF(E42=0,"",E40/E42)</f>
        <v>0</v>
      </c>
    </row>
    <row r="33" spans="1:9">
      <c r="A33" s="5">
        <f>F28</f>
        <v>0</v>
      </c>
      <c r="B33" s="5">
        <v>0.05</v>
      </c>
      <c r="C33" s="3">
        <f>IF(AND(A33&lt;&gt;"",A33&lt;B33),"Oui","Non")</f>
        <v>0</v>
      </c>
      <c r="G33" t="s">
        <v>86</v>
      </c>
      <c r="H33" s="10">
        <f>IF((B40+B41)=0,"",B41/(B40+B41))</f>
        <v>0</v>
      </c>
      <c r="I33" s="10">
        <f>IF(E42=0,"",E41/E42)</f>
        <v>0</v>
      </c>
    </row>
    <row r="35" spans="1:9">
      <c r="A35" s="2" t="s">
        <v>60</v>
      </c>
      <c r="D35" s="2" t="s">
        <v>67</v>
      </c>
    </row>
    <row r="36" spans="1:9">
      <c r="A36" s="4" t="s">
        <v>46</v>
      </c>
      <c r="B36" s="4" t="s">
        <v>61</v>
      </c>
      <c r="D36" s="4" t="s">
        <v>46</v>
      </c>
      <c r="E36" s="4" t="s">
        <v>68</v>
      </c>
    </row>
    <row r="37" spans="1:9">
      <c r="A37" t="s">
        <v>62</v>
      </c>
      <c r="B37" s="5">
        <f>D27</f>
        <v>0</v>
      </c>
      <c r="D37" t="s">
        <v>69</v>
      </c>
      <c r="E37" s="5">
        <f>SQRT(B37)</f>
        <v>0</v>
      </c>
    </row>
    <row r="38" spans="1:9">
      <c r="A38" t="s">
        <v>63</v>
      </c>
      <c r="B38" s="5">
        <f>IF($C$33="Oui", MAX((D26-D28)/(G6*I6),0), MAX((D26-D27)/(G6*I6),0))</f>
        <v>0</v>
      </c>
      <c r="D38" t="s">
        <v>70</v>
      </c>
      <c r="E38" s="5">
        <f>SQRT(B38)</f>
        <v>0</v>
      </c>
    </row>
    <row r="39" spans="1:9">
      <c r="A39" t="s">
        <v>64</v>
      </c>
      <c r="B39" s="5">
        <f>MAX((D28-D27)/I6,0)</f>
        <v>0</v>
      </c>
      <c r="D39" t="s">
        <v>71</v>
      </c>
      <c r="E39" s="5">
        <f>SQRT(B39)</f>
        <v>0</v>
      </c>
    </row>
    <row r="40" spans="1:9">
      <c r="A40" t="s">
        <v>65</v>
      </c>
      <c r="B40" s="5">
        <f>B37+B38+B39</f>
        <v>0</v>
      </c>
      <c r="D40" t="s">
        <v>72</v>
      </c>
      <c r="E40" s="5">
        <f>SQRT(B40)</f>
        <v>0</v>
      </c>
    </row>
    <row r="41" spans="1:9">
      <c r="A41" t="s">
        <v>66</v>
      </c>
      <c r="B41" s="5">
        <f>IF($C$33="Oui", MAX((D25-D28)/(H6*I6),0), MAX((D25-D27)/(H6*I6),0))</f>
        <v>0</v>
      </c>
      <c r="D41" t="s">
        <v>73</v>
      </c>
      <c r="E41" s="5">
        <f>SQRT(B41)</f>
        <v>0</v>
      </c>
    </row>
    <row r="42" spans="1:9">
      <c r="D42" t="s">
        <v>74</v>
      </c>
      <c r="E42" s="5">
        <f>SQRT(B40+B41)</f>
        <v>0</v>
      </c>
    </row>
    <row r="44" spans="1:9">
      <c r="A44" s="2" t="s">
        <v>87</v>
      </c>
      <c r="B44" s="2"/>
      <c r="C44" s="2"/>
      <c r="D44" s="2" t="s">
        <v>88</v>
      </c>
      <c r="E44" s="2"/>
      <c r="F44" s="2"/>
      <c r="G44" s="2" t="s">
        <v>89</v>
      </c>
      <c r="H44" s="2"/>
      <c r="I44" s="2"/>
    </row>
    <row r="45" spans="1:9">
      <c r="A45" s="2"/>
      <c r="B45" s="2"/>
      <c r="C45" s="2"/>
      <c r="D45" s="2"/>
      <c r="E45" s="2"/>
      <c r="F45" s="2"/>
      <c r="G45" s="2"/>
      <c r="H45" s="2"/>
      <c r="I45" s="2"/>
    </row>
    <row r="46" spans="1:9">
      <c r="A46" s="2"/>
      <c r="B46" s="2"/>
      <c r="C46" s="2"/>
      <c r="D46" s="2"/>
      <c r="E46" s="2"/>
      <c r="F46" s="2"/>
      <c r="G46" s="2"/>
      <c r="H46" s="2"/>
      <c r="I46" s="2"/>
    </row>
    <row r="47" spans="1:9">
      <c r="A47" s="2"/>
      <c r="B47" s="2"/>
      <c r="C47" s="2"/>
      <c r="D47" s="2"/>
      <c r="E47" s="2"/>
      <c r="F47" s="2"/>
      <c r="G47" s="2"/>
      <c r="H47" s="2"/>
      <c r="I47" s="2"/>
    </row>
    <row r="48" spans="1:9">
      <c r="A48" s="11">
        <f>G24</f>
        <v>0</v>
      </c>
      <c r="B48" s="11"/>
      <c r="C48" s="11"/>
      <c r="D48" s="11">
        <f>H24</f>
        <v>0</v>
      </c>
      <c r="E48" s="11"/>
      <c r="F48" s="11"/>
      <c r="G48" s="11">
        <f>I24</f>
        <v>0</v>
      </c>
      <c r="H48" s="11"/>
      <c r="I48" s="11"/>
    </row>
    <row r="49" spans="1:10">
      <c r="A49" s="11"/>
      <c r="B49" s="11"/>
      <c r="C49" s="11"/>
      <c r="D49" s="11"/>
      <c r="E49" s="11"/>
      <c r="F49" s="11"/>
      <c r="G49" s="11"/>
      <c r="H49" s="11"/>
      <c r="I49" s="11"/>
    </row>
    <row r="50" spans="1:10">
      <c r="A50" s="11"/>
      <c r="B50" s="11"/>
      <c r="C50" s="11"/>
      <c r="D50" s="11"/>
      <c r="E50" s="11"/>
      <c r="F50" s="11"/>
      <c r="G50" s="11"/>
      <c r="H50" s="11"/>
      <c r="I50" s="11"/>
    </row>
    <row r="51" spans="1:10">
      <c r="A51" s="11"/>
      <c r="B51" s="11"/>
      <c r="C51" s="11"/>
      <c r="D51" s="11"/>
      <c r="E51" s="11"/>
      <c r="F51" s="11"/>
      <c r="G51" s="11"/>
      <c r="H51" s="11"/>
      <c r="I51" s="11"/>
    </row>
    <row r="54" spans="1:10">
      <c r="A54" s="2" t="s">
        <v>90</v>
      </c>
    </row>
    <row r="55" spans="1:10">
      <c r="A55" s="3" t="s">
        <v>91</v>
      </c>
      <c r="B55" s="3"/>
      <c r="C55" s="3"/>
      <c r="D55" s="3"/>
      <c r="E55" s="3"/>
      <c r="F55" s="3"/>
      <c r="G55" s="3"/>
      <c r="H55" s="3"/>
      <c r="I55" s="3"/>
      <c r="J55" s="3"/>
    </row>
    <row r="56" spans="1:10">
      <c r="A56" s="3"/>
      <c r="B56" s="3"/>
      <c r="C56" s="3"/>
      <c r="D56" s="3"/>
      <c r="E56" s="3"/>
      <c r="F56" s="3"/>
      <c r="G56" s="3"/>
      <c r="H56" s="3"/>
      <c r="I56" s="3"/>
      <c r="J56" s="3"/>
    </row>
    <row r="57" spans="1:10">
      <c r="A57" s="3"/>
      <c r="B57" s="3"/>
      <c r="C57" s="3"/>
      <c r="D57" s="3"/>
      <c r="E57" s="3"/>
      <c r="F57" s="3"/>
      <c r="G57" s="3"/>
      <c r="H57" s="3"/>
      <c r="I57" s="3"/>
      <c r="J57" s="3"/>
    </row>
    <row r="58" spans="1:10">
      <c r="A58" s="3"/>
      <c r="B58" s="3"/>
      <c r="C58" s="3"/>
      <c r="D58" s="3"/>
      <c r="E58" s="3"/>
      <c r="F58" s="3"/>
      <c r="G58" s="3"/>
      <c r="H58" s="3"/>
      <c r="I58" s="3"/>
      <c r="J58" s="3"/>
    </row>
    <row r="59" spans="1:10">
      <c r="A59" s="3"/>
      <c r="B59" s="3"/>
      <c r="C59" s="3"/>
      <c r="D59" s="3"/>
      <c r="E59" s="3"/>
      <c r="F59" s="3"/>
      <c r="G59" s="3"/>
      <c r="H59" s="3"/>
      <c r="I59" s="3"/>
      <c r="J59" s="3"/>
    </row>
  </sheetData>
  <mergeCells count="8">
    <mergeCell ref="A1:J2"/>
    <mergeCell ref="A44:C47"/>
    <mergeCell ref="A48:C51"/>
    <mergeCell ref="D44:F47"/>
    <mergeCell ref="D48:F51"/>
    <mergeCell ref="G44:I47"/>
    <mergeCell ref="G48:I51"/>
    <mergeCell ref="A55:J5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Plan</vt:lpstr>
      <vt:lpstr>Données</vt:lpstr>
      <vt:lpstr>Résultats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2025-09-08T14:25:58Z</dcterms:created>
  <dcterms:modified xsi:type="dcterms:W3CDTF">2025-09-08T14:25:58Z</dcterms:modified>
</cp:coreProperties>
</file>