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Parametres" sheetId="1" r:id="rId1"/>
    <sheet name="Banque_Items" sheetId="2" r:id="rId2"/>
    <sheet name="Questionnaire" sheetId="3" r:id="rId3"/>
    <sheet name="Reponses" sheetId="4" r:id="rId4"/>
    <sheet name="Reponses_Num" sheetId="5" state="hidden" r:id="rId5"/>
    <sheet name="Dashboard" sheetId="6" r:id="rId6"/>
    <sheet name="Mode_d_emploi" sheetId="7" r:id="rId7"/>
  </sheets>
  <definedNames>
    <definedName name="BANK_ACTIVE">'Banque_Items'!$F$4:$F$74</definedName>
    <definedName name="BANK_CODE">'Banque_Items'!$G$4:$G$74</definedName>
    <definedName name="BANK_CTX">'Banque_Items'!$A$4:$A$74</definedName>
    <definedName name="BANK_DIM">'Banque_Items'!$B$4:$B$74</definedName>
    <definedName name="BANK_SENS">'Banque_Items'!$D$4:$D$74</definedName>
    <definedName name="BANK_TXT">'Banque_Items'!$C$4:$C$74</definedName>
    <definedName name="BANK_W">'Banque_Items'!$E$4:$E$74</definedName>
    <definedName name="Contexts">'Parametres'!$B$14:$B$19</definedName>
    <definedName name="Likert_Labels">'Parametres'!$C$5:$C$9</definedName>
    <definedName name="Likert_Map">'Parametres'!$B$5:$C$9</definedName>
    <definedName name="LIKERT_MAX">'Parametres'!$B$9</definedName>
    <definedName name="LIKERT_MIN">'Parametres'!$B$5</definedName>
    <definedName name="Likert_Scores">'Parametres'!$B$5:$B$9</definedName>
    <definedName name="Seuil_Satisfaction">'Parametres'!$F$6</definedName>
    <definedName name="Top2_Cut">'Parametres'!$F$5</definedName>
  </definedNames>
  <calcPr calcId="124519" fullCalcOnLoad="1"/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<sst xmlns="http://schemas.openxmlformats.org/spreadsheetml/2006/main" count="977" uniqueCount="352">
  <si>
    <t>Paramètres — Échelle de Likert, Contextes &amp; Seuils</t>
  </si>
  <si>
    <t>Échelle de Likert</t>
  </si>
  <si>
    <t>Score</t>
  </si>
  <si>
    <t>Libellé</t>
  </si>
  <si>
    <t>1 — Pas du tout d’accord</t>
  </si>
  <si>
    <t>2 — Plutôt pas d’accord</t>
  </si>
  <si>
    <t>3 — Ni d’accord ni pas d’accord</t>
  </si>
  <si>
    <t>4 — Plutôt d’accord</t>
  </si>
  <si>
    <t>5 — Tout à fait d’accord</t>
  </si>
  <si>
    <t>Seuils &amp; Coupures</t>
  </si>
  <si>
    <t>Valeur</t>
  </si>
  <si>
    <t>Top2-Box (≥)</t>
  </si>
  <si>
    <t>Seuil Satisfaction Globale (%)</t>
  </si>
  <si>
    <t>Liste des Contextes</t>
  </si>
  <si>
    <t>Contexte</t>
  </si>
  <si>
    <t>Satisfaction Client (CSAT)</t>
  </si>
  <si>
    <t>Performance Marketing</t>
  </si>
  <si>
    <t>Expérience Utilisateur (UX)</t>
  </si>
  <si>
    <t>Qualité de Service</t>
  </si>
  <si>
    <t>Évaluation de Formation</t>
  </si>
  <si>
    <t>Engagement Employés</t>
  </si>
  <si>
    <t>Banque d’items — par Contexte / Dimension / Sens / Poids</t>
  </si>
  <si>
    <t>Dimension</t>
  </si>
  <si>
    <t>Énoncé</t>
  </si>
  <si>
    <t>Sens</t>
  </si>
  <si>
    <t>Poids</t>
  </si>
  <si>
    <t>Actif?</t>
  </si>
  <si>
    <t>Code_Item</t>
  </si>
  <si>
    <t>Version</t>
  </si>
  <si>
    <t>Tags</t>
  </si>
  <si>
    <t>Global</t>
  </si>
  <si>
    <t>Globalement, je suis satisfait(e) de l’expérience.</t>
  </si>
  <si>
    <t>Positif</t>
  </si>
  <si>
    <t>Oui</t>
  </si>
  <si>
    <t>CSAT_GLOB</t>
  </si>
  <si>
    <t>v1.0</t>
  </si>
  <si>
    <t>csat,global</t>
  </si>
  <si>
    <t>Facilité</t>
  </si>
  <si>
    <t>Il est facile d’utiliser le produit/service.</t>
  </si>
  <si>
    <t>CSAT_EASE</t>
  </si>
  <si>
    <t>ux,facilite</t>
  </si>
  <si>
    <t>Rapidité</t>
  </si>
  <si>
    <t>La rapidité du service répond à mes attentes.</t>
  </si>
  <si>
    <t>CSAT_SPEED</t>
  </si>
  <si>
    <t>delai,service</t>
  </si>
  <si>
    <t>Qualité</t>
  </si>
  <si>
    <t>La qualité perçue est au rendez‑vous.</t>
  </si>
  <si>
    <t>CSAT_QUAL</t>
  </si>
  <si>
    <t>qualite</t>
  </si>
  <si>
    <t>Prix</t>
  </si>
  <si>
    <t>Le rapport qualité/prix est satisfaisant.</t>
  </si>
  <si>
    <t>CSAT_VALUE</t>
  </si>
  <si>
    <t>prix,valeur</t>
  </si>
  <si>
    <t>Fiabilité</t>
  </si>
  <si>
    <t>Le service/produit fonctionne de façon fiable.</t>
  </si>
  <si>
    <t>CSAT_RELIAB</t>
  </si>
  <si>
    <t>fiabilite</t>
  </si>
  <si>
    <t>Support</t>
  </si>
  <si>
    <t>Le support a résolu mon besoin rapidement.</t>
  </si>
  <si>
    <t>CSAT_SUPPORT</t>
  </si>
  <si>
    <t>support,first_contact</t>
  </si>
  <si>
    <t>Communication</t>
  </si>
  <si>
    <t>La communication est claire et proactive.</t>
  </si>
  <si>
    <t>CSAT_COM</t>
  </si>
  <si>
    <t>comm</t>
  </si>
  <si>
    <t>Delais</t>
  </si>
  <si>
    <t>Les délais annoncés sont respectés.</t>
  </si>
  <si>
    <t>CSAT_DUE</t>
  </si>
  <si>
    <t>delais</t>
  </si>
  <si>
    <t>Reclamation</t>
  </si>
  <si>
    <t>La gestion des réclamations est efficace.</t>
  </si>
  <si>
    <t>CSAT_CLAIM</t>
  </si>
  <si>
    <t>sav</t>
  </si>
  <si>
    <t>Reachat</t>
  </si>
  <si>
    <t>J’ai l’intention de racheter ce produit/service.</t>
  </si>
  <si>
    <t>CSAT_REBUY</t>
  </si>
  <si>
    <t>intention</t>
  </si>
  <si>
    <t>Recommandation</t>
  </si>
  <si>
    <t>Je recommanderais ce produit/service.</t>
  </si>
  <si>
    <t>CSAT_RECO</t>
  </si>
  <si>
    <t>bouche_a_oreille</t>
  </si>
  <si>
    <t>Message</t>
  </si>
  <si>
    <t>Le message de la campagne est clair.</t>
  </si>
  <si>
    <t>MKT_MSG</t>
  </si>
  <si>
    <t>message</t>
  </si>
  <si>
    <t>Offre</t>
  </si>
  <si>
    <t>L’offre proposée est pertinente pour moi.</t>
  </si>
  <si>
    <t>MKT_OFFER</t>
  </si>
  <si>
    <t>offre</t>
  </si>
  <si>
    <t>Ciblage</t>
  </si>
  <si>
    <t>La campagne vise correctement sa cible.</t>
  </si>
  <si>
    <t>MKT_TARGET</t>
  </si>
  <si>
    <t>ciblage</t>
  </si>
  <si>
    <t>Mémorisation</t>
  </si>
  <si>
    <t>La campagne est mémorable.</t>
  </si>
  <si>
    <t>MKT_MEMO</t>
  </si>
  <si>
    <t>memoire</t>
  </si>
  <si>
    <t>Intention</t>
  </si>
  <si>
    <t>La campagne me donne envie de passer à l’action.</t>
  </si>
  <si>
    <t>MKT_INTENT</t>
  </si>
  <si>
    <t>cta</t>
  </si>
  <si>
    <t>Marque</t>
  </si>
  <si>
    <t>La perception de la marque s’améliore.</t>
  </si>
  <si>
    <t>MKT_BRAND</t>
  </si>
  <si>
    <t>brand</t>
  </si>
  <si>
    <t>Canal</t>
  </si>
  <si>
    <t>Le canal utilisé est approprié.</t>
  </si>
  <si>
    <t>MKT_CHANNEL</t>
  </si>
  <si>
    <t>canal</t>
  </si>
  <si>
    <t>Cohérence</t>
  </si>
  <si>
    <t>La campagne est cohérente cross‑canal.</t>
  </si>
  <si>
    <t>MKT_OMNI</t>
  </si>
  <si>
    <t>omni</t>
  </si>
  <si>
    <t>Création</t>
  </si>
  <si>
    <t>La création (visuels, textes) est de qualité.</t>
  </si>
  <si>
    <t>MKT_CREAT</t>
  </si>
  <si>
    <t>crea</t>
  </si>
  <si>
    <t>Page</t>
  </si>
  <si>
    <t>La page d’atterrissage est convaincante.</t>
  </si>
  <si>
    <t>MKT_LP</t>
  </si>
  <si>
    <t>lp</t>
  </si>
  <si>
    <t>Pertinence</t>
  </si>
  <si>
    <t>Le contenu répond bien à mon besoin.</t>
  </si>
  <si>
    <t>MKT_CONTENT</t>
  </si>
  <si>
    <t>content</t>
  </si>
  <si>
    <t>La valeur perçue justifie l’attention accordée.</t>
  </si>
  <si>
    <t>MKT_VALUE</t>
  </si>
  <si>
    <t>valeur</t>
  </si>
  <si>
    <t>Onboarding</t>
  </si>
  <si>
    <t>L’initiation est simple et guidée.</t>
  </si>
  <si>
    <t>UX_ONB</t>
  </si>
  <si>
    <t>onboarding</t>
  </si>
  <si>
    <t>Navigation</t>
  </si>
  <si>
    <t>La navigation est intuitive.</t>
  </si>
  <si>
    <t>UX_NAV</t>
  </si>
  <si>
    <t>nav</t>
  </si>
  <si>
    <t>Vitesse</t>
  </si>
  <si>
    <t>Le chargement est rapide.</t>
  </si>
  <si>
    <t>UX_SPEED</t>
  </si>
  <si>
    <t>perf</t>
  </si>
  <si>
    <t>Libellés</t>
  </si>
  <si>
    <t>Les libellés sont compréhensibles.</t>
  </si>
  <si>
    <t>UX_LABEL</t>
  </si>
  <si>
    <t>contenu</t>
  </si>
  <si>
    <t>Erreurs</t>
  </si>
  <si>
    <t>Les messages d’erreur aident à corriger.</t>
  </si>
  <si>
    <t>UX_ERROR</t>
  </si>
  <si>
    <t>feedback</t>
  </si>
  <si>
    <t>Accessibilité</t>
  </si>
  <si>
    <t>Le produit est accessible (contrastes, clavier…).</t>
  </si>
  <si>
    <t>UX_A11Y</t>
  </si>
  <si>
    <t>a11y</t>
  </si>
  <si>
    <t>Esthétique</t>
  </si>
  <si>
    <t>L’esthétique générale est agréable.</t>
  </si>
  <si>
    <t>UX_UI</t>
  </si>
  <si>
    <t>ui</t>
  </si>
  <si>
    <t>Il y a peu de bugs rencontrés.</t>
  </si>
  <si>
    <t>UX_BUGS</t>
  </si>
  <si>
    <t>Contrôle</t>
  </si>
  <si>
    <t>Je garde le contrôle (annuler, revenir en arrière).</t>
  </si>
  <si>
    <t>UX_CTRL</t>
  </si>
  <si>
    <t>heuristique</t>
  </si>
  <si>
    <t>Tâches clés</t>
  </si>
  <si>
    <t>Les tâches clés sont faciles à accomplir.</t>
  </si>
  <si>
    <t>UX_TASK</t>
  </si>
  <si>
    <t>task</t>
  </si>
  <si>
    <t>Recherche</t>
  </si>
  <si>
    <t>La recherche me mène aux bons résultats.</t>
  </si>
  <si>
    <t>UX_SEARCH</t>
  </si>
  <si>
    <t>search</t>
  </si>
  <si>
    <t>Aide</t>
  </si>
  <si>
    <t>L’aide/FAQ répond aux questions fréquentes.</t>
  </si>
  <si>
    <t>UX_HELP</t>
  </si>
  <si>
    <t>help</t>
  </si>
  <si>
    <t>Courtoisie</t>
  </si>
  <si>
    <t>Le personnel est courtois.</t>
  </si>
  <si>
    <t>QOS_COURT</t>
  </si>
  <si>
    <t>rel</t>
  </si>
  <si>
    <t>Pro</t>
  </si>
  <si>
    <t>Le service est professionnel.</t>
  </si>
  <si>
    <t>QOS_PRO</t>
  </si>
  <si>
    <t>pro</t>
  </si>
  <si>
    <t>Attente</t>
  </si>
  <si>
    <t>Le temps d’attente est raisonnable.</t>
  </si>
  <si>
    <t>QOS_WAIT</t>
  </si>
  <si>
    <t>delai</t>
  </si>
  <si>
    <t>Exactitude</t>
  </si>
  <si>
    <t>La prestation est conforme à la demande.</t>
  </si>
  <si>
    <t>QOS_RIGHT</t>
  </si>
  <si>
    <t>exactitude</t>
  </si>
  <si>
    <t>Personnalisation</t>
  </si>
  <si>
    <t>Le service est personnalisé.</t>
  </si>
  <si>
    <t>QOS_PERSO</t>
  </si>
  <si>
    <t>perso</t>
  </si>
  <si>
    <t>La communication est claire.</t>
  </si>
  <si>
    <t>QOS_COM</t>
  </si>
  <si>
    <t>Continuité</t>
  </si>
  <si>
    <t>Le service est continu sans interruption.</t>
  </si>
  <si>
    <t>QOS_CONT</t>
  </si>
  <si>
    <t>continuite</t>
  </si>
  <si>
    <t>Propreté</t>
  </si>
  <si>
    <t>L’environnement est propre et ordonné.</t>
  </si>
  <si>
    <t>QOS_CLEAN</t>
  </si>
  <si>
    <t>proprete</t>
  </si>
  <si>
    <t>Réclamation</t>
  </si>
  <si>
    <t>Les réclamations sont traitées efficacement.</t>
  </si>
  <si>
    <t>QOS_CLAIM</t>
  </si>
  <si>
    <t>Disponibilité</t>
  </si>
  <si>
    <t>Les horaires répondent à mes besoins.</t>
  </si>
  <si>
    <t>QOS_OPEN</t>
  </si>
  <si>
    <t>ouverture</t>
  </si>
  <si>
    <t>Transparence</t>
  </si>
  <si>
    <t>La tarification est transparente.</t>
  </si>
  <si>
    <t>QOS_PRICE</t>
  </si>
  <si>
    <t>prix</t>
  </si>
  <si>
    <t>Suivi</t>
  </si>
  <si>
    <t>Le suivi post‑prestation est satisfaisant.</t>
  </si>
  <si>
    <t>QOS_FOLLOW</t>
  </si>
  <si>
    <t>suivi</t>
  </si>
  <si>
    <t>Objectifs</t>
  </si>
  <si>
    <t>Les objectifs étaient clairs.</t>
  </si>
  <si>
    <t>TRN_OBJ</t>
  </si>
  <si>
    <t>obj</t>
  </si>
  <si>
    <t>Le contenu était pertinent pour mon travail.</t>
  </si>
  <si>
    <t>TRN_REL</t>
  </si>
  <si>
    <t>Pédagogie</t>
  </si>
  <si>
    <t>La pédagogie était adaptée.</t>
  </si>
  <si>
    <t>TRN_PEDA</t>
  </si>
  <si>
    <t>pedago</t>
  </si>
  <si>
    <t>Durée</t>
  </si>
  <si>
    <t>La durée était appropriée.</t>
  </si>
  <si>
    <t>TRN_TIME</t>
  </si>
  <si>
    <t>temps</t>
  </si>
  <si>
    <t>Supports</t>
  </si>
  <si>
    <t>Les supports étaient de qualité.</t>
  </si>
  <si>
    <t>TRN_SUP</t>
  </si>
  <si>
    <t>support</t>
  </si>
  <si>
    <t>Interaction</t>
  </si>
  <si>
    <t>L’interactivité était suffisante.</t>
  </si>
  <si>
    <t>TRN_INT</t>
  </si>
  <si>
    <t>interact</t>
  </si>
  <si>
    <t>Transfert</t>
  </si>
  <si>
    <t>Je peux appliquer ce que j’ai appris.</t>
  </si>
  <si>
    <t>TRN_APPLY</t>
  </si>
  <si>
    <t>transfert</t>
  </si>
  <si>
    <t>Évaluation</t>
  </si>
  <si>
    <t>L’évaluation a mesuré les acquis.</t>
  </si>
  <si>
    <t>TRN_ASSESS</t>
  </si>
  <si>
    <t>eval</t>
  </si>
  <si>
    <t>Organisation</t>
  </si>
  <si>
    <t>L’organisation logistique était fluide.</t>
  </si>
  <si>
    <t>TRN_ORG</t>
  </si>
  <si>
    <t>orga</t>
  </si>
  <si>
    <t>Formateur</t>
  </si>
  <si>
    <t>Le formateur maîtrisait son sujet.</t>
  </si>
  <si>
    <t>TRN_TRAINER</t>
  </si>
  <si>
    <t>formateur</t>
  </si>
  <si>
    <t>Satisfaction</t>
  </si>
  <si>
    <t>Je suis globalement satisfait(e).</t>
  </si>
  <si>
    <t>TRN_SAT</t>
  </si>
  <si>
    <t>sat</t>
  </si>
  <si>
    <t>Reco</t>
  </si>
  <si>
    <t>Je recommanderais cette formation.</t>
  </si>
  <si>
    <t>TRN_RECO</t>
  </si>
  <si>
    <t>reco</t>
  </si>
  <si>
    <t>Fierté</t>
  </si>
  <si>
    <t>Je suis fier/fière de travailler ici.</t>
  </si>
  <si>
    <t>ENG_PRIDE</t>
  </si>
  <si>
    <t>fierte</t>
  </si>
  <si>
    <t>Je comprends clairement mes objectifs.</t>
  </si>
  <si>
    <t>ENG_GOALS</t>
  </si>
  <si>
    <t>objectifs</t>
  </si>
  <si>
    <t>Feedback</t>
  </si>
  <si>
    <t>Je reçois un feedback utile de mon manager.</t>
  </si>
  <si>
    <t>ENG_FB</t>
  </si>
  <si>
    <t>Reconnaissance</t>
  </si>
  <si>
    <t>Je me sens reconnu(e) pour mon travail.</t>
  </si>
  <si>
    <t>ENG_REC</t>
  </si>
  <si>
    <t>Autonomie</t>
  </si>
  <si>
    <t>Je dispose de l’autonomie nécessaire.</t>
  </si>
  <si>
    <t>ENG_AUTO</t>
  </si>
  <si>
    <t>autonomie</t>
  </si>
  <si>
    <t>Charge</t>
  </si>
  <si>
    <t>Ma charge de travail est raisonnable.</t>
  </si>
  <si>
    <t>ENG_LOAD</t>
  </si>
  <si>
    <t>charge</t>
  </si>
  <si>
    <t>Collaboration</t>
  </si>
  <si>
    <t>La collaboration au sein de l’équipe est bonne.</t>
  </si>
  <si>
    <t>ENG_TEAM</t>
  </si>
  <si>
    <t>equipe</t>
  </si>
  <si>
    <t>Développement</t>
  </si>
  <si>
    <t>J’ai des opportunités de développement.</t>
  </si>
  <si>
    <t>ENG_DEV</t>
  </si>
  <si>
    <t>dev</t>
  </si>
  <si>
    <t>La communication interne est efficace.</t>
  </si>
  <si>
    <t>ENG_COMM</t>
  </si>
  <si>
    <t>Bien‑être</t>
  </si>
  <si>
    <t>Mon équilibre pro/perso est respecté.</t>
  </si>
  <si>
    <t>ENG_WB</t>
  </si>
  <si>
    <t>bien_etre</t>
  </si>
  <si>
    <t>Rétention</t>
  </si>
  <si>
    <t>J’envisage de rester au moins 2 ans.</t>
  </si>
  <si>
    <t>ENG_RET</t>
  </si>
  <si>
    <t>reten</t>
  </si>
  <si>
    <t>Ambassadeur</t>
  </si>
  <si>
    <t>Je recommanderais l’entreprise comme employeur.</t>
  </si>
  <si>
    <t>ENG_ADV</t>
  </si>
  <si>
    <t>ambassadeur</t>
  </si>
  <si>
    <t>Générateur de questionnaire — Choisissez un contexte</t>
  </si>
  <si>
    <t>Contexte sélectionné</t>
  </si>
  <si>
    <t>#</t>
  </si>
  <si>
    <t>Énoncé (Likert 1..5)</t>
  </si>
  <si>
    <t>Code</t>
  </si>
  <si>
    <t>Astuce</t>
  </si>
  <si>
    <t>Modifiez l’ordre ou remplacez des items dans « Banque_Items » ; la liste ici suivra automatiquement.</t>
  </si>
  <si>
    <t>Collecte des réponses — Likert (1..5)</t>
  </si>
  <si>
    <t>ID</t>
  </si>
  <si>
    <t>Projet/Campagne</t>
  </si>
  <si>
    <t>Segment</t>
  </si>
  <si>
    <t>Date</t>
  </si>
  <si>
    <t>Q1</t>
  </si>
  <si>
    <t>Q2</t>
  </si>
  <si>
    <t>Q3</t>
  </si>
  <si>
    <t>Q4</t>
  </si>
  <si>
    <t>Q5</t>
  </si>
  <si>
    <t>Q6</t>
  </si>
  <si>
    <t>Q7</t>
  </si>
  <si>
    <t>Q8</t>
  </si>
  <si>
    <t>Q9</t>
  </si>
  <si>
    <t>Q10</t>
  </si>
  <si>
    <t>Q11</t>
  </si>
  <si>
    <t>Q12</t>
  </si>
  <si>
    <t>2025-09-26</t>
  </si>
  <si>
    <t>Dashboard — Scores, Top2-box &amp; Décision</t>
  </si>
  <si>
    <t>Projet/Campagne (facultatif)</t>
  </si>
  <si>
    <t>Indicateur</t>
  </si>
  <si>
    <t>Moyenne globale (1..5)</t>
  </si>
  <si>
    <t>% Top2‑box moyen</t>
  </si>
  <si>
    <t>Décision Satisfaction</t>
  </si>
  <si>
    <t>Moyenne (1..5)</t>
  </si>
  <si>
    <t>Mode d’emploi — Likert multi‑contextes (CSAT, Marketing, UX, Service, Formation, Engagement)</t>
  </si>
  <si>
    <t>Comment utiliser le fichier</t>
  </si>
  <si>
    <t>• 1) Sélectionnez un **Contexte** dans « Questionnaire ». Les 12 items actifs de ce contexte se chargent automatiquement depuis « Banque_Items ».</t>
  </si>
  <si>
    <t>• 2) Dans « Reponses », renseignez Projet/Campagne, Contexte, Segment, Canal, Date, puis les réponses via le **menu déroulant Likert**.</t>
  </si>
  <si>
    <t>• 3) « Reponses_Num » convertit les labels en **scores 1..5** (feuille cachée).</t>
  </si>
  <si>
    <t>• 4) Dans « Dashboard », choisissez **Contexte** (et éventuellement un Projet). Consultez la **moyenne globale** et le **% Top2‑box** ; la décision s’affiche selon le **Seuil** défini dans « Parametres ».</t>
  </si>
  <si>
    <t>• 5) Personnalisez « Banque_Items » (ajoutez/supprimez/activez) pour adapter le questionnaire à votre métier.</t>
  </si>
  <si>
    <t>Astuces</t>
  </si>
  <si>
    <t>• Top2‑box : par défaut, 4 et 5 = « satisfait ». Modifiez la coupure dans « Parametres ».</t>
  </si>
  <si>
    <t>• Pour un **Likert 7 points**, ajoutez les niveaux 6 et 7 dans « Parametres » et ajustez LIKERT_MAX.</t>
  </si>
  <si>
    <t>• Filtrez les données dans « Reponses » pour créer des vues par **segment** ou **canal**.</t>
  </si>
  <si>
    <t>• Ajoutez des **tags** et **codes** dans « Banque_Items » pour suivre les versions d’items au fil du temps.</t>
  </si>
</sst>
</file>

<file path=xl/styles.xml><?xml version="1.0" encoding="utf-8"?>
<styleSheet xmlns="http://schemas.openxmlformats.org/spreadsheetml/2006/main">
  <numFmts count="1">
    <numFmt numFmtId="164" formatCode="0.0%"/>
  </numFmts>
  <fonts count="4">
    <font>
      <sz val="11"/>
      <color theme="1"/>
      <name val="Calibri"/>
      <family val="2"/>
      <scheme val="minor"/>
    </font>
    <font>
      <b/>
      <sz val="16"/>
      <color rgb="FFFFFFFF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1F4E79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EEEC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16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" fontId="0" fillId="0" borderId="1" xfId="0" applyNumberFormat="1" applyBorder="1" applyAlignment="1">
      <alignment vertical="center"/>
    </xf>
    <xf numFmtId="0" fontId="3" fillId="5" borderId="1" xfId="0" applyFont="1" applyFill="1" applyBorder="1"/>
    <xf numFmtId="0" fontId="0" fillId="0" borderId="0" xfId="0" applyAlignment="1">
      <alignment vertical="top" wrapText="1"/>
    </xf>
  </cellXfs>
  <cellStyles count="1">
    <cellStyle name="Normal" xfId="0" builtinId="0"/>
  </cellStyles>
  <dxfs count="2">
    <dxf>
      <font>
        <color rgb="FF006100"/>
      </font>
      <fill>
        <patternFill>
          <bgColor rgb="FFC6EFC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7F6000"/>
      </font>
      <fill>
        <patternFill>
          <bgColor rgb="FFFFF2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Relationship Id="rId11" Type="http://schemas.openxmlformats.org/officeDocument/2006/relationships/sheetMetadata" Target="metadata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Moyennes par question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Moyenne par question</c:v>
          </c:tx>
          <c:cat>
            <c:numRef>
              <c:f>Dashboard!$A$6:$A$17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cat>
          <c:val>
            <c:numRef>
              <c:f>Dashboard!$B$6:$B$17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axId val="50010001"/>
        <c:axId val="50010002"/>
      </c:barChart>
      <c:catAx>
        <c:axId val="50010001"/>
        <c:scaling>
          <c:orientation val="minMax"/>
        </c:scaling>
        <c:axPos val="b"/>
        <c:numFmt formatCode="General" sourceLinked="1"/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numFmt formatCode="General" sourceLinked="1"/>
        <c:tickLblPos val="nextTo"/>
        <c:crossAx val="5001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Moyennes par dimension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Moyenne par dimension</c:v>
          </c:tx>
          <c:cat>
            <c:numRef>
              <c:f>Dashboard!$G$6:$G$17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cat>
          <c:val>
            <c:numRef>
              <c:f>Dashboard!$H$6:$H$17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axId val="50020001"/>
        <c:axId val="50020002"/>
      </c:barChart>
      <c:catAx>
        <c:axId val="50020001"/>
        <c:scaling>
          <c:orientation val="minMax"/>
        </c:scaling>
        <c:axPos val="b"/>
        <c:numFmt formatCode="General" sourceLinked="1"/>
        <c:tickLblPos val="nextTo"/>
        <c:crossAx val="50020002"/>
        <c:crosses val="autoZero"/>
        <c:auto val="1"/>
        <c:lblAlgn val="ctr"/>
        <c:lblOffset val="100"/>
      </c:catAx>
      <c:valAx>
        <c:axId val="50020002"/>
        <c:scaling>
          <c:orientation val="minMax"/>
        </c:scaling>
        <c:axPos val="l"/>
        <c:numFmt formatCode="General" sourceLinked="1"/>
        <c:tickLblPos val="nextTo"/>
        <c:crossAx val="5002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21</xdr:row>
      <xdr:rowOff>0</xdr:rowOff>
    </xdr:from>
    <xdr:to>
      <xdr:col>4</xdr:col>
      <xdr:colOff>304800</xdr:colOff>
      <xdr:row>36</xdr:row>
      <xdr:rowOff>161925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0</xdr:colOff>
      <xdr:row>21</xdr:row>
      <xdr:rowOff>0</xdr:rowOff>
    </xdr:from>
    <xdr:to>
      <xdr:col>9</xdr:col>
      <xdr:colOff>1285875</xdr:colOff>
      <xdr:row>36</xdr:row>
      <xdr:rowOff>161925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0"/>
  <sheetViews>
    <sheetView tabSelected="1" workbookViewId="0"/>
  </sheetViews>
  <sheetFormatPr defaultRowHeight="15"/>
  <cols>
    <col min="1" max="1" width="2.7109375" customWidth="1"/>
    <col min="2" max="3" width="28.7109375" customWidth="1"/>
    <col min="4" max="4" width="18.7109375" customWidth="1"/>
    <col min="5" max="8" width="24.7109375" customWidth="1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3" spans="1:8">
      <c r="B3" s="2" t="s">
        <v>1</v>
      </c>
      <c r="E3" s="2" t="s">
        <v>9</v>
      </c>
    </row>
    <row r="4" spans="1:8">
      <c r="B4" s="3" t="s">
        <v>2</v>
      </c>
      <c r="C4" s="3" t="s">
        <v>3</v>
      </c>
      <c r="E4" s="3" t="s">
        <v>3</v>
      </c>
      <c r="F4" s="3" t="s">
        <v>10</v>
      </c>
    </row>
    <row r="5" spans="1:8">
      <c r="E5" s="4" t="s">
        <v>11</v>
      </c>
      <c r="F5" s="4">
        <v>4</v>
      </c>
    </row>
    <row r="6" spans="1:8">
      <c r="B6" s="4">
        <v>1</v>
      </c>
      <c r="C6" s="4" t="s">
        <v>4</v>
      </c>
      <c r="E6" s="5" t="s">
        <v>12</v>
      </c>
      <c r="F6" s="5">
        <v>0.75</v>
      </c>
    </row>
    <row r="7" spans="1:8">
      <c r="B7" s="4">
        <v>2</v>
      </c>
      <c r="C7" s="4" t="s">
        <v>5</v>
      </c>
    </row>
    <row r="8" spans="1:8">
      <c r="B8" s="4">
        <v>3</v>
      </c>
      <c r="C8" s="4" t="s">
        <v>6</v>
      </c>
    </row>
    <row r="9" spans="1:8">
      <c r="B9" s="4">
        <v>4</v>
      </c>
      <c r="C9" s="4" t="s">
        <v>7</v>
      </c>
    </row>
    <row r="10" spans="1:8">
      <c r="B10" s="4">
        <v>5</v>
      </c>
      <c r="C10" s="4" t="s">
        <v>8</v>
      </c>
    </row>
    <row r="12" spans="1:8">
      <c r="B12" s="2" t="s">
        <v>13</v>
      </c>
    </row>
    <row r="13" spans="1:8">
      <c r="B13" s="3" t="s">
        <v>14</v>
      </c>
    </row>
    <row r="15" spans="1:8">
      <c r="B15" s="4" t="s">
        <v>15</v>
      </c>
    </row>
    <row r="16" spans="1:8">
      <c r="B16" s="4" t="s">
        <v>16</v>
      </c>
    </row>
    <row r="17" spans="2:2">
      <c r="B17" s="4" t="s">
        <v>17</v>
      </c>
    </row>
    <row r="18" spans="2:2">
      <c r="B18" s="4" t="s">
        <v>18</v>
      </c>
    </row>
    <row r="19" spans="2:2">
      <c r="B19" s="4" t="s">
        <v>19</v>
      </c>
    </row>
    <row r="20" spans="2:2">
      <c r="B20" s="4" t="s">
        <v>20</v>
      </c>
    </row>
  </sheetData>
  <mergeCells count="1">
    <mergeCell ref="A1:H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75"/>
  <sheetViews>
    <sheetView workbookViewId="0"/>
  </sheetViews>
  <sheetFormatPr defaultRowHeight="15"/>
  <cols>
    <col min="1" max="1" width="28.7109375" customWidth="1"/>
    <col min="2" max="2" width="26.7109375" customWidth="1"/>
    <col min="3" max="3" width="86.7109375" customWidth="1"/>
    <col min="4" max="4" width="12.7109375" customWidth="1"/>
    <col min="5" max="5" width="8.7109375" customWidth="1"/>
    <col min="6" max="6" width="10.7109375" customWidth="1"/>
    <col min="7" max="9" width="16.7109375" customWidth="1"/>
  </cols>
  <sheetData>
    <row r="1" spans="1:9">
      <c r="A1" s="1" t="s">
        <v>21</v>
      </c>
      <c r="B1" s="1"/>
      <c r="C1" s="1"/>
      <c r="D1" s="1"/>
      <c r="E1" s="1"/>
      <c r="F1" s="1"/>
      <c r="G1" s="1"/>
      <c r="H1" s="1"/>
      <c r="I1" s="1"/>
    </row>
    <row r="3" spans="1:9">
      <c r="A3" s="3" t="s">
        <v>14</v>
      </c>
      <c r="B3" s="3" t="s">
        <v>22</v>
      </c>
      <c r="C3" s="3" t="s">
        <v>23</v>
      </c>
      <c r="D3" s="3" t="s">
        <v>24</v>
      </c>
      <c r="E3" s="3" t="s">
        <v>25</v>
      </c>
      <c r="F3" s="3" t="s">
        <v>26</v>
      </c>
      <c r="G3" s="3" t="s">
        <v>27</v>
      </c>
      <c r="H3" s="3" t="s">
        <v>28</v>
      </c>
      <c r="I3" s="3" t="s">
        <v>29</v>
      </c>
    </row>
    <row r="4" spans="1:9">
      <c r="A4" s="4" t="s">
        <v>15</v>
      </c>
      <c r="B4" s="4" t="s">
        <v>30</v>
      </c>
      <c r="C4" s="4" t="s">
        <v>31</v>
      </c>
      <c r="D4" s="6" t="s">
        <v>32</v>
      </c>
      <c r="E4" s="4">
        <v>1</v>
      </c>
      <c r="F4" s="6" t="s">
        <v>33</v>
      </c>
      <c r="G4" s="4" t="s">
        <v>34</v>
      </c>
      <c r="H4" s="4" t="s">
        <v>35</v>
      </c>
      <c r="I4" s="4" t="s">
        <v>36</v>
      </c>
    </row>
    <row r="5" spans="1:9">
      <c r="A5" s="4" t="s">
        <v>15</v>
      </c>
      <c r="B5" s="4" t="s">
        <v>37</v>
      </c>
      <c r="C5" s="4" t="s">
        <v>38</v>
      </c>
      <c r="D5" s="6" t="s">
        <v>32</v>
      </c>
      <c r="E5" s="4">
        <v>1</v>
      </c>
      <c r="F5" s="6" t="s">
        <v>33</v>
      </c>
      <c r="G5" s="4" t="s">
        <v>39</v>
      </c>
      <c r="H5" s="4" t="s">
        <v>35</v>
      </c>
      <c r="I5" s="4" t="s">
        <v>40</v>
      </c>
    </row>
    <row r="6" spans="1:9">
      <c r="A6" s="4" t="s">
        <v>15</v>
      </c>
      <c r="B6" s="4" t="s">
        <v>41</v>
      </c>
      <c r="C6" s="4" t="s">
        <v>42</v>
      </c>
      <c r="D6" s="6" t="s">
        <v>32</v>
      </c>
      <c r="E6" s="4">
        <v>1</v>
      </c>
      <c r="F6" s="6" t="s">
        <v>33</v>
      </c>
      <c r="G6" s="4" t="s">
        <v>43</v>
      </c>
      <c r="H6" s="4" t="s">
        <v>35</v>
      </c>
      <c r="I6" s="4" t="s">
        <v>44</v>
      </c>
    </row>
    <row r="7" spans="1:9">
      <c r="A7" s="4" t="s">
        <v>15</v>
      </c>
      <c r="B7" s="4" t="s">
        <v>45</v>
      </c>
      <c r="C7" s="4" t="s">
        <v>46</v>
      </c>
      <c r="D7" s="6" t="s">
        <v>32</v>
      </c>
      <c r="E7" s="4">
        <v>1</v>
      </c>
      <c r="F7" s="6" t="s">
        <v>33</v>
      </c>
      <c r="G7" s="4" t="s">
        <v>47</v>
      </c>
      <c r="H7" s="4" t="s">
        <v>35</v>
      </c>
      <c r="I7" s="4" t="s">
        <v>48</v>
      </c>
    </row>
    <row r="8" spans="1:9">
      <c r="A8" s="4" t="s">
        <v>15</v>
      </c>
      <c r="B8" s="4" t="s">
        <v>49</v>
      </c>
      <c r="C8" s="4" t="s">
        <v>50</v>
      </c>
      <c r="D8" s="6" t="s">
        <v>32</v>
      </c>
      <c r="E8" s="4">
        <v>1</v>
      </c>
      <c r="F8" s="6" t="s">
        <v>33</v>
      </c>
      <c r="G8" s="4" t="s">
        <v>51</v>
      </c>
      <c r="H8" s="4" t="s">
        <v>35</v>
      </c>
      <c r="I8" s="4" t="s">
        <v>52</v>
      </c>
    </row>
    <row r="9" spans="1:9">
      <c r="A9" s="4" t="s">
        <v>15</v>
      </c>
      <c r="B9" s="4" t="s">
        <v>53</v>
      </c>
      <c r="C9" s="4" t="s">
        <v>54</v>
      </c>
      <c r="D9" s="6" t="s">
        <v>32</v>
      </c>
      <c r="E9" s="4">
        <v>1</v>
      </c>
      <c r="F9" s="6" t="s">
        <v>33</v>
      </c>
      <c r="G9" s="4" t="s">
        <v>55</v>
      </c>
      <c r="H9" s="4" t="s">
        <v>35</v>
      </c>
      <c r="I9" s="4" t="s">
        <v>56</v>
      </c>
    </row>
    <row r="10" spans="1:9">
      <c r="A10" s="4" t="s">
        <v>15</v>
      </c>
      <c r="B10" s="4" t="s">
        <v>57</v>
      </c>
      <c r="C10" s="4" t="s">
        <v>58</v>
      </c>
      <c r="D10" s="6" t="s">
        <v>32</v>
      </c>
      <c r="E10" s="4">
        <v>1</v>
      </c>
      <c r="F10" s="6" t="s">
        <v>33</v>
      </c>
      <c r="G10" s="4" t="s">
        <v>59</v>
      </c>
      <c r="H10" s="4" t="s">
        <v>35</v>
      </c>
      <c r="I10" s="4" t="s">
        <v>60</v>
      </c>
    </row>
    <row r="11" spans="1:9">
      <c r="A11" s="4" t="s">
        <v>15</v>
      </c>
      <c r="B11" s="4" t="s">
        <v>61</v>
      </c>
      <c r="C11" s="4" t="s">
        <v>62</v>
      </c>
      <c r="D11" s="6" t="s">
        <v>32</v>
      </c>
      <c r="E11" s="4">
        <v>1</v>
      </c>
      <c r="F11" s="6" t="s">
        <v>33</v>
      </c>
      <c r="G11" s="4" t="s">
        <v>63</v>
      </c>
      <c r="H11" s="4" t="s">
        <v>35</v>
      </c>
      <c r="I11" s="4" t="s">
        <v>64</v>
      </c>
    </row>
    <row r="12" spans="1:9">
      <c r="A12" s="4" t="s">
        <v>15</v>
      </c>
      <c r="B12" s="4" t="s">
        <v>65</v>
      </c>
      <c r="C12" s="4" t="s">
        <v>66</v>
      </c>
      <c r="D12" s="6" t="s">
        <v>32</v>
      </c>
      <c r="E12" s="4">
        <v>1</v>
      </c>
      <c r="F12" s="6" t="s">
        <v>33</v>
      </c>
      <c r="G12" s="4" t="s">
        <v>67</v>
      </c>
      <c r="H12" s="4" t="s">
        <v>35</v>
      </c>
      <c r="I12" s="4" t="s">
        <v>68</v>
      </c>
    </row>
    <row r="13" spans="1:9">
      <c r="A13" s="4" t="s">
        <v>15</v>
      </c>
      <c r="B13" s="4" t="s">
        <v>69</v>
      </c>
      <c r="C13" s="4" t="s">
        <v>70</v>
      </c>
      <c r="D13" s="6" t="s">
        <v>32</v>
      </c>
      <c r="E13" s="4">
        <v>1</v>
      </c>
      <c r="F13" s="6" t="s">
        <v>33</v>
      </c>
      <c r="G13" s="4" t="s">
        <v>71</v>
      </c>
      <c r="H13" s="4" t="s">
        <v>35</v>
      </c>
      <c r="I13" s="4" t="s">
        <v>72</v>
      </c>
    </row>
    <row r="14" spans="1:9">
      <c r="A14" s="4" t="s">
        <v>15</v>
      </c>
      <c r="B14" s="4" t="s">
        <v>73</v>
      </c>
      <c r="C14" s="4" t="s">
        <v>74</v>
      </c>
      <c r="D14" s="6" t="s">
        <v>32</v>
      </c>
      <c r="E14" s="4">
        <v>1</v>
      </c>
      <c r="F14" s="6" t="s">
        <v>33</v>
      </c>
      <c r="G14" s="4" t="s">
        <v>75</v>
      </c>
      <c r="H14" s="4" t="s">
        <v>35</v>
      </c>
      <c r="I14" s="4" t="s">
        <v>76</v>
      </c>
    </row>
    <row r="15" spans="1:9">
      <c r="A15" s="4" t="s">
        <v>15</v>
      </c>
      <c r="B15" s="4" t="s">
        <v>77</v>
      </c>
      <c r="C15" s="4" t="s">
        <v>78</v>
      </c>
      <c r="D15" s="6" t="s">
        <v>32</v>
      </c>
      <c r="E15" s="4">
        <v>1</v>
      </c>
      <c r="F15" s="6" t="s">
        <v>33</v>
      </c>
      <c r="G15" s="4" t="s">
        <v>79</v>
      </c>
      <c r="H15" s="4" t="s">
        <v>35</v>
      </c>
      <c r="I15" s="4" t="s">
        <v>80</v>
      </c>
    </row>
    <row r="16" spans="1:9">
      <c r="A16" s="4" t="s">
        <v>16</v>
      </c>
      <c r="B16" s="4" t="s">
        <v>81</v>
      </c>
      <c r="C16" s="4" t="s">
        <v>82</v>
      </c>
      <c r="D16" s="6" t="s">
        <v>32</v>
      </c>
      <c r="E16" s="4">
        <v>1</v>
      </c>
      <c r="F16" s="6" t="s">
        <v>33</v>
      </c>
      <c r="G16" s="4" t="s">
        <v>83</v>
      </c>
      <c r="H16" s="4" t="s">
        <v>35</v>
      </c>
      <c r="I16" s="4" t="s">
        <v>84</v>
      </c>
    </row>
    <row r="17" spans="1:9">
      <c r="A17" s="4" t="s">
        <v>16</v>
      </c>
      <c r="B17" s="4" t="s">
        <v>85</v>
      </c>
      <c r="C17" s="4" t="s">
        <v>86</v>
      </c>
      <c r="D17" s="6" t="s">
        <v>32</v>
      </c>
      <c r="E17" s="4">
        <v>1</v>
      </c>
      <c r="F17" s="6" t="s">
        <v>33</v>
      </c>
      <c r="G17" s="4" t="s">
        <v>87</v>
      </c>
      <c r="H17" s="4" t="s">
        <v>35</v>
      </c>
      <c r="I17" s="4" t="s">
        <v>88</v>
      </c>
    </row>
    <row r="18" spans="1:9">
      <c r="A18" s="4" t="s">
        <v>16</v>
      </c>
      <c r="B18" s="4" t="s">
        <v>89</v>
      </c>
      <c r="C18" s="4" t="s">
        <v>90</v>
      </c>
      <c r="D18" s="6" t="s">
        <v>32</v>
      </c>
      <c r="E18" s="4">
        <v>1</v>
      </c>
      <c r="F18" s="6" t="s">
        <v>33</v>
      </c>
      <c r="G18" s="4" t="s">
        <v>91</v>
      </c>
      <c r="H18" s="4" t="s">
        <v>35</v>
      </c>
      <c r="I18" s="4" t="s">
        <v>92</v>
      </c>
    </row>
    <row r="19" spans="1:9">
      <c r="A19" s="4" t="s">
        <v>16</v>
      </c>
      <c r="B19" s="4" t="s">
        <v>93</v>
      </c>
      <c r="C19" s="4" t="s">
        <v>94</v>
      </c>
      <c r="D19" s="6" t="s">
        <v>32</v>
      </c>
      <c r="E19" s="4">
        <v>1</v>
      </c>
      <c r="F19" s="6" t="s">
        <v>33</v>
      </c>
      <c r="G19" s="4" t="s">
        <v>95</v>
      </c>
      <c r="H19" s="4" t="s">
        <v>35</v>
      </c>
      <c r="I19" s="4" t="s">
        <v>96</v>
      </c>
    </row>
    <row r="20" spans="1:9">
      <c r="A20" s="4" t="s">
        <v>16</v>
      </c>
      <c r="B20" s="4" t="s">
        <v>97</v>
      </c>
      <c r="C20" s="4" t="s">
        <v>98</v>
      </c>
      <c r="D20" s="6" t="s">
        <v>32</v>
      </c>
      <c r="E20" s="4">
        <v>1</v>
      </c>
      <c r="F20" s="6" t="s">
        <v>33</v>
      </c>
      <c r="G20" s="4" t="s">
        <v>99</v>
      </c>
      <c r="H20" s="4" t="s">
        <v>35</v>
      </c>
      <c r="I20" s="4" t="s">
        <v>100</v>
      </c>
    </row>
    <row r="21" spans="1:9">
      <c r="A21" s="4" t="s">
        <v>16</v>
      </c>
      <c r="B21" s="4" t="s">
        <v>101</v>
      </c>
      <c r="C21" s="4" t="s">
        <v>102</v>
      </c>
      <c r="D21" s="6" t="s">
        <v>32</v>
      </c>
      <c r="E21" s="4">
        <v>1</v>
      </c>
      <c r="F21" s="6" t="s">
        <v>33</v>
      </c>
      <c r="G21" s="4" t="s">
        <v>103</v>
      </c>
      <c r="H21" s="4" t="s">
        <v>35</v>
      </c>
      <c r="I21" s="4" t="s">
        <v>104</v>
      </c>
    </row>
    <row r="22" spans="1:9">
      <c r="A22" s="4" t="s">
        <v>16</v>
      </c>
      <c r="B22" s="4" t="s">
        <v>105</v>
      </c>
      <c r="C22" s="4" t="s">
        <v>106</v>
      </c>
      <c r="D22" s="6" t="s">
        <v>32</v>
      </c>
      <c r="E22" s="4">
        <v>1</v>
      </c>
      <c r="F22" s="6" t="s">
        <v>33</v>
      </c>
      <c r="G22" s="4" t="s">
        <v>107</v>
      </c>
      <c r="H22" s="4" t="s">
        <v>35</v>
      </c>
      <c r="I22" s="4" t="s">
        <v>108</v>
      </c>
    </row>
    <row r="23" spans="1:9">
      <c r="A23" s="4" t="s">
        <v>16</v>
      </c>
      <c r="B23" s="4" t="s">
        <v>109</v>
      </c>
      <c r="C23" s="4" t="s">
        <v>110</v>
      </c>
      <c r="D23" s="6" t="s">
        <v>32</v>
      </c>
      <c r="E23" s="4">
        <v>1</v>
      </c>
      <c r="F23" s="6" t="s">
        <v>33</v>
      </c>
      <c r="G23" s="4" t="s">
        <v>111</v>
      </c>
      <c r="H23" s="4" t="s">
        <v>35</v>
      </c>
      <c r="I23" s="4" t="s">
        <v>112</v>
      </c>
    </row>
    <row r="24" spans="1:9">
      <c r="A24" s="4" t="s">
        <v>16</v>
      </c>
      <c r="B24" s="4" t="s">
        <v>113</v>
      </c>
      <c r="C24" s="4" t="s">
        <v>114</v>
      </c>
      <c r="D24" s="6" t="s">
        <v>32</v>
      </c>
      <c r="E24" s="4">
        <v>1</v>
      </c>
      <c r="F24" s="6" t="s">
        <v>33</v>
      </c>
      <c r="G24" s="4" t="s">
        <v>115</v>
      </c>
      <c r="H24" s="4" t="s">
        <v>35</v>
      </c>
      <c r="I24" s="4" t="s">
        <v>116</v>
      </c>
    </row>
    <row r="25" spans="1:9">
      <c r="A25" s="4" t="s">
        <v>16</v>
      </c>
      <c r="B25" s="4" t="s">
        <v>117</v>
      </c>
      <c r="C25" s="4" t="s">
        <v>118</v>
      </c>
      <c r="D25" s="6" t="s">
        <v>32</v>
      </c>
      <c r="E25" s="4">
        <v>1</v>
      </c>
      <c r="F25" s="6" t="s">
        <v>33</v>
      </c>
      <c r="G25" s="4" t="s">
        <v>119</v>
      </c>
      <c r="H25" s="4" t="s">
        <v>35</v>
      </c>
      <c r="I25" s="4" t="s">
        <v>120</v>
      </c>
    </row>
    <row r="26" spans="1:9">
      <c r="A26" s="4" t="s">
        <v>16</v>
      </c>
      <c r="B26" s="4" t="s">
        <v>121</v>
      </c>
      <c r="C26" s="4" t="s">
        <v>122</v>
      </c>
      <c r="D26" s="6" t="s">
        <v>32</v>
      </c>
      <c r="E26" s="4">
        <v>1</v>
      </c>
      <c r="F26" s="6" t="s">
        <v>33</v>
      </c>
      <c r="G26" s="4" t="s">
        <v>123</v>
      </c>
      <c r="H26" s="4" t="s">
        <v>35</v>
      </c>
      <c r="I26" s="4" t="s">
        <v>124</v>
      </c>
    </row>
    <row r="27" spans="1:9">
      <c r="A27" s="4" t="s">
        <v>16</v>
      </c>
      <c r="B27" s="4" t="s">
        <v>10</v>
      </c>
      <c r="C27" s="4" t="s">
        <v>125</v>
      </c>
      <c r="D27" s="6" t="s">
        <v>32</v>
      </c>
      <c r="E27" s="4">
        <v>1</v>
      </c>
      <c r="F27" s="6" t="s">
        <v>33</v>
      </c>
      <c r="G27" s="4" t="s">
        <v>126</v>
      </c>
      <c r="H27" s="4" t="s">
        <v>35</v>
      </c>
      <c r="I27" s="4" t="s">
        <v>127</v>
      </c>
    </row>
    <row r="28" spans="1:9">
      <c r="A28" s="4" t="s">
        <v>17</v>
      </c>
      <c r="B28" s="4" t="s">
        <v>128</v>
      </c>
      <c r="C28" s="4" t="s">
        <v>129</v>
      </c>
      <c r="D28" s="6" t="s">
        <v>32</v>
      </c>
      <c r="E28" s="4">
        <v>1</v>
      </c>
      <c r="F28" s="6" t="s">
        <v>33</v>
      </c>
      <c r="G28" s="4" t="s">
        <v>130</v>
      </c>
      <c r="H28" s="4" t="s">
        <v>35</v>
      </c>
      <c r="I28" s="4" t="s">
        <v>131</v>
      </c>
    </row>
    <row r="29" spans="1:9">
      <c r="A29" s="4" t="s">
        <v>17</v>
      </c>
      <c r="B29" s="4" t="s">
        <v>132</v>
      </c>
      <c r="C29" s="4" t="s">
        <v>133</v>
      </c>
      <c r="D29" s="6" t="s">
        <v>32</v>
      </c>
      <c r="E29" s="4">
        <v>1</v>
      </c>
      <c r="F29" s="6" t="s">
        <v>33</v>
      </c>
      <c r="G29" s="4" t="s">
        <v>134</v>
      </c>
      <c r="H29" s="4" t="s">
        <v>35</v>
      </c>
      <c r="I29" s="4" t="s">
        <v>135</v>
      </c>
    </row>
    <row r="30" spans="1:9">
      <c r="A30" s="4" t="s">
        <v>17</v>
      </c>
      <c r="B30" s="4" t="s">
        <v>136</v>
      </c>
      <c r="C30" s="4" t="s">
        <v>137</v>
      </c>
      <c r="D30" s="6" t="s">
        <v>32</v>
      </c>
      <c r="E30" s="4">
        <v>1</v>
      </c>
      <c r="F30" s="6" t="s">
        <v>33</v>
      </c>
      <c r="G30" s="4" t="s">
        <v>138</v>
      </c>
      <c r="H30" s="4" t="s">
        <v>35</v>
      </c>
      <c r="I30" s="4" t="s">
        <v>139</v>
      </c>
    </row>
    <row r="31" spans="1:9">
      <c r="A31" s="4" t="s">
        <v>17</v>
      </c>
      <c r="B31" s="4" t="s">
        <v>140</v>
      </c>
      <c r="C31" s="4" t="s">
        <v>141</v>
      </c>
      <c r="D31" s="6" t="s">
        <v>32</v>
      </c>
      <c r="E31" s="4">
        <v>1</v>
      </c>
      <c r="F31" s="6" t="s">
        <v>33</v>
      </c>
      <c r="G31" s="4" t="s">
        <v>142</v>
      </c>
      <c r="H31" s="4" t="s">
        <v>35</v>
      </c>
      <c r="I31" s="4" t="s">
        <v>143</v>
      </c>
    </row>
    <row r="32" spans="1:9">
      <c r="A32" s="4" t="s">
        <v>17</v>
      </c>
      <c r="B32" s="4" t="s">
        <v>144</v>
      </c>
      <c r="C32" s="4" t="s">
        <v>145</v>
      </c>
      <c r="D32" s="6" t="s">
        <v>32</v>
      </c>
      <c r="E32" s="4">
        <v>1</v>
      </c>
      <c r="F32" s="6" t="s">
        <v>33</v>
      </c>
      <c r="G32" s="4" t="s">
        <v>146</v>
      </c>
      <c r="H32" s="4" t="s">
        <v>35</v>
      </c>
      <c r="I32" s="4" t="s">
        <v>147</v>
      </c>
    </row>
    <row r="33" spans="1:9">
      <c r="A33" s="4" t="s">
        <v>17</v>
      </c>
      <c r="B33" s="4" t="s">
        <v>148</v>
      </c>
      <c r="C33" s="4" t="s">
        <v>149</v>
      </c>
      <c r="D33" s="6" t="s">
        <v>32</v>
      </c>
      <c r="E33" s="4">
        <v>1</v>
      </c>
      <c r="F33" s="6" t="s">
        <v>33</v>
      </c>
      <c r="G33" s="4" t="s">
        <v>150</v>
      </c>
      <c r="H33" s="4" t="s">
        <v>35</v>
      </c>
      <c r="I33" s="4" t="s">
        <v>151</v>
      </c>
    </row>
    <row r="34" spans="1:9">
      <c r="A34" s="4" t="s">
        <v>17</v>
      </c>
      <c r="B34" s="4" t="s">
        <v>152</v>
      </c>
      <c r="C34" s="4" t="s">
        <v>153</v>
      </c>
      <c r="D34" s="6" t="s">
        <v>32</v>
      </c>
      <c r="E34" s="4">
        <v>1</v>
      </c>
      <c r="F34" s="6" t="s">
        <v>33</v>
      </c>
      <c r="G34" s="4" t="s">
        <v>154</v>
      </c>
      <c r="H34" s="4" t="s">
        <v>35</v>
      </c>
      <c r="I34" s="4" t="s">
        <v>155</v>
      </c>
    </row>
    <row r="35" spans="1:9">
      <c r="A35" s="4" t="s">
        <v>17</v>
      </c>
      <c r="B35" s="4" t="s">
        <v>53</v>
      </c>
      <c r="C35" s="4" t="s">
        <v>156</v>
      </c>
      <c r="D35" s="6" t="s">
        <v>32</v>
      </c>
      <c r="E35" s="4">
        <v>1</v>
      </c>
      <c r="F35" s="6" t="s">
        <v>33</v>
      </c>
      <c r="G35" s="4" t="s">
        <v>157</v>
      </c>
      <c r="H35" s="4" t="s">
        <v>35</v>
      </c>
      <c r="I35" s="4" t="s">
        <v>48</v>
      </c>
    </row>
    <row r="36" spans="1:9">
      <c r="A36" s="4" t="s">
        <v>17</v>
      </c>
      <c r="B36" s="4" t="s">
        <v>158</v>
      </c>
      <c r="C36" s="4" t="s">
        <v>159</v>
      </c>
      <c r="D36" s="6" t="s">
        <v>32</v>
      </c>
      <c r="E36" s="4">
        <v>1</v>
      </c>
      <c r="F36" s="6" t="s">
        <v>33</v>
      </c>
      <c r="G36" s="4" t="s">
        <v>160</v>
      </c>
      <c r="H36" s="4" t="s">
        <v>35</v>
      </c>
      <c r="I36" s="4" t="s">
        <v>161</v>
      </c>
    </row>
    <row r="37" spans="1:9">
      <c r="A37" s="4" t="s">
        <v>17</v>
      </c>
      <c r="B37" s="4" t="s">
        <v>162</v>
      </c>
      <c r="C37" s="4" t="s">
        <v>163</v>
      </c>
      <c r="D37" s="6" t="s">
        <v>32</v>
      </c>
      <c r="E37" s="4">
        <v>1</v>
      </c>
      <c r="F37" s="6" t="s">
        <v>33</v>
      </c>
      <c r="G37" s="4" t="s">
        <v>164</v>
      </c>
      <c r="H37" s="4" t="s">
        <v>35</v>
      </c>
      <c r="I37" s="4" t="s">
        <v>165</v>
      </c>
    </row>
    <row r="38" spans="1:9">
      <c r="A38" s="4" t="s">
        <v>17</v>
      </c>
      <c r="B38" s="4" t="s">
        <v>166</v>
      </c>
      <c r="C38" s="4" t="s">
        <v>167</v>
      </c>
      <c r="D38" s="6" t="s">
        <v>32</v>
      </c>
      <c r="E38" s="4">
        <v>1</v>
      </c>
      <c r="F38" s="6" t="s">
        <v>33</v>
      </c>
      <c r="G38" s="4" t="s">
        <v>168</v>
      </c>
      <c r="H38" s="4" t="s">
        <v>35</v>
      </c>
      <c r="I38" s="4" t="s">
        <v>169</v>
      </c>
    </row>
    <row r="39" spans="1:9">
      <c r="A39" s="4" t="s">
        <v>17</v>
      </c>
      <c r="B39" s="4" t="s">
        <v>170</v>
      </c>
      <c r="C39" s="4" t="s">
        <v>171</v>
      </c>
      <c r="D39" s="6" t="s">
        <v>32</v>
      </c>
      <c r="E39" s="4">
        <v>1</v>
      </c>
      <c r="F39" s="6" t="s">
        <v>33</v>
      </c>
      <c r="G39" s="4" t="s">
        <v>172</v>
      </c>
      <c r="H39" s="4" t="s">
        <v>35</v>
      </c>
      <c r="I39" s="4" t="s">
        <v>173</v>
      </c>
    </row>
    <row r="40" spans="1:9">
      <c r="A40" s="4" t="s">
        <v>18</v>
      </c>
      <c r="B40" s="4" t="s">
        <v>174</v>
      </c>
      <c r="C40" s="4" t="s">
        <v>175</v>
      </c>
      <c r="D40" s="6" t="s">
        <v>32</v>
      </c>
      <c r="E40" s="4">
        <v>1</v>
      </c>
      <c r="F40" s="6" t="s">
        <v>33</v>
      </c>
      <c r="G40" s="4" t="s">
        <v>176</v>
      </c>
      <c r="H40" s="4" t="s">
        <v>35</v>
      </c>
      <c r="I40" s="4" t="s">
        <v>177</v>
      </c>
    </row>
    <row r="41" spans="1:9">
      <c r="A41" s="4" t="s">
        <v>18</v>
      </c>
      <c r="B41" s="4" t="s">
        <v>178</v>
      </c>
      <c r="C41" s="4" t="s">
        <v>179</v>
      </c>
      <c r="D41" s="6" t="s">
        <v>32</v>
      </c>
      <c r="E41" s="4">
        <v>1</v>
      </c>
      <c r="F41" s="6" t="s">
        <v>33</v>
      </c>
      <c r="G41" s="4" t="s">
        <v>180</v>
      </c>
      <c r="H41" s="4" t="s">
        <v>35</v>
      </c>
      <c r="I41" s="4" t="s">
        <v>181</v>
      </c>
    </row>
    <row r="42" spans="1:9">
      <c r="A42" s="4" t="s">
        <v>18</v>
      </c>
      <c r="B42" s="4" t="s">
        <v>182</v>
      </c>
      <c r="C42" s="4" t="s">
        <v>183</v>
      </c>
      <c r="D42" s="6" t="s">
        <v>32</v>
      </c>
      <c r="E42" s="4">
        <v>1</v>
      </c>
      <c r="F42" s="6" t="s">
        <v>33</v>
      </c>
      <c r="G42" s="4" t="s">
        <v>184</v>
      </c>
      <c r="H42" s="4" t="s">
        <v>35</v>
      </c>
      <c r="I42" s="4" t="s">
        <v>185</v>
      </c>
    </row>
    <row r="43" spans="1:9">
      <c r="A43" s="4" t="s">
        <v>18</v>
      </c>
      <c r="B43" s="4" t="s">
        <v>186</v>
      </c>
      <c r="C43" s="4" t="s">
        <v>187</v>
      </c>
      <c r="D43" s="6" t="s">
        <v>32</v>
      </c>
      <c r="E43" s="4">
        <v>1</v>
      </c>
      <c r="F43" s="6" t="s">
        <v>33</v>
      </c>
      <c r="G43" s="4" t="s">
        <v>188</v>
      </c>
      <c r="H43" s="4" t="s">
        <v>35</v>
      </c>
      <c r="I43" s="4" t="s">
        <v>189</v>
      </c>
    </row>
    <row r="44" spans="1:9">
      <c r="A44" s="4" t="s">
        <v>18</v>
      </c>
      <c r="B44" s="4" t="s">
        <v>190</v>
      </c>
      <c r="C44" s="4" t="s">
        <v>191</v>
      </c>
      <c r="D44" s="6" t="s">
        <v>32</v>
      </c>
      <c r="E44" s="4">
        <v>1</v>
      </c>
      <c r="F44" s="6" t="s">
        <v>33</v>
      </c>
      <c r="G44" s="4" t="s">
        <v>192</v>
      </c>
      <c r="H44" s="4" t="s">
        <v>35</v>
      </c>
      <c r="I44" s="4" t="s">
        <v>193</v>
      </c>
    </row>
    <row r="45" spans="1:9">
      <c r="A45" s="4" t="s">
        <v>18</v>
      </c>
      <c r="B45" s="4" t="s">
        <v>61</v>
      </c>
      <c r="C45" s="4" t="s">
        <v>194</v>
      </c>
      <c r="D45" s="6" t="s">
        <v>32</v>
      </c>
      <c r="E45" s="4">
        <v>1</v>
      </c>
      <c r="F45" s="6" t="s">
        <v>33</v>
      </c>
      <c r="G45" s="4" t="s">
        <v>195</v>
      </c>
      <c r="H45" s="4" t="s">
        <v>35</v>
      </c>
      <c r="I45" s="4" t="s">
        <v>64</v>
      </c>
    </row>
    <row r="46" spans="1:9">
      <c r="A46" s="4" t="s">
        <v>18</v>
      </c>
      <c r="B46" s="4" t="s">
        <v>196</v>
      </c>
      <c r="C46" s="4" t="s">
        <v>197</v>
      </c>
      <c r="D46" s="6" t="s">
        <v>32</v>
      </c>
      <c r="E46" s="4">
        <v>1</v>
      </c>
      <c r="F46" s="6" t="s">
        <v>33</v>
      </c>
      <c r="G46" s="4" t="s">
        <v>198</v>
      </c>
      <c r="H46" s="4" t="s">
        <v>35</v>
      </c>
      <c r="I46" s="4" t="s">
        <v>199</v>
      </c>
    </row>
    <row r="47" spans="1:9">
      <c r="A47" s="4" t="s">
        <v>18</v>
      </c>
      <c r="B47" s="4" t="s">
        <v>200</v>
      </c>
      <c r="C47" s="4" t="s">
        <v>201</v>
      </c>
      <c r="D47" s="6" t="s">
        <v>32</v>
      </c>
      <c r="E47" s="4">
        <v>1</v>
      </c>
      <c r="F47" s="6" t="s">
        <v>33</v>
      </c>
      <c r="G47" s="4" t="s">
        <v>202</v>
      </c>
      <c r="H47" s="4" t="s">
        <v>35</v>
      </c>
      <c r="I47" s="4" t="s">
        <v>203</v>
      </c>
    </row>
    <row r="48" spans="1:9">
      <c r="A48" s="4" t="s">
        <v>18</v>
      </c>
      <c r="B48" s="4" t="s">
        <v>204</v>
      </c>
      <c r="C48" s="4" t="s">
        <v>205</v>
      </c>
      <c r="D48" s="6" t="s">
        <v>32</v>
      </c>
      <c r="E48" s="4">
        <v>1</v>
      </c>
      <c r="F48" s="6" t="s">
        <v>33</v>
      </c>
      <c r="G48" s="4" t="s">
        <v>206</v>
      </c>
      <c r="H48" s="4" t="s">
        <v>35</v>
      </c>
      <c r="I48" s="4" t="s">
        <v>72</v>
      </c>
    </row>
    <row r="49" spans="1:9">
      <c r="A49" s="4" t="s">
        <v>18</v>
      </c>
      <c r="B49" s="4" t="s">
        <v>207</v>
      </c>
      <c r="C49" s="4" t="s">
        <v>208</v>
      </c>
      <c r="D49" s="6" t="s">
        <v>32</v>
      </c>
      <c r="E49" s="4">
        <v>1</v>
      </c>
      <c r="F49" s="6" t="s">
        <v>33</v>
      </c>
      <c r="G49" s="4" t="s">
        <v>209</v>
      </c>
      <c r="H49" s="4" t="s">
        <v>35</v>
      </c>
      <c r="I49" s="4" t="s">
        <v>210</v>
      </c>
    </row>
    <row r="50" spans="1:9">
      <c r="A50" s="4" t="s">
        <v>18</v>
      </c>
      <c r="B50" s="4" t="s">
        <v>211</v>
      </c>
      <c r="C50" s="4" t="s">
        <v>212</v>
      </c>
      <c r="D50" s="6" t="s">
        <v>32</v>
      </c>
      <c r="E50" s="4">
        <v>1</v>
      </c>
      <c r="F50" s="6" t="s">
        <v>33</v>
      </c>
      <c r="G50" s="4" t="s">
        <v>213</v>
      </c>
      <c r="H50" s="4" t="s">
        <v>35</v>
      </c>
      <c r="I50" s="4" t="s">
        <v>214</v>
      </c>
    </row>
    <row r="51" spans="1:9">
      <c r="A51" s="4" t="s">
        <v>18</v>
      </c>
      <c r="B51" s="4" t="s">
        <v>215</v>
      </c>
      <c r="C51" s="4" t="s">
        <v>216</v>
      </c>
      <c r="D51" s="6" t="s">
        <v>32</v>
      </c>
      <c r="E51" s="4">
        <v>1</v>
      </c>
      <c r="F51" s="6" t="s">
        <v>33</v>
      </c>
      <c r="G51" s="4" t="s">
        <v>217</v>
      </c>
      <c r="H51" s="4" t="s">
        <v>35</v>
      </c>
      <c r="I51" s="4" t="s">
        <v>218</v>
      </c>
    </row>
    <row r="52" spans="1:9">
      <c r="A52" s="4" t="s">
        <v>19</v>
      </c>
      <c r="B52" s="4" t="s">
        <v>219</v>
      </c>
      <c r="C52" s="4" t="s">
        <v>220</v>
      </c>
      <c r="D52" s="6" t="s">
        <v>32</v>
      </c>
      <c r="E52" s="4">
        <v>1</v>
      </c>
      <c r="F52" s="6" t="s">
        <v>33</v>
      </c>
      <c r="G52" s="4" t="s">
        <v>221</v>
      </c>
      <c r="H52" s="4" t="s">
        <v>35</v>
      </c>
      <c r="I52" s="4" t="s">
        <v>222</v>
      </c>
    </row>
    <row r="53" spans="1:9">
      <c r="A53" s="4" t="s">
        <v>19</v>
      </c>
      <c r="B53" s="4" t="s">
        <v>121</v>
      </c>
      <c r="C53" s="4" t="s">
        <v>223</v>
      </c>
      <c r="D53" s="6" t="s">
        <v>32</v>
      </c>
      <c r="E53" s="4">
        <v>1</v>
      </c>
      <c r="F53" s="6" t="s">
        <v>33</v>
      </c>
      <c r="G53" s="4" t="s">
        <v>224</v>
      </c>
      <c r="H53" s="4" t="s">
        <v>35</v>
      </c>
      <c r="I53" s="4" t="s">
        <v>177</v>
      </c>
    </row>
    <row r="54" spans="1:9">
      <c r="A54" s="4" t="s">
        <v>19</v>
      </c>
      <c r="B54" s="4" t="s">
        <v>225</v>
      </c>
      <c r="C54" s="4" t="s">
        <v>226</v>
      </c>
      <c r="D54" s="6" t="s">
        <v>32</v>
      </c>
      <c r="E54" s="4">
        <v>1</v>
      </c>
      <c r="F54" s="6" t="s">
        <v>33</v>
      </c>
      <c r="G54" s="4" t="s">
        <v>227</v>
      </c>
      <c r="H54" s="4" t="s">
        <v>35</v>
      </c>
      <c r="I54" s="4" t="s">
        <v>228</v>
      </c>
    </row>
    <row r="55" spans="1:9">
      <c r="A55" s="4" t="s">
        <v>19</v>
      </c>
      <c r="B55" s="4" t="s">
        <v>229</v>
      </c>
      <c r="C55" s="4" t="s">
        <v>230</v>
      </c>
      <c r="D55" s="6" t="s">
        <v>32</v>
      </c>
      <c r="E55" s="4">
        <v>1</v>
      </c>
      <c r="F55" s="6" t="s">
        <v>33</v>
      </c>
      <c r="G55" s="4" t="s">
        <v>231</v>
      </c>
      <c r="H55" s="4" t="s">
        <v>35</v>
      </c>
      <c r="I55" s="4" t="s">
        <v>232</v>
      </c>
    </row>
    <row r="56" spans="1:9">
      <c r="A56" s="4" t="s">
        <v>19</v>
      </c>
      <c r="B56" s="4" t="s">
        <v>233</v>
      </c>
      <c r="C56" s="4" t="s">
        <v>234</v>
      </c>
      <c r="D56" s="6" t="s">
        <v>32</v>
      </c>
      <c r="E56" s="4">
        <v>1</v>
      </c>
      <c r="F56" s="6" t="s">
        <v>33</v>
      </c>
      <c r="G56" s="4" t="s">
        <v>235</v>
      </c>
      <c r="H56" s="4" t="s">
        <v>35</v>
      </c>
      <c r="I56" s="4" t="s">
        <v>236</v>
      </c>
    </row>
    <row r="57" spans="1:9">
      <c r="A57" s="4" t="s">
        <v>19</v>
      </c>
      <c r="B57" s="4" t="s">
        <v>237</v>
      </c>
      <c r="C57" s="4" t="s">
        <v>238</v>
      </c>
      <c r="D57" s="6" t="s">
        <v>32</v>
      </c>
      <c r="E57" s="4">
        <v>1</v>
      </c>
      <c r="F57" s="6" t="s">
        <v>33</v>
      </c>
      <c r="G57" s="4" t="s">
        <v>239</v>
      </c>
      <c r="H57" s="4" t="s">
        <v>35</v>
      </c>
      <c r="I57" s="4" t="s">
        <v>240</v>
      </c>
    </row>
    <row r="58" spans="1:9">
      <c r="A58" s="4" t="s">
        <v>19</v>
      </c>
      <c r="B58" s="4" t="s">
        <v>241</v>
      </c>
      <c r="C58" s="4" t="s">
        <v>242</v>
      </c>
      <c r="D58" s="6" t="s">
        <v>32</v>
      </c>
      <c r="E58" s="4">
        <v>1</v>
      </c>
      <c r="F58" s="6" t="s">
        <v>33</v>
      </c>
      <c r="G58" s="4" t="s">
        <v>243</v>
      </c>
      <c r="H58" s="4" t="s">
        <v>35</v>
      </c>
      <c r="I58" s="4" t="s">
        <v>244</v>
      </c>
    </row>
    <row r="59" spans="1:9">
      <c r="A59" s="4" t="s">
        <v>19</v>
      </c>
      <c r="B59" s="4" t="s">
        <v>245</v>
      </c>
      <c r="C59" s="4" t="s">
        <v>246</v>
      </c>
      <c r="D59" s="6" t="s">
        <v>32</v>
      </c>
      <c r="E59" s="4">
        <v>1</v>
      </c>
      <c r="F59" s="6" t="s">
        <v>33</v>
      </c>
      <c r="G59" s="4" t="s">
        <v>247</v>
      </c>
      <c r="H59" s="4" t="s">
        <v>35</v>
      </c>
      <c r="I59" s="4" t="s">
        <v>248</v>
      </c>
    </row>
    <row r="60" spans="1:9">
      <c r="A60" s="4" t="s">
        <v>19</v>
      </c>
      <c r="B60" s="4" t="s">
        <v>249</v>
      </c>
      <c r="C60" s="4" t="s">
        <v>250</v>
      </c>
      <c r="D60" s="6" t="s">
        <v>32</v>
      </c>
      <c r="E60" s="4">
        <v>1</v>
      </c>
      <c r="F60" s="6" t="s">
        <v>33</v>
      </c>
      <c r="G60" s="4" t="s">
        <v>251</v>
      </c>
      <c r="H60" s="4" t="s">
        <v>35</v>
      </c>
      <c r="I60" s="4" t="s">
        <v>252</v>
      </c>
    </row>
    <row r="61" spans="1:9">
      <c r="A61" s="4" t="s">
        <v>19</v>
      </c>
      <c r="B61" s="4" t="s">
        <v>253</v>
      </c>
      <c r="C61" s="4" t="s">
        <v>254</v>
      </c>
      <c r="D61" s="6" t="s">
        <v>32</v>
      </c>
      <c r="E61" s="4">
        <v>1</v>
      </c>
      <c r="F61" s="6" t="s">
        <v>33</v>
      </c>
      <c r="G61" s="4" t="s">
        <v>255</v>
      </c>
      <c r="H61" s="4" t="s">
        <v>35</v>
      </c>
      <c r="I61" s="4" t="s">
        <v>256</v>
      </c>
    </row>
    <row r="62" spans="1:9">
      <c r="A62" s="4" t="s">
        <v>19</v>
      </c>
      <c r="B62" s="4" t="s">
        <v>257</v>
      </c>
      <c r="C62" s="4" t="s">
        <v>258</v>
      </c>
      <c r="D62" s="6" t="s">
        <v>32</v>
      </c>
      <c r="E62" s="4">
        <v>1</v>
      </c>
      <c r="F62" s="6" t="s">
        <v>33</v>
      </c>
      <c r="G62" s="4" t="s">
        <v>259</v>
      </c>
      <c r="H62" s="4" t="s">
        <v>35</v>
      </c>
      <c r="I62" s="4" t="s">
        <v>260</v>
      </c>
    </row>
    <row r="63" spans="1:9">
      <c r="A63" s="4" t="s">
        <v>19</v>
      </c>
      <c r="B63" s="4" t="s">
        <v>261</v>
      </c>
      <c r="C63" s="4" t="s">
        <v>262</v>
      </c>
      <c r="D63" s="6" t="s">
        <v>32</v>
      </c>
      <c r="E63" s="4">
        <v>1</v>
      </c>
      <c r="F63" s="6" t="s">
        <v>33</v>
      </c>
      <c r="G63" s="4" t="s">
        <v>263</v>
      </c>
      <c r="H63" s="4" t="s">
        <v>35</v>
      </c>
      <c r="I63" s="4" t="s">
        <v>264</v>
      </c>
    </row>
    <row r="64" spans="1:9">
      <c r="A64" s="4" t="s">
        <v>20</v>
      </c>
      <c r="B64" s="4" t="s">
        <v>265</v>
      </c>
      <c r="C64" s="4" t="s">
        <v>266</v>
      </c>
      <c r="D64" s="6" t="s">
        <v>32</v>
      </c>
      <c r="E64" s="4">
        <v>1</v>
      </c>
      <c r="F64" s="6" t="s">
        <v>33</v>
      </c>
      <c r="G64" s="4" t="s">
        <v>267</v>
      </c>
      <c r="H64" s="4" t="s">
        <v>35</v>
      </c>
      <c r="I64" s="4" t="s">
        <v>268</v>
      </c>
    </row>
    <row r="65" spans="1:9">
      <c r="A65" s="4" t="s">
        <v>20</v>
      </c>
      <c r="B65" s="4" t="s">
        <v>219</v>
      </c>
      <c r="C65" s="4" t="s">
        <v>269</v>
      </c>
      <c r="D65" s="6" t="s">
        <v>32</v>
      </c>
      <c r="E65" s="4">
        <v>1</v>
      </c>
      <c r="F65" s="6" t="s">
        <v>33</v>
      </c>
      <c r="G65" s="4" t="s">
        <v>270</v>
      </c>
      <c r="H65" s="4" t="s">
        <v>35</v>
      </c>
      <c r="I65" s="4" t="s">
        <v>271</v>
      </c>
    </row>
    <row r="66" spans="1:9">
      <c r="A66" s="4" t="s">
        <v>20</v>
      </c>
      <c r="B66" s="4" t="s">
        <v>272</v>
      </c>
      <c r="C66" s="4" t="s">
        <v>273</v>
      </c>
      <c r="D66" s="6" t="s">
        <v>32</v>
      </c>
      <c r="E66" s="4">
        <v>1</v>
      </c>
      <c r="F66" s="6" t="s">
        <v>33</v>
      </c>
      <c r="G66" s="4" t="s">
        <v>274</v>
      </c>
      <c r="H66" s="4" t="s">
        <v>35</v>
      </c>
      <c r="I66" s="4" t="s">
        <v>147</v>
      </c>
    </row>
    <row r="67" spans="1:9">
      <c r="A67" s="4" t="s">
        <v>20</v>
      </c>
      <c r="B67" s="4" t="s">
        <v>275</v>
      </c>
      <c r="C67" s="4" t="s">
        <v>276</v>
      </c>
      <c r="D67" s="6" t="s">
        <v>32</v>
      </c>
      <c r="E67" s="4">
        <v>1</v>
      </c>
      <c r="F67" s="6" t="s">
        <v>33</v>
      </c>
      <c r="G67" s="4" t="s">
        <v>277</v>
      </c>
      <c r="H67" s="4" t="s">
        <v>35</v>
      </c>
      <c r="I67" s="4" t="s">
        <v>264</v>
      </c>
    </row>
    <row r="68" spans="1:9">
      <c r="A68" s="4" t="s">
        <v>20</v>
      </c>
      <c r="B68" s="4" t="s">
        <v>278</v>
      </c>
      <c r="C68" s="4" t="s">
        <v>279</v>
      </c>
      <c r="D68" s="6" t="s">
        <v>32</v>
      </c>
      <c r="E68" s="4">
        <v>1</v>
      </c>
      <c r="F68" s="6" t="s">
        <v>33</v>
      </c>
      <c r="G68" s="4" t="s">
        <v>280</v>
      </c>
      <c r="H68" s="4" t="s">
        <v>35</v>
      </c>
      <c r="I68" s="4" t="s">
        <v>281</v>
      </c>
    </row>
    <row r="69" spans="1:9">
      <c r="A69" s="4" t="s">
        <v>20</v>
      </c>
      <c r="B69" s="4" t="s">
        <v>282</v>
      </c>
      <c r="C69" s="4" t="s">
        <v>283</v>
      </c>
      <c r="D69" s="6" t="s">
        <v>32</v>
      </c>
      <c r="E69" s="4">
        <v>1</v>
      </c>
      <c r="F69" s="6" t="s">
        <v>33</v>
      </c>
      <c r="G69" s="4" t="s">
        <v>284</v>
      </c>
      <c r="H69" s="4" t="s">
        <v>35</v>
      </c>
      <c r="I69" s="4" t="s">
        <v>285</v>
      </c>
    </row>
    <row r="70" spans="1:9">
      <c r="A70" s="4" t="s">
        <v>20</v>
      </c>
      <c r="B70" s="4" t="s">
        <v>286</v>
      </c>
      <c r="C70" s="4" t="s">
        <v>287</v>
      </c>
      <c r="D70" s="6" t="s">
        <v>32</v>
      </c>
      <c r="E70" s="4">
        <v>1</v>
      </c>
      <c r="F70" s="6" t="s">
        <v>33</v>
      </c>
      <c r="G70" s="4" t="s">
        <v>288</v>
      </c>
      <c r="H70" s="4" t="s">
        <v>35</v>
      </c>
      <c r="I70" s="4" t="s">
        <v>289</v>
      </c>
    </row>
    <row r="71" spans="1:9">
      <c r="A71" s="4" t="s">
        <v>20</v>
      </c>
      <c r="B71" s="4" t="s">
        <v>290</v>
      </c>
      <c r="C71" s="4" t="s">
        <v>291</v>
      </c>
      <c r="D71" s="6" t="s">
        <v>32</v>
      </c>
      <c r="E71" s="4">
        <v>1</v>
      </c>
      <c r="F71" s="6" t="s">
        <v>33</v>
      </c>
      <c r="G71" s="4" t="s">
        <v>292</v>
      </c>
      <c r="H71" s="4" t="s">
        <v>35</v>
      </c>
      <c r="I71" s="4" t="s">
        <v>293</v>
      </c>
    </row>
    <row r="72" spans="1:9">
      <c r="A72" s="4" t="s">
        <v>20</v>
      </c>
      <c r="B72" s="4" t="s">
        <v>61</v>
      </c>
      <c r="C72" s="4" t="s">
        <v>294</v>
      </c>
      <c r="D72" s="6" t="s">
        <v>32</v>
      </c>
      <c r="E72" s="4">
        <v>1</v>
      </c>
      <c r="F72" s="6" t="s">
        <v>33</v>
      </c>
      <c r="G72" s="4" t="s">
        <v>295</v>
      </c>
      <c r="H72" s="4" t="s">
        <v>35</v>
      </c>
      <c r="I72" s="4" t="s">
        <v>64</v>
      </c>
    </row>
    <row r="73" spans="1:9">
      <c r="A73" s="4" t="s">
        <v>20</v>
      </c>
      <c r="B73" s="4" t="s">
        <v>296</v>
      </c>
      <c r="C73" s="4" t="s">
        <v>297</v>
      </c>
      <c r="D73" s="6" t="s">
        <v>32</v>
      </c>
      <c r="E73" s="4">
        <v>1</v>
      </c>
      <c r="F73" s="6" t="s">
        <v>33</v>
      </c>
      <c r="G73" s="4" t="s">
        <v>298</v>
      </c>
      <c r="H73" s="4" t="s">
        <v>35</v>
      </c>
      <c r="I73" s="4" t="s">
        <v>299</v>
      </c>
    </row>
    <row r="74" spans="1:9">
      <c r="A74" s="4" t="s">
        <v>20</v>
      </c>
      <c r="B74" s="4" t="s">
        <v>300</v>
      </c>
      <c r="C74" s="4" t="s">
        <v>301</v>
      </c>
      <c r="D74" s="6" t="s">
        <v>32</v>
      </c>
      <c r="E74" s="4">
        <v>1</v>
      </c>
      <c r="F74" s="6" t="s">
        <v>33</v>
      </c>
      <c r="G74" s="4" t="s">
        <v>302</v>
      </c>
      <c r="H74" s="4" t="s">
        <v>35</v>
      </c>
      <c r="I74" s="4" t="s">
        <v>303</v>
      </c>
    </row>
    <row r="75" spans="1:9">
      <c r="A75" s="4" t="s">
        <v>20</v>
      </c>
      <c r="B75" s="4" t="s">
        <v>304</v>
      </c>
      <c r="C75" s="4" t="s">
        <v>305</v>
      </c>
      <c r="D75" s="6" t="s">
        <v>32</v>
      </c>
      <c r="E75" s="4">
        <v>1</v>
      </c>
      <c r="F75" s="6" t="s">
        <v>33</v>
      </c>
      <c r="G75" s="4" t="s">
        <v>306</v>
      </c>
      <c r="H75" s="4" t="s">
        <v>35</v>
      </c>
      <c r="I75" s="4" t="s">
        <v>307</v>
      </c>
    </row>
  </sheetData>
  <mergeCells count="1">
    <mergeCell ref="A1:I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21"/>
  <sheetViews>
    <sheetView workbookViewId="0"/>
  </sheetViews>
  <sheetFormatPr defaultRowHeight="15"/>
  <cols>
    <col min="1" max="1" width="2.7109375" customWidth="1"/>
    <col min="2" max="2" width="28.7109375" customWidth="1"/>
    <col min="3" max="3" width="76.7109375" customWidth="1"/>
    <col min="4" max="4" width="14.7109375" customWidth="1"/>
    <col min="5" max="5" width="8.7109375" customWidth="1"/>
    <col min="6" max="6" width="14.7109375" customWidth="1"/>
    <col min="7" max="9" width="18.7109375" customWidth="1"/>
  </cols>
  <sheetData>
    <row r="1" spans="1:9">
      <c r="A1" s="1" t="s">
        <v>308</v>
      </c>
      <c r="B1" s="1"/>
      <c r="C1" s="1"/>
      <c r="D1" s="1"/>
      <c r="E1" s="1"/>
      <c r="F1" s="1"/>
      <c r="G1" s="1"/>
      <c r="H1" s="1"/>
      <c r="I1" s="1"/>
    </row>
    <row r="3" spans="1:9">
      <c r="B3" s="2" t="s">
        <v>309</v>
      </c>
      <c r="C3" s="3"/>
    </row>
    <row r="5" spans="1:9">
      <c r="B5" s="3" t="s">
        <v>310</v>
      </c>
      <c r="C5" s="3" t="s">
        <v>22</v>
      </c>
      <c r="D5" s="3" t="s">
        <v>311</v>
      </c>
      <c r="E5" s="3" t="s">
        <v>24</v>
      </c>
      <c r="F5" s="3" t="s">
        <v>25</v>
      </c>
      <c r="G5" s="3" t="s">
        <v>312</v>
      </c>
    </row>
    <row r="7" spans="1:9">
      <c r="A7" s="7">
        <v>1</v>
      </c>
      <c r="B7" s="4" cm="1">
        <f t="array" ref="B7">IF($C$3="","",INDEX(_xlfn._xlws.FILTER(BANK_DIM,(BANK_CTX=$C$3)*(BANK_ACTIVE="Oui")),1))</f>
        <v>0</v>
      </c>
      <c r="C7" s="4" cm="1">
        <f t="array" ref="C7">IF($C$3="","",INDEX(_xlfn._xlws.FILTER(BANK_TXT,(BANK_CTX=$C$3)*(BANK_ACTIVE="Oui")),1))</f>
        <v>0</v>
      </c>
      <c r="D7" s="6" cm="1">
        <f t="array" ref="D7">IF($C$3="","",INDEX(_xlfn._xlws.FILTER(BANK_SENS,(BANK_CTX=$C$3)*(BANK_ACTIVE="Oui")),1))</f>
        <v>0</v>
      </c>
      <c r="E7" s="4" cm="1">
        <f t="array" ref="E7">IF($C$3="","",INDEX(_xlfn._xlws.FILTER(BANK_W,(BANK_CTX=$C$3)*(BANK_ACTIVE="Oui")),1))</f>
        <v>0</v>
      </c>
      <c r="F7" s="4" cm="1">
        <f t="array" ref="F7">IF($C$3="","",INDEX(_xlfn._xlws.FILTER(BANK_CODE,(BANK_CTX=$C$3)*(BANK_ACTIVE="Oui")),1))</f>
        <v>0</v>
      </c>
    </row>
    <row r="8" spans="1:9">
      <c r="A8" s="7">
        <v>2</v>
      </c>
      <c r="B8" s="4" cm="1">
        <f t="array" ref="B8">IF($C$3="","",INDEX(_xlfn._xlws.FILTER(BANK_DIM,(BANK_CTX=$C$3)*(BANK_ACTIVE="Oui")),2))</f>
        <v>0</v>
      </c>
      <c r="C8" s="4" cm="1">
        <f t="array" ref="C8">IF($C$3="","",INDEX(_xlfn._xlws.FILTER(BANK_TXT,(BANK_CTX=$C$3)*(BANK_ACTIVE="Oui")),2))</f>
        <v>0</v>
      </c>
      <c r="D8" s="6" cm="1">
        <f t="array" ref="D8">IF($C$3="","",INDEX(_xlfn._xlws.FILTER(BANK_SENS,(BANK_CTX=$C$3)*(BANK_ACTIVE="Oui")),2))</f>
        <v>0</v>
      </c>
      <c r="E8" s="4" cm="1">
        <f t="array" ref="E8">IF($C$3="","",INDEX(_xlfn._xlws.FILTER(BANK_W,(BANK_CTX=$C$3)*(BANK_ACTIVE="Oui")),2))</f>
        <v>0</v>
      </c>
      <c r="F8" s="4" cm="1">
        <f t="array" ref="F8">IF($C$3="","",INDEX(_xlfn._xlws.FILTER(BANK_CODE,(BANK_CTX=$C$3)*(BANK_ACTIVE="Oui")),2))</f>
        <v>0</v>
      </c>
    </row>
    <row r="9" spans="1:9">
      <c r="A9" s="7">
        <v>3</v>
      </c>
      <c r="B9" s="4" cm="1">
        <f t="array" ref="B9">IF($C$3="","",INDEX(_xlfn._xlws.FILTER(BANK_DIM,(BANK_CTX=$C$3)*(BANK_ACTIVE="Oui")),3))</f>
        <v>0</v>
      </c>
      <c r="C9" s="4" cm="1">
        <f t="array" ref="C9">IF($C$3="","",INDEX(_xlfn._xlws.FILTER(BANK_TXT,(BANK_CTX=$C$3)*(BANK_ACTIVE="Oui")),3))</f>
        <v>0</v>
      </c>
      <c r="D9" s="6" cm="1">
        <f t="array" ref="D9">IF($C$3="","",INDEX(_xlfn._xlws.FILTER(BANK_SENS,(BANK_CTX=$C$3)*(BANK_ACTIVE="Oui")),3))</f>
        <v>0</v>
      </c>
      <c r="E9" s="4" cm="1">
        <f t="array" ref="E9">IF($C$3="","",INDEX(_xlfn._xlws.FILTER(BANK_W,(BANK_CTX=$C$3)*(BANK_ACTIVE="Oui")),3))</f>
        <v>0</v>
      </c>
      <c r="F9" s="4" cm="1">
        <f t="array" ref="F9">IF($C$3="","",INDEX(_xlfn._xlws.FILTER(BANK_CODE,(BANK_CTX=$C$3)*(BANK_ACTIVE="Oui")),3))</f>
        <v>0</v>
      </c>
    </row>
    <row r="10" spans="1:9">
      <c r="A10" s="7">
        <v>4</v>
      </c>
      <c r="B10" s="4" cm="1">
        <f t="array" ref="B10">IF($C$3="","",INDEX(_xlfn._xlws.FILTER(BANK_DIM,(BANK_CTX=$C$3)*(BANK_ACTIVE="Oui")),4))</f>
        <v>0</v>
      </c>
      <c r="C10" s="4" cm="1">
        <f t="array" ref="C10">IF($C$3="","",INDEX(_xlfn._xlws.FILTER(BANK_TXT,(BANK_CTX=$C$3)*(BANK_ACTIVE="Oui")),4))</f>
        <v>0</v>
      </c>
      <c r="D10" s="6" cm="1">
        <f t="array" ref="D10">IF($C$3="","",INDEX(_xlfn._xlws.FILTER(BANK_SENS,(BANK_CTX=$C$3)*(BANK_ACTIVE="Oui")),4))</f>
        <v>0</v>
      </c>
      <c r="E10" s="4" cm="1">
        <f t="array" ref="E10">IF($C$3="","",INDEX(_xlfn._xlws.FILTER(BANK_W,(BANK_CTX=$C$3)*(BANK_ACTIVE="Oui")),4))</f>
        <v>0</v>
      </c>
      <c r="F10" s="4" cm="1">
        <f t="array" ref="F10">IF($C$3="","",INDEX(_xlfn._xlws.FILTER(BANK_CODE,(BANK_CTX=$C$3)*(BANK_ACTIVE="Oui")),4))</f>
        <v>0</v>
      </c>
    </row>
    <row r="11" spans="1:9">
      <c r="A11" s="7">
        <v>5</v>
      </c>
      <c r="B11" s="4" cm="1">
        <f t="array" ref="B11">IF($C$3="","",INDEX(_xlfn._xlws.FILTER(BANK_DIM,(BANK_CTX=$C$3)*(BANK_ACTIVE="Oui")),5))</f>
        <v>0</v>
      </c>
      <c r="C11" s="4" cm="1">
        <f t="array" ref="C11">IF($C$3="","",INDEX(_xlfn._xlws.FILTER(BANK_TXT,(BANK_CTX=$C$3)*(BANK_ACTIVE="Oui")),5))</f>
        <v>0</v>
      </c>
      <c r="D11" s="6" cm="1">
        <f t="array" ref="D11">IF($C$3="","",INDEX(_xlfn._xlws.FILTER(BANK_SENS,(BANK_CTX=$C$3)*(BANK_ACTIVE="Oui")),5))</f>
        <v>0</v>
      </c>
      <c r="E11" s="4" cm="1">
        <f t="array" ref="E11">IF($C$3="","",INDEX(_xlfn._xlws.FILTER(BANK_W,(BANK_CTX=$C$3)*(BANK_ACTIVE="Oui")),5))</f>
        <v>0</v>
      </c>
      <c r="F11" s="4" cm="1">
        <f t="array" ref="F11">IF($C$3="","",INDEX(_xlfn._xlws.FILTER(BANK_CODE,(BANK_CTX=$C$3)*(BANK_ACTIVE="Oui")),5))</f>
        <v>0</v>
      </c>
    </row>
    <row r="12" spans="1:9">
      <c r="A12" s="7">
        <v>6</v>
      </c>
      <c r="B12" s="4" cm="1">
        <f t="array" ref="B12">IF($C$3="","",INDEX(_xlfn._xlws.FILTER(BANK_DIM,(BANK_CTX=$C$3)*(BANK_ACTIVE="Oui")),6))</f>
        <v>0</v>
      </c>
      <c r="C12" s="4" cm="1">
        <f t="array" ref="C12">IF($C$3="","",INDEX(_xlfn._xlws.FILTER(BANK_TXT,(BANK_CTX=$C$3)*(BANK_ACTIVE="Oui")),6))</f>
        <v>0</v>
      </c>
      <c r="D12" s="6" cm="1">
        <f t="array" ref="D12">IF($C$3="","",INDEX(_xlfn._xlws.FILTER(BANK_SENS,(BANK_CTX=$C$3)*(BANK_ACTIVE="Oui")),6))</f>
        <v>0</v>
      </c>
      <c r="E12" s="4" cm="1">
        <f t="array" ref="E12">IF($C$3="","",INDEX(_xlfn._xlws.FILTER(BANK_W,(BANK_CTX=$C$3)*(BANK_ACTIVE="Oui")),6))</f>
        <v>0</v>
      </c>
      <c r="F12" s="4" cm="1">
        <f t="array" ref="F12">IF($C$3="","",INDEX(_xlfn._xlws.FILTER(BANK_CODE,(BANK_CTX=$C$3)*(BANK_ACTIVE="Oui")),6))</f>
        <v>0</v>
      </c>
    </row>
    <row r="13" spans="1:9">
      <c r="A13" s="7">
        <v>7</v>
      </c>
      <c r="B13" s="4" cm="1">
        <f t="array" ref="B13">IF($C$3="","",INDEX(_xlfn._xlws.FILTER(BANK_DIM,(BANK_CTX=$C$3)*(BANK_ACTIVE="Oui")),7))</f>
        <v>0</v>
      </c>
      <c r="C13" s="4" cm="1">
        <f t="array" ref="C13">IF($C$3="","",INDEX(_xlfn._xlws.FILTER(BANK_TXT,(BANK_CTX=$C$3)*(BANK_ACTIVE="Oui")),7))</f>
        <v>0</v>
      </c>
      <c r="D13" s="6" cm="1">
        <f t="array" ref="D13">IF($C$3="","",INDEX(_xlfn._xlws.FILTER(BANK_SENS,(BANK_CTX=$C$3)*(BANK_ACTIVE="Oui")),7))</f>
        <v>0</v>
      </c>
      <c r="E13" s="4" cm="1">
        <f t="array" ref="E13">IF($C$3="","",INDEX(_xlfn._xlws.FILTER(BANK_W,(BANK_CTX=$C$3)*(BANK_ACTIVE="Oui")),7))</f>
        <v>0</v>
      </c>
      <c r="F13" s="4" cm="1">
        <f t="array" ref="F13">IF($C$3="","",INDEX(_xlfn._xlws.FILTER(BANK_CODE,(BANK_CTX=$C$3)*(BANK_ACTIVE="Oui")),7))</f>
        <v>0</v>
      </c>
    </row>
    <row r="14" spans="1:9">
      <c r="A14" s="7">
        <v>8</v>
      </c>
      <c r="B14" s="4" cm="1">
        <f t="array" ref="B14">IF($C$3="","",INDEX(_xlfn._xlws.FILTER(BANK_DIM,(BANK_CTX=$C$3)*(BANK_ACTIVE="Oui")),8))</f>
        <v>0</v>
      </c>
      <c r="C14" s="4" cm="1">
        <f t="array" ref="C14">IF($C$3="","",INDEX(_xlfn._xlws.FILTER(BANK_TXT,(BANK_CTX=$C$3)*(BANK_ACTIVE="Oui")),8))</f>
        <v>0</v>
      </c>
      <c r="D14" s="6" cm="1">
        <f t="array" ref="D14">IF($C$3="","",INDEX(_xlfn._xlws.FILTER(BANK_SENS,(BANK_CTX=$C$3)*(BANK_ACTIVE="Oui")),8))</f>
        <v>0</v>
      </c>
      <c r="E14" s="4" cm="1">
        <f t="array" ref="E14">IF($C$3="","",INDEX(_xlfn._xlws.FILTER(BANK_W,(BANK_CTX=$C$3)*(BANK_ACTIVE="Oui")),8))</f>
        <v>0</v>
      </c>
      <c r="F14" s="4" cm="1">
        <f t="array" ref="F14">IF($C$3="","",INDEX(_xlfn._xlws.FILTER(BANK_CODE,(BANK_CTX=$C$3)*(BANK_ACTIVE="Oui")),8))</f>
        <v>0</v>
      </c>
    </row>
    <row r="15" spans="1:9">
      <c r="A15" s="7">
        <v>9</v>
      </c>
      <c r="B15" s="4" cm="1">
        <f t="array" ref="B15">IF($C$3="","",INDEX(_xlfn._xlws.FILTER(BANK_DIM,(BANK_CTX=$C$3)*(BANK_ACTIVE="Oui")),9))</f>
        <v>0</v>
      </c>
      <c r="C15" s="4" cm="1">
        <f t="array" ref="C15">IF($C$3="","",INDEX(_xlfn._xlws.FILTER(BANK_TXT,(BANK_CTX=$C$3)*(BANK_ACTIVE="Oui")),9))</f>
        <v>0</v>
      </c>
      <c r="D15" s="6" cm="1">
        <f t="array" ref="D15">IF($C$3="","",INDEX(_xlfn._xlws.FILTER(BANK_SENS,(BANK_CTX=$C$3)*(BANK_ACTIVE="Oui")),9))</f>
        <v>0</v>
      </c>
      <c r="E15" s="4" cm="1">
        <f t="array" ref="E15">IF($C$3="","",INDEX(_xlfn._xlws.FILTER(BANK_W,(BANK_CTX=$C$3)*(BANK_ACTIVE="Oui")),9))</f>
        <v>0</v>
      </c>
      <c r="F15" s="4" cm="1">
        <f t="array" ref="F15">IF($C$3="","",INDEX(_xlfn._xlws.FILTER(BANK_CODE,(BANK_CTX=$C$3)*(BANK_ACTIVE="Oui")),9))</f>
        <v>0</v>
      </c>
    </row>
    <row r="16" spans="1:9">
      <c r="A16" s="7">
        <v>10</v>
      </c>
      <c r="B16" s="4" cm="1">
        <f t="array" ref="B16">IF($C$3="","",INDEX(_xlfn._xlws.FILTER(BANK_DIM,(BANK_CTX=$C$3)*(BANK_ACTIVE="Oui")),10))</f>
        <v>0</v>
      </c>
      <c r="C16" s="4" cm="1">
        <f t="array" ref="C16">IF($C$3="","",INDEX(_xlfn._xlws.FILTER(BANK_TXT,(BANK_CTX=$C$3)*(BANK_ACTIVE="Oui")),10))</f>
        <v>0</v>
      </c>
      <c r="D16" s="6" cm="1">
        <f t="array" ref="D16">IF($C$3="","",INDEX(_xlfn._xlws.FILTER(BANK_SENS,(BANK_CTX=$C$3)*(BANK_ACTIVE="Oui")),10))</f>
        <v>0</v>
      </c>
      <c r="E16" s="4" cm="1">
        <f t="array" ref="E16">IF($C$3="","",INDEX(_xlfn._xlws.FILTER(BANK_W,(BANK_CTX=$C$3)*(BANK_ACTIVE="Oui")),10))</f>
        <v>0</v>
      </c>
      <c r="F16" s="4" cm="1">
        <f t="array" ref="F16">IF($C$3="","",INDEX(_xlfn._xlws.FILTER(BANK_CODE,(BANK_CTX=$C$3)*(BANK_ACTIVE="Oui")),10))</f>
        <v>0</v>
      </c>
    </row>
    <row r="17" spans="1:6">
      <c r="A17" s="7">
        <v>11</v>
      </c>
      <c r="B17" s="4" cm="1">
        <f t="array" ref="B17">IF($C$3="","",INDEX(_xlfn._xlws.FILTER(BANK_DIM,(BANK_CTX=$C$3)*(BANK_ACTIVE="Oui")),11))</f>
        <v>0</v>
      </c>
      <c r="C17" s="4" cm="1">
        <f t="array" ref="C17">IF($C$3="","",INDEX(_xlfn._xlws.FILTER(BANK_TXT,(BANK_CTX=$C$3)*(BANK_ACTIVE="Oui")),11))</f>
        <v>0</v>
      </c>
      <c r="D17" s="6" cm="1">
        <f t="array" ref="D17">IF($C$3="","",INDEX(_xlfn._xlws.FILTER(BANK_SENS,(BANK_CTX=$C$3)*(BANK_ACTIVE="Oui")),11))</f>
        <v>0</v>
      </c>
      <c r="E17" s="4" cm="1">
        <f t="array" ref="E17">IF($C$3="","",INDEX(_xlfn._xlws.FILTER(BANK_W,(BANK_CTX=$C$3)*(BANK_ACTIVE="Oui")),11))</f>
        <v>0</v>
      </c>
      <c r="F17" s="4" cm="1">
        <f t="array" ref="F17">IF($C$3="","",INDEX(_xlfn._xlws.FILTER(BANK_CODE,(BANK_CTX=$C$3)*(BANK_ACTIVE="Oui")),11))</f>
        <v>0</v>
      </c>
    </row>
    <row r="18" spans="1:6">
      <c r="A18" s="7">
        <v>12</v>
      </c>
      <c r="B18" s="4" cm="1">
        <f t="array" ref="B18">IF($C$3="","",INDEX(_xlfn._xlws.FILTER(BANK_DIM,(BANK_CTX=$C$3)*(BANK_ACTIVE="Oui")),12))</f>
        <v>0</v>
      </c>
      <c r="C18" s="4" cm="1">
        <f t="array" ref="C18">IF($C$3="","",INDEX(_xlfn._xlws.FILTER(BANK_TXT,(BANK_CTX=$C$3)*(BANK_ACTIVE="Oui")),12))</f>
        <v>0</v>
      </c>
      <c r="D18" s="6" cm="1">
        <f t="array" ref="D18">IF($C$3="","",INDEX(_xlfn._xlws.FILTER(BANK_SENS,(BANK_CTX=$C$3)*(BANK_ACTIVE="Oui")),12))</f>
        <v>0</v>
      </c>
      <c r="E18" s="4" cm="1">
        <f t="array" ref="E18">IF($C$3="","",INDEX(_xlfn._xlws.FILTER(BANK_W,(BANK_CTX=$C$3)*(BANK_ACTIVE="Oui")),12))</f>
        <v>0</v>
      </c>
      <c r="F18" s="4" cm="1">
        <f t="array" ref="F18">IF($C$3="","",INDEX(_xlfn._xlws.FILTER(BANK_CODE,(BANK_CTX=$C$3)*(BANK_ACTIVE="Oui")),12))</f>
        <v>0</v>
      </c>
    </row>
    <row r="20" spans="1:6">
      <c r="B20" s="8" t="s">
        <v>313</v>
      </c>
    </row>
    <row r="21" spans="1:6">
      <c r="B21" s="9" t="s">
        <v>314</v>
      </c>
    </row>
  </sheetData>
  <mergeCells count="1">
    <mergeCell ref="A1:I1"/>
  </mergeCells>
  <dataValidations count="1">
    <dataValidation type="list" allowBlank="1" showInputMessage="1" showErrorMessage="1" sqref="C3">
      <formula1>Contexts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U303"/>
  <sheetViews>
    <sheetView workbookViewId="0">
      <pane xSplit="4" ySplit="3" topLeftCell="E4" activePane="bottomRight" state="frozen"/>
      <selection pane="topRight" activeCell="E1" sqref="E1"/>
      <selection pane="bottomLeft" activeCell="A4" sqref="A4"/>
      <selection pane="bottomRight"/>
    </sheetView>
  </sheetViews>
  <sheetFormatPr defaultRowHeight="15"/>
  <cols>
    <col min="1" max="1" width="6.7109375" customWidth="1"/>
    <col min="2" max="3" width="24.7109375" customWidth="1"/>
    <col min="4" max="4" width="18.7109375" customWidth="1"/>
    <col min="5" max="5" width="16.7109375" customWidth="1"/>
    <col min="6" max="6" width="14.7109375" customWidth="1"/>
  </cols>
  <sheetData>
    <row r="1" spans="1:21">
      <c r="A1" s="1" t="s">
        <v>315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>
      <c r="G2" s="9">
        <f>Questionnaire!C6</f>
        <v>0</v>
      </c>
      <c r="H2" s="9">
        <f>Questionnaire!C7</f>
        <v>0</v>
      </c>
      <c r="I2" s="9">
        <f>Questionnaire!C8</f>
        <v>0</v>
      </c>
      <c r="J2" s="9">
        <f>Questionnaire!C9</f>
        <v>0</v>
      </c>
      <c r="K2" s="9">
        <f>Questionnaire!C10</f>
        <v>0</v>
      </c>
      <c r="L2" s="9">
        <f>Questionnaire!C11</f>
        <v>0</v>
      </c>
      <c r="M2" s="9">
        <f>Questionnaire!C12</f>
        <v>0</v>
      </c>
      <c r="N2" s="9">
        <f>Questionnaire!C13</f>
        <v>0</v>
      </c>
      <c r="O2" s="9">
        <f>Questionnaire!C14</f>
        <v>0</v>
      </c>
      <c r="P2" s="9">
        <f>Questionnaire!C15</f>
        <v>0</v>
      </c>
      <c r="Q2" s="9">
        <f>Questionnaire!C16</f>
        <v>0</v>
      </c>
      <c r="R2" s="9">
        <f>Questionnaire!C17</f>
        <v>0</v>
      </c>
    </row>
    <row r="3" spans="1:21">
      <c r="A3" s="3" t="s">
        <v>316</v>
      </c>
      <c r="B3" s="3" t="s">
        <v>317</v>
      </c>
      <c r="C3" s="3" t="s">
        <v>14</v>
      </c>
      <c r="D3" s="3" t="s">
        <v>318</v>
      </c>
      <c r="E3" s="3" t="s">
        <v>105</v>
      </c>
      <c r="F3" s="3" t="s">
        <v>319</v>
      </c>
      <c r="G3" s="3" t="s">
        <v>320</v>
      </c>
      <c r="H3" s="3" t="s">
        <v>321</v>
      </c>
      <c r="I3" s="3" t="s">
        <v>322</v>
      </c>
      <c r="J3" s="3" t="s">
        <v>323</v>
      </c>
      <c r="K3" s="3" t="s">
        <v>324</v>
      </c>
      <c r="L3" s="3" t="s">
        <v>325</v>
      </c>
      <c r="M3" s="3" t="s">
        <v>326</v>
      </c>
      <c r="N3" s="3" t="s">
        <v>327</v>
      </c>
      <c r="O3" s="3" t="s">
        <v>328</v>
      </c>
      <c r="P3" s="3" t="s">
        <v>329</v>
      </c>
      <c r="Q3" s="3" t="s">
        <v>330</v>
      </c>
      <c r="R3" s="3" t="s">
        <v>331</v>
      </c>
    </row>
    <row r="4" spans="1:21">
      <c r="A4" s="7">
        <v>1</v>
      </c>
      <c r="F4" s="4" t="s">
        <v>332</v>
      </c>
    </row>
    <row r="5" spans="1:21">
      <c r="A5" s="7">
        <v>2</v>
      </c>
      <c r="F5" s="4" t="s">
        <v>332</v>
      </c>
    </row>
    <row r="6" spans="1:21">
      <c r="A6" s="7">
        <v>3</v>
      </c>
      <c r="F6" s="4" t="s">
        <v>332</v>
      </c>
    </row>
    <row r="7" spans="1:21">
      <c r="A7" s="7">
        <v>4</v>
      </c>
      <c r="F7" s="4" t="s">
        <v>332</v>
      </c>
    </row>
    <row r="8" spans="1:21">
      <c r="A8" s="7">
        <v>5</v>
      </c>
      <c r="F8" s="4" t="s">
        <v>332</v>
      </c>
    </row>
    <row r="9" spans="1:21">
      <c r="A9" s="7">
        <v>6</v>
      </c>
      <c r="F9" s="4" t="s">
        <v>332</v>
      </c>
    </row>
    <row r="10" spans="1:21">
      <c r="A10" s="7">
        <v>7</v>
      </c>
      <c r="F10" s="4" t="s">
        <v>332</v>
      </c>
    </row>
    <row r="11" spans="1:21">
      <c r="A11" s="7">
        <v>8</v>
      </c>
      <c r="F11" s="4" t="s">
        <v>332</v>
      </c>
    </row>
    <row r="12" spans="1:21">
      <c r="A12" s="7">
        <v>9</v>
      </c>
      <c r="F12" s="4" t="s">
        <v>332</v>
      </c>
    </row>
    <row r="13" spans="1:21">
      <c r="A13" s="7">
        <v>10</v>
      </c>
      <c r="F13" s="4" t="s">
        <v>332</v>
      </c>
    </row>
    <row r="14" spans="1:21">
      <c r="A14" s="7">
        <v>11</v>
      </c>
      <c r="F14" s="4" t="s">
        <v>332</v>
      </c>
    </row>
    <row r="15" spans="1:21">
      <c r="A15" s="7">
        <v>12</v>
      </c>
      <c r="F15" s="4" t="s">
        <v>332</v>
      </c>
    </row>
    <row r="16" spans="1:21">
      <c r="A16" s="7">
        <v>13</v>
      </c>
      <c r="F16" s="4" t="s">
        <v>332</v>
      </c>
    </row>
    <row r="17" spans="1:6">
      <c r="A17" s="7">
        <v>14</v>
      </c>
      <c r="F17" s="4" t="s">
        <v>332</v>
      </c>
    </row>
    <row r="18" spans="1:6">
      <c r="A18" s="7">
        <v>15</v>
      </c>
      <c r="F18" s="4" t="s">
        <v>332</v>
      </c>
    </row>
    <row r="19" spans="1:6">
      <c r="A19" s="7">
        <v>16</v>
      </c>
      <c r="F19" s="4" t="s">
        <v>332</v>
      </c>
    </row>
    <row r="20" spans="1:6">
      <c r="A20" s="7">
        <v>17</v>
      </c>
      <c r="F20" s="4" t="s">
        <v>332</v>
      </c>
    </row>
    <row r="21" spans="1:6">
      <c r="A21" s="7">
        <v>18</v>
      </c>
      <c r="F21" s="4" t="s">
        <v>332</v>
      </c>
    </row>
    <row r="22" spans="1:6">
      <c r="A22" s="7">
        <v>19</v>
      </c>
      <c r="F22" s="4" t="s">
        <v>332</v>
      </c>
    </row>
    <row r="23" spans="1:6">
      <c r="A23" s="7">
        <v>20</v>
      </c>
      <c r="F23" s="4" t="s">
        <v>332</v>
      </c>
    </row>
    <row r="24" spans="1:6">
      <c r="A24" s="7">
        <v>21</v>
      </c>
      <c r="F24" s="4" t="s">
        <v>332</v>
      </c>
    </row>
    <row r="25" spans="1:6">
      <c r="A25" s="7">
        <v>22</v>
      </c>
      <c r="F25" s="4" t="s">
        <v>332</v>
      </c>
    </row>
    <row r="26" spans="1:6">
      <c r="A26" s="7">
        <v>23</v>
      </c>
      <c r="F26" s="4" t="s">
        <v>332</v>
      </c>
    </row>
    <row r="27" spans="1:6">
      <c r="A27" s="7">
        <v>24</v>
      </c>
      <c r="F27" s="4" t="s">
        <v>332</v>
      </c>
    </row>
    <row r="28" spans="1:6">
      <c r="A28" s="7">
        <v>25</v>
      </c>
      <c r="F28" s="4" t="s">
        <v>332</v>
      </c>
    </row>
    <row r="29" spans="1:6">
      <c r="A29" s="7">
        <v>26</v>
      </c>
      <c r="F29" s="4" t="s">
        <v>332</v>
      </c>
    </row>
    <row r="30" spans="1:6">
      <c r="A30" s="7">
        <v>27</v>
      </c>
      <c r="F30" s="4" t="s">
        <v>332</v>
      </c>
    </row>
    <row r="31" spans="1:6">
      <c r="A31" s="7">
        <v>28</v>
      </c>
      <c r="F31" s="4" t="s">
        <v>332</v>
      </c>
    </row>
    <row r="32" spans="1:6">
      <c r="A32" s="7">
        <v>29</v>
      </c>
      <c r="F32" s="4" t="s">
        <v>332</v>
      </c>
    </row>
    <row r="33" spans="1:6">
      <c r="A33" s="7">
        <v>30</v>
      </c>
      <c r="F33" s="4" t="s">
        <v>332</v>
      </c>
    </row>
    <row r="34" spans="1:6">
      <c r="A34" s="7">
        <v>31</v>
      </c>
      <c r="F34" s="4" t="s">
        <v>332</v>
      </c>
    </row>
    <row r="35" spans="1:6">
      <c r="A35" s="7">
        <v>32</v>
      </c>
      <c r="F35" s="4" t="s">
        <v>332</v>
      </c>
    </row>
    <row r="36" spans="1:6">
      <c r="A36" s="7">
        <v>33</v>
      </c>
      <c r="F36" s="4" t="s">
        <v>332</v>
      </c>
    </row>
    <row r="37" spans="1:6">
      <c r="A37" s="7">
        <v>34</v>
      </c>
      <c r="F37" s="4" t="s">
        <v>332</v>
      </c>
    </row>
    <row r="38" spans="1:6">
      <c r="A38" s="7">
        <v>35</v>
      </c>
      <c r="F38" s="4" t="s">
        <v>332</v>
      </c>
    </row>
    <row r="39" spans="1:6">
      <c r="A39" s="7">
        <v>36</v>
      </c>
      <c r="F39" s="4" t="s">
        <v>332</v>
      </c>
    </row>
    <row r="40" spans="1:6">
      <c r="A40" s="7">
        <v>37</v>
      </c>
      <c r="F40" s="4" t="s">
        <v>332</v>
      </c>
    </row>
    <row r="41" spans="1:6">
      <c r="A41" s="7">
        <v>38</v>
      </c>
      <c r="F41" s="4" t="s">
        <v>332</v>
      </c>
    </row>
    <row r="42" spans="1:6">
      <c r="A42" s="7">
        <v>39</v>
      </c>
      <c r="F42" s="4" t="s">
        <v>332</v>
      </c>
    </row>
    <row r="43" spans="1:6">
      <c r="A43" s="7">
        <v>40</v>
      </c>
      <c r="F43" s="4" t="s">
        <v>332</v>
      </c>
    </row>
    <row r="44" spans="1:6">
      <c r="A44" s="7">
        <v>41</v>
      </c>
      <c r="F44" s="4" t="s">
        <v>332</v>
      </c>
    </row>
    <row r="45" spans="1:6">
      <c r="A45" s="7">
        <v>42</v>
      </c>
      <c r="F45" s="4" t="s">
        <v>332</v>
      </c>
    </row>
    <row r="46" spans="1:6">
      <c r="A46" s="7">
        <v>43</v>
      </c>
      <c r="F46" s="4" t="s">
        <v>332</v>
      </c>
    </row>
    <row r="47" spans="1:6">
      <c r="A47" s="7">
        <v>44</v>
      </c>
      <c r="F47" s="4" t="s">
        <v>332</v>
      </c>
    </row>
    <row r="48" spans="1:6">
      <c r="A48" s="7">
        <v>45</v>
      </c>
      <c r="F48" s="4" t="s">
        <v>332</v>
      </c>
    </row>
    <row r="49" spans="1:6">
      <c r="A49" s="7">
        <v>46</v>
      </c>
      <c r="F49" s="4" t="s">
        <v>332</v>
      </c>
    </row>
    <row r="50" spans="1:6">
      <c r="A50" s="7">
        <v>47</v>
      </c>
      <c r="F50" s="4" t="s">
        <v>332</v>
      </c>
    </row>
    <row r="51" spans="1:6">
      <c r="A51" s="7">
        <v>48</v>
      </c>
      <c r="F51" s="4" t="s">
        <v>332</v>
      </c>
    </row>
    <row r="52" spans="1:6">
      <c r="A52" s="7">
        <v>49</v>
      </c>
      <c r="F52" s="4" t="s">
        <v>332</v>
      </c>
    </row>
    <row r="53" spans="1:6">
      <c r="A53" s="7">
        <v>50</v>
      </c>
      <c r="F53" s="4" t="s">
        <v>332</v>
      </c>
    </row>
    <row r="54" spans="1:6">
      <c r="A54" s="7">
        <v>51</v>
      </c>
      <c r="F54" s="4" t="s">
        <v>332</v>
      </c>
    </row>
    <row r="55" spans="1:6">
      <c r="A55" s="7">
        <v>52</v>
      </c>
      <c r="F55" s="4" t="s">
        <v>332</v>
      </c>
    </row>
    <row r="56" spans="1:6">
      <c r="A56" s="7">
        <v>53</v>
      </c>
      <c r="F56" s="4" t="s">
        <v>332</v>
      </c>
    </row>
    <row r="57" spans="1:6">
      <c r="A57" s="7">
        <v>54</v>
      </c>
      <c r="F57" s="4" t="s">
        <v>332</v>
      </c>
    </row>
    <row r="58" spans="1:6">
      <c r="A58" s="7">
        <v>55</v>
      </c>
      <c r="F58" s="4" t="s">
        <v>332</v>
      </c>
    </row>
    <row r="59" spans="1:6">
      <c r="A59" s="7">
        <v>56</v>
      </c>
      <c r="F59" s="4" t="s">
        <v>332</v>
      </c>
    </row>
    <row r="60" spans="1:6">
      <c r="A60" s="7">
        <v>57</v>
      </c>
      <c r="F60" s="4" t="s">
        <v>332</v>
      </c>
    </row>
    <row r="61" spans="1:6">
      <c r="A61" s="7">
        <v>58</v>
      </c>
      <c r="F61" s="4" t="s">
        <v>332</v>
      </c>
    </row>
    <row r="62" spans="1:6">
      <c r="A62" s="7">
        <v>59</v>
      </c>
      <c r="F62" s="4" t="s">
        <v>332</v>
      </c>
    </row>
    <row r="63" spans="1:6">
      <c r="A63" s="7">
        <v>60</v>
      </c>
      <c r="F63" s="4" t="s">
        <v>332</v>
      </c>
    </row>
    <row r="64" spans="1:6">
      <c r="A64" s="7">
        <v>61</v>
      </c>
      <c r="F64" s="4" t="s">
        <v>332</v>
      </c>
    </row>
    <row r="65" spans="1:6">
      <c r="A65" s="7">
        <v>62</v>
      </c>
      <c r="F65" s="4" t="s">
        <v>332</v>
      </c>
    </row>
    <row r="66" spans="1:6">
      <c r="A66" s="7">
        <v>63</v>
      </c>
      <c r="F66" s="4" t="s">
        <v>332</v>
      </c>
    </row>
    <row r="67" spans="1:6">
      <c r="A67" s="7">
        <v>64</v>
      </c>
      <c r="F67" s="4" t="s">
        <v>332</v>
      </c>
    </row>
    <row r="68" spans="1:6">
      <c r="A68" s="7">
        <v>65</v>
      </c>
      <c r="F68" s="4" t="s">
        <v>332</v>
      </c>
    </row>
    <row r="69" spans="1:6">
      <c r="A69" s="7">
        <v>66</v>
      </c>
      <c r="F69" s="4" t="s">
        <v>332</v>
      </c>
    </row>
    <row r="70" spans="1:6">
      <c r="A70" s="7">
        <v>67</v>
      </c>
      <c r="F70" s="4" t="s">
        <v>332</v>
      </c>
    </row>
    <row r="71" spans="1:6">
      <c r="A71" s="7">
        <v>68</v>
      </c>
      <c r="F71" s="4" t="s">
        <v>332</v>
      </c>
    </row>
    <row r="72" spans="1:6">
      <c r="A72" s="7">
        <v>69</v>
      </c>
      <c r="F72" s="4" t="s">
        <v>332</v>
      </c>
    </row>
    <row r="73" spans="1:6">
      <c r="A73" s="7">
        <v>70</v>
      </c>
      <c r="F73" s="4" t="s">
        <v>332</v>
      </c>
    </row>
    <row r="74" spans="1:6">
      <c r="A74" s="7">
        <v>71</v>
      </c>
      <c r="F74" s="4" t="s">
        <v>332</v>
      </c>
    </row>
    <row r="75" spans="1:6">
      <c r="A75" s="7">
        <v>72</v>
      </c>
      <c r="F75" s="4" t="s">
        <v>332</v>
      </c>
    </row>
    <row r="76" spans="1:6">
      <c r="A76" s="7">
        <v>73</v>
      </c>
      <c r="F76" s="4" t="s">
        <v>332</v>
      </c>
    </row>
    <row r="77" spans="1:6">
      <c r="A77" s="7">
        <v>74</v>
      </c>
      <c r="F77" s="4" t="s">
        <v>332</v>
      </c>
    </row>
    <row r="78" spans="1:6">
      <c r="A78" s="7">
        <v>75</v>
      </c>
      <c r="F78" s="4" t="s">
        <v>332</v>
      </c>
    </row>
    <row r="79" spans="1:6">
      <c r="A79" s="7">
        <v>76</v>
      </c>
      <c r="F79" s="4" t="s">
        <v>332</v>
      </c>
    </row>
    <row r="80" spans="1:6">
      <c r="A80" s="7">
        <v>77</v>
      </c>
      <c r="F80" s="4" t="s">
        <v>332</v>
      </c>
    </row>
    <row r="81" spans="1:6">
      <c r="A81" s="7">
        <v>78</v>
      </c>
      <c r="F81" s="4" t="s">
        <v>332</v>
      </c>
    </row>
    <row r="82" spans="1:6">
      <c r="A82" s="7">
        <v>79</v>
      </c>
      <c r="F82" s="4" t="s">
        <v>332</v>
      </c>
    </row>
    <row r="83" spans="1:6">
      <c r="A83" s="7">
        <v>80</v>
      </c>
      <c r="F83" s="4" t="s">
        <v>332</v>
      </c>
    </row>
    <row r="84" spans="1:6">
      <c r="A84" s="7">
        <v>81</v>
      </c>
      <c r="F84" s="4" t="s">
        <v>332</v>
      </c>
    </row>
    <row r="85" spans="1:6">
      <c r="A85" s="7">
        <v>82</v>
      </c>
      <c r="F85" s="4" t="s">
        <v>332</v>
      </c>
    </row>
    <row r="86" spans="1:6">
      <c r="A86" s="7">
        <v>83</v>
      </c>
      <c r="F86" s="4" t="s">
        <v>332</v>
      </c>
    </row>
    <row r="87" spans="1:6">
      <c r="A87" s="7">
        <v>84</v>
      </c>
      <c r="F87" s="4" t="s">
        <v>332</v>
      </c>
    </row>
    <row r="88" spans="1:6">
      <c r="A88" s="7">
        <v>85</v>
      </c>
      <c r="F88" s="4" t="s">
        <v>332</v>
      </c>
    </row>
    <row r="89" spans="1:6">
      <c r="A89" s="7">
        <v>86</v>
      </c>
      <c r="F89" s="4" t="s">
        <v>332</v>
      </c>
    </row>
    <row r="90" spans="1:6">
      <c r="A90" s="7">
        <v>87</v>
      </c>
      <c r="F90" s="4" t="s">
        <v>332</v>
      </c>
    </row>
    <row r="91" spans="1:6">
      <c r="A91" s="7">
        <v>88</v>
      </c>
      <c r="F91" s="4" t="s">
        <v>332</v>
      </c>
    </row>
    <row r="92" spans="1:6">
      <c r="A92" s="7">
        <v>89</v>
      </c>
      <c r="F92" s="4" t="s">
        <v>332</v>
      </c>
    </row>
    <row r="93" spans="1:6">
      <c r="A93" s="7">
        <v>90</v>
      </c>
      <c r="F93" s="4" t="s">
        <v>332</v>
      </c>
    </row>
    <row r="94" spans="1:6">
      <c r="A94" s="7">
        <v>91</v>
      </c>
      <c r="F94" s="4" t="s">
        <v>332</v>
      </c>
    </row>
    <row r="95" spans="1:6">
      <c r="A95" s="7">
        <v>92</v>
      </c>
      <c r="F95" s="4" t="s">
        <v>332</v>
      </c>
    </row>
    <row r="96" spans="1:6">
      <c r="A96" s="7">
        <v>93</v>
      </c>
      <c r="F96" s="4" t="s">
        <v>332</v>
      </c>
    </row>
    <row r="97" spans="1:6">
      <c r="A97" s="7">
        <v>94</v>
      </c>
      <c r="F97" s="4" t="s">
        <v>332</v>
      </c>
    </row>
    <row r="98" spans="1:6">
      <c r="A98" s="7">
        <v>95</v>
      </c>
      <c r="F98" s="4" t="s">
        <v>332</v>
      </c>
    </row>
    <row r="99" spans="1:6">
      <c r="A99" s="7">
        <v>96</v>
      </c>
      <c r="F99" s="4" t="s">
        <v>332</v>
      </c>
    </row>
    <row r="100" spans="1:6">
      <c r="A100" s="7">
        <v>97</v>
      </c>
      <c r="F100" s="4" t="s">
        <v>332</v>
      </c>
    </row>
    <row r="101" spans="1:6">
      <c r="A101" s="7">
        <v>98</v>
      </c>
      <c r="F101" s="4" t="s">
        <v>332</v>
      </c>
    </row>
    <row r="102" spans="1:6">
      <c r="A102" s="7">
        <v>99</v>
      </c>
      <c r="F102" s="4" t="s">
        <v>332</v>
      </c>
    </row>
    <row r="103" spans="1:6">
      <c r="A103" s="7">
        <v>100</v>
      </c>
      <c r="F103" s="4" t="s">
        <v>332</v>
      </c>
    </row>
    <row r="104" spans="1:6">
      <c r="A104" s="7">
        <v>101</v>
      </c>
      <c r="F104" s="4" t="s">
        <v>332</v>
      </c>
    </row>
    <row r="105" spans="1:6">
      <c r="A105" s="7">
        <v>102</v>
      </c>
      <c r="F105" s="4" t="s">
        <v>332</v>
      </c>
    </row>
    <row r="106" spans="1:6">
      <c r="A106" s="7">
        <v>103</v>
      </c>
      <c r="F106" s="4" t="s">
        <v>332</v>
      </c>
    </row>
    <row r="107" spans="1:6">
      <c r="A107" s="7">
        <v>104</v>
      </c>
      <c r="F107" s="4" t="s">
        <v>332</v>
      </c>
    </row>
    <row r="108" spans="1:6">
      <c r="A108" s="7">
        <v>105</v>
      </c>
      <c r="F108" s="4" t="s">
        <v>332</v>
      </c>
    </row>
    <row r="109" spans="1:6">
      <c r="A109" s="7">
        <v>106</v>
      </c>
      <c r="F109" s="4" t="s">
        <v>332</v>
      </c>
    </row>
    <row r="110" spans="1:6">
      <c r="A110" s="7">
        <v>107</v>
      </c>
      <c r="F110" s="4" t="s">
        <v>332</v>
      </c>
    </row>
    <row r="111" spans="1:6">
      <c r="A111" s="7">
        <v>108</v>
      </c>
      <c r="F111" s="4" t="s">
        <v>332</v>
      </c>
    </row>
    <row r="112" spans="1:6">
      <c r="A112" s="7">
        <v>109</v>
      </c>
      <c r="F112" s="4" t="s">
        <v>332</v>
      </c>
    </row>
    <row r="113" spans="1:6">
      <c r="A113" s="7">
        <v>110</v>
      </c>
      <c r="F113" s="4" t="s">
        <v>332</v>
      </c>
    </row>
    <row r="114" spans="1:6">
      <c r="A114" s="7">
        <v>111</v>
      </c>
      <c r="F114" s="4" t="s">
        <v>332</v>
      </c>
    </row>
    <row r="115" spans="1:6">
      <c r="A115" s="7">
        <v>112</v>
      </c>
      <c r="F115" s="4" t="s">
        <v>332</v>
      </c>
    </row>
    <row r="116" spans="1:6">
      <c r="A116" s="7">
        <v>113</v>
      </c>
      <c r="F116" s="4" t="s">
        <v>332</v>
      </c>
    </row>
    <row r="117" spans="1:6">
      <c r="A117" s="7">
        <v>114</v>
      </c>
      <c r="F117" s="4" t="s">
        <v>332</v>
      </c>
    </row>
    <row r="118" spans="1:6">
      <c r="A118" s="7">
        <v>115</v>
      </c>
      <c r="F118" s="4" t="s">
        <v>332</v>
      </c>
    </row>
    <row r="119" spans="1:6">
      <c r="A119" s="7">
        <v>116</v>
      </c>
      <c r="F119" s="4" t="s">
        <v>332</v>
      </c>
    </row>
    <row r="120" spans="1:6">
      <c r="A120" s="7">
        <v>117</v>
      </c>
      <c r="F120" s="4" t="s">
        <v>332</v>
      </c>
    </row>
    <row r="121" spans="1:6">
      <c r="A121" s="7">
        <v>118</v>
      </c>
      <c r="F121" s="4" t="s">
        <v>332</v>
      </c>
    </row>
    <row r="122" spans="1:6">
      <c r="A122" s="7">
        <v>119</v>
      </c>
      <c r="F122" s="4" t="s">
        <v>332</v>
      </c>
    </row>
    <row r="123" spans="1:6">
      <c r="A123" s="7">
        <v>120</v>
      </c>
      <c r="F123" s="4" t="s">
        <v>332</v>
      </c>
    </row>
    <row r="124" spans="1:6">
      <c r="A124" s="7">
        <v>121</v>
      </c>
      <c r="F124" s="4" t="s">
        <v>332</v>
      </c>
    </row>
    <row r="125" spans="1:6">
      <c r="A125" s="7">
        <v>122</v>
      </c>
      <c r="F125" s="4" t="s">
        <v>332</v>
      </c>
    </row>
    <row r="126" spans="1:6">
      <c r="A126" s="7">
        <v>123</v>
      </c>
      <c r="F126" s="4" t="s">
        <v>332</v>
      </c>
    </row>
    <row r="127" spans="1:6">
      <c r="A127" s="7">
        <v>124</v>
      </c>
      <c r="F127" s="4" t="s">
        <v>332</v>
      </c>
    </row>
    <row r="128" spans="1:6">
      <c r="A128" s="7">
        <v>125</v>
      </c>
      <c r="F128" s="4" t="s">
        <v>332</v>
      </c>
    </row>
    <row r="129" spans="1:6">
      <c r="A129" s="7">
        <v>126</v>
      </c>
      <c r="F129" s="4" t="s">
        <v>332</v>
      </c>
    </row>
    <row r="130" spans="1:6">
      <c r="A130" s="7">
        <v>127</v>
      </c>
      <c r="F130" s="4" t="s">
        <v>332</v>
      </c>
    </row>
    <row r="131" spans="1:6">
      <c r="A131" s="7">
        <v>128</v>
      </c>
      <c r="F131" s="4" t="s">
        <v>332</v>
      </c>
    </row>
    <row r="132" spans="1:6">
      <c r="A132" s="7">
        <v>129</v>
      </c>
      <c r="F132" s="4" t="s">
        <v>332</v>
      </c>
    </row>
    <row r="133" spans="1:6">
      <c r="A133" s="7">
        <v>130</v>
      </c>
      <c r="F133" s="4" t="s">
        <v>332</v>
      </c>
    </row>
    <row r="134" spans="1:6">
      <c r="A134" s="7">
        <v>131</v>
      </c>
      <c r="F134" s="4" t="s">
        <v>332</v>
      </c>
    </row>
    <row r="135" spans="1:6">
      <c r="A135" s="7">
        <v>132</v>
      </c>
      <c r="F135" s="4" t="s">
        <v>332</v>
      </c>
    </row>
    <row r="136" spans="1:6">
      <c r="A136" s="7">
        <v>133</v>
      </c>
      <c r="F136" s="4" t="s">
        <v>332</v>
      </c>
    </row>
    <row r="137" spans="1:6">
      <c r="A137" s="7">
        <v>134</v>
      </c>
      <c r="F137" s="4" t="s">
        <v>332</v>
      </c>
    </row>
    <row r="138" spans="1:6">
      <c r="A138" s="7">
        <v>135</v>
      </c>
      <c r="F138" s="4" t="s">
        <v>332</v>
      </c>
    </row>
    <row r="139" spans="1:6">
      <c r="A139" s="7">
        <v>136</v>
      </c>
      <c r="F139" s="4" t="s">
        <v>332</v>
      </c>
    </row>
    <row r="140" spans="1:6">
      <c r="A140" s="7">
        <v>137</v>
      </c>
      <c r="F140" s="4" t="s">
        <v>332</v>
      </c>
    </row>
    <row r="141" spans="1:6">
      <c r="A141" s="7">
        <v>138</v>
      </c>
      <c r="F141" s="4" t="s">
        <v>332</v>
      </c>
    </row>
    <row r="142" spans="1:6">
      <c r="A142" s="7">
        <v>139</v>
      </c>
      <c r="F142" s="4" t="s">
        <v>332</v>
      </c>
    </row>
    <row r="143" spans="1:6">
      <c r="A143" s="7">
        <v>140</v>
      </c>
      <c r="F143" s="4" t="s">
        <v>332</v>
      </c>
    </row>
    <row r="144" spans="1:6">
      <c r="A144" s="7">
        <v>141</v>
      </c>
      <c r="F144" s="4" t="s">
        <v>332</v>
      </c>
    </row>
    <row r="145" spans="1:6">
      <c r="A145" s="7">
        <v>142</v>
      </c>
      <c r="F145" s="4" t="s">
        <v>332</v>
      </c>
    </row>
    <row r="146" spans="1:6">
      <c r="A146" s="7">
        <v>143</v>
      </c>
      <c r="F146" s="4" t="s">
        <v>332</v>
      </c>
    </row>
    <row r="147" spans="1:6">
      <c r="A147" s="7">
        <v>144</v>
      </c>
      <c r="F147" s="4" t="s">
        <v>332</v>
      </c>
    </row>
    <row r="148" spans="1:6">
      <c r="A148" s="7">
        <v>145</v>
      </c>
      <c r="F148" s="4" t="s">
        <v>332</v>
      </c>
    </row>
    <row r="149" spans="1:6">
      <c r="A149" s="7">
        <v>146</v>
      </c>
      <c r="F149" s="4" t="s">
        <v>332</v>
      </c>
    </row>
    <row r="150" spans="1:6">
      <c r="A150" s="7">
        <v>147</v>
      </c>
      <c r="F150" s="4" t="s">
        <v>332</v>
      </c>
    </row>
    <row r="151" spans="1:6">
      <c r="A151" s="7">
        <v>148</v>
      </c>
      <c r="F151" s="4" t="s">
        <v>332</v>
      </c>
    </row>
    <row r="152" spans="1:6">
      <c r="A152" s="7">
        <v>149</v>
      </c>
      <c r="F152" s="4" t="s">
        <v>332</v>
      </c>
    </row>
    <row r="153" spans="1:6">
      <c r="A153" s="7">
        <v>150</v>
      </c>
      <c r="F153" s="4" t="s">
        <v>332</v>
      </c>
    </row>
    <row r="154" spans="1:6">
      <c r="A154" s="7">
        <v>151</v>
      </c>
      <c r="F154" s="4" t="s">
        <v>332</v>
      </c>
    </row>
    <row r="155" spans="1:6">
      <c r="A155" s="7">
        <v>152</v>
      </c>
      <c r="F155" s="4" t="s">
        <v>332</v>
      </c>
    </row>
    <row r="156" spans="1:6">
      <c r="A156" s="7">
        <v>153</v>
      </c>
      <c r="F156" s="4" t="s">
        <v>332</v>
      </c>
    </row>
    <row r="157" spans="1:6">
      <c r="A157" s="7">
        <v>154</v>
      </c>
      <c r="F157" s="4" t="s">
        <v>332</v>
      </c>
    </row>
    <row r="158" spans="1:6">
      <c r="A158" s="7">
        <v>155</v>
      </c>
      <c r="F158" s="4" t="s">
        <v>332</v>
      </c>
    </row>
    <row r="159" spans="1:6">
      <c r="A159" s="7">
        <v>156</v>
      </c>
      <c r="F159" s="4" t="s">
        <v>332</v>
      </c>
    </row>
    <row r="160" spans="1:6">
      <c r="A160" s="7">
        <v>157</v>
      </c>
      <c r="F160" s="4" t="s">
        <v>332</v>
      </c>
    </row>
    <row r="161" spans="1:6">
      <c r="A161" s="7">
        <v>158</v>
      </c>
      <c r="F161" s="4" t="s">
        <v>332</v>
      </c>
    </row>
    <row r="162" spans="1:6">
      <c r="A162" s="7">
        <v>159</v>
      </c>
      <c r="F162" s="4" t="s">
        <v>332</v>
      </c>
    </row>
    <row r="163" spans="1:6">
      <c r="A163" s="7">
        <v>160</v>
      </c>
      <c r="F163" s="4" t="s">
        <v>332</v>
      </c>
    </row>
    <row r="164" spans="1:6">
      <c r="A164" s="7">
        <v>161</v>
      </c>
      <c r="F164" s="4" t="s">
        <v>332</v>
      </c>
    </row>
    <row r="165" spans="1:6">
      <c r="A165" s="7">
        <v>162</v>
      </c>
      <c r="F165" s="4" t="s">
        <v>332</v>
      </c>
    </row>
    <row r="166" spans="1:6">
      <c r="A166" s="7">
        <v>163</v>
      </c>
      <c r="F166" s="4" t="s">
        <v>332</v>
      </c>
    </row>
    <row r="167" spans="1:6">
      <c r="A167" s="7">
        <v>164</v>
      </c>
      <c r="F167" s="4" t="s">
        <v>332</v>
      </c>
    </row>
    <row r="168" spans="1:6">
      <c r="A168" s="7">
        <v>165</v>
      </c>
      <c r="F168" s="4" t="s">
        <v>332</v>
      </c>
    </row>
    <row r="169" spans="1:6">
      <c r="A169" s="7">
        <v>166</v>
      </c>
      <c r="F169" s="4" t="s">
        <v>332</v>
      </c>
    </row>
    <row r="170" spans="1:6">
      <c r="A170" s="7">
        <v>167</v>
      </c>
      <c r="F170" s="4" t="s">
        <v>332</v>
      </c>
    </row>
    <row r="171" spans="1:6">
      <c r="A171" s="7">
        <v>168</v>
      </c>
      <c r="F171" s="4" t="s">
        <v>332</v>
      </c>
    </row>
    <row r="172" spans="1:6">
      <c r="A172" s="7">
        <v>169</v>
      </c>
      <c r="F172" s="4" t="s">
        <v>332</v>
      </c>
    </row>
    <row r="173" spans="1:6">
      <c r="A173" s="7">
        <v>170</v>
      </c>
      <c r="F173" s="4" t="s">
        <v>332</v>
      </c>
    </row>
    <row r="174" spans="1:6">
      <c r="A174" s="7">
        <v>171</v>
      </c>
      <c r="F174" s="4" t="s">
        <v>332</v>
      </c>
    </row>
    <row r="175" spans="1:6">
      <c r="A175" s="7">
        <v>172</v>
      </c>
      <c r="F175" s="4" t="s">
        <v>332</v>
      </c>
    </row>
    <row r="176" spans="1:6">
      <c r="A176" s="7">
        <v>173</v>
      </c>
      <c r="F176" s="4" t="s">
        <v>332</v>
      </c>
    </row>
    <row r="177" spans="1:6">
      <c r="A177" s="7">
        <v>174</v>
      </c>
      <c r="F177" s="4" t="s">
        <v>332</v>
      </c>
    </row>
    <row r="178" spans="1:6">
      <c r="A178" s="7">
        <v>175</v>
      </c>
      <c r="F178" s="4" t="s">
        <v>332</v>
      </c>
    </row>
    <row r="179" spans="1:6">
      <c r="A179" s="7">
        <v>176</v>
      </c>
      <c r="F179" s="4" t="s">
        <v>332</v>
      </c>
    </row>
    <row r="180" spans="1:6">
      <c r="A180" s="7">
        <v>177</v>
      </c>
      <c r="F180" s="4" t="s">
        <v>332</v>
      </c>
    </row>
    <row r="181" spans="1:6">
      <c r="A181" s="7">
        <v>178</v>
      </c>
      <c r="F181" s="4" t="s">
        <v>332</v>
      </c>
    </row>
    <row r="182" spans="1:6">
      <c r="A182" s="7">
        <v>179</v>
      </c>
      <c r="F182" s="4" t="s">
        <v>332</v>
      </c>
    </row>
    <row r="183" spans="1:6">
      <c r="A183" s="7">
        <v>180</v>
      </c>
      <c r="F183" s="4" t="s">
        <v>332</v>
      </c>
    </row>
    <row r="184" spans="1:6">
      <c r="A184" s="7">
        <v>181</v>
      </c>
      <c r="F184" s="4" t="s">
        <v>332</v>
      </c>
    </row>
    <row r="185" spans="1:6">
      <c r="A185" s="7">
        <v>182</v>
      </c>
      <c r="F185" s="4" t="s">
        <v>332</v>
      </c>
    </row>
    <row r="186" spans="1:6">
      <c r="A186" s="7">
        <v>183</v>
      </c>
      <c r="F186" s="4" t="s">
        <v>332</v>
      </c>
    </row>
    <row r="187" spans="1:6">
      <c r="A187" s="7">
        <v>184</v>
      </c>
      <c r="F187" s="4" t="s">
        <v>332</v>
      </c>
    </row>
    <row r="188" spans="1:6">
      <c r="A188" s="7">
        <v>185</v>
      </c>
      <c r="F188" s="4" t="s">
        <v>332</v>
      </c>
    </row>
    <row r="189" spans="1:6">
      <c r="A189" s="7">
        <v>186</v>
      </c>
      <c r="F189" s="4" t="s">
        <v>332</v>
      </c>
    </row>
    <row r="190" spans="1:6">
      <c r="A190" s="7">
        <v>187</v>
      </c>
      <c r="F190" s="4" t="s">
        <v>332</v>
      </c>
    </row>
    <row r="191" spans="1:6">
      <c r="A191" s="7">
        <v>188</v>
      </c>
      <c r="F191" s="4" t="s">
        <v>332</v>
      </c>
    </row>
    <row r="192" spans="1:6">
      <c r="A192" s="7">
        <v>189</v>
      </c>
      <c r="F192" s="4" t="s">
        <v>332</v>
      </c>
    </row>
    <row r="193" spans="1:6">
      <c r="A193" s="7">
        <v>190</v>
      </c>
      <c r="F193" s="4" t="s">
        <v>332</v>
      </c>
    </row>
    <row r="194" spans="1:6">
      <c r="A194" s="7">
        <v>191</v>
      </c>
      <c r="F194" s="4" t="s">
        <v>332</v>
      </c>
    </row>
    <row r="195" spans="1:6">
      <c r="A195" s="7">
        <v>192</v>
      </c>
      <c r="F195" s="4" t="s">
        <v>332</v>
      </c>
    </row>
    <row r="196" spans="1:6">
      <c r="A196" s="7">
        <v>193</v>
      </c>
      <c r="F196" s="4" t="s">
        <v>332</v>
      </c>
    </row>
    <row r="197" spans="1:6">
      <c r="A197" s="7">
        <v>194</v>
      </c>
      <c r="F197" s="4" t="s">
        <v>332</v>
      </c>
    </row>
    <row r="198" spans="1:6">
      <c r="A198" s="7">
        <v>195</v>
      </c>
      <c r="F198" s="4" t="s">
        <v>332</v>
      </c>
    </row>
    <row r="199" spans="1:6">
      <c r="A199" s="7">
        <v>196</v>
      </c>
      <c r="F199" s="4" t="s">
        <v>332</v>
      </c>
    </row>
    <row r="200" spans="1:6">
      <c r="A200" s="7">
        <v>197</v>
      </c>
      <c r="F200" s="4" t="s">
        <v>332</v>
      </c>
    </row>
    <row r="201" spans="1:6">
      <c r="A201" s="7">
        <v>198</v>
      </c>
      <c r="F201" s="4" t="s">
        <v>332</v>
      </c>
    </row>
    <row r="202" spans="1:6">
      <c r="A202" s="7">
        <v>199</v>
      </c>
      <c r="F202" s="4" t="s">
        <v>332</v>
      </c>
    </row>
    <row r="203" spans="1:6">
      <c r="A203" s="7">
        <v>200</v>
      </c>
      <c r="F203" s="4" t="s">
        <v>332</v>
      </c>
    </row>
    <row r="204" spans="1:6">
      <c r="A204" s="7">
        <v>201</v>
      </c>
      <c r="F204" s="4" t="s">
        <v>332</v>
      </c>
    </row>
    <row r="205" spans="1:6">
      <c r="A205" s="7">
        <v>202</v>
      </c>
      <c r="F205" s="4" t="s">
        <v>332</v>
      </c>
    </row>
    <row r="206" spans="1:6">
      <c r="A206" s="7">
        <v>203</v>
      </c>
      <c r="F206" s="4" t="s">
        <v>332</v>
      </c>
    </row>
    <row r="207" spans="1:6">
      <c r="A207" s="7">
        <v>204</v>
      </c>
      <c r="F207" s="4" t="s">
        <v>332</v>
      </c>
    </row>
    <row r="208" spans="1:6">
      <c r="A208" s="7">
        <v>205</v>
      </c>
      <c r="F208" s="4" t="s">
        <v>332</v>
      </c>
    </row>
    <row r="209" spans="1:6">
      <c r="A209" s="7">
        <v>206</v>
      </c>
      <c r="F209" s="4" t="s">
        <v>332</v>
      </c>
    </row>
    <row r="210" spans="1:6">
      <c r="A210" s="7">
        <v>207</v>
      </c>
      <c r="F210" s="4" t="s">
        <v>332</v>
      </c>
    </row>
    <row r="211" spans="1:6">
      <c r="A211" s="7">
        <v>208</v>
      </c>
      <c r="F211" s="4" t="s">
        <v>332</v>
      </c>
    </row>
    <row r="212" spans="1:6">
      <c r="A212" s="7">
        <v>209</v>
      </c>
      <c r="F212" s="4" t="s">
        <v>332</v>
      </c>
    </row>
    <row r="213" spans="1:6">
      <c r="A213" s="7">
        <v>210</v>
      </c>
      <c r="F213" s="4" t="s">
        <v>332</v>
      </c>
    </row>
    <row r="214" spans="1:6">
      <c r="A214" s="7">
        <v>211</v>
      </c>
      <c r="F214" s="4" t="s">
        <v>332</v>
      </c>
    </row>
    <row r="215" spans="1:6">
      <c r="A215" s="7">
        <v>212</v>
      </c>
      <c r="F215" s="4" t="s">
        <v>332</v>
      </c>
    </row>
    <row r="216" spans="1:6">
      <c r="A216" s="7">
        <v>213</v>
      </c>
      <c r="F216" s="4" t="s">
        <v>332</v>
      </c>
    </row>
    <row r="217" spans="1:6">
      <c r="A217" s="7">
        <v>214</v>
      </c>
      <c r="F217" s="4" t="s">
        <v>332</v>
      </c>
    </row>
    <row r="218" spans="1:6">
      <c r="A218" s="7">
        <v>215</v>
      </c>
      <c r="F218" s="4" t="s">
        <v>332</v>
      </c>
    </row>
    <row r="219" spans="1:6">
      <c r="A219" s="7">
        <v>216</v>
      </c>
      <c r="F219" s="4" t="s">
        <v>332</v>
      </c>
    </row>
    <row r="220" spans="1:6">
      <c r="A220" s="7">
        <v>217</v>
      </c>
      <c r="F220" s="4" t="s">
        <v>332</v>
      </c>
    </row>
    <row r="221" spans="1:6">
      <c r="A221" s="7">
        <v>218</v>
      </c>
      <c r="F221" s="4" t="s">
        <v>332</v>
      </c>
    </row>
    <row r="222" spans="1:6">
      <c r="A222" s="7">
        <v>219</v>
      </c>
      <c r="F222" s="4" t="s">
        <v>332</v>
      </c>
    </row>
    <row r="223" spans="1:6">
      <c r="A223" s="7">
        <v>220</v>
      </c>
      <c r="F223" s="4" t="s">
        <v>332</v>
      </c>
    </row>
    <row r="224" spans="1:6">
      <c r="A224" s="7">
        <v>221</v>
      </c>
      <c r="F224" s="4" t="s">
        <v>332</v>
      </c>
    </row>
    <row r="225" spans="1:6">
      <c r="A225" s="7">
        <v>222</v>
      </c>
      <c r="F225" s="4" t="s">
        <v>332</v>
      </c>
    </row>
    <row r="226" spans="1:6">
      <c r="A226" s="7">
        <v>223</v>
      </c>
      <c r="F226" s="4" t="s">
        <v>332</v>
      </c>
    </row>
    <row r="227" spans="1:6">
      <c r="A227" s="7">
        <v>224</v>
      </c>
      <c r="F227" s="4" t="s">
        <v>332</v>
      </c>
    </row>
    <row r="228" spans="1:6">
      <c r="A228" s="7">
        <v>225</v>
      </c>
      <c r="F228" s="4" t="s">
        <v>332</v>
      </c>
    </row>
    <row r="229" spans="1:6">
      <c r="A229" s="7">
        <v>226</v>
      </c>
      <c r="F229" s="4" t="s">
        <v>332</v>
      </c>
    </row>
    <row r="230" spans="1:6">
      <c r="A230" s="7">
        <v>227</v>
      </c>
      <c r="F230" s="4" t="s">
        <v>332</v>
      </c>
    </row>
    <row r="231" spans="1:6">
      <c r="A231" s="7">
        <v>228</v>
      </c>
      <c r="F231" s="4" t="s">
        <v>332</v>
      </c>
    </row>
    <row r="232" spans="1:6">
      <c r="A232" s="7">
        <v>229</v>
      </c>
      <c r="F232" s="4" t="s">
        <v>332</v>
      </c>
    </row>
    <row r="233" spans="1:6">
      <c r="A233" s="7">
        <v>230</v>
      </c>
      <c r="F233" s="4" t="s">
        <v>332</v>
      </c>
    </row>
    <row r="234" spans="1:6">
      <c r="A234" s="7">
        <v>231</v>
      </c>
      <c r="F234" s="4" t="s">
        <v>332</v>
      </c>
    </row>
    <row r="235" spans="1:6">
      <c r="A235" s="7">
        <v>232</v>
      </c>
      <c r="F235" s="4" t="s">
        <v>332</v>
      </c>
    </row>
    <row r="236" spans="1:6">
      <c r="A236" s="7">
        <v>233</v>
      </c>
      <c r="F236" s="4" t="s">
        <v>332</v>
      </c>
    </row>
    <row r="237" spans="1:6">
      <c r="A237" s="7">
        <v>234</v>
      </c>
      <c r="F237" s="4" t="s">
        <v>332</v>
      </c>
    </row>
    <row r="238" spans="1:6">
      <c r="A238" s="7">
        <v>235</v>
      </c>
      <c r="F238" s="4" t="s">
        <v>332</v>
      </c>
    </row>
    <row r="239" spans="1:6">
      <c r="A239" s="7">
        <v>236</v>
      </c>
      <c r="F239" s="4" t="s">
        <v>332</v>
      </c>
    </row>
    <row r="240" spans="1:6">
      <c r="A240" s="7">
        <v>237</v>
      </c>
      <c r="F240" s="4" t="s">
        <v>332</v>
      </c>
    </row>
    <row r="241" spans="1:6">
      <c r="A241" s="7">
        <v>238</v>
      </c>
      <c r="F241" s="4" t="s">
        <v>332</v>
      </c>
    </row>
    <row r="242" spans="1:6">
      <c r="A242" s="7">
        <v>239</v>
      </c>
      <c r="F242" s="4" t="s">
        <v>332</v>
      </c>
    </row>
    <row r="243" spans="1:6">
      <c r="A243" s="7">
        <v>240</v>
      </c>
      <c r="F243" s="4" t="s">
        <v>332</v>
      </c>
    </row>
    <row r="244" spans="1:6">
      <c r="A244" s="7">
        <v>241</v>
      </c>
      <c r="F244" s="4" t="s">
        <v>332</v>
      </c>
    </row>
    <row r="245" spans="1:6">
      <c r="A245" s="7">
        <v>242</v>
      </c>
      <c r="F245" s="4" t="s">
        <v>332</v>
      </c>
    </row>
    <row r="246" spans="1:6">
      <c r="A246" s="7">
        <v>243</v>
      </c>
      <c r="F246" s="4" t="s">
        <v>332</v>
      </c>
    </row>
    <row r="247" spans="1:6">
      <c r="A247" s="7">
        <v>244</v>
      </c>
      <c r="F247" s="4" t="s">
        <v>332</v>
      </c>
    </row>
    <row r="248" spans="1:6">
      <c r="A248" s="7">
        <v>245</v>
      </c>
      <c r="F248" s="4" t="s">
        <v>332</v>
      </c>
    </row>
    <row r="249" spans="1:6">
      <c r="A249" s="7">
        <v>246</v>
      </c>
      <c r="F249" s="4" t="s">
        <v>332</v>
      </c>
    </row>
    <row r="250" spans="1:6">
      <c r="A250" s="7">
        <v>247</v>
      </c>
      <c r="F250" s="4" t="s">
        <v>332</v>
      </c>
    </row>
    <row r="251" spans="1:6">
      <c r="A251" s="7">
        <v>248</v>
      </c>
      <c r="F251" s="4" t="s">
        <v>332</v>
      </c>
    </row>
    <row r="252" spans="1:6">
      <c r="A252" s="7">
        <v>249</v>
      </c>
      <c r="F252" s="4" t="s">
        <v>332</v>
      </c>
    </row>
    <row r="253" spans="1:6">
      <c r="A253" s="7">
        <v>250</v>
      </c>
      <c r="F253" s="4" t="s">
        <v>332</v>
      </c>
    </row>
    <row r="254" spans="1:6">
      <c r="A254" s="7">
        <v>251</v>
      </c>
      <c r="F254" s="4" t="s">
        <v>332</v>
      </c>
    </row>
    <row r="255" spans="1:6">
      <c r="A255" s="7">
        <v>252</v>
      </c>
      <c r="F255" s="4" t="s">
        <v>332</v>
      </c>
    </row>
    <row r="256" spans="1:6">
      <c r="A256" s="7">
        <v>253</v>
      </c>
      <c r="F256" s="4" t="s">
        <v>332</v>
      </c>
    </row>
    <row r="257" spans="1:6">
      <c r="A257" s="7">
        <v>254</v>
      </c>
      <c r="F257" s="4" t="s">
        <v>332</v>
      </c>
    </row>
    <row r="258" spans="1:6">
      <c r="A258" s="7">
        <v>255</v>
      </c>
      <c r="F258" s="4" t="s">
        <v>332</v>
      </c>
    </row>
    <row r="259" spans="1:6">
      <c r="A259" s="7">
        <v>256</v>
      </c>
      <c r="F259" s="4" t="s">
        <v>332</v>
      </c>
    </row>
    <row r="260" spans="1:6">
      <c r="A260" s="7">
        <v>257</v>
      </c>
      <c r="F260" s="4" t="s">
        <v>332</v>
      </c>
    </row>
    <row r="261" spans="1:6">
      <c r="A261" s="7">
        <v>258</v>
      </c>
      <c r="F261" s="4" t="s">
        <v>332</v>
      </c>
    </row>
    <row r="262" spans="1:6">
      <c r="A262" s="7">
        <v>259</v>
      </c>
      <c r="F262" s="4" t="s">
        <v>332</v>
      </c>
    </row>
    <row r="263" spans="1:6">
      <c r="A263" s="7">
        <v>260</v>
      </c>
      <c r="F263" s="4" t="s">
        <v>332</v>
      </c>
    </row>
    <row r="264" spans="1:6">
      <c r="A264" s="7">
        <v>261</v>
      </c>
      <c r="F264" s="4" t="s">
        <v>332</v>
      </c>
    </row>
    <row r="265" spans="1:6">
      <c r="A265" s="7">
        <v>262</v>
      </c>
      <c r="F265" s="4" t="s">
        <v>332</v>
      </c>
    </row>
    <row r="266" spans="1:6">
      <c r="A266" s="7">
        <v>263</v>
      </c>
      <c r="F266" s="4" t="s">
        <v>332</v>
      </c>
    </row>
    <row r="267" spans="1:6">
      <c r="A267" s="7">
        <v>264</v>
      </c>
      <c r="F267" s="4" t="s">
        <v>332</v>
      </c>
    </row>
    <row r="268" spans="1:6">
      <c r="A268" s="7">
        <v>265</v>
      </c>
      <c r="F268" s="4" t="s">
        <v>332</v>
      </c>
    </row>
    <row r="269" spans="1:6">
      <c r="A269" s="7">
        <v>266</v>
      </c>
      <c r="F269" s="4" t="s">
        <v>332</v>
      </c>
    </row>
    <row r="270" spans="1:6">
      <c r="A270" s="7">
        <v>267</v>
      </c>
      <c r="F270" s="4" t="s">
        <v>332</v>
      </c>
    </row>
    <row r="271" spans="1:6">
      <c r="A271" s="7">
        <v>268</v>
      </c>
      <c r="F271" s="4" t="s">
        <v>332</v>
      </c>
    </row>
    <row r="272" spans="1:6">
      <c r="A272" s="7">
        <v>269</v>
      </c>
      <c r="F272" s="4" t="s">
        <v>332</v>
      </c>
    </row>
    <row r="273" spans="1:6">
      <c r="A273" s="7">
        <v>270</v>
      </c>
      <c r="F273" s="4" t="s">
        <v>332</v>
      </c>
    </row>
    <row r="274" spans="1:6">
      <c r="A274" s="7">
        <v>271</v>
      </c>
      <c r="F274" s="4" t="s">
        <v>332</v>
      </c>
    </row>
    <row r="275" spans="1:6">
      <c r="A275" s="7">
        <v>272</v>
      </c>
      <c r="F275" s="4" t="s">
        <v>332</v>
      </c>
    </row>
    <row r="276" spans="1:6">
      <c r="A276" s="7">
        <v>273</v>
      </c>
      <c r="F276" s="4" t="s">
        <v>332</v>
      </c>
    </row>
    <row r="277" spans="1:6">
      <c r="A277" s="7">
        <v>274</v>
      </c>
      <c r="F277" s="4" t="s">
        <v>332</v>
      </c>
    </row>
    <row r="278" spans="1:6">
      <c r="A278" s="7">
        <v>275</v>
      </c>
      <c r="F278" s="4" t="s">
        <v>332</v>
      </c>
    </row>
    <row r="279" spans="1:6">
      <c r="A279" s="7">
        <v>276</v>
      </c>
      <c r="F279" s="4" t="s">
        <v>332</v>
      </c>
    </row>
    <row r="280" spans="1:6">
      <c r="A280" s="7">
        <v>277</v>
      </c>
      <c r="F280" s="4" t="s">
        <v>332</v>
      </c>
    </row>
    <row r="281" spans="1:6">
      <c r="A281" s="7">
        <v>278</v>
      </c>
      <c r="F281" s="4" t="s">
        <v>332</v>
      </c>
    </row>
    <row r="282" spans="1:6">
      <c r="A282" s="7">
        <v>279</v>
      </c>
      <c r="F282" s="4" t="s">
        <v>332</v>
      </c>
    </row>
    <row r="283" spans="1:6">
      <c r="A283" s="7">
        <v>280</v>
      </c>
      <c r="F283" s="4" t="s">
        <v>332</v>
      </c>
    </row>
    <row r="284" spans="1:6">
      <c r="A284" s="7">
        <v>281</v>
      </c>
      <c r="F284" s="4" t="s">
        <v>332</v>
      </c>
    </row>
    <row r="285" spans="1:6">
      <c r="A285" s="7">
        <v>282</v>
      </c>
      <c r="F285" s="4" t="s">
        <v>332</v>
      </c>
    </row>
    <row r="286" spans="1:6">
      <c r="A286" s="7">
        <v>283</v>
      </c>
      <c r="F286" s="4" t="s">
        <v>332</v>
      </c>
    </row>
    <row r="287" spans="1:6">
      <c r="A287" s="7">
        <v>284</v>
      </c>
      <c r="F287" s="4" t="s">
        <v>332</v>
      </c>
    </row>
    <row r="288" spans="1:6">
      <c r="A288" s="7">
        <v>285</v>
      </c>
      <c r="F288" s="4" t="s">
        <v>332</v>
      </c>
    </row>
    <row r="289" spans="1:6">
      <c r="A289" s="7">
        <v>286</v>
      </c>
      <c r="F289" s="4" t="s">
        <v>332</v>
      </c>
    </row>
    <row r="290" spans="1:6">
      <c r="A290" s="7">
        <v>287</v>
      </c>
      <c r="F290" s="4" t="s">
        <v>332</v>
      </c>
    </row>
    <row r="291" spans="1:6">
      <c r="A291" s="7">
        <v>288</v>
      </c>
      <c r="F291" s="4" t="s">
        <v>332</v>
      </c>
    </row>
    <row r="292" spans="1:6">
      <c r="A292" s="7">
        <v>289</v>
      </c>
      <c r="F292" s="4" t="s">
        <v>332</v>
      </c>
    </row>
    <row r="293" spans="1:6">
      <c r="A293" s="7">
        <v>290</v>
      </c>
      <c r="F293" s="4" t="s">
        <v>332</v>
      </c>
    </row>
    <row r="294" spans="1:6">
      <c r="A294" s="7">
        <v>291</v>
      </c>
      <c r="F294" s="4" t="s">
        <v>332</v>
      </c>
    </row>
    <row r="295" spans="1:6">
      <c r="A295" s="7">
        <v>292</v>
      </c>
      <c r="F295" s="4" t="s">
        <v>332</v>
      </c>
    </row>
    <row r="296" spans="1:6">
      <c r="A296" s="7">
        <v>293</v>
      </c>
      <c r="F296" s="4" t="s">
        <v>332</v>
      </c>
    </row>
    <row r="297" spans="1:6">
      <c r="A297" s="7">
        <v>294</v>
      </c>
      <c r="F297" s="4" t="s">
        <v>332</v>
      </c>
    </row>
    <row r="298" spans="1:6">
      <c r="A298" s="7">
        <v>295</v>
      </c>
      <c r="F298" s="4" t="s">
        <v>332</v>
      </c>
    </row>
    <row r="299" spans="1:6">
      <c r="A299" s="7">
        <v>296</v>
      </c>
      <c r="F299" s="4" t="s">
        <v>332</v>
      </c>
    </row>
    <row r="300" spans="1:6">
      <c r="A300" s="7">
        <v>297</v>
      </c>
      <c r="F300" s="4" t="s">
        <v>332</v>
      </c>
    </row>
    <row r="301" spans="1:6">
      <c r="A301" s="7">
        <v>298</v>
      </c>
      <c r="F301" s="4" t="s">
        <v>332</v>
      </c>
    </row>
    <row r="302" spans="1:6">
      <c r="A302" s="7">
        <v>299</v>
      </c>
      <c r="F302" s="4" t="s">
        <v>332</v>
      </c>
    </row>
    <row r="303" spans="1:6">
      <c r="A303" s="7">
        <v>300</v>
      </c>
      <c r="F303" s="4" t="s">
        <v>332</v>
      </c>
    </row>
  </sheetData>
  <mergeCells count="1">
    <mergeCell ref="A1:U1"/>
  </mergeCells>
  <dataValidations count="3900">
    <dataValidation type="list" allowBlank="1" showInputMessage="1" showErrorMessage="1" sqref="C4">
      <formula1>Contexts</formula1>
    </dataValidation>
    <dataValidation type="list" allowBlank="1" showInputMessage="1" showErrorMessage="1" sqref="G4">
      <formula1>Likert_Labels</formula1>
    </dataValidation>
    <dataValidation type="list" allowBlank="1" showInputMessage="1" showErrorMessage="1" sqref="H4">
      <formula1>Likert_Labels</formula1>
    </dataValidation>
    <dataValidation type="list" allowBlank="1" showInputMessage="1" showErrorMessage="1" sqref="I4">
      <formula1>Likert_Labels</formula1>
    </dataValidation>
    <dataValidation type="list" allowBlank="1" showInputMessage="1" showErrorMessage="1" sqref="J4">
      <formula1>Likert_Labels</formula1>
    </dataValidation>
    <dataValidation type="list" allowBlank="1" showInputMessage="1" showErrorMessage="1" sqref="K4">
      <formula1>Likert_Labels</formula1>
    </dataValidation>
    <dataValidation type="list" allowBlank="1" showInputMessage="1" showErrorMessage="1" sqref="L4">
      <formula1>Likert_Labels</formula1>
    </dataValidation>
    <dataValidation type="list" allowBlank="1" showInputMessage="1" showErrorMessage="1" sqref="M4">
      <formula1>Likert_Labels</formula1>
    </dataValidation>
    <dataValidation type="list" allowBlank="1" showInputMessage="1" showErrorMessage="1" sqref="N4">
      <formula1>Likert_Labels</formula1>
    </dataValidation>
    <dataValidation type="list" allowBlank="1" showInputMessage="1" showErrorMessage="1" sqref="O4">
      <formula1>Likert_Labels</formula1>
    </dataValidation>
    <dataValidation type="list" allowBlank="1" showInputMessage="1" showErrorMessage="1" sqref="P4">
      <formula1>Likert_Labels</formula1>
    </dataValidation>
    <dataValidation type="list" allowBlank="1" showInputMessage="1" showErrorMessage="1" sqref="Q4">
      <formula1>Likert_Labels</formula1>
    </dataValidation>
    <dataValidation type="list" allowBlank="1" showInputMessage="1" showErrorMessage="1" sqref="R4">
      <formula1>Likert_Labels</formula1>
    </dataValidation>
    <dataValidation type="list" allowBlank="1" showInputMessage="1" showErrorMessage="1" sqref="C5">
      <formula1>Contexts</formula1>
    </dataValidation>
    <dataValidation type="list" allowBlank="1" showInputMessage="1" showErrorMessage="1" sqref="G5">
      <formula1>Likert_Labels</formula1>
    </dataValidation>
    <dataValidation type="list" allowBlank="1" showInputMessage="1" showErrorMessage="1" sqref="H5">
      <formula1>Likert_Labels</formula1>
    </dataValidation>
    <dataValidation type="list" allowBlank="1" showInputMessage="1" showErrorMessage="1" sqref="I5">
      <formula1>Likert_Labels</formula1>
    </dataValidation>
    <dataValidation type="list" allowBlank="1" showInputMessage="1" showErrorMessage="1" sqref="J5">
      <formula1>Likert_Labels</formula1>
    </dataValidation>
    <dataValidation type="list" allowBlank="1" showInputMessage="1" showErrorMessage="1" sqref="K5">
      <formula1>Likert_Labels</formula1>
    </dataValidation>
    <dataValidation type="list" allowBlank="1" showInputMessage="1" showErrorMessage="1" sqref="L5">
      <formula1>Likert_Labels</formula1>
    </dataValidation>
    <dataValidation type="list" allowBlank="1" showInputMessage="1" showErrorMessage="1" sqref="M5">
      <formula1>Likert_Labels</formula1>
    </dataValidation>
    <dataValidation type="list" allowBlank="1" showInputMessage="1" showErrorMessage="1" sqref="N5">
      <formula1>Likert_Labels</formula1>
    </dataValidation>
    <dataValidation type="list" allowBlank="1" showInputMessage="1" showErrorMessage="1" sqref="O5">
      <formula1>Likert_Labels</formula1>
    </dataValidation>
    <dataValidation type="list" allowBlank="1" showInputMessage="1" showErrorMessage="1" sqref="P5">
      <formula1>Likert_Labels</formula1>
    </dataValidation>
    <dataValidation type="list" allowBlank="1" showInputMessage="1" showErrorMessage="1" sqref="Q5">
      <formula1>Likert_Labels</formula1>
    </dataValidation>
    <dataValidation type="list" allowBlank="1" showInputMessage="1" showErrorMessage="1" sqref="R5">
      <formula1>Likert_Labels</formula1>
    </dataValidation>
    <dataValidation type="list" allowBlank="1" showInputMessage="1" showErrorMessage="1" sqref="C6">
      <formula1>Contexts</formula1>
    </dataValidation>
    <dataValidation type="list" allowBlank="1" showInputMessage="1" showErrorMessage="1" sqref="G6">
      <formula1>Likert_Labels</formula1>
    </dataValidation>
    <dataValidation type="list" allowBlank="1" showInputMessage="1" showErrorMessage="1" sqref="H6">
      <formula1>Likert_Labels</formula1>
    </dataValidation>
    <dataValidation type="list" allowBlank="1" showInputMessage="1" showErrorMessage="1" sqref="I6">
      <formula1>Likert_Labels</formula1>
    </dataValidation>
    <dataValidation type="list" allowBlank="1" showInputMessage="1" showErrorMessage="1" sqref="J6">
      <formula1>Likert_Labels</formula1>
    </dataValidation>
    <dataValidation type="list" allowBlank="1" showInputMessage="1" showErrorMessage="1" sqref="K6">
      <formula1>Likert_Labels</formula1>
    </dataValidation>
    <dataValidation type="list" allowBlank="1" showInputMessage="1" showErrorMessage="1" sqref="L6">
      <formula1>Likert_Labels</formula1>
    </dataValidation>
    <dataValidation type="list" allowBlank="1" showInputMessage="1" showErrorMessage="1" sqref="M6">
      <formula1>Likert_Labels</formula1>
    </dataValidation>
    <dataValidation type="list" allowBlank="1" showInputMessage="1" showErrorMessage="1" sqref="N6">
      <formula1>Likert_Labels</formula1>
    </dataValidation>
    <dataValidation type="list" allowBlank="1" showInputMessage="1" showErrorMessage="1" sqref="O6">
      <formula1>Likert_Labels</formula1>
    </dataValidation>
    <dataValidation type="list" allowBlank="1" showInputMessage="1" showErrorMessage="1" sqref="P6">
      <formula1>Likert_Labels</formula1>
    </dataValidation>
    <dataValidation type="list" allowBlank="1" showInputMessage="1" showErrorMessage="1" sqref="Q6">
      <formula1>Likert_Labels</formula1>
    </dataValidation>
    <dataValidation type="list" allowBlank="1" showInputMessage="1" showErrorMessage="1" sqref="R6">
      <formula1>Likert_Labels</formula1>
    </dataValidation>
    <dataValidation type="list" allowBlank="1" showInputMessage="1" showErrorMessage="1" sqref="C7">
      <formula1>Contexts</formula1>
    </dataValidation>
    <dataValidation type="list" allowBlank="1" showInputMessage="1" showErrorMessage="1" sqref="G7">
      <formula1>Likert_Labels</formula1>
    </dataValidation>
    <dataValidation type="list" allowBlank="1" showInputMessage="1" showErrorMessage="1" sqref="H7">
      <formula1>Likert_Labels</formula1>
    </dataValidation>
    <dataValidation type="list" allowBlank="1" showInputMessage="1" showErrorMessage="1" sqref="I7">
      <formula1>Likert_Labels</formula1>
    </dataValidation>
    <dataValidation type="list" allowBlank="1" showInputMessage="1" showErrorMessage="1" sqref="J7">
      <formula1>Likert_Labels</formula1>
    </dataValidation>
    <dataValidation type="list" allowBlank="1" showInputMessage="1" showErrorMessage="1" sqref="K7">
      <formula1>Likert_Labels</formula1>
    </dataValidation>
    <dataValidation type="list" allowBlank="1" showInputMessage="1" showErrorMessage="1" sqref="L7">
      <formula1>Likert_Labels</formula1>
    </dataValidation>
    <dataValidation type="list" allowBlank="1" showInputMessage="1" showErrorMessage="1" sqref="M7">
      <formula1>Likert_Labels</formula1>
    </dataValidation>
    <dataValidation type="list" allowBlank="1" showInputMessage="1" showErrorMessage="1" sqref="N7">
      <formula1>Likert_Labels</formula1>
    </dataValidation>
    <dataValidation type="list" allowBlank="1" showInputMessage="1" showErrorMessage="1" sqref="O7">
      <formula1>Likert_Labels</formula1>
    </dataValidation>
    <dataValidation type="list" allowBlank="1" showInputMessage="1" showErrorMessage="1" sqref="P7">
      <formula1>Likert_Labels</formula1>
    </dataValidation>
    <dataValidation type="list" allowBlank="1" showInputMessage="1" showErrorMessage="1" sqref="Q7">
      <formula1>Likert_Labels</formula1>
    </dataValidation>
    <dataValidation type="list" allowBlank="1" showInputMessage="1" showErrorMessage="1" sqref="R7">
      <formula1>Likert_Labels</formula1>
    </dataValidation>
    <dataValidation type="list" allowBlank="1" showInputMessage="1" showErrorMessage="1" sqref="C8">
      <formula1>Contexts</formula1>
    </dataValidation>
    <dataValidation type="list" allowBlank="1" showInputMessage="1" showErrorMessage="1" sqref="G8">
      <formula1>Likert_Labels</formula1>
    </dataValidation>
    <dataValidation type="list" allowBlank="1" showInputMessage="1" showErrorMessage="1" sqref="H8">
      <formula1>Likert_Labels</formula1>
    </dataValidation>
    <dataValidation type="list" allowBlank="1" showInputMessage="1" showErrorMessage="1" sqref="I8">
      <formula1>Likert_Labels</formula1>
    </dataValidation>
    <dataValidation type="list" allowBlank="1" showInputMessage="1" showErrorMessage="1" sqref="J8">
      <formula1>Likert_Labels</formula1>
    </dataValidation>
    <dataValidation type="list" allowBlank="1" showInputMessage="1" showErrorMessage="1" sqref="K8">
      <formula1>Likert_Labels</formula1>
    </dataValidation>
    <dataValidation type="list" allowBlank="1" showInputMessage="1" showErrorMessage="1" sqref="L8">
      <formula1>Likert_Labels</formula1>
    </dataValidation>
    <dataValidation type="list" allowBlank="1" showInputMessage="1" showErrorMessage="1" sqref="M8">
      <formula1>Likert_Labels</formula1>
    </dataValidation>
    <dataValidation type="list" allowBlank="1" showInputMessage="1" showErrorMessage="1" sqref="N8">
      <formula1>Likert_Labels</formula1>
    </dataValidation>
    <dataValidation type="list" allowBlank="1" showInputMessage="1" showErrorMessage="1" sqref="O8">
      <formula1>Likert_Labels</formula1>
    </dataValidation>
    <dataValidation type="list" allowBlank="1" showInputMessage="1" showErrorMessage="1" sqref="P8">
      <formula1>Likert_Labels</formula1>
    </dataValidation>
    <dataValidation type="list" allowBlank="1" showInputMessage="1" showErrorMessage="1" sqref="Q8">
      <formula1>Likert_Labels</formula1>
    </dataValidation>
    <dataValidation type="list" allowBlank="1" showInputMessage="1" showErrorMessage="1" sqref="R8">
      <formula1>Likert_Labels</formula1>
    </dataValidation>
    <dataValidation type="list" allowBlank="1" showInputMessage="1" showErrorMessage="1" sqref="C9">
      <formula1>Contexts</formula1>
    </dataValidation>
    <dataValidation type="list" allowBlank="1" showInputMessage="1" showErrorMessage="1" sqref="G9">
      <formula1>Likert_Labels</formula1>
    </dataValidation>
    <dataValidation type="list" allowBlank="1" showInputMessage="1" showErrorMessage="1" sqref="H9">
      <formula1>Likert_Labels</formula1>
    </dataValidation>
    <dataValidation type="list" allowBlank="1" showInputMessage="1" showErrorMessage="1" sqref="I9">
      <formula1>Likert_Labels</formula1>
    </dataValidation>
    <dataValidation type="list" allowBlank="1" showInputMessage="1" showErrorMessage="1" sqref="J9">
      <formula1>Likert_Labels</formula1>
    </dataValidation>
    <dataValidation type="list" allowBlank="1" showInputMessage="1" showErrorMessage="1" sqref="K9">
      <formula1>Likert_Labels</formula1>
    </dataValidation>
    <dataValidation type="list" allowBlank="1" showInputMessage="1" showErrorMessage="1" sqref="L9">
      <formula1>Likert_Labels</formula1>
    </dataValidation>
    <dataValidation type="list" allowBlank="1" showInputMessage="1" showErrorMessage="1" sqref="M9">
      <formula1>Likert_Labels</formula1>
    </dataValidation>
    <dataValidation type="list" allowBlank="1" showInputMessage="1" showErrorMessage="1" sqref="N9">
      <formula1>Likert_Labels</formula1>
    </dataValidation>
    <dataValidation type="list" allowBlank="1" showInputMessage="1" showErrorMessage="1" sqref="O9">
      <formula1>Likert_Labels</formula1>
    </dataValidation>
    <dataValidation type="list" allowBlank="1" showInputMessage="1" showErrorMessage="1" sqref="P9">
      <formula1>Likert_Labels</formula1>
    </dataValidation>
    <dataValidation type="list" allowBlank="1" showInputMessage="1" showErrorMessage="1" sqref="Q9">
      <formula1>Likert_Labels</formula1>
    </dataValidation>
    <dataValidation type="list" allowBlank="1" showInputMessage="1" showErrorMessage="1" sqref="R9">
      <formula1>Likert_Labels</formula1>
    </dataValidation>
    <dataValidation type="list" allowBlank="1" showInputMessage="1" showErrorMessage="1" sqref="C10">
      <formula1>Contexts</formula1>
    </dataValidation>
    <dataValidation type="list" allowBlank="1" showInputMessage="1" showErrorMessage="1" sqref="G10">
      <formula1>Likert_Labels</formula1>
    </dataValidation>
    <dataValidation type="list" allowBlank="1" showInputMessage="1" showErrorMessage="1" sqref="H10">
      <formula1>Likert_Labels</formula1>
    </dataValidation>
    <dataValidation type="list" allowBlank="1" showInputMessage="1" showErrorMessage="1" sqref="I10">
      <formula1>Likert_Labels</formula1>
    </dataValidation>
    <dataValidation type="list" allowBlank="1" showInputMessage="1" showErrorMessage="1" sqref="J10">
      <formula1>Likert_Labels</formula1>
    </dataValidation>
    <dataValidation type="list" allowBlank="1" showInputMessage="1" showErrorMessage="1" sqref="K10">
      <formula1>Likert_Labels</formula1>
    </dataValidation>
    <dataValidation type="list" allowBlank="1" showInputMessage="1" showErrorMessage="1" sqref="L10">
      <formula1>Likert_Labels</formula1>
    </dataValidation>
    <dataValidation type="list" allowBlank="1" showInputMessage="1" showErrorMessage="1" sqref="M10">
      <formula1>Likert_Labels</formula1>
    </dataValidation>
    <dataValidation type="list" allowBlank="1" showInputMessage="1" showErrorMessage="1" sqref="N10">
      <formula1>Likert_Labels</formula1>
    </dataValidation>
    <dataValidation type="list" allowBlank="1" showInputMessage="1" showErrorMessage="1" sqref="O10">
      <formula1>Likert_Labels</formula1>
    </dataValidation>
    <dataValidation type="list" allowBlank="1" showInputMessage="1" showErrorMessage="1" sqref="P10">
      <formula1>Likert_Labels</formula1>
    </dataValidation>
    <dataValidation type="list" allowBlank="1" showInputMessage="1" showErrorMessage="1" sqref="Q10">
      <formula1>Likert_Labels</formula1>
    </dataValidation>
    <dataValidation type="list" allowBlank="1" showInputMessage="1" showErrorMessage="1" sqref="R10">
      <formula1>Likert_Labels</formula1>
    </dataValidation>
    <dataValidation type="list" allowBlank="1" showInputMessage="1" showErrorMessage="1" sqref="C11">
      <formula1>Contexts</formula1>
    </dataValidation>
    <dataValidation type="list" allowBlank="1" showInputMessage="1" showErrorMessage="1" sqref="G11">
      <formula1>Likert_Labels</formula1>
    </dataValidation>
    <dataValidation type="list" allowBlank="1" showInputMessage="1" showErrorMessage="1" sqref="H11">
      <formula1>Likert_Labels</formula1>
    </dataValidation>
    <dataValidation type="list" allowBlank="1" showInputMessage="1" showErrorMessage="1" sqref="I11">
      <formula1>Likert_Labels</formula1>
    </dataValidation>
    <dataValidation type="list" allowBlank="1" showInputMessage="1" showErrorMessage="1" sqref="J11">
      <formula1>Likert_Labels</formula1>
    </dataValidation>
    <dataValidation type="list" allowBlank="1" showInputMessage="1" showErrorMessage="1" sqref="K11">
      <formula1>Likert_Labels</formula1>
    </dataValidation>
    <dataValidation type="list" allowBlank="1" showInputMessage="1" showErrorMessage="1" sqref="L11">
      <formula1>Likert_Labels</formula1>
    </dataValidation>
    <dataValidation type="list" allowBlank="1" showInputMessage="1" showErrorMessage="1" sqref="M11">
      <formula1>Likert_Labels</formula1>
    </dataValidation>
    <dataValidation type="list" allowBlank="1" showInputMessage="1" showErrorMessage="1" sqref="N11">
      <formula1>Likert_Labels</formula1>
    </dataValidation>
    <dataValidation type="list" allowBlank="1" showInputMessage="1" showErrorMessage="1" sqref="O11">
      <formula1>Likert_Labels</formula1>
    </dataValidation>
    <dataValidation type="list" allowBlank="1" showInputMessage="1" showErrorMessage="1" sqref="P11">
      <formula1>Likert_Labels</formula1>
    </dataValidation>
    <dataValidation type="list" allowBlank="1" showInputMessage="1" showErrorMessage="1" sqref="Q11">
      <formula1>Likert_Labels</formula1>
    </dataValidation>
    <dataValidation type="list" allowBlank="1" showInputMessage="1" showErrorMessage="1" sqref="R11">
      <formula1>Likert_Labels</formula1>
    </dataValidation>
    <dataValidation type="list" allowBlank="1" showInputMessage="1" showErrorMessage="1" sqref="C12">
      <formula1>Contexts</formula1>
    </dataValidation>
    <dataValidation type="list" allowBlank="1" showInputMessage="1" showErrorMessage="1" sqref="G12">
      <formula1>Likert_Labels</formula1>
    </dataValidation>
    <dataValidation type="list" allowBlank="1" showInputMessage="1" showErrorMessage="1" sqref="H12">
      <formula1>Likert_Labels</formula1>
    </dataValidation>
    <dataValidation type="list" allowBlank="1" showInputMessage="1" showErrorMessage="1" sqref="I12">
      <formula1>Likert_Labels</formula1>
    </dataValidation>
    <dataValidation type="list" allowBlank="1" showInputMessage="1" showErrorMessage="1" sqref="J12">
      <formula1>Likert_Labels</formula1>
    </dataValidation>
    <dataValidation type="list" allowBlank="1" showInputMessage="1" showErrorMessage="1" sqref="K12">
      <formula1>Likert_Labels</formula1>
    </dataValidation>
    <dataValidation type="list" allowBlank="1" showInputMessage="1" showErrorMessage="1" sqref="L12">
      <formula1>Likert_Labels</formula1>
    </dataValidation>
    <dataValidation type="list" allowBlank="1" showInputMessage="1" showErrorMessage="1" sqref="M12">
      <formula1>Likert_Labels</formula1>
    </dataValidation>
    <dataValidation type="list" allowBlank="1" showInputMessage="1" showErrorMessage="1" sqref="N12">
      <formula1>Likert_Labels</formula1>
    </dataValidation>
    <dataValidation type="list" allowBlank="1" showInputMessage="1" showErrorMessage="1" sqref="O12">
      <formula1>Likert_Labels</formula1>
    </dataValidation>
    <dataValidation type="list" allowBlank="1" showInputMessage="1" showErrorMessage="1" sqref="P12">
      <formula1>Likert_Labels</formula1>
    </dataValidation>
    <dataValidation type="list" allowBlank="1" showInputMessage="1" showErrorMessage="1" sqref="Q12">
      <formula1>Likert_Labels</formula1>
    </dataValidation>
    <dataValidation type="list" allowBlank="1" showInputMessage="1" showErrorMessage="1" sqref="R12">
      <formula1>Likert_Labels</formula1>
    </dataValidation>
    <dataValidation type="list" allowBlank="1" showInputMessage="1" showErrorMessage="1" sqref="C13">
      <formula1>Contexts</formula1>
    </dataValidation>
    <dataValidation type="list" allowBlank="1" showInputMessage="1" showErrorMessage="1" sqref="G13">
      <formula1>Likert_Labels</formula1>
    </dataValidation>
    <dataValidation type="list" allowBlank="1" showInputMessage="1" showErrorMessage="1" sqref="H13">
      <formula1>Likert_Labels</formula1>
    </dataValidation>
    <dataValidation type="list" allowBlank="1" showInputMessage="1" showErrorMessage="1" sqref="I13">
      <formula1>Likert_Labels</formula1>
    </dataValidation>
    <dataValidation type="list" allowBlank="1" showInputMessage="1" showErrorMessage="1" sqref="J13">
      <formula1>Likert_Labels</formula1>
    </dataValidation>
    <dataValidation type="list" allowBlank="1" showInputMessage="1" showErrorMessage="1" sqref="K13">
      <formula1>Likert_Labels</formula1>
    </dataValidation>
    <dataValidation type="list" allowBlank="1" showInputMessage="1" showErrorMessage="1" sqref="L13">
      <formula1>Likert_Labels</formula1>
    </dataValidation>
    <dataValidation type="list" allowBlank="1" showInputMessage="1" showErrorMessage="1" sqref="M13">
      <formula1>Likert_Labels</formula1>
    </dataValidation>
    <dataValidation type="list" allowBlank="1" showInputMessage="1" showErrorMessage="1" sqref="N13">
      <formula1>Likert_Labels</formula1>
    </dataValidation>
    <dataValidation type="list" allowBlank="1" showInputMessage="1" showErrorMessage="1" sqref="O13">
      <formula1>Likert_Labels</formula1>
    </dataValidation>
    <dataValidation type="list" allowBlank="1" showInputMessage="1" showErrorMessage="1" sqref="P13">
      <formula1>Likert_Labels</formula1>
    </dataValidation>
    <dataValidation type="list" allowBlank="1" showInputMessage="1" showErrorMessage="1" sqref="Q13">
      <formula1>Likert_Labels</formula1>
    </dataValidation>
    <dataValidation type="list" allowBlank="1" showInputMessage="1" showErrorMessage="1" sqref="R13">
      <formula1>Likert_Labels</formula1>
    </dataValidation>
    <dataValidation type="list" allowBlank="1" showInputMessage="1" showErrorMessage="1" sqref="C14">
      <formula1>Contexts</formula1>
    </dataValidation>
    <dataValidation type="list" allowBlank="1" showInputMessage="1" showErrorMessage="1" sqref="G14">
      <formula1>Likert_Labels</formula1>
    </dataValidation>
    <dataValidation type="list" allowBlank="1" showInputMessage="1" showErrorMessage="1" sqref="H14">
      <formula1>Likert_Labels</formula1>
    </dataValidation>
    <dataValidation type="list" allowBlank="1" showInputMessage="1" showErrorMessage="1" sqref="I14">
      <formula1>Likert_Labels</formula1>
    </dataValidation>
    <dataValidation type="list" allowBlank="1" showInputMessage="1" showErrorMessage="1" sqref="J14">
      <formula1>Likert_Labels</formula1>
    </dataValidation>
    <dataValidation type="list" allowBlank="1" showInputMessage="1" showErrorMessage="1" sqref="K14">
      <formula1>Likert_Labels</formula1>
    </dataValidation>
    <dataValidation type="list" allowBlank="1" showInputMessage="1" showErrorMessage="1" sqref="L14">
      <formula1>Likert_Labels</formula1>
    </dataValidation>
    <dataValidation type="list" allowBlank="1" showInputMessage="1" showErrorMessage="1" sqref="M14">
      <formula1>Likert_Labels</formula1>
    </dataValidation>
    <dataValidation type="list" allowBlank="1" showInputMessage="1" showErrorMessage="1" sqref="N14">
      <formula1>Likert_Labels</formula1>
    </dataValidation>
    <dataValidation type="list" allowBlank="1" showInputMessage="1" showErrorMessage="1" sqref="O14">
      <formula1>Likert_Labels</formula1>
    </dataValidation>
    <dataValidation type="list" allowBlank="1" showInputMessage="1" showErrorMessage="1" sqref="P14">
      <formula1>Likert_Labels</formula1>
    </dataValidation>
    <dataValidation type="list" allowBlank="1" showInputMessage="1" showErrorMessage="1" sqref="Q14">
      <formula1>Likert_Labels</formula1>
    </dataValidation>
    <dataValidation type="list" allowBlank="1" showInputMessage="1" showErrorMessage="1" sqref="R14">
      <formula1>Likert_Labels</formula1>
    </dataValidation>
    <dataValidation type="list" allowBlank="1" showInputMessage="1" showErrorMessage="1" sqref="C15">
      <formula1>Contexts</formula1>
    </dataValidation>
    <dataValidation type="list" allowBlank="1" showInputMessage="1" showErrorMessage="1" sqref="G15">
      <formula1>Likert_Labels</formula1>
    </dataValidation>
    <dataValidation type="list" allowBlank="1" showInputMessage="1" showErrorMessage="1" sqref="H15">
      <formula1>Likert_Labels</formula1>
    </dataValidation>
    <dataValidation type="list" allowBlank="1" showInputMessage="1" showErrorMessage="1" sqref="I15">
      <formula1>Likert_Labels</formula1>
    </dataValidation>
    <dataValidation type="list" allowBlank="1" showInputMessage="1" showErrorMessage="1" sqref="J15">
      <formula1>Likert_Labels</formula1>
    </dataValidation>
    <dataValidation type="list" allowBlank="1" showInputMessage="1" showErrorMessage="1" sqref="K15">
      <formula1>Likert_Labels</formula1>
    </dataValidation>
    <dataValidation type="list" allowBlank="1" showInputMessage="1" showErrorMessage="1" sqref="L15">
      <formula1>Likert_Labels</formula1>
    </dataValidation>
    <dataValidation type="list" allowBlank="1" showInputMessage="1" showErrorMessage="1" sqref="M15">
      <formula1>Likert_Labels</formula1>
    </dataValidation>
    <dataValidation type="list" allowBlank="1" showInputMessage="1" showErrorMessage="1" sqref="N15">
      <formula1>Likert_Labels</formula1>
    </dataValidation>
    <dataValidation type="list" allowBlank="1" showInputMessage="1" showErrorMessage="1" sqref="O15">
      <formula1>Likert_Labels</formula1>
    </dataValidation>
    <dataValidation type="list" allowBlank="1" showInputMessage="1" showErrorMessage="1" sqref="P15">
      <formula1>Likert_Labels</formula1>
    </dataValidation>
    <dataValidation type="list" allowBlank="1" showInputMessage="1" showErrorMessage="1" sqref="Q15">
      <formula1>Likert_Labels</formula1>
    </dataValidation>
    <dataValidation type="list" allowBlank="1" showInputMessage="1" showErrorMessage="1" sqref="R15">
      <formula1>Likert_Labels</formula1>
    </dataValidation>
    <dataValidation type="list" allowBlank="1" showInputMessage="1" showErrorMessage="1" sqref="C16">
      <formula1>Contexts</formula1>
    </dataValidation>
    <dataValidation type="list" allowBlank="1" showInputMessage="1" showErrorMessage="1" sqref="G16">
      <formula1>Likert_Labels</formula1>
    </dataValidation>
    <dataValidation type="list" allowBlank="1" showInputMessage="1" showErrorMessage="1" sqref="H16">
      <formula1>Likert_Labels</formula1>
    </dataValidation>
    <dataValidation type="list" allowBlank="1" showInputMessage="1" showErrorMessage="1" sqref="I16">
      <formula1>Likert_Labels</formula1>
    </dataValidation>
    <dataValidation type="list" allowBlank="1" showInputMessage="1" showErrorMessage="1" sqref="J16">
      <formula1>Likert_Labels</formula1>
    </dataValidation>
    <dataValidation type="list" allowBlank="1" showInputMessage="1" showErrorMessage="1" sqref="K16">
      <formula1>Likert_Labels</formula1>
    </dataValidation>
    <dataValidation type="list" allowBlank="1" showInputMessage="1" showErrorMessage="1" sqref="L16">
      <formula1>Likert_Labels</formula1>
    </dataValidation>
    <dataValidation type="list" allowBlank="1" showInputMessage="1" showErrorMessage="1" sqref="M16">
      <formula1>Likert_Labels</formula1>
    </dataValidation>
    <dataValidation type="list" allowBlank="1" showInputMessage="1" showErrorMessage="1" sqref="N16">
      <formula1>Likert_Labels</formula1>
    </dataValidation>
    <dataValidation type="list" allowBlank="1" showInputMessage="1" showErrorMessage="1" sqref="O16">
      <formula1>Likert_Labels</formula1>
    </dataValidation>
    <dataValidation type="list" allowBlank="1" showInputMessage="1" showErrorMessage="1" sqref="P16">
      <formula1>Likert_Labels</formula1>
    </dataValidation>
    <dataValidation type="list" allowBlank="1" showInputMessage="1" showErrorMessage="1" sqref="Q16">
      <formula1>Likert_Labels</formula1>
    </dataValidation>
    <dataValidation type="list" allowBlank="1" showInputMessage="1" showErrorMessage="1" sqref="R16">
      <formula1>Likert_Labels</formula1>
    </dataValidation>
    <dataValidation type="list" allowBlank="1" showInputMessage="1" showErrorMessage="1" sqref="C17">
      <formula1>Contexts</formula1>
    </dataValidation>
    <dataValidation type="list" allowBlank="1" showInputMessage="1" showErrorMessage="1" sqref="G17">
      <formula1>Likert_Labels</formula1>
    </dataValidation>
    <dataValidation type="list" allowBlank="1" showInputMessage="1" showErrorMessage="1" sqref="H17">
      <formula1>Likert_Labels</formula1>
    </dataValidation>
    <dataValidation type="list" allowBlank="1" showInputMessage="1" showErrorMessage="1" sqref="I17">
      <formula1>Likert_Labels</formula1>
    </dataValidation>
    <dataValidation type="list" allowBlank="1" showInputMessage="1" showErrorMessage="1" sqref="J17">
      <formula1>Likert_Labels</formula1>
    </dataValidation>
    <dataValidation type="list" allowBlank="1" showInputMessage="1" showErrorMessage="1" sqref="K17">
      <formula1>Likert_Labels</formula1>
    </dataValidation>
    <dataValidation type="list" allowBlank="1" showInputMessage="1" showErrorMessage="1" sqref="L17">
      <formula1>Likert_Labels</formula1>
    </dataValidation>
    <dataValidation type="list" allowBlank="1" showInputMessage="1" showErrorMessage="1" sqref="M17">
      <formula1>Likert_Labels</formula1>
    </dataValidation>
    <dataValidation type="list" allowBlank="1" showInputMessage="1" showErrorMessage="1" sqref="N17">
      <formula1>Likert_Labels</formula1>
    </dataValidation>
    <dataValidation type="list" allowBlank="1" showInputMessage="1" showErrorMessage="1" sqref="O17">
      <formula1>Likert_Labels</formula1>
    </dataValidation>
    <dataValidation type="list" allowBlank="1" showInputMessage="1" showErrorMessage="1" sqref="P17">
      <formula1>Likert_Labels</formula1>
    </dataValidation>
    <dataValidation type="list" allowBlank="1" showInputMessage="1" showErrorMessage="1" sqref="Q17">
      <formula1>Likert_Labels</formula1>
    </dataValidation>
    <dataValidation type="list" allowBlank="1" showInputMessage="1" showErrorMessage="1" sqref="R17">
      <formula1>Likert_Labels</formula1>
    </dataValidation>
    <dataValidation type="list" allowBlank="1" showInputMessage="1" showErrorMessage="1" sqref="C18">
      <formula1>Contexts</formula1>
    </dataValidation>
    <dataValidation type="list" allowBlank="1" showInputMessage="1" showErrorMessage="1" sqref="G18">
      <formula1>Likert_Labels</formula1>
    </dataValidation>
    <dataValidation type="list" allowBlank="1" showInputMessage="1" showErrorMessage="1" sqref="H18">
      <formula1>Likert_Labels</formula1>
    </dataValidation>
    <dataValidation type="list" allowBlank="1" showInputMessage="1" showErrorMessage="1" sqref="I18">
      <formula1>Likert_Labels</formula1>
    </dataValidation>
    <dataValidation type="list" allowBlank="1" showInputMessage="1" showErrorMessage="1" sqref="J18">
      <formula1>Likert_Labels</formula1>
    </dataValidation>
    <dataValidation type="list" allowBlank="1" showInputMessage="1" showErrorMessage="1" sqref="K18">
      <formula1>Likert_Labels</formula1>
    </dataValidation>
    <dataValidation type="list" allowBlank="1" showInputMessage="1" showErrorMessage="1" sqref="L18">
      <formula1>Likert_Labels</formula1>
    </dataValidation>
    <dataValidation type="list" allowBlank="1" showInputMessage="1" showErrorMessage="1" sqref="M18">
      <formula1>Likert_Labels</formula1>
    </dataValidation>
    <dataValidation type="list" allowBlank="1" showInputMessage="1" showErrorMessage="1" sqref="N18">
      <formula1>Likert_Labels</formula1>
    </dataValidation>
    <dataValidation type="list" allowBlank="1" showInputMessage="1" showErrorMessage="1" sqref="O18">
      <formula1>Likert_Labels</formula1>
    </dataValidation>
    <dataValidation type="list" allowBlank="1" showInputMessage="1" showErrorMessage="1" sqref="P18">
      <formula1>Likert_Labels</formula1>
    </dataValidation>
    <dataValidation type="list" allowBlank="1" showInputMessage="1" showErrorMessage="1" sqref="Q18">
      <formula1>Likert_Labels</formula1>
    </dataValidation>
    <dataValidation type="list" allowBlank="1" showInputMessage="1" showErrorMessage="1" sqref="R18">
      <formula1>Likert_Labels</formula1>
    </dataValidation>
    <dataValidation type="list" allowBlank="1" showInputMessage="1" showErrorMessage="1" sqref="C19">
      <formula1>Contexts</formula1>
    </dataValidation>
    <dataValidation type="list" allowBlank="1" showInputMessage="1" showErrorMessage="1" sqref="G19">
      <formula1>Likert_Labels</formula1>
    </dataValidation>
    <dataValidation type="list" allowBlank="1" showInputMessage="1" showErrorMessage="1" sqref="H19">
      <formula1>Likert_Labels</formula1>
    </dataValidation>
    <dataValidation type="list" allowBlank="1" showInputMessage="1" showErrorMessage="1" sqref="I19">
      <formula1>Likert_Labels</formula1>
    </dataValidation>
    <dataValidation type="list" allowBlank="1" showInputMessage="1" showErrorMessage="1" sqref="J19">
      <formula1>Likert_Labels</formula1>
    </dataValidation>
    <dataValidation type="list" allowBlank="1" showInputMessage="1" showErrorMessage="1" sqref="K19">
      <formula1>Likert_Labels</formula1>
    </dataValidation>
    <dataValidation type="list" allowBlank="1" showInputMessage="1" showErrorMessage="1" sqref="L19">
      <formula1>Likert_Labels</formula1>
    </dataValidation>
    <dataValidation type="list" allowBlank="1" showInputMessage="1" showErrorMessage="1" sqref="M19">
      <formula1>Likert_Labels</formula1>
    </dataValidation>
    <dataValidation type="list" allowBlank="1" showInputMessage="1" showErrorMessage="1" sqref="N19">
      <formula1>Likert_Labels</formula1>
    </dataValidation>
    <dataValidation type="list" allowBlank="1" showInputMessage="1" showErrorMessage="1" sqref="O19">
      <formula1>Likert_Labels</formula1>
    </dataValidation>
    <dataValidation type="list" allowBlank="1" showInputMessage="1" showErrorMessage="1" sqref="P19">
      <formula1>Likert_Labels</formula1>
    </dataValidation>
    <dataValidation type="list" allowBlank="1" showInputMessage="1" showErrorMessage="1" sqref="Q19">
      <formula1>Likert_Labels</formula1>
    </dataValidation>
    <dataValidation type="list" allowBlank="1" showInputMessage="1" showErrorMessage="1" sqref="R19">
      <formula1>Likert_Labels</formula1>
    </dataValidation>
    <dataValidation type="list" allowBlank="1" showInputMessage="1" showErrorMessage="1" sqref="C20">
      <formula1>Contexts</formula1>
    </dataValidation>
    <dataValidation type="list" allowBlank="1" showInputMessage="1" showErrorMessage="1" sqref="G20">
      <formula1>Likert_Labels</formula1>
    </dataValidation>
    <dataValidation type="list" allowBlank="1" showInputMessage="1" showErrorMessage="1" sqref="H20">
      <formula1>Likert_Labels</formula1>
    </dataValidation>
    <dataValidation type="list" allowBlank="1" showInputMessage="1" showErrorMessage="1" sqref="I20">
      <formula1>Likert_Labels</formula1>
    </dataValidation>
    <dataValidation type="list" allowBlank="1" showInputMessage="1" showErrorMessage="1" sqref="J20">
      <formula1>Likert_Labels</formula1>
    </dataValidation>
    <dataValidation type="list" allowBlank="1" showInputMessage="1" showErrorMessage="1" sqref="K20">
      <formula1>Likert_Labels</formula1>
    </dataValidation>
    <dataValidation type="list" allowBlank="1" showInputMessage="1" showErrorMessage="1" sqref="L20">
      <formula1>Likert_Labels</formula1>
    </dataValidation>
    <dataValidation type="list" allowBlank="1" showInputMessage="1" showErrorMessage="1" sqref="M20">
      <formula1>Likert_Labels</formula1>
    </dataValidation>
    <dataValidation type="list" allowBlank="1" showInputMessage="1" showErrorMessage="1" sqref="N20">
      <formula1>Likert_Labels</formula1>
    </dataValidation>
    <dataValidation type="list" allowBlank="1" showInputMessage="1" showErrorMessage="1" sqref="O20">
      <formula1>Likert_Labels</formula1>
    </dataValidation>
    <dataValidation type="list" allowBlank="1" showInputMessage="1" showErrorMessage="1" sqref="P20">
      <formula1>Likert_Labels</formula1>
    </dataValidation>
    <dataValidation type="list" allowBlank="1" showInputMessage="1" showErrorMessage="1" sqref="Q20">
      <formula1>Likert_Labels</formula1>
    </dataValidation>
    <dataValidation type="list" allowBlank="1" showInputMessage="1" showErrorMessage="1" sqref="R20">
      <formula1>Likert_Labels</formula1>
    </dataValidation>
    <dataValidation type="list" allowBlank="1" showInputMessage="1" showErrorMessage="1" sqref="C21">
      <formula1>Contexts</formula1>
    </dataValidation>
    <dataValidation type="list" allowBlank="1" showInputMessage="1" showErrorMessage="1" sqref="G21">
      <formula1>Likert_Labels</formula1>
    </dataValidation>
    <dataValidation type="list" allowBlank="1" showInputMessage="1" showErrorMessage="1" sqref="H21">
      <formula1>Likert_Labels</formula1>
    </dataValidation>
    <dataValidation type="list" allowBlank="1" showInputMessage="1" showErrorMessage="1" sqref="I21">
      <formula1>Likert_Labels</formula1>
    </dataValidation>
    <dataValidation type="list" allowBlank="1" showInputMessage="1" showErrorMessage="1" sqref="J21">
      <formula1>Likert_Labels</formula1>
    </dataValidation>
    <dataValidation type="list" allowBlank="1" showInputMessage="1" showErrorMessage="1" sqref="K21">
      <formula1>Likert_Labels</formula1>
    </dataValidation>
    <dataValidation type="list" allowBlank="1" showInputMessage="1" showErrorMessage="1" sqref="L21">
      <formula1>Likert_Labels</formula1>
    </dataValidation>
    <dataValidation type="list" allowBlank="1" showInputMessage="1" showErrorMessage="1" sqref="M21">
      <formula1>Likert_Labels</formula1>
    </dataValidation>
    <dataValidation type="list" allowBlank="1" showInputMessage="1" showErrorMessage="1" sqref="N21">
      <formula1>Likert_Labels</formula1>
    </dataValidation>
    <dataValidation type="list" allowBlank="1" showInputMessage="1" showErrorMessage="1" sqref="O21">
      <formula1>Likert_Labels</formula1>
    </dataValidation>
    <dataValidation type="list" allowBlank="1" showInputMessage="1" showErrorMessage="1" sqref="P21">
      <formula1>Likert_Labels</formula1>
    </dataValidation>
    <dataValidation type="list" allowBlank="1" showInputMessage="1" showErrorMessage="1" sqref="Q21">
      <formula1>Likert_Labels</formula1>
    </dataValidation>
    <dataValidation type="list" allowBlank="1" showInputMessage="1" showErrorMessage="1" sqref="R21">
      <formula1>Likert_Labels</formula1>
    </dataValidation>
    <dataValidation type="list" allowBlank="1" showInputMessage="1" showErrorMessage="1" sqref="C22">
      <formula1>Contexts</formula1>
    </dataValidation>
    <dataValidation type="list" allowBlank="1" showInputMessage="1" showErrorMessage="1" sqref="G22">
      <formula1>Likert_Labels</formula1>
    </dataValidation>
    <dataValidation type="list" allowBlank="1" showInputMessage="1" showErrorMessage="1" sqref="H22">
      <formula1>Likert_Labels</formula1>
    </dataValidation>
    <dataValidation type="list" allowBlank="1" showInputMessage="1" showErrorMessage="1" sqref="I22">
      <formula1>Likert_Labels</formula1>
    </dataValidation>
    <dataValidation type="list" allowBlank="1" showInputMessage="1" showErrorMessage="1" sqref="J22">
      <formula1>Likert_Labels</formula1>
    </dataValidation>
    <dataValidation type="list" allowBlank="1" showInputMessage="1" showErrorMessage="1" sqref="K22">
      <formula1>Likert_Labels</formula1>
    </dataValidation>
    <dataValidation type="list" allowBlank="1" showInputMessage="1" showErrorMessage="1" sqref="L22">
      <formula1>Likert_Labels</formula1>
    </dataValidation>
    <dataValidation type="list" allowBlank="1" showInputMessage="1" showErrorMessage="1" sqref="M22">
      <formula1>Likert_Labels</formula1>
    </dataValidation>
    <dataValidation type="list" allowBlank="1" showInputMessage="1" showErrorMessage="1" sqref="N22">
      <formula1>Likert_Labels</formula1>
    </dataValidation>
    <dataValidation type="list" allowBlank="1" showInputMessage="1" showErrorMessage="1" sqref="O22">
      <formula1>Likert_Labels</formula1>
    </dataValidation>
    <dataValidation type="list" allowBlank="1" showInputMessage="1" showErrorMessage="1" sqref="P22">
      <formula1>Likert_Labels</formula1>
    </dataValidation>
    <dataValidation type="list" allowBlank="1" showInputMessage="1" showErrorMessage="1" sqref="Q22">
      <formula1>Likert_Labels</formula1>
    </dataValidation>
    <dataValidation type="list" allowBlank="1" showInputMessage="1" showErrorMessage="1" sqref="R22">
      <formula1>Likert_Labels</formula1>
    </dataValidation>
    <dataValidation type="list" allowBlank="1" showInputMessage="1" showErrorMessage="1" sqref="C23">
      <formula1>Contexts</formula1>
    </dataValidation>
    <dataValidation type="list" allowBlank="1" showInputMessage="1" showErrorMessage="1" sqref="G23">
      <formula1>Likert_Labels</formula1>
    </dataValidation>
    <dataValidation type="list" allowBlank="1" showInputMessage="1" showErrorMessage="1" sqref="H23">
      <formula1>Likert_Labels</formula1>
    </dataValidation>
    <dataValidation type="list" allowBlank="1" showInputMessage="1" showErrorMessage="1" sqref="I23">
      <formula1>Likert_Labels</formula1>
    </dataValidation>
    <dataValidation type="list" allowBlank="1" showInputMessage="1" showErrorMessage="1" sqref="J23">
      <formula1>Likert_Labels</formula1>
    </dataValidation>
    <dataValidation type="list" allowBlank="1" showInputMessage="1" showErrorMessage="1" sqref="K23">
      <formula1>Likert_Labels</formula1>
    </dataValidation>
    <dataValidation type="list" allowBlank="1" showInputMessage="1" showErrorMessage="1" sqref="L23">
      <formula1>Likert_Labels</formula1>
    </dataValidation>
    <dataValidation type="list" allowBlank="1" showInputMessage="1" showErrorMessage="1" sqref="M23">
      <formula1>Likert_Labels</formula1>
    </dataValidation>
    <dataValidation type="list" allowBlank="1" showInputMessage="1" showErrorMessage="1" sqref="N23">
      <formula1>Likert_Labels</formula1>
    </dataValidation>
    <dataValidation type="list" allowBlank="1" showInputMessage="1" showErrorMessage="1" sqref="O23">
      <formula1>Likert_Labels</formula1>
    </dataValidation>
    <dataValidation type="list" allowBlank="1" showInputMessage="1" showErrorMessage="1" sqref="P23">
      <formula1>Likert_Labels</formula1>
    </dataValidation>
    <dataValidation type="list" allowBlank="1" showInputMessage="1" showErrorMessage="1" sqref="Q23">
      <formula1>Likert_Labels</formula1>
    </dataValidation>
    <dataValidation type="list" allowBlank="1" showInputMessage="1" showErrorMessage="1" sqref="R23">
      <formula1>Likert_Labels</formula1>
    </dataValidation>
    <dataValidation type="list" allowBlank="1" showInputMessage="1" showErrorMessage="1" sqref="C24">
      <formula1>Contexts</formula1>
    </dataValidation>
    <dataValidation type="list" allowBlank="1" showInputMessage="1" showErrorMessage="1" sqref="G24">
      <formula1>Likert_Labels</formula1>
    </dataValidation>
    <dataValidation type="list" allowBlank="1" showInputMessage="1" showErrorMessage="1" sqref="H24">
      <formula1>Likert_Labels</formula1>
    </dataValidation>
    <dataValidation type="list" allowBlank="1" showInputMessage="1" showErrorMessage="1" sqref="I24">
      <formula1>Likert_Labels</formula1>
    </dataValidation>
    <dataValidation type="list" allowBlank="1" showInputMessage="1" showErrorMessage="1" sqref="J24">
      <formula1>Likert_Labels</formula1>
    </dataValidation>
    <dataValidation type="list" allowBlank="1" showInputMessage="1" showErrorMessage="1" sqref="K24">
      <formula1>Likert_Labels</formula1>
    </dataValidation>
    <dataValidation type="list" allowBlank="1" showInputMessage="1" showErrorMessage="1" sqref="L24">
      <formula1>Likert_Labels</formula1>
    </dataValidation>
    <dataValidation type="list" allowBlank="1" showInputMessage="1" showErrorMessage="1" sqref="M24">
      <formula1>Likert_Labels</formula1>
    </dataValidation>
    <dataValidation type="list" allowBlank="1" showInputMessage="1" showErrorMessage="1" sqref="N24">
      <formula1>Likert_Labels</formula1>
    </dataValidation>
    <dataValidation type="list" allowBlank="1" showInputMessage="1" showErrorMessage="1" sqref="O24">
      <formula1>Likert_Labels</formula1>
    </dataValidation>
    <dataValidation type="list" allowBlank="1" showInputMessage="1" showErrorMessage="1" sqref="P24">
      <formula1>Likert_Labels</formula1>
    </dataValidation>
    <dataValidation type="list" allowBlank="1" showInputMessage="1" showErrorMessage="1" sqref="Q24">
      <formula1>Likert_Labels</formula1>
    </dataValidation>
    <dataValidation type="list" allowBlank="1" showInputMessage="1" showErrorMessage="1" sqref="R24">
      <formula1>Likert_Labels</formula1>
    </dataValidation>
    <dataValidation type="list" allowBlank="1" showInputMessage="1" showErrorMessage="1" sqref="C25">
      <formula1>Contexts</formula1>
    </dataValidation>
    <dataValidation type="list" allowBlank="1" showInputMessage="1" showErrorMessage="1" sqref="G25">
      <formula1>Likert_Labels</formula1>
    </dataValidation>
    <dataValidation type="list" allowBlank="1" showInputMessage="1" showErrorMessage="1" sqref="H25">
      <formula1>Likert_Labels</formula1>
    </dataValidation>
    <dataValidation type="list" allowBlank="1" showInputMessage="1" showErrorMessage="1" sqref="I25">
      <formula1>Likert_Labels</formula1>
    </dataValidation>
    <dataValidation type="list" allowBlank="1" showInputMessage="1" showErrorMessage="1" sqref="J25">
      <formula1>Likert_Labels</formula1>
    </dataValidation>
    <dataValidation type="list" allowBlank="1" showInputMessage="1" showErrorMessage="1" sqref="K25">
      <formula1>Likert_Labels</formula1>
    </dataValidation>
    <dataValidation type="list" allowBlank="1" showInputMessage="1" showErrorMessage="1" sqref="L25">
      <formula1>Likert_Labels</formula1>
    </dataValidation>
    <dataValidation type="list" allowBlank="1" showInputMessage="1" showErrorMessage="1" sqref="M25">
      <formula1>Likert_Labels</formula1>
    </dataValidation>
    <dataValidation type="list" allowBlank="1" showInputMessage="1" showErrorMessage="1" sqref="N25">
      <formula1>Likert_Labels</formula1>
    </dataValidation>
    <dataValidation type="list" allowBlank="1" showInputMessage="1" showErrorMessage="1" sqref="O25">
      <formula1>Likert_Labels</formula1>
    </dataValidation>
    <dataValidation type="list" allowBlank="1" showInputMessage="1" showErrorMessage="1" sqref="P25">
      <formula1>Likert_Labels</formula1>
    </dataValidation>
    <dataValidation type="list" allowBlank="1" showInputMessage="1" showErrorMessage="1" sqref="Q25">
      <formula1>Likert_Labels</formula1>
    </dataValidation>
    <dataValidation type="list" allowBlank="1" showInputMessage="1" showErrorMessage="1" sqref="R25">
      <formula1>Likert_Labels</formula1>
    </dataValidation>
    <dataValidation type="list" allowBlank="1" showInputMessage="1" showErrorMessage="1" sqref="C26">
      <formula1>Contexts</formula1>
    </dataValidation>
    <dataValidation type="list" allowBlank="1" showInputMessage="1" showErrorMessage="1" sqref="G26">
      <formula1>Likert_Labels</formula1>
    </dataValidation>
    <dataValidation type="list" allowBlank="1" showInputMessage="1" showErrorMessage="1" sqref="H26">
      <formula1>Likert_Labels</formula1>
    </dataValidation>
    <dataValidation type="list" allowBlank="1" showInputMessage="1" showErrorMessage="1" sqref="I26">
      <formula1>Likert_Labels</formula1>
    </dataValidation>
    <dataValidation type="list" allowBlank="1" showInputMessage="1" showErrorMessage="1" sqref="J26">
      <formula1>Likert_Labels</formula1>
    </dataValidation>
    <dataValidation type="list" allowBlank="1" showInputMessage="1" showErrorMessage="1" sqref="K26">
      <formula1>Likert_Labels</formula1>
    </dataValidation>
    <dataValidation type="list" allowBlank="1" showInputMessage="1" showErrorMessage="1" sqref="L26">
      <formula1>Likert_Labels</formula1>
    </dataValidation>
    <dataValidation type="list" allowBlank="1" showInputMessage="1" showErrorMessage="1" sqref="M26">
      <formula1>Likert_Labels</formula1>
    </dataValidation>
    <dataValidation type="list" allowBlank="1" showInputMessage="1" showErrorMessage="1" sqref="N26">
      <formula1>Likert_Labels</formula1>
    </dataValidation>
    <dataValidation type="list" allowBlank="1" showInputMessage="1" showErrorMessage="1" sqref="O26">
      <formula1>Likert_Labels</formula1>
    </dataValidation>
    <dataValidation type="list" allowBlank="1" showInputMessage="1" showErrorMessage="1" sqref="P26">
      <formula1>Likert_Labels</formula1>
    </dataValidation>
    <dataValidation type="list" allowBlank="1" showInputMessage="1" showErrorMessage="1" sqref="Q26">
      <formula1>Likert_Labels</formula1>
    </dataValidation>
    <dataValidation type="list" allowBlank="1" showInputMessage="1" showErrorMessage="1" sqref="R26">
      <formula1>Likert_Labels</formula1>
    </dataValidation>
    <dataValidation type="list" allowBlank="1" showInputMessage="1" showErrorMessage="1" sqref="C27">
      <formula1>Contexts</formula1>
    </dataValidation>
    <dataValidation type="list" allowBlank="1" showInputMessage="1" showErrorMessage="1" sqref="G27">
      <formula1>Likert_Labels</formula1>
    </dataValidation>
    <dataValidation type="list" allowBlank="1" showInputMessage="1" showErrorMessage="1" sqref="H27">
      <formula1>Likert_Labels</formula1>
    </dataValidation>
    <dataValidation type="list" allowBlank="1" showInputMessage="1" showErrorMessage="1" sqref="I27">
      <formula1>Likert_Labels</formula1>
    </dataValidation>
    <dataValidation type="list" allowBlank="1" showInputMessage="1" showErrorMessage="1" sqref="J27">
      <formula1>Likert_Labels</formula1>
    </dataValidation>
    <dataValidation type="list" allowBlank="1" showInputMessage="1" showErrorMessage="1" sqref="K27">
      <formula1>Likert_Labels</formula1>
    </dataValidation>
    <dataValidation type="list" allowBlank="1" showInputMessage="1" showErrorMessage="1" sqref="L27">
      <formula1>Likert_Labels</formula1>
    </dataValidation>
    <dataValidation type="list" allowBlank="1" showInputMessage="1" showErrorMessage="1" sqref="M27">
      <formula1>Likert_Labels</formula1>
    </dataValidation>
    <dataValidation type="list" allowBlank="1" showInputMessage="1" showErrorMessage="1" sqref="N27">
      <formula1>Likert_Labels</formula1>
    </dataValidation>
    <dataValidation type="list" allowBlank="1" showInputMessage="1" showErrorMessage="1" sqref="O27">
      <formula1>Likert_Labels</formula1>
    </dataValidation>
    <dataValidation type="list" allowBlank="1" showInputMessage="1" showErrorMessage="1" sqref="P27">
      <formula1>Likert_Labels</formula1>
    </dataValidation>
    <dataValidation type="list" allowBlank="1" showInputMessage="1" showErrorMessage="1" sqref="Q27">
      <formula1>Likert_Labels</formula1>
    </dataValidation>
    <dataValidation type="list" allowBlank="1" showInputMessage="1" showErrorMessage="1" sqref="R27">
      <formula1>Likert_Labels</formula1>
    </dataValidation>
    <dataValidation type="list" allowBlank="1" showInputMessage="1" showErrorMessage="1" sqref="C28">
      <formula1>Contexts</formula1>
    </dataValidation>
    <dataValidation type="list" allowBlank="1" showInputMessage="1" showErrorMessage="1" sqref="G28">
      <formula1>Likert_Labels</formula1>
    </dataValidation>
    <dataValidation type="list" allowBlank="1" showInputMessage="1" showErrorMessage="1" sqref="H28">
      <formula1>Likert_Labels</formula1>
    </dataValidation>
    <dataValidation type="list" allowBlank="1" showInputMessage="1" showErrorMessage="1" sqref="I28">
      <formula1>Likert_Labels</formula1>
    </dataValidation>
    <dataValidation type="list" allowBlank="1" showInputMessage="1" showErrorMessage="1" sqref="J28">
      <formula1>Likert_Labels</formula1>
    </dataValidation>
    <dataValidation type="list" allowBlank="1" showInputMessage="1" showErrorMessage="1" sqref="K28">
      <formula1>Likert_Labels</formula1>
    </dataValidation>
    <dataValidation type="list" allowBlank="1" showInputMessage="1" showErrorMessage="1" sqref="L28">
      <formula1>Likert_Labels</formula1>
    </dataValidation>
    <dataValidation type="list" allowBlank="1" showInputMessage="1" showErrorMessage="1" sqref="M28">
      <formula1>Likert_Labels</formula1>
    </dataValidation>
    <dataValidation type="list" allowBlank="1" showInputMessage="1" showErrorMessage="1" sqref="N28">
      <formula1>Likert_Labels</formula1>
    </dataValidation>
    <dataValidation type="list" allowBlank="1" showInputMessage="1" showErrorMessage="1" sqref="O28">
      <formula1>Likert_Labels</formula1>
    </dataValidation>
    <dataValidation type="list" allowBlank="1" showInputMessage="1" showErrorMessage="1" sqref="P28">
      <formula1>Likert_Labels</formula1>
    </dataValidation>
    <dataValidation type="list" allowBlank="1" showInputMessage="1" showErrorMessage="1" sqref="Q28">
      <formula1>Likert_Labels</formula1>
    </dataValidation>
    <dataValidation type="list" allowBlank="1" showInputMessage="1" showErrorMessage="1" sqref="R28">
      <formula1>Likert_Labels</formula1>
    </dataValidation>
    <dataValidation type="list" allowBlank="1" showInputMessage="1" showErrorMessage="1" sqref="C29">
      <formula1>Contexts</formula1>
    </dataValidation>
    <dataValidation type="list" allowBlank="1" showInputMessage="1" showErrorMessage="1" sqref="G29">
      <formula1>Likert_Labels</formula1>
    </dataValidation>
    <dataValidation type="list" allowBlank="1" showInputMessage="1" showErrorMessage="1" sqref="H29">
      <formula1>Likert_Labels</formula1>
    </dataValidation>
    <dataValidation type="list" allowBlank="1" showInputMessage="1" showErrorMessage="1" sqref="I29">
      <formula1>Likert_Labels</formula1>
    </dataValidation>
    <dataValidation type="list" allowBlank="1" showInputMessage="1" showErrorMessage="1" sqref="J29">
      <formula1>Likert_Labels</formula1>
    </dataValidation>
    <dataValidation type="list" allowBlank="1" showInputMessage="1" showErrorMessage="1" sqref="K29">
      <formula1>Likert_Labels</formula1>
    </dataValidation>
    <dataValidation type="list" allowBlank="1" showInputMessage="1" showErrorMessage="1" sqref="L29">
      <formula1>Likert_Labels</formula1>
    </dataValidation>
    <dataValidation type="list" allowBlank="1" showInputMessage="1" showErrorMessage="1" sqref="M29">
      <formula1>Likert_Labels</formula1>
    </dataValidation>
    <dataValidation type="list" allowBlank="1" showInputMessage="1" showErrorMessage="1" sqref="N29">
      <formula1>Likert_Labels</formula1>
    </dataValidation>
    <dataValidation type="list" allowBlank="1" showInputMessage="1" showErrorMessage="1" sqref="O29">
      <formula1>Likert_Labels</formula1>
    </dataValidation>
    <dataValidation type="list" allowBlank="1" showInputMessage="1" showErrorMessage="1" sqref="P29">
      <formula1>Likert_Labels</formula1>
    </dataValidation>
    <dataValidation type="list" allowBlank="1" showInputMessage="1" showErrorMessage="1" sqref="Q29">
      <formula1>Likert_Labels</formula1>
    </dataValidation>
    <dataValidation type="list" allowBlank="1" showInputMessage="1" showErrorMessage="1" sqref="R29">
      <formula1>Likert_Labels</formula1>
    </dataValidation>
    <dataValidation type="list" allowBlank="1" showInputMessage="1" showErrorMessage="1" sqref="C30">
      <formula1>Contexts</formula1>
    </dataValidation>
    <dataValidation type="list" allowBlank="1" showInputMessage="1" showErrorMessage="1" sqref="G30">
      <formula1>Likert_Labels</formula1>
    </dataValidation>
    <dataValidation type="list" allowBlank="1" showInputMessage="1" showErrorMessage="1" sqref="H30">
      <formula1>Likert_Labels</formula1>
    </dataValidation>
    <dataValidation type="list" allowBlank="1" showInputMessage="1" showErrorMessage="1" sqref="I30">
      <formula1>Likert_Labels</formula1>
    </dataValidation>
    <dataValidation type="list" allowBlank="1" showInputMessage="1" showErrorMessage="1" sqref="J30">
      <formula1>Likert_Labels</formula1>
    </dataValidation>
    <dataValidation type="list" allowBlank="1" showInputMessage="1" showErrorMessage="1" sqref="K30">
      <formula1>Likert_Labels</formula1>
    </dataValidation>
    <dataValidation type="list" allowBlank="1" showInputMessage="1" showErrorMessage="1" sqref="L30">
      <formula1>Likert_Labels</formula1>
    </dataValidation>
    <dataValidation type="list" allowBlank="1" showInputMessage="1" showErrorMessage="1" sqref="M30">
      <formula1>Likert_Labels</formula1>
    </dataValidation>
    <dataValidation type="list" allowBlank="1" showInputMessage="1" showErrorMessage="1" sqref="N30">
      <formula1>Likert_Labels</formula1>
    </dataValidation>
    <dataValidation type="list" allowBlank="1" showInputMessage="1" showErrorMessage="1" sqref="O30">
      <formula1>Likert_Labels</formula1>
    </dataValidation>
    <dataValidation type="list" allowBlank="1" showInputMessage="1" showErrorMessage="1" sqref="P30">
      <formula1>Likert_Labels</formula1>
    </dataValidation>
    <dataValidation type="list" allowBlank="1" showInputMessage="1" showErrorMessage="1" sqref="Q30">
      <formula1>Likert_Labels</formula1>
    </dataValidation>
    <dataValidation type="list" allowBlank="1" showInputMessage="1" showErrorMessage="1" sqref="R30">
      <formula1>Likert_Labels</formula1>
    </dataValidation>
    <dataValidation type="list" allowBlank="1" showInputMessage="1" showErrorMessage="1" sqref="C31">
      <formula1>Contexts</formula1>
    </dataValidation>
    <dataValidation type="list" allowBlank="1" showInputMessage="1" showErrorMessage="1" sqref="G31">
      <formula1>Likert_Labels</formula1>
    </dataValidation>
    <dataValidation type="list" allowBlank="1" showInputMessage="1" showErrorMessage="1" sqref="H31">
      <formula1>Likert_Labels</formula1>
    </dataValidation>
    <dataValidation type="list" allowBlank="1" showInputMessage="1" showErrorMessage="1" sqref="I31">
      <formula1>Likert_Labels</formula1>
    </dataValidation>
    <dataValidation type="list" allowBlank="1" showInputMessage="1" showErrorMessage="1" sqref="J31">
      <formula1>Likert_Labels</formula1>
    </dataValidation>
    <dataValidation type="list" allowBlank="1" showInputMessage="1" showErrorMessage="1" sqref="K31">
      <formula1>Likert_Labels</formula1>
    </dataValidation>
    <dataValidation type="list" allowBlank="1" showInputMessage="1" showErrorMessage="1" sqref="L31">
      <formula1>Likert_Labels</formula1>
    </dataValidation>
    <dataValidation type="list" allowBlank="1" showInputMessage="1" showErrorMessage="1" sqref="M31">
      <formula1>Likert_Labels</formula1>
    </dataValidation>
    <dataValidation type="list" allowBlank="1" showInputMessage="1" showErrorMessage="1" sqref="N31">
      <formula1>Likert_Labels</formula1>
    </dataValidation>
    <dataValidation type="list" allowBlank="1" showInputMessage="1" showErrorMessage="1" sqref="O31">
      <formula1>Likert_Labels</formula1>
    </dataValidation>
    <dataValidation type="list" allowBlank="1" showInputMessage="1" showErrorMessage="1" sqref="P31">
      <formula1>Likert_Labels</formula1>
    </dataValidation>
    <dataValidation type="list" allowBlank="1" showInputMessage="1" showErrorMessage="1" sqref="Q31">
      <formula1>Likert_Labels</formula1>
    </dataValidation>
    <dataValidation type="list" allowBlank="1" showInputMessage="1" showErrorMessage="1" sqref="R31">
      <formula1>Likert_Labels</formula1>
    </dataValidation>
    <dataValidation type="list" allowBlank="1" showInputMessage="1" showErrorMessage="1" sqref="C32">
      <formula1>Contexts</formula1>
    </dataValidation>
    <dataValidation type="list" allowBlank="1" showInputMessage="1" showErrorMessage="1" sqref="G32">
      <formula1>Likert_Labels</formula1>
    </dataValidation>
    <dataValidation type="list" allowBlank="1" showInputMessage="1" showErrorMessage="1" sqref="H32">
      <formula1>Likert_Labels</formula1>
    </dataValidation>
    <dataValidation type="list" allowBlank="1" showInputMessage="1" showErrorMessage="1" sqref="I32">
      <formula1>Likert_Labels</formula1>
    </dataValidation>
    <dataValidation type="list" allowBlank="1" showInputMessage="1" showErrorMessage="1" sqref="J32">
      <formula1>Likert_Labels</formula1>
    </dataValidation>
    <dataValidation type="list" allowBlank="1" showInputMessage="1" showErrorMessage="1" sqref="K32">
      <formula1>Likert_Labels</formula1>
    </dataValidation>
    <dataValidation type="list" allowBlank="1" showInputMessage="1" showErrorMessage="1" sqref="L32">
      <formula1>Likert_Labels</formula1>
    </dataValidation>
    <dataValidation type="list" allowBlank="1" showInputMessage="1" showErrorMessage="1" sqref="M32">
      <formula1>Likert_Labels</formula1>
    </dataValidation>
    <dataValidation type="list" allowBlank="1" showInputMessage="1" showErrorMessage="1" sqref="N32">
      <formula1>Likert_Labels</formula1>
    </dataValidation>
    <dataValidation type="list" allowBlank="1" showInputMessage="1" showErrorMessage="1" sqref="O32">
      <formula1>Likert_Labels</formula1>
    </dataValidation>
    <dataValidation type="list" allowBlank="1" showInputMessage="1" showErrorMessage="1" sqref="P32">
      <formula1>Likert_Labels</formula1>
    </dataValidation>
    <dataValidation type="list" allowBlank="1" showInputMessage="1" showErrorMessage="1" sqref="Q32">
      <formula1>Likert_Labels</formula1>
    </dataValidation>
    <dataValidation type="list" allowBlank="1" showInputMessage="1" showErrorMessage="1" sqref="R32">
      <formula1>Likert_Labels</formula1>
    </dataValidation>
    <dataValidation type="list" allowBlank="1" showInputMessage="1" showErrorMessage="1" sqref="C33">
      <formula1>Contexts</formula1>
    </dataValidation>
    <dataValidation type="list" allowBlank="1" showInputMessage="1" showErrorMessage="1" sqref="G33">
      <formula1>Likert_Labels</formula1>
    </dataValidation>
    <dataValidation type="list" allowBlank="1" showInputMessage="1" showErrorMessage="1" sqref="H33">
      <formula1>Likert_Labels</formula1>
    </dataValidation>
    <dataValidation type="list" allowBlank="1" showInputMessage="1" showErrorMessage="1" sqref="I33">
      <formula1>Likert_Labels</formula1>
    </dataValidation>
    <dataValidation type="list" allowBlank="1" showInputMessage="1" showErrorMessage="1" sqref="J33">
      <formula1>Likert_Labels</formula1>
    </dataValidation>
    <dataValidation type="list" allowBlank="1" showInputMessage="1" showErrorMessage="1" sqref="K33">
      <formula1>Likert_Labels</formula1>
    </dataValidation>
    <dataValidation type="list" allowBlank="1" showInputMessage="1" showErrorMessage="1" sqref="L33">
      <formula1>Likert_Labels</formula1>
    </dataValidation>
    <dataValidation type="list" allowBlank="1" showInputMessage="1" showErrorMessage="1" sqref="M33">
      <formula1>Likert_Labels</formula1>
    </dataValidation>
    <dataValidation type="list" allowBlank="1" showInputMessage="1" showErrorMessage="1" sqref="N33">
      <formula1>Likert_Labels</formula1>
    </dataValidation>
    <dataValidation type="list" allowBlank="1" showInputMessage="1" showErrorMessage="1" sqref="O33">
      <formula1>Likert_Labels</formula1>
    </dataValidation>
    <dataValidation type="list" allowBlank="1" showInputMessage="1" showErrorMessage="1" sqref="P33">
      <formula1>Likert_Labels</formula1>
    </dataValidation>
    <dataValidation type="list" allowBlank="1" showInputMessage="1" showErrorMessage="1" sqref="Q33">
      <formula1>Likert_Labels</formula1>
    </dataValidation>
    <dataValidation type="list" allowBlank="1" showInputMessage="1" showErrorMessage="1" sqref="R33">
      <formula1>Likert_Labels</formula1>
    </dataValidation>
    <dataValidation type="list" allowBlank="1" showInputMessage="1" showErrorMessage="1" sqref="C34">
      <formula1>Contexts</formula1>
    </dataValidation>
    <dataValidation type="list" allowBlank="1" showInputMessage="1" showErrorMessage="1" sqref="G34">
      <formula1>Likert_Labels</formula1>
    </dataValidation>
    <dataValidation type="list" allowBlank="1" showInputMessage="1" showErrorMessage="1" sqref="H34">
      <formula1>Likert_Labels</formula1>
    </dataValidation>
    <dataValidation type="list" allowBlank="1" showInputMessage="1" showErrorMessage="1" sqref="I34">
      <formula1>Likert_Labels</formula1>
    </dataValidation>
    <dataValidation type="list" allowBlank="1" showInputMessage="1" showErrorMessage="1" sqref="J34">
      <formula1>Likert_Labels</formula1>
    </dataValidation>
    <dataValidation type="list" allowBlank="1" showInputMessage="1" showErrorMessage="1" sqref="K34">
      <formula1>Likert_Labels</formula1>
    </dataValidation>
    <dataValidation type="list" allowBlank="1" showInputMessage="1" showErrorMessage="1" sqref="L34">
      <formula1>Likert_Labels</formula1>
    </dataValidation>
    <dataValidation type="list" allowBlank="1" showInputMessage="1" showErrorMessage="1" sqref="M34">
      <formula1>Likert_Labels</formula1>
    </dataValidation>
    <dataValidation type="list" allowBlank="1" showInputMessage="1" showErrorMessage="1" sqref="N34">
      <formula1>Likert_Labels</formula1>
    </dataValidation>
    <dataValidation type="list" allowBlank="1" showInputMessage="1" showErrorMessage="1" sqref="O34">
      <formula1>Likert_Labels</formula1>
    </dataValidation>
    <dataValidation type="list" allowBlank="1" showInputMessage="1" showErrorMessage="1" sqref="P34">
      <formula1>Likert_Labels</formula1>
    </dataValidation>
    <dataValidation type="list" allowBlank="1" showInputMessage="1" showErrorMessage="1" sqref="Q34">
      <formula1>Likert_Labels</formula1>
    </dataValidation>
    <dataValidation type="list" allowBlank="1" showInputMessage="1" showErrorMessage="1" sqref="R34">
      <formula1>Likert_Labels</formula1>
    </dataValidation>
    <dataValidation type="list" allowBlank="1" showInputMessage="1" showErrorMessage="1" sqref="C35">
      <formula1>Contexts</formula1>
    </dataValidation>
    <dataValidation type="list" allowBlank="1" showInputMessage="1" showErrorMessage="1" sqref="G35">
      <formula1>Likert_Labels</formula1>
    </dataValidation>
    <dataValidation type="list" allowBlank="1" showInputMessage="1" showErrorMessage="1" sqref="H35">
      <formula1>Likert_Labels</formula1>
    </dataValidation>
    <dataValidation type="list" allowBlank="1" showInputMessage="1" showErrorMessage="1" sqref="I35">
      <formula1>Likert_Labels</formula1>
    </dataValidation>
    <dataValidation type="list" allowBlank="1" showInputMessage="1" showErrorMessage="1" sqref="J35">
      <formula1>Likert_Labels</formula1>
    </dataValidation>
    <dataValidation type="list" allowBlank="1" showInputMessage="1" showErrorMessage="1" sqref="K35">
      <formula1>Likert_Labels</formula1>
    </dataValidation>
    <dataValidation type="list" allowBlank="1" showInputMessage="1" showErrorMessage="1" sqref="L35">
      <formula1>Likert_Labels</formula1>
    </dataValidation>
    <dataValidation type="list" allowBlank="1" showInputMessage="1" showErrorMessage="1" sqref="M35">
      <formula1>Likert_Labels</formula1>
    </dataValidation>
    <dataValidation type="list" allowBlank="1" showInputMessage="1" showErrorMessage="1" sqref="N35">
      <formula1>Likert_Labels</formula1>
    </dataValidation>
    <dataValidation type="list" allowBlank="1" showInputMessage="1" showErrorMessage="1" sqref="O35">
      <formula1>Likert_Labels</formula1>
    </dataValidation>
    <dataValidation type="list" allowBlank="1" showInputMessage="1" showErrorMessage="1" sqref="P35">
      <formula1>Likert_Labels</formula1>
    </dataValidation>
    <dataValidation type="list" allowBlank="1" showInputMessage="1" showErrorMessage="1" sqref="Q35">
      <formula1>Likert_Labels</formula1>
    </dataValidation>
    <dataValidation type="list" allowBlank="1" showInputMessage="1" showErrorMessage="1" sqref="R35">
      <formula1>Likert_Labels</formula1>
    </dataValidation>
    <dataValidation type="list" allowBlank="1" showInputMessage="1" showErrorMessage="1" sqref="C36">
      <formula1>Contexts</formula1>
    </dataValidation>
    <dataValidation type="list" allowBlank="1" showInputMessage="1" showErrorMessage="1" sqref="G36">
      <formula1>Likert_Labels</formula1>
    </dataValidation>
    <dataValidation type="list" allowBlank="1" showInputMessage="1" showErrorMessage="1" sqref="H36">
      <formula1>Likert_Labels</formula1>
    </dataValidation>
    <dataValidation type="list" allowBlank="1" showInputMessage="1" showErrorMessage="1" sqref="I36">
      <formula1>Likert_Labels</formula1>
    </dataValidation>
    <dataValidation type="list" allowBlank="1" showInputMessage="1" showErrorMessage="1" sqref="J36">
      <formula1>Likert_Labels</formula1>
    </dataValidation>
    <dataValidation type="list" allowBlank="1" showInputMessage="1" showErrorMessage="1" sqref="K36">
      <formula1>Likert_Labels</formula1>
    </dataValidation>
    <dataValidation type="list" allowBlank="1" showInputMessage="1" showErrorMessage="1" sqref="L36">
      <formula1>Likert_Labels</formula1>
    </dataValidation>
    <dataValidation type="list" allowBlank="1" showInputMessage="1" showErrorMessage="1" sqref="M36">
      <formula1>Likert_Labels</formula1>
    </dataValidation>
    <dataValidation type="list" allowBlank="1" showInputMessage="1" showErrorMessage="1" sqref="N36">
      <formula1>Likert_Labels</formula1>
    </dataValidation>
    <dataValidation type="list" allowBlank="1" showInputMessage="1" showErrorMessage="1" sqref="O36">
      <formula1>Likert_Labels</formula1>
    </dataValidation>
    <dataValidation type="list" allowBlank="1" showInputMessage="1" showErrorMessage="1" sqref="P36">
      <formula1>Likert_Labels</formula1>
    </dataValidation>
    <dataValidation type="list" allowBlank="1" showInputMessage="1" showErrorMessage="1" sqref="Q36">
      <formula1>Likert_Labels</formula1>
    </dataValidation>
    <dataValidation type="list" allowBlank="1" showInputMessage="1" showErrorMessage="1" sqref="R36">
      <formula1>Likert_Labels</formula1>
    </dataValidation>
    <dataValidation type="list" allowBlank="1" showInputMessage="1" showErrorMessage="1" sqref="C37">
      <formula1>Contexts</formula1>
    </dataValidation>
    <dataValidation type="list" allowBlank="1" showInputMessage="1" showErrorMessage="1" sqref="G37">
      <formula1>Likert_Labels</formula1>
    </dataValidation>
    <dataValidation type="list" allowBlank="1" showInputMessage="1" showErrorMessage="1" sqref="H37">
      <formula1>Likert_Labels</formula1>
    </dataValidation>
    <dataValidation type="list" allowBlank="1" showInputMessage="1" showErrorMessage="1" sqref="I37">
      <formula1>Likert_Labels</formula1>
    </dataValidation>
    <dataValidation type="list" allowBlank="1" showInputMessage="1" showErrorMessage="1" sqref="J37">
      <formula1>Likert_Labels</formula1>
    </dataValidation>
    <dataValidation type="list" allowBlank="1" showInputMessage="1" showErrorMessage="1" sqref="K37">
      <formula1>Likert_Labels</formula1>
    </dataValidation>
    <dataValidation type="list" allowBlank="1" showInputMessage="1" showErrorMessage="1" sqref="L37">
      <formula1>Likert_Labels</formula1>
    </dataValidation>
    <dataValidation type="list" allowBlank="1" showInputMessage="1" showErrorMessage="1" sqref="M37">
      <formula1>Likert_Labels</formula1>
    </dataValidation>
    <dataValidation type="list" allowBlank="1" showInputMessage="1" showErrorMessage="1" sqref="N37">
      <formula1>Likert_Labels</formula1>
    </dataValidation>
    <dataValidation type="list" allowBlank="1" showInputMessage="1" showErrorMessage="1" sqref="O37">
      <formula1>Likert_Labels</formula1>
    </dataValidation>
    <dataValidation type="list" allowBlank="1" showInputMessage="1" showErrorMessage="1" sqref="P37">
      <formula1>Likert_Labels</formula1>
    </dataValidation>
    <dataValidation type="list" allowBlank="1" showInputMessage="1" showErrorMessage="1" sqref="Q37">
      <formula1>Likert_Labels</formula1>
    </dataValidation>
    <dataValidation type="list" allowBlank="1" showInputMessage="1" showErrorMessage="1" sqref="R37">
      <formula1>Likert_Labels</formula1>
    </dataValidation>
    <dataValidation type="list" allowBlank="1" showInputMessage="1" showErrorMessage="1" sqref="C38">
      <formula1>Contexts</formula1>
    </dataValidation>
    <dataValidation type="list" allowBlank="1" showInputMessage="1" showErrorMessage="1" sqref="G38">
      <formula1>Likert_Labels</formula1>
    </dataValidation>
    <dataValidation type="list" allowBlank="1" showInputMessage="1" showErrorMessage="1" sqref="H38">
      <formula1>Likert_Labels</formula1>
    </dataValidation>
    <dataValidation type="list" allowBlank="1" showInputMessage="1" showErrorMessage="1" sqref="I38">
      <formula1>Likert_Labels</formula1>
    </dataValidation>
    <dataValidation type="list" allowBlank="1" showInputMessage="1" showErrorMessage="1" sqref="J38">
      <formula1>Likert_Labels</formula1>
    </dataValidation>
    <dataValidation type="list" allowBlank="1" showInputMessage="1" showErrorMessage="1" sqref="K38">
      <formula1>Likert_Labels</formula1>
    </dataValidation>
    <dataValidation type="list" allowBlank="1" showInputMessage="1" showErrorMessage="1" sqref="L38">
      <formula1>Likert_Labels</formula1>
    </dataValidation>
    <dataValidation type="list" allowBlank="1" showInputMessage="1" showErrorMessage="1" sqref="M38">
      <formula1>Likert_Labels</formula1>
    </dataValidation>
    <dataValidation type="list" allowBlank="1" showInputMessage="1" showErrorMessage="1" sqref="N38">
      <formula1>Likert_Labels</formula1>
    </dataValidation>
    <dataValidation type="list" allowBlank="1" showInputMessage="1" showErrorMessage="1" sqref="O38">
      <formula1>Likert_Labels</formula1>
    </dataValidation>
    <dataValidation type="list" allowBlank="1" showInputMessage="1" showErrorMessage="1" sqref="P38">
      <formula1>Likert_Labels</formula1>
    </dataValidation>
    <dataValidation type="list" allowBlank="1" showInputMessage="1" showErrorMessage="1" sqref="Q38">
      <formula1>Likert_Labels</formula1>
    </dataValidation>
    <dataValidation type="list" allowBlank="1" showInputMessage="1" showErrorMessage="1" sqref="R38">
      <formula1>Likert_Labels</formula1>
    </dataValidation>
    <dataValidation type="list" allowBlank="1" showInputMessage="1" showErrorMessage="1" sqref="C39">
      <formula1>Contexts</formula1>
    </dataValidation>
    <dataValidation type="list" allowBlank="1" showInputMessage="1" showErrorMessage="1" sqref="G39">
      <formula1>Likert_Labels</formula1>
    </dataValidation>
    <dataValidation type="list" allowBlank="1" showInputMessage="1" showErrorMessage="1" sqref="H39">
      <formula1>Likert_Labels</formula1>
    </dataValidation>
    <dataValidation type="list" allowBlank="1" showInputMessage="1" showErrorMessage="1" sqref="I39">
      <formula1>Likert_Labels</formula1>
    </dataValidation>
    <dataValidation type="list" allowBlank="1" showInputMessage="1" showErrorMessage="1" sqref="J39">
      <formula1>Likert_Labels</formula1>
    </dataValidation>
    <dataValidation type="list" allowBlank="1" showInputMessage="1" showErrorMessage="1" sqref="K39">
      <formula1>Likert_Labels</formula1>
    </dataValidation>
    <dataValidation type="list" allowBlank="1" showInputMessage="1" showErrorMessage="1" sqref="L39">
      <formula1>Likert_Labels</formula1>
    </dataValidation>
    <dataValidation type="list" allowBlank="1" showInputMessage="1" showErrorMessage="1" sqref="M39">
      <formula1>Likert_Labels</formula1>
    </dataValidation>
    <dataValidation type="list" allowBlank="1" showInputMessage="1" showErrorMessage="1" sqref="N39">
      <formula1>Likert_Labels</formula1>
    </dataValidation>
    <dataValidation type="list" allowBlank="1" showInputMessage="1" showErrorMessage="1" sqref="O39">
      <formula1>Likert_Labels</formula1>
    </dataValidation>
    <dataValidation type="list" allowBlank="1" showInputMessage="1" showErrorMessage="1" sqref="P39">
      <formula1>Likert_Labels</formula1>
    </dataValidation>
    <dataValidation type="list" allowBlank="1" showInputMessage="1" showErrorMessage="1" sqref="Q39">
      <formula1>Likert_Labels</formula1>
    </dataValidation>
    <dataValidation type="list" allowBlank="1" showInputMessage="1" showErrorMessage="1" sqref="R39">
      <formula1>Likert_Labels</formula1>
    </dataValidation>
    <dataValidation type="list" allowBlank="1" showInputMessage="1" showErrorMessage="1" sqref="C40">
      <formula1>Contexts</formula1>
    </dataValidation>
    <dataValidation type="list" allowBlank="1" showInputMessage="1" showErrorMessage="1" sqref="G40">
      <formula1>Likert_Labels</formula1>
    </dataValidation>
    <dataValidation type="list" allowBlank="1" showInputMessage="1" showErrorMessage="1" sqref="H40">
      <formula1>Likert_Labels</formula1>
    </dataValidation>
    <dataValidation type="list" allowBlank="1" showInputMessage="1" showErrorMessage="1" sqref="I40">
      <formula1>Likert_Labels</formula1>
    </dataValidation>
    <dataValidation type="list" allowBlank="1" showInputMessage="1" showErrorMessage="1" sqref="J40">
      <formula1>Likert_Labels</formula1>
    </dataValidation>
    <dataValidation type="list" allowBlank="1" showInputMessage="1" showErrorMessage="1" sqref="K40">
      <formula1>Likert_Labels</formula1>
    </dataValidation>
    <dataValidation type="list" allowBlank="1" showInputMessage="1" showErrorMessage="1" sqref="L40">
      <formula1>Likert_Labels</formula1>
    </dataValidation>
    <dataValidation type="list" allowBlank="1" showInputMessage="1" showErrorMessage="1" sqref="M40">
      <formula1>Likert_Labels</formula1>
    </dataValidation>
    <dataValidation type="list" allowBlank="1" showInputMessage="1" showErrorMessage="1" sqref="N40">
      <formula1>Likert_Labels</formula1>
    </dataValidation>
    <dataValidation type="list" allowBlank="1" showInputMessage="1" showErrorMessage="1" sqref="O40">
      <formula1>Likert_Labels</formula1>
    </dataValidation>
    <dataValidation type="list" allowBlank="1" showInputMessage="1" showErrorMessage="1" sqref="P40">
      <formula1>Likert_Labels</formula1>
    </dataValidation>
    <dataValidation type="list" allowBlank="1" showInputMessage="1" showErrorMessage="1" sqref="Q40">
      <formula1>Likert_Labels</formula1>
    </dataValidation>
    <dataValidation type="list" allowBlank="1" showInputMessage="1" showErrorMessage="1" sqref="R40">
      <formula1>Likert_Labels</formula1>
    </dataValidation>
    <dataValidation type="list" allowBlank="1" showInputMessage="1" showErrorMessage="1" sqref="C41">
      <formula1>Contexts</formula1>
    </dataValidation>
    <dataValidation type="list" allowBlank="1" showInputMessage="1" showErrorMessage="1" sqref="G41">
      <formula1>Likert_Labels</formula1>
    </dataValidation>
    <dataValidation type="list" allowBlank="1" showInputMessage="1" showErrorMessage="1" sqref="H41">
      <formula1>Likert_Labels</formula1>
    </dataValidation>
    <dataValidation type="list" allowBlank="1" showInputMessage="1" showErrorMessage="1" sqref="I41">
      <formula1>Likert_Labels</formula1>
    </dataValidation>
    <dataValidation type="list" allowBlank="1" showInputMessage="1" showErrorMessage="1" sqref="J41">
      <formula1>Likert_Labels</formula1>
    </dataValidation>
    <dataValidation type="list" allowBlank="1" showInputMessage="1" showErrorMessage="1" sqref="K41">
      <formula1>Likert_Labels</formula1>
    </dataValidation>
    <dataValidation type="list" allowBlank="1" showInputMessage="1" showErrorMessage="1" sqref="L41">
      <formula1>Likert_Labels</formula1>
    </dataValidation>
    <dataValidation type="list" allowBlank="1" showInputMessage="1" showErrorMessage="1" sqref="M41">
      <formula1>Likert_Labels</formula1>
    </dataValidation>
    <dataValidation type="list" allowBlank="1" showInputMessage="1" showErrorMessage="1" sqref="N41">
      <formula1>Likert_Labels</formula1>
    </dataValidation>
    <dataValidation type="list" allowBlank="1" showInputMessage="1" showErrorMessage="1" sqref="O41">
      <formula1>Likert_Labels</formula1>
    </dataValidation>
    <dataValidation type="list" allowBlank="1" showInputMessage="1" showErrorMessage="1" sqref="P41">
      <formula1>Likert_Labels</formula1>
    </dataValidation>
    <dataValidation type="list" allowBlank="1" showInputMessage="1" showErrorMessage="1" sqref="Q41">
      <formula1>Likert_Labels</formula1>
    </dataValidation>
    <dataValidation type="list" allowBlank="1" showInputMessage="1" showErrorMessage="1" sqref="R41">
      <formula1>Likert_Labels</formula1>
    </dataValidation>
    <dataValidation type="list" allowBlank="1" showInputMessage="1" showErrorMessage="1" sqref="C42">
      <formula1>Contexts</formula1>
    </dataValidation>
    <dataValidation type="list" allowBlank="1" showInputMessage="1" showErrorMessage="1" sqref="G42">
      <formula1>Likert_Labels</formula1>
    </dataValidation>
    <dataValidation type="list" allowBlank="1" showInputMessage="1" showErrorMessage="1" sqref="H42">
      <formula1>Likert_Labels</formula1>
    </dataValidation>
    <dataValidation type="list" allowBlank="1" showInputMessage="1" showErrorMessage="1" sqref="I42">
      <formula1>Likert_Labels</formula1>
    </dataValidation>
    <dataValidation type="list" allowBlank="1" showInputMessage="1" showErrorMessage="1" sqref="J42">
      <formula1>Likert_Labels</formula1>
    </dataValidation>
    <dataValidation type="list" allowBlank="1" showInputMessage="1" showErrorMessage="1" sqref="K42">
      <formula1>Likert_Labels</formula1>
    </dataValidation>
    <dataValidation type="list" allowBlank="1" showInputMessage="1" showErrorMessage="1" sqref="L42">
      <formula1>Likert_Labels</formula1>
    </dataValidation>
    <dataValidation type="list" allowBlank="1" showInputMessage="1" showErrorMessage="1" sqref="M42">
      <formula1>Likert_Labels</formula1>
    </dataValidation>
    <dataValidation type="list" allowBlank="1" showInputMessage="1" showErrorMessage="1" sqref="N42">
      <formula1>Likert_Labels</formula1>
    </dataValidation>
    <dataValidation type="list" allowBlank="1" showInputMessage="1" showErrorMessage="1" sqref="O42">
      <formula1>Likert_Labels</formula1>
    </dataValidation>
    <dataValidation type="list" allowBlank="1" showInputMessage="1" showErrorMessage="1" sqref="P42">
      <formula1>Likert_Labels</formula1>
    </dataValidation>
    <dataValidation type="list" allowBlank="1" showInputMessage="1" showErrorMessage="1" sqref="Q42">
      <formula1>Likert_Labels</formula1>
    </dataValidation>
    <dataValidation type="list" allowBlank="1" showInputMessage="1" showErrorMessage="1" sqref="R42">
      <formula1>Likert_Labels</formula1>
    </dataValidation>
    <dataValidation type="list" allowBlank="1" showInputMessage="1" showErrorMessage="1" sqref="C43">
      <formula1>Contexts</formula1>
    </dataValidation>
    <dataValidation type="list" allowBlank="1" showInputMessage="1" showErrorMessage="1" sqref="G43">
      <formula1>Likert_Labels</formula1>
    </dataValidation>
    <dataValidation type="list" allowBlank="1" showInputMessage="1" showErrorMessage="1" sqref="H43">
      <formula1>Likert_Labels</formula1>
    </dataValidation>
    <dataValidation type="list" allowBlank="1" showInputMessage="1" showErrorMessage="1" sqref="I43">
      <formula1>Likert_Labels</formula1>
    </dataValidation>
    <dataValidation type="list" allowBlank="1" showInputMessage="1" showErrorMessage="1" sqref="J43">
      <formula1>Likert_Labels</formula1>
    </dataValidation>
    <dataValidation type="list" allowBlank="1" showInputMessage="1" showErrorMessage="1" sqref="K43">
      <formula1>Likert_Labels</formula1>
    </dataValidation>
    <dataValidation type="list" allowBlank="1" showInputMessage="1" showErrorMessage="1" sqref="L43">
      <formula1>Likert_Labels</formula1>
    </dataValidation>
    <dataValidation type="list" allowBlank="1" showInputMessage="1" showErrorMessage="1" sqref="M43">
      <formula1>Likert_Labels</formula1>
    </dataValidation>
    <dataValidation type="list" allowBlank="1" showInputMessage="1" showErrorMessage="1" sqref="N43">
      <formula1>Likert_Labels</formula1>
    </dataValidation>
    <dataValidation type="list" allowBlank="1" showInputMessage="1" showErrorMessage="1" sqref="O43">
      <formula1>Likert_Labels</formula1>
    </dataValidation>
    <dataValidation type="list" allowBlank="1" showInputMessage="1" showErrorMessage="1" sqref="P43">
      <formula1>Likert_Labels</formula1>
    </dataValidation>
    <dataValidation type="list" allowBlank="1" showInputMessage="1" showErrorMessage="1" sqref="Q43">
      <formula1>Likert_Labels</formula1>
    </dataValidation>
    <dataValidation type="list" allowBlank="1" showInputMessage="1" showErrorMessage="1" sqref="R43">
      <formula1>Likert_Labels</formula1>
    </dataValidation>
    <dataValidation type="list" allowBlank="1" showInputMessage="1" showErrorMessage="1" sqref="C44">
      <formula1>Contexts</formula1>
    </dataValidation>
    <dataValidation type="list" allowBlank="1" showInputMessage="1" showErrorMessage="1" sqref="G44">
      <formula1>Likert_Labels</formula1>
    </dataValidation>
    <dataValidation type="list" allowBlank="1" showInputMessage="1" showErrorMessage="1" sqref="H44">
      <formula1>Likert_Labels</formula1>
    </dataValidation>
    <dataValidation type="list" allowBlank="1" showInputMessage="1" showErrorMessage="1" sqref="I44">
      <formula1>Likert_Labels</formula1>
    </dataValidation>
    <dataValidation type="list" allowBlank="1" showInputMessage="1" showErrorMessage="1" sqref="J44">
      <formula1>Likert_Labels</formula1>
    </dataValidation>
    <dataValidation type="list" allowBlank="1" showInputMessage="1" showErrorMessage="1" sqref="K44">
      <formula1>Likert_Labels</formula1>
    </dataValidation>
    <dataValidation type="list" allowBlank="1" showInputMessage="1" showErrorMessage="1" sqref="L44">
      <formula1>Likert_Labels</formula1>
    </dataValidation>
    <dataValidation type="list" allowBlank="1" showInputMessage="1" showErrorMessage="1" sqref="M44">
      <formula1>Likert_Labels</formula1>
    </dataValidation>
    <dataValidation type="list" allowBlank="1" showInputMessage="1" showErrorMessage="1" sqref="N44">
      <formula1>Likert_Labels</formula1>
    </dataValidation>
    <dataValidation type="list" allowBlank="1" showInputMessage="1" showErrorMessage="1" sqref="O44">
      <formula1>Likert_Labels</formula1>
    </dataValidation>
    <dataValidation type="list" allowBlank="1" showInputMessage="1" showErrorMessage="1" sqref="P44">
      <formula1>Likert_Labels</formula1>
    </dataValidation>
    <dataValidation type="list" allowBlank="1" showInputMessage="1" showErrorMessage="1" sqref="Q44">
      <formula1>Likert_Labels</formula1>
    </dataValidation>
    <dataValidation type="list" allowBlank="1" showInputMessage="1" showErrorMessage="1" sqref="R44">
      <formula1>Likert_Labels</formula1>
    </dataValidation>
    <dataValidation type="list" allowBlank="1" showInputMessage="1" showErrorMessage="1" sqref="C45">
      <formula1>Contexts</formula1>
    </dataValidation>
    <dataValidation type="list" allowBlank="1" showInputMessage="1" showErrorMessage="1" sqref="G45">
      <formula1>Likert_Labels</formula1>
    </dataValidation>
    <dataValidation type="list" allowBlank="1" showInputMessage="1" showErrorMessage="1" sqref="H45">
      <formula1>Likert_Labels</formula1>
    </dataValidation>
    <dataValidation type="list" allowBlank="1" showInputMessage="1" showErrorMessage="1" sqref="I45">
      <formula1>Likert_Labels</formula1>
    </dataValidation>
    <dataValidation type="list" allowBlank="1" showInputMessage="1" showErrorMessage="1" sqref="J45">
      <formula1>Likert_Labels</formula1>
    </dataValidation>
    <dataValidation type="list" allowBlank="1" showInputMessage="1" showErrorMessage="1" sqref="K45">
      <formula1>Likert_Labels</formula1>
    </dataValidation>
    <dataValidation type="list" allowBlank="1" showInputMessage="1" showErrorMessage="1" sqref="L45">
      <formula1>Likert_Labels</formula1>
    </dataValidation>
    <dataValidation type="list" allowBlank="1" showInputMessage="1" showErrorMessage="1" sqref="M45">
      <formula1>Likert_Labels</formula1>
    </dataValidation>
    <dataValidation type="list" allowBlank="1" showInputMessage="1" showErrorMessage="1" sqref="N45">
      <formula1>Likert_Labels</formula1>
    </dataValidation>
    <dataValidation type="list" allowBlank="1" showInputMessage="1" showErrorMessage="1" sqref="O45">
      <formula1>Likert_Labels</formula1>
    </dataValidation>
    <dataValidation type="list" allowBlank="1" showInputMessage="1" showErrorMessage="1" sqref="P45">
      <formula1>Likert_Labels</formula1>
    </dataValidation>
    <dataValidation type="list" allowBlank="1" showInputMessage="1" showErrorMessage="1" sqref="Q45">
      <formula1>Likert_Labels</formula1>
    </dataValidation>
    <dataValidation type="list" allowBlank="1" showInputMessage="1" showErrorMessage="1" sqref="R45">
      <formula1>Likert_Labels</formula1>
    </dataValidation>
    <dataValidation type="list" allowBlank="1" showInputMessage="1" showErrorMessage="1" sqref="C46">
      <formula1>Contexts</formula1>
    </dataValidation>
    <dataValidation type="list" allowBlank="1" showInputMessage="1" showErrorMessage="1" sqref="G46">
      <formula1>Likert_Labels</formula1>
    </dataValidation>
    <dataValidation type="list" allowBlank="1" showInputMessage="1" showErrorMessage="1" sqref="H46">
      <formula1>Likert_Labels</formula1>
    </dataValidation>
    <dataValidation type="list" allowBlank="1" showInputMessage="1" showErrorMessage="1" sqref="I46">
      <formula1>Likert_Labels</formula1>
    </dataValidation>
    <dataValidation type="list" allowBlank="1" showInputMessage="1" showErrorMessage="1" sqref="J46">
      <formula1>Likert_Labels</formula1>
    </dataValidation>
    <dataValidation type="list" allowBlank="1" showInputMessage="1" showErrorMessage="1" sqref="K46">
      <formula1>Likert_Labels</formula1>
    </dataValidation>
    <dataValidation type="list" allowBlank="1" showInputMessage="1" showErrorMessage="1" sqref="L46">
      <formula1>Likert_Labels</formula1>
    </dataValidation>
    <dataValidation type="list" allowBlank="1" showInputMessage="1" showErrorMessage="1" sqref="M46">
      <formula1>Likert_Labels</formula1>
    </dataValidation>
    <dataValidation type="list" allowBlank="1" showInputMessage="1" showErrorMessage="1" sqref="N46">
      <formula1>Likert_Labels</formula1>
    </dataValidation>
    <dataValidation type="list" allowBlank="1" showInputMessage="1" showErrorMessage="1" sqref="O46">
      <formula1>Likert_Labels</formula1>
    </dataValidation>
    <dataValidation type="list" allowBlank="1" showInputMessage="1" showErrorMessage="1" sqref="P46">
      <formula1>Likert_Labels</formula1>
    </dataValidation>
    <dataValidation type="list" allowBlank="1" showInputMessage="1" showErrorMessage="1" sqref="Q46">
      <formula1>Likert_Labels</formula1>
    </dataValidation>
    <dataValidation type="list" allowBlank="1" showInputMessage="1" showErrorMessage="1" sqref="R46">
      <formula1>Likert_Labels</formula1>
    </dataValidation>
    <dataValidation type="list" allowBlank="1" showInputMessage="1" showErrorMessage="1" sqref="C47">
      <formula1>Contexts</formula1>
    </dataValidation>
    <dataValidation type="list" allowBlank="1" showInputMessage="1" showErrorMessage="1" sqref="G47">
      <formula1>Likert_Labels</formula1>
    </dataValidation>
    <dataValidation type="list" allowBlank="1" showInputMessage="1" showErrorMessage="1" sqref="H47">
      <formula1>Likert_Labels</formula1>
    </dataValidation>
    <dataValidation type="list" allowBlank="1" showInputMessage="1" showErrorMessage="1" sqref="I47">
      <formula1>Likert_Labels</formula1>
    </dataValidation>
    <dataValidation type="list" allowBlank="1" showInputMessage="1" showErrorMessage="1" sqref="J47">
      <formula1>Likert_Labels</formula1>
    </dataValidation>
    <dataValidation type="list" allowBlank="1" showInputMessage="1" showErrorMessage="1" sqref="K47">
      <formula1>Likert_Labels</formula1>
    </dataValidation>
    <dataValidation type="list" allowBlank="1" showInputMessage="1" showErrorMessage="1" sqref="L47">
      <formula1>Likert_Labels</formula1>
    </dataValidation>
    <dataValidation type="list" allowBlank="1" showInputMessage="1" showErrorMessage="1" sqref="M47">
      <formula1>Likert_Labels</formula1>
    </dataValidation>
    <dataValidation type="list" allowBlank="1" showInputMessage="1" showErrorMessage="1" sqref="N47">
      <formula1>Likert_Labels</formula1>
    </dataValidation>
    <dataValidation type="list" allowBlank="1" showInputMessage="1" showErrorMessage="1" sqref="O47">
      <formula1>Likert_Labels</formula1>
    </dataValidation>
    <dataValidation type="list" allowBlank="1" showInputMessage="1" showErrorMessage="1" sqref="P47">
      <formula1>Likert_Labels</formula1>
    </dataValidation>
    <dataValidation type="list" allowBlank="1" showInputMessage="1" showErrorMessage="1" sqref="Q47">
      <formula1>Likert_Labels</formula1>
    </dataValidation>
    <dataValidation type="list" allowBlank="1" showInputMessage="1" showErrorMessage="1" sqref="R47">
      <formula1>Likert_Labels</formula1>
    </dataValidation>
    <dataValidation type="list" allowBlank="1" showInputMessage="1" showErrorMessage="1" sqref="C48">
      <formula1>Contexts</formula1>
    </dataValidation>
    <dataValidation type="list" allowBlank="1" showInputMessage="1" showErrorMessage="1" sqref="G48">
      <formula1>Likert_Labels</formula1>
    </dataValidation>
    <dataValidation type="list" allowBlank="1" showInputMessage="1" showErrorMessage="1" sqref="H48">
      <formula1>Likert_Labels</formula1>
    </dataValidation>
    <dataValidation type="list" allowBlank="1" showInputMessage="1" showErrorMessage="1" sqref="I48">
      <formula1>Likert_Labels</formula1>
    </dataValidation>
    <dataValidation type="list" allowBlank="1" showInputMessage="1" showErrorMessage="1" sqref="J48">
      <formula1>Likert_Labels</formula1>
    </dataValidation>
    <dataValidation type="list" allowBlank="1" showInputMessage="1" showErrorMessage="1" sqref="K48">
      <formula1>Likert_Labels</formula1>
    </dataValidation>
    <dataValidation type="list" allowBlank="1" showInputMessage="1" showErrorMessage="1" sqref="L48">
      <formula1>Likert_Labels</formula1>
    </dataValidation>
    <dataValidation type="list" allowBlank="1" showInputMessage="1" showErrorMessage="1" sqref="M48">
      <formula1>Likert_Labels</formula1>
    </dataValidation>
    <dataValidation type="list" allowBlank="1" showInputMessage="1" showErrorMessage="1" sqref="N48">
      <formula1>Likert_Labels</formula1>
    </dataValidation>
    <dataValidation type="list" allowBlank="1" showInputMessage="1" showErrorMessage="1" sqref="O48">
      <formula1>Likert_Labels</formula1>
    </dataValidation>
    <dataValidation type="list" allowBlank="1" showInputMessage="1" showErrorMessage="1" sqref="P48">
      <formula1>Likert_Labels</formula1>
    </dataValidation>
    <dataValidation type="list" allowBlank="1" showInputMessage="1" showErrorMessage="1" sqref="Q48">
      <formula1>Likert_Labels</formula1>
    </dataValidation>
    <dataValidation type="list" allowBlank="1" showInputMessage="1" showErrorMessage="1" sqref="R48">
      <formula1>Likert_Labels</formula1>
    </dataValidation>
    <dataValidation type="list" allowBlank="1" showInputMessage="1" showErrorMessage="1" sqref="C49">
      <formula1>Contexts</formula1>
    </dataValidation>
    <dataValidation type="list" allowBlank="1" showInputMessage="1" showErrorMessage="1" sqref="G49">
      <formula1>Likert_Labels</formula1>
    </dataValidation>
    <dataValidation type="list" allowBlank="1" showInputMessage="1" showErrorMessage="1" sqref="H49">
      <formula1>Likert_Labels</formula1>
    </dataValidation>
    <dataValidation type="list" allowBlank="1" showInputMessage="1" showErrorMessage="1" sqref="I49">
      <formula1>Likert_Labels</formula1>
    </dataValidation>
    <dataValidation type="list" allowBlank="1" showInputMessage="1" showErrorMessage="1" sqref="J49">
      <formula1>Likert_Labels</formula1>
    </dataValidation>
    <dataValidation type="list" allowBlank="1" showInputMessage="1" showErrorMessage="1" sqref="K49">
      <formula1>Likert_Labels</formula1>
    </dataValidation>
    <dataValidation type="list" allowBlank="1" showInputMessage="1" showErrorMessage="1" sqref="L49">
      <formula1>Likert_Labels</formula1>
    </dataValidation>
    <dataValidation type="list" allowBlank="1" showInputMessage="1" showErrorMessage="1" sqref="M49">
      <formula1>Likert_Labels</formula1>
    </dataValidation>
    <dataValidation type="list" allowBlank="1" showInputMessage="1" showErrorMessage="1" sqref="N49">
      <formula1>Likert_Labels</formula1>
    </dataValidation>
    <dataValidation type="list" allowBlank="1" showInputMessage="1" showErrorMessage="1" sqref="O49">
      <formula1>Likert_Labels</formula1>
    </dataValidation>
    <dataValidation type="list" allowBlank="1" showInputMessage="1" showErrorMessage="1" sqref="P49">
      <formula1>Likert_Labels</formula1>
    </dataValidation>
    <dataValidation type="list" allowBlank="1" showInputMessage="1" showErrorMessage="1" sqref="Q49">
      <formula1>Likert_Labels</formula1>
    </dataValidation>
    <dataValidation type="list" allowBlank="1" showInputMessage="1" showErrorMessage="1" sqref="R49">
      <formula1>Likert_Labels</formula1>
    </dataValidation>
    <dataValidation type="list" allowBlank="1" showInputMessage="1" showErrorMessage="1" sqref="C50">
      <formula1>Contexts</formula1>
    </dataValidation>
    <dataValidation type="list" allowBlank="1" showInputMessage="1" showErrorMessage="1" sqref="G50">
      <formula1>Likert_Labels</formula1>
    </dataValidation>
    <dataValidation type="list" allowBlank="1" showInputMessage="1" showErrorMessage="1" sqref="H50">
      <formula1>Likert_Labels</formula1>
    </dataValidation>
    <dataValidation type="list" allowBlank="1" showInputMessage="1" showErrorMessage="1" sqref="I50">
      <formula1>Likert_Labels</formula1>
    </dataValidation>
    <dataValidation type="list" allowBlank="1" showInputMessage="1" showErrorMessage="1" sqref="J50">
      <formula1>Likert_Labels</formula1>
    </dataValidation>
    <dataValidation type="list" allowBlank="1" showInputMessage="1" showErrorMessage="1" sqref="K50">
      <formula1>Likert_Labels</formula1>
    </dataValidation>
    <dataValidation type="list" allowBlank="1" showInputMessage="1" showErrorMessage="1" sqref="L50">
      <formula1>Likert_Labels</formula1>
    </dataValidation>
    <dataValidation type="list" allowBlank="1" showInputMessage="1" showErrorMessage="1" sqref="M50">
      <formula1>Likert_Labels</formula1>
    </dataValidation>
    <dataValidation type="list" allowBlank="1" showInputMessage="1" showErrorMessage="1" sqref="N50">
      <formula1>Likert_Labels</formula1>
    </dataValidation>
    <dataValidation type="list" allowBlank="1" showInputMessage="1" showErrorMessage="1" sqref="O50">
      <formula1>Likert_Labels</formula1>
    </dataValidation>
    <dataValidation type="list" allowBlank="1" showInputMessage="1" showErrorMessage="1" sqref="P50">
      <formula1>Likert_Labels</formula1>
    </dataValidation>
    <dataValidation type="list" allowBlank="1" showInputMessage="1" showErrorMessage="1" sqref="Q50">
      <formula1>Likert_Labels</formula1>
    </dataValidation>
    <dataValidation type="list" allowBlank="1" showInputMessage="1" showErrorMessage="1" sqref="R50">
      <formula1>Likert_Labels</formula1>
    </dataValidation>
    <dataValidation type="list" allowBlank="1" showInputMessage="1" showErrorMessage="1" sqref="C51">
      <formula1>Contexts</formula1>
    </dataValidation>
    <dataValidation type="list" allowBlank="1" showInputMessage="1" showErrorMessage="1" sqref="G51">
      <formula1>Likert_Labels</formula1>
    </dataValidation>
    <dataValidation type="list" allowBlank="1" showInputMessage="1" showErrorMessage="1" sqref="H51">
      <formula1>Likert_Labels</formula1>
    </dataValidation>
    <dataValidation type="list" allowBlank="1" showInputMessage="1" showErrorMessage="1" sqref="I51">
      <formula1>Likert_Labels</formula1>
    </dataValidation>
    <dataValidation type="list" allowBlank="1" showInputMessage="1" showErrorMessage="1" sqref="J51">
      <formula1>Likert_Labels</formula1>
    </dataValidation>
    <dataValidation type="list" allowBlank="1" showInputMessage="1" showErrorMessage="1" sqref="K51">
      <formula1>Likert_Labels</formula1>
    </dataValidation>
    <dataValidation type="list" allowBlank="1" showInputMessage="1" showErrorMessage="1" sqref="L51">
      <formula1>Likert_Labels</formula1>
    </dataValidation>
    <dataValidation type="list" allowBlank="1" showInputMessage="1" showErrorMessage="1" sqref="M51">
      <formula1>Likert_Labels</formula1>
    </dataValidation>
    <dataValidation type="list" allowBlank="1" showInputMessage="1" showErrorMessage="1" sqref="N51">
      <formula1>Likert_Labels</formula1>
    </dataValidation>
    <dataValidation type="list" allowBlank="1" showInputMessage="1" showErrorMessage="1" sqref="O51">
      <formula1>Likert_Labels</formula1>
    </dataValidation>
    <dataValidation type="list" allowBlank="1" showInputMessage="1" showErrorMessage="1" sqref="P51">
      <formula1>Likert_Labels</formula1>
    </dataValidation>
    <dataValidation type="list" allowBlank="1" showInputMessage="1" showErrorMessage="1" sqref="Q51">
      <formula1>Likert_Labels</formula1>
    </dataValidation>
    <dataValidation type="list" allowBlank="1" showInputMessage="1" showErrorMessage="1" sqref="R51">
      <formula1>Likert_Labels</formula1>
    </dataValidation>
    <dataValidation type="list" allowBlank="1" showInputMessage="1" showErrorMessage="1" sqref="C52">
      <formula1>Contexts</formula1>
    </dataValidation>
    <dataValidation type="list" allowBlank="1" showInputMessage="1" showErrorMessage="1" sqref="G52">
      <formula1>Likert_Labels</formula1>
    </dataValidation>
    <dataValidation type="list" allowBlank="1" showInputMessage="1" showErrorMessage="1" sqref="H52">
      <formula1>Likert_Labels</formula1>
    </dataValidation>
    <dataValidation type="list" allowBlank="1" showInputMessage="1" showErrorMessage="1" sqref="I52">
      <formula1>Likert_Labels</formula1>
    </dataValidation>
    <dataValidation type="list" allowBlank="1" showInputMessage="1" showErrorMessage="1" sqref="J52">
      <formula1>Likert_Labels</formula1>
    </dataValidation>
    <dataValidation type="list" allowBlank="1" showInputMessage="1" showErrorMessage="1" sqref="K52">
      <formula1>Likert_Labels</formula1>
    </dataValidation>
    <dataValidation type="list" allowBlank="1" showInputMessage="1" showErrorMessage="1" sqref="L52">
      <formula1>Likert_Labels</formula1>
    </dataValidation>
    <dataValidation type="list" allowBlank="1" showInputMessage="1" showErrorMessage="1" sqref="M52">
      <formula1>Likert_Labels</formula1>
    </dataValidation>
    <dataValidation type="list" allowBlank="1" showInputMessage="1" showErrorMessage="1" sqref="N52">
      <formula1>Likert_Labels</formula1>
    </dataValidation>
    <dataValidation type="list" allowBlank="1" showInputMessage="1" showErrorMessage="1" sqref="O52">
      <formula1>Likert_Labels</formula1>
    </dataValidation>
    <dataValidation type="list" allowBlank="1" showInputMessage="1" showErrorMessage="1" sqref="P52">
      <formula1>Likert_Labels</formula1>
    </dataValidation>
    <dataValidation type="list" allowBlank="1" showInputMessage="1" showErrorMessage="1" sqref="Q52">
      <formula1>Likert_Labels</formula1>
    </dataValidation>
    <dataValidation type="list" allowBlank="1" showInputMessage="1" showErrorMessage="1" sqref="R52">
      <formula1>Likert_Labels</formula1>
    </dataValidation>
    <dataValidation type="list" allowBlank="1" showInputMessage="1" showErrorMessage="1" sqref="C53">
      <formula1>Contexts</formula1>
    </dataValidation>
    <dataValidation type="list" allowBlank="1" showInputMessage="1" showErrorMessage="1" sqref="G53">
      <formula1>Likert_Labels</formula1>
    </dataValidation>
    <dataValidation type="list" allowBlank="1" showInputMessage="1" showErrorMessage="1" sqref="H53">
      <formula1>Likert_Labels</formula1>
    </dataValidation>
    <dataValidation type="list" allowBlank="1" showInputMessage="1" showErrorMessage="1" sqref="I53">
      <formula1>Likert_Labels</formula1>
    </dataValidation>
    <dataValidation type="list" allowBlank="1" showInputMessage="1" showErrorMessage="1" sqref="J53">
      <formula1>Likert_Labels</formula1>
    </dataValidation>
    <dataValidation type="list" allowBlank="1" showInputMessage="1" showErrorMessage="1" sqref="K53">
      <formula1>Likert_Labels</formula1>
    </dataValidation>
    <dataValidation type="list" allowBlank="1" showInputMessage="1" showErrorMessage="1" sqref="L53">
      <formula1>Likert_Labels</formula1>
    </dataValidation>
    <dataValidation type="list" allowBlank="1" showInputMessage="1" showErrorMessage="1" sqref="M53">
      <formula1>Likert_Labels</formula1>
    </dataValidation>
    <dataValidation type="list" allowBlank="1" showInputMessage="1" showErrorMessage="1" sqref="N53">
      <formula1>Likert_Labels</formula1>
    </dataValidation>
    <dataValidation type="list" allowBlank="1" showInputMessage="1" showErrorMessage="1" sqref="O53">
      <formula1>Likert_Labels</formula1>
    </dataValidation>
    <dataValidation type="list" allowBlank="1" showInputMessage="1" showErrorMessage="1" sqref="P53">
      <formula1>Likert_Labels</formula1>
    </dataValidation>
    <dataValidation type="list" allowBlank="1" showInputMessage="1" showErrorMessage="1" sqref="Q53">
      <formula1>Likert_Labels</formula1>
    </dataValidation>
    <dataValidation type="list" allowBlank="1" showInputMessage="1" showErrorMessage="1" sqref="R53">
      <formula1>Likert_Labels</formula1>
    </dataValidation>
    <dataValidation type="list" allowBlank="1" showInputMessage="1" showErrorMessage="1" sqref="C54">
      <formula1>Contexts</formula1>
    </dataValidation>
    <dataValidation type="list" allowBlank="1" showInputMessage="1" showErrorMessage="1" sqref="G54">
      <formula1>Likert_Labels</formula1>
    </dataValidation>
    <dataValidation type="list" allowBlank="1" showInputMessage="1" showErrorMessage="1" sqref="H54">
      <formula1>Likert_Labels</formula1>
    </dataValidation>
    <dataValidation type="list" allowBlank="1" showInputMessage="1" showErrorMessage="1" sqref="I54">
      <formula1>Likert_Labels</formula1>
    </dataValidation>
    <dataValidation type="list" allowBlank="1" showInputMessage="1" showErrorMessage="1" sqref="J54">
      <formula1>Likert_Labels</formula1>
    </dataValidation>
    <dataValidation type="list" allowBlank="1" showInputMessage="1" showErrorMessage="1" sqref="K54">
      <formula1>Likert_Labels</formula1>
    </dataValidation>
    <dataValidation type="list" allowBlank="1" showInputMessage="1" showErrorMessage="1" sqref="L54">
      <formula1>Likert_Labels</formula1>
    </dataValidation>
    <dataValidation type="list" allowBlank="1" showInputMessage="1" showErrorMessage="1" sqref="M54">
      <formula1>Likert_Labels</formula1>
    </dataValidation>
    <dataValidation type="list" allowBlank="1" showInputMessage="1" showErrorMessage="1" sqref="N54">
      <formula1>Likert_Labels</formula1>
    </dataValidation>
    <dataValidation type="list" allowBlank="1" showInputMessage="1" showErrorMessage="1" sqref="O54">
      <formula1>Likert_Labels</formula1>
    </dataValidation>
    <dataValidation type="list" allowBlank="1" showInputMessage="1" showErrorMessage="1" sqref="P54">
      <formula1>Likert_Labels</formula1>
    </dataValidation>
    <dataValidation type="list" allowBlank="1" showInputMessage="1" showErrorMessage="1" sqref="Q54">
      <formula1>Likert_Labels</formula1>
    </dataValidation>
    <dataValidation type="list" allowBlank="1" showInputMessage="1" showErrorMessage="1" sqref="R54">
      <formula1>Likert_Labels</formula1>
    </dataValidation>
    <dataValidation type="list" allowBlank="1" showInputMessage="1" showErrorMessage="1" sqref="C55">
      <formula1>Contexts</formula1>
    </dataValidation>
    <dataValidation type="list" allowBlank="1" showInputMessage="1" showErrorMessage="1" sqref="G55">
      <formula1>Likert_Labels</formula1>
    </dataValidation>
    <dataValidation type="list" allowBlank="1" showInputMessage="1" showErrorMessage="1" sqref="H55">
      <formula1>Likert_Labels</formula1>
    </dataValidation>
    <dataValidation type="list" allowBlank="1" showInputMessage="1" showErrorMessage="1" sqref="I55">
      <formula1>Likert_Labels</formula1>
    </dataValidation>
    <dataValidation type="list" allowBlank="1" showInputMessage="1" showErrorMessage="1" sqref="J55">
      <formula1>Likert_Labels</formula1>
    </dataValidation>
    <dataValidation type="list" allowBlank="1" showInputMessage="1" showErrorMessage="1" sqref="K55">
      <formula1>Likert_Labels</formula1>
    </dataValidation>
    <dataValidation type="list" allowBlank="1" showInputMessage="1" showErrorMessage="1" sqref="L55">
      <formula1>Likert_Labels</formula1>
    </dataValidation>
    <dataValidation type="list" allowBlank="1" showInputMessage="1" showErrorMessage="1" sqref="M55">
      <formula1>Likert_Labels</formula1>
    </dataValidation>
    <dataValidation type="list" allowBlank="1" showInputMessage="1" showErrorMessage="1" sqref="N55">
      <formula1>Likert_Labels</formula1>
    </dataValidation>
    <dataValidation type="list" allowBlank="1" showInputMessage="1" showErrorMessage="1" sqref="O55">
      <formula1>Likert_Labels</formula1>
    </dataValidation>
    <dataValidation type="list" allowBlank="1" showInputMessage="1" showErrorMessage="1" sqref="P55">
      <formula1>Likert_Labels</formula1>
    </dataValidation>
    <dataValidation type="list" allowBlank="1" showInputMessage="1" showErrorMessage="1" sqref="Q55">
      <formula1>Likert_Labels</formula1>
    </dataValidation>
    <dataValidation type="list" allowBlank="1" showInputMessage="1" showErrorMessage="1" sqref="R55">
      <formula1>Likert_Labels</formula1>
    </dataValidation>
    <dataValidation type="list" allowBlank="1" showInputMessage="1" showErrorMessage="1" sqref="C56">
      <formula1>Contexts</formula1>
    </dataValidation>
    <dataValidation type="list" allowBlank="1" showInputMessage="1" showErrorMessage="1" sqref="G56">
      <formula1>Likert_Labels</formula1>
    </dataValidation>
    <dataValidation type="list" allowBlank="1" showInputMessage="1" showErrorMessage="1" sqref="H56">
      <formula1>Likert_Labels</formula1>
    </dataValidation>
    <dataValidation type="list" allowBlank="1" showInputMessage="1" showErrorMessage="1" sqref="I56">
      <formula1>Likert_Labels</formula1>
    </dataValidation>
    <dataValidation type="list" allowBlank="1" showInputMessage="1" showErrorMessage="1" sqref="J56">
      <formula1>Likert_Labels</formula1>
    </dataValidation>
    <dataValidation type="list" allowBlank="1" showInputMessage="1" showErrorMessage="1" sqref="K56">
      <formula1>Likert_Labels</formula1>
    </dataValidation>
    <dataValidation type="list" allowBlank="1" showInputMessage="1" showErrorMessage="1" sqref="L56">
      <formula1>Likert_Labels</formula1>
    </dataValidation>
    <dataValidation type="list" allowBlank="1" showInputMessage="1" showErrorMessage="1" sqref="M56">
      <formula1>Likert_Labels</formula1>
    </dataValidation>
    <dataValidation type="list" allowBlank="1" showInputMessage="1" showErrorMessage="1" sqref="N56">
      <formula1>Likert_Labels</formula1>
    </dataValidation>
    <dataValidation type="list" allowBlank="1" showInputMessage="1" showErrorMessage="1" sqref="O56">
      <formula1>Likert_Labels</formula1>
    </dataValidation>
    <dataValidation type="list" allowBlank="1" showInputMessage="1" showErrorMessage="1" sqref="P56">
      <formula1>Likert_Labels</formula1>
    </dataValidation>
    <dataValidation type="list" allowBlank="1" showInputMessage="1" showErrorMessage="1" sqref="Q56">
      <formula1>Likert_Labels</formula1>
    </dataValidation>
    <dataValidation type="list" allowBlank="1" showInputMessage="1" showErrorMessage="1" sqref="R56">
      <formula1>Likert_Labels</formula1>
    </dataValidation>
    <dataValidation type="list" allowBlank="1" showInputMessage="1" showErrorMessage="1" sqref="C57">
      <formula1>Contexts</formula1>
    </dataValidation>
    <dataValidation type="list" allowBlank="1" showInputMessage="1" showErrorMessage="1" sqref="G57">
      <formula1>Likert_Labels</formula1>
    </dataValidation>
    <dataValidation type="list" allowBlank="1" showInputMessage="1" showErrorMessage="1" sqref="H57">
      <formula1>Likert_Labels</formula1>
    </dataValidation>
    <dataValidation type="list" allowBlank="1" showInputMessage="1" showErrorMessage="1" sqref="I57">
      <formula1>Likert_Labels</formula1>
    </dataValidation>
    <dataValidation type="list" allowBlank="1" showInputMessage="1" showErrorMessage="1" sqref="J57">
      <formula1>Likert_Labels</formula1>
    </dataValidation>
    <dataValidation type="list" allowBlank="1" showInputMessage="1" showErrorMessage="1" sqref="K57">
      <formula1>Likert_Labels</formula1>
    </dataValidation>
    <dataValidation type="list" allowBlank="1" showInputMessage="1" showErrorMessage="1" sqref="L57">
      <formula1>Likert_Labels</formula1>
    </dataValidation>
    <dataValidation type="list" allowBlank="1" showInputMessage="1" showErrorMessage="1" sqref="M57">
      <formula1>Likert_Labels</formula1>
    </dataValidation>
    <dataValidation type="list" allowBlank="1" showInputMessage="1" showErrorMessage="1" sqref="N57">
      <formula1>Likert_Labels</formula1>
    </dataValidation>
    <dataValidation type="list" allowBlank="1" showInputMessage="1" showErrorMessage="1" sqref="O57">
      <formula1>Likert_Labels</formula1>
    </dataValidation>
    <dataValidation type="list" allowBlank="1" showInputMessage="1" showErrorMessage="1" sqref="P57">
      <formula1>Likert_Labels</formula1>
    </dataValidation>
    <dataValidation type="list" allowBlank="1" showInputMessage="1" showErrorMessage="1" sqref="Q57">
      <formula1>Likert_Labels</formula1>
    </dataValidation>
    <dataValidation type="list" allowBlank="1" showInputMessage="1" showErrorMessage="1" sqref="R57">
      <formula1>Likert_Labels</formula1>
    </dataValidation>
    <dataValidation type="list" allowBlank="1" showInputMessage="1" showErrorMessage="1" sqref="C58">
      <formula1>Contexts</formula1>
    </dataValidation>
    <dataValidation type="list" allowBlank="1" showInputMessage="1" showErrorMessage="1" sqref="G58">
      <formula1>Likert_Labels</formula1>
    </dataValidation>
    <dataValidation type="list" allowBlank="1" showInputMessage="1" showErrorMessage="1" sqref="H58">
      <formula1>Likert_Labels</formula1>
    </dataValidation>
    <dataValidation type="list" allowBlank="1" showInputMessage="1" showErrorMessage="1" sqref="I58">
      <formula1>Likert_Labels</formula1>
    </dataValidation>
    <dataValidation type="list" allowBlank="1" showInputMessage="1" showErrorMessage="1" sqref="J58">
      <formula1>Likert_Labels</formula1>
    </dataValidation>
    <dataValidation type="list" allowBlank="1" showInputMessage="1" showErrorMessage="1" sqref="K58">
      <formula1>Likert_Labels</formula1>
    </dataValidation>
    <dataValidation type="list" allowBlank="1" showInputMessage="1" showErrorMessage="1" sqref="L58">
      <formula1>Likert_Labels</formula1>
    </dataValidation>
    <dataValidation type="list" allowBlank="1" showInputMessage="1" showErrorMessage="1" sqref="M58">
      <formula1>Likert_Labels</formula1>
    </dataValidation>
    <dataValidation type="list" allowBlank="1" showInputMessage="1" showErrorMessage="1" sqref="N58">
      <formula1>Likert_Labels</formula1>
    </dataValidation>
    <dataValidation type="list" allowBlank="1" showInputMessage="1" showErrorMessage="1" sqref="O58">
      <formula1>Likert_Labels</formula1>
    </dataValidation>
    <dataValidation type="list" allowBlank="1" showInputMessage="1" showErrorMessage="1" sqref="P58">
      <formula1>Likert_Labels</formula1>
    </dataValidation>
    <dataValidation type="list" allowBlank="1" showInputMessage="1" showErrorMessage="1" sqref="Q58">
      <formula1>Likert_Labels</formula1>
    </dataValidation>
    <dataValidation type="list" allowBlank="1" showInputMessage="1" showErrorMessage="1" sqref="R58">
      <formula1>Likert_Labels</formula1>
    </dataValidation>
    <dataValidation type="list" allowBlank="1" showInputMessage="1" showErrorMessage="1" sqref="C59">
      <formula1>Contexts</formula1>
    </dataValidation>
    <dataValidation type="list" allowBlank="1" showInputMessage="1" showErrorMessage="1" sqref="G59">
      <formula1>Likert_Labels</formula1>
    </dataValidation>
    <dataValidation type="list" allowBlank="1" showInputMessage="1" showErrorMessage="1" sqref="H59">
      <formula1>Likert_Labels</formula1>
    </dataValidation>
    <dataValidation type="list" allowBlank="1" showInputMessage="1" showErrorMessage="1" sqref="I59">
      <formula1>Likert_Labels</formula1>
    </dataValidation>
    <dataValidation type="list" allowBlank="1" showInputMessage="1" showErrorMessage="1" sqref="J59">
      <formula1>Likert_Labels</formula1>
    </dataValidation>
    <dataValidation type="list" allowBlank="1" showInputMessage="1" showErrorMessage="1" sqref="K59">
      <formula1>Likert_Labels</formula1>
    </dataValidation>
    <dataValidation type="list" allowBlank="1" showInputMessage="1" showErrorMessage="1" sqref="L59">
      <formula1>Likert_Labels</formula1>
    </dataValidation>
    <dataValidation type="list" allowBlank="1" showInputMessage="1" showErrorMessage="1" sqref="M59">
      <formula1>Likert_Labels</formula1>
    </dataValidation>
    <dataValidation type="list" allowBlank="1" showInputMessage="1" showErrorMessage="1" sqref="N59">
      <formula1>Likert_Labels</formula1>
    </dataValidation>
    <dataValidation type="list" allowBlank="1" showInputMessage="1" showErrorMessage="1" sqref="O59">
      <formula1>Likert_Labels</formula1>
    </dataValidation>
    <dataValidation type="list" allowBlank="1" showInputMessage="1" showErrorMessage="1" sqref="P59">
      <formula1>Likert_Labels</formula1>
    </dataValidation>
    <dataValidation type="list" allowBlank="1" showInputMessage="1" showErrorMessage="1" sqref="Q59">
      <formula1>Likert_Labels</formula1>
    </dataValidation>
    <dataValidation type="list" allowBlank="1" showInputMessage="1" showErrorMessage="1" sqref="R59">
      <formula1>Likert_Labels</formula1>
    </dataValidation>
    <dataValidation type="list" allowBlank="1" showInputMessage="1" showErrorMessage="1" sqref="C60">
      <formula1>Contexts</formula1>
    </dataValidation>
    <dataValidation type="list" allowBlank="1" showInputMessage="1" showErrorMessage="1" sqref="G60">
      <formula1>Likert_Labels</formula1>
    </dataValidation>
    <dataValidation type="list" allowBlank="1" showInputMessage="1" showErrorMessage="1" sqref="H60">
      <formula1>Likert_Labels</formula1>
    </dataValidation>
    <dataValidation type="list" allowBlank="1" showInputMessage="1" showErrorMessage="1" sqref="I60">
      <formula1>Likert_Labels</formula1>
    </dataValidation>
    <dataValidation type="list" allowBlank="1" showInputMessage="1" showErrorMessage="1" sqref="J60">
      <formula1>Likert_Labels</formula1>
    </dataValidation>
    <dataValidation type="list" allowBlank="1" showInputMessage="1" showErrorMessage="1" sqref="K60">
      <formula1>Likert_Labels</formula1>
    </dataValidation>
    <dataValidation type="list" allowBlank="1" showInputMessage="1" showErrorMessage="1" sqref="L60">
      <formula1>Likert_Labels</formula1>
    </dataValidation>
    <dataValidation type="list" allowBlank="1" showInputMessage="1" showErrorMessage="1" sqref="M60">
      <formula1>Likert_Labels</formula1>
    </dataValidation>
    <dataValidation type="list" allowBlank="1" showInputMessage="1" showErrorMessage="1" sqref="N60">
      <formula1>Likert_Labels</formula1>
    </dataValidation>
    <dataValidation type="list" allowBlank="1" showInputMessage="1" showErrorMessage="1" sqref="O60">
      <formula1>Likert_Labels</formula1>
    </dataValidation>
    <dataValidation type="list" allowBlank="1" showInputMessage="1" showErrorMessage="1" sqref="P60">
      <formula1>Likert_Labels</formula1>
    </dataValidation>
    <dataValidation type="list" allowBlank="1" showInputMessage="1" showErrorMessage="1" sqref="Q60">
      <formula1>Likert_Labels</formula1>
    </dataValidation>
    <dataValidation type="list" allowBlank="1" showInputMessage="1" showErrorMessage="1" sqref="R60">
      <formula1>Likert_Labels</formula1>
    </dataValidation>
    <dataValidation type="list" allowBlank="1" showInputMessage="1" showErrorMessage="1" sqref="C61">
      <formula1>Contexts</formula1>
    </dataValidation>
    <dataValidation type="list" allowBlank="1" showInputMessage="1" showErrorMessage="1" sqref="G61">
      <formula1>Likert_Labels</formula1>
    </dataValidation>
    <dataValidation type="list" allowBlank="1" showInputMessage="1" showErrorMessage="1" sqref="H61">
      <formula1>Likert_Labels</formula1>
    </dataValidation>
    <dataValidation type="list" allowBlank="1" showInputMessage="1" showErrorMessage="1" sqref="I61">
      <formula1>Likert_Labels</formula1>
    </dataValidation>
    <dataValidation type="list" allowBlank="1" showInputMessage="1" showErrorMessage="1" sqref="J61">
      <formula1>Likert_Labels</formula1>
    </dataValidation>
    <dataValidation type="list" allowBlank="1" showInputMessage="1" showErrorMessage="1" sqref="K61">
      <formula1>Likert_Labels</formula1>
    </dataValidation>
    <dataValidation type="list" allowBlank="1" showInputMessage="1" showErrorMessage="1" sqref="L61">
      <formula1>Likert_Labels</formula1>
    </dataValidation>
    <dataValidation type="list" allowBlank="1" showInputMessage="1" showErrorMessage="1" sqref="M61">
      <formula1>Likert_Labels</formula1>
    </dataValidation>
    <dataValidation type="list" allowBlank="1" showInputMessage="1" showErrorMessage="1" sqref="N61">
      <formula1>Likert_Labels</formula1>
    </dataValidation>
    <dataValidation type="list" allowBlank="1" showInputMessage="1" showErrorMessage="1" sqref="O61">
      <formula1>Likert_Labels</formula1>
    </dataValidation>
    <dataValidation type="list" allowBlank="1" showInputMessage="1" showErrorMessage="1" sqref="P61">
      <formula1>Likert_Labels</formula1>
    </dataValidation>
    <dataValidation type="list" allowBlank="1" showInputMessage="1" showErrorMessage="1" sqref="Q61">
      <formula1>Likert_Labels</formula1>
    </dataValidation>
    <dataValidation type="list" allowBlank="1" showInputMessage="1" showErrorMessage="1" sqref="R61">
      <formula1>Likert_Labels</formula1>
    </dataValidation>
    <dataValidation type="list" allowBlank="1" showInputMessage="1" showErrorMessage="1" sqref="C62">
      <formula1>Contexts</formula1>
    </dataValidation>
    <dataValidation type="list" allowBlank="1" showInputMessage="1" showErrorMessage="1" sqref="G62">
      <formula1>Likert_Labels</formula1>
    </dataValidation>
    <dataValidation type="list" allowBlank="1" showInputMessage="1" showErrorMessage="1" sqref="H62">
      <formula1>Likert_Labels</formula1>
    </dataValidation>
    <dataValidation type="list" allowBlank="1" showInputMessage="1" showErrorMessage="1" sqref="I62">
      <formula1>Likert_Labels</formula1>
    </dataValidation>
    <dataValidation type="list" allowBlank="1" showInputMessage="1" showErrorMessage="1" sqref="J62">
      <formula1>Likert_Labels</formula1>
    </dataValidation>
    <dataValidation type="list" allowBlank="1" showInputMessage="1" showErrorMessage="1" sqref="K62">
      <formula1>Likert_Labels</formula1>
    </dataValidation>
    <dataValidation type="list" allowBlank="1" showInputMessage="1" showErrorMessage="1" sqref="L62">
      <formula1>Likert_Labels</formula1>
    </dataValidation>
    <dataValidation type="list" allowBlank="1" showInputMessage="1" showErrorMessage="1" sqref="M62">
      <formula1>Likert_Labels</formula1>
    </dataValidation>
    <dataValidation type="list" allowBlank="1" showInputMessage="1" showErrorMessage="1" sqref="N62">
      <formula1>Likert_Labels</formula1>
    </dataValidation>
    <dataValidation type="list" allowBlank="1" showInputMessage="1" showErrorMessage="1" sqref="O62">
      <formula1>Likert_Labels</formula1>
    </dataValidation>
    <dataValidation type="list" allowBlank="1" showInputMessage="1" showErrorMessage="1" sqref="P62">
      <formula1>Likert_Labels</formula1>
    </dataValidation>
    <dataValidation type="list" allowBlank="1" showInputMessage="1" showErrorMessage="1" sqref="Q62">
      <formula1>Likert_Labels</formula1>
    </dataValidation>
    <dataValidation type="list" allowBlank="1" showInputMessage="1" showErrorMessage="1" sqref="R62">
      <formula1>Likert_Labels</formula1>
    </dataValidation>
    <dataValidation type="list" allowBlank="1" showInputMessage="1" showErrorMessage="1" sqref="C63">
      <formula1>Contexts</formula1>
    </dataValidation>
    <dataValidation type="list" allowBlank="1" showInputMessage="1" showErrorMessage="1" sqref="G63">
      <formula1>Likert_Labels</formula1>
    </dataValidation>
    <dataValidation type="list" allowBlank="1" showInputMessage="1" showErrorMessage="1" sqref="H63">
      <formula1>Likert_Labels</formula1>
    </dataValidation>
    <dataValidation type="list" allowBlank="1" showInputMessage="1" showErrorMessage="1" sqref="I63">
      <formula1>Likert_Labels</formula1>
    </dataValidation>
    <dataValidation type="list" allowBlank="1" showInputMessage="1" showErrorMessage="1" sqref="J63">
      <formula1>Likert_Labels</formula1>
    </dataValidation>
    <dataValidation type="list" allowBlank="1" showInputMessage="1" showErrorMessage="1" sqref="K63">
      <formula1>Likert_Labels</formula1>
    </dataValidation>
    <dataValidation type="list" allowBlank="1" showInputMessage="1" showErrorMessage="1" sqref="L63">
      <formula1>Likert_Labels</formula1>
    </dataValidation>
    <dataValidation type="list" allowBlank="1" showInputMessage="1" showErrorMessage="1" sqref="M63">
      <formula1>Likert_Labels</formula1>
    </dataValidation>
    <dataValidation type="list" allowBlank="1" showInputMessage="1" showErrorMessage="1" sqref="N63">
      <formula1>Likert_Labels</formula1>
    </dataValidation>
    <dataValidation type="list" allowBlank="1" showInputMessage="1" showErrorMessage="1" sqref="O63">
      <formula1>Likert_Labels</formula1>
    </dataValidation>
    <dataValidation type="list" allowBlank="1" showInputMessage="1" showErrorMessage="1" sqref="P63">
      <formula1>Likert_Labels</formula1>
    </dataValidation>
    <dataValidation type="list" allowBlank="1" showInputMessage="1" showErrorMessage="1" sqref="Q63">
      <formula1>Likert_Labels</formula1>
    </dataValidation>
    <dataValidation type="list" allowBlank="1" showInputMessage="1" showErrorMessage="1" sqref="R63">
      <formula1>Likert_Labels</formula1>
    </dataValidation>
    <dataValidation type="list" allowBlank="1" showInputMessage="1" showErrorMessage="1" sqref="C64">
      <formula1>Contexts</formula1>
    </dataValidation>
    <dataValidation type="list" allowBlank="1" showInputMessage="1" showErrorMessage="1" sqref="G64">
      <formula1>Likert_Labels</formula1>
    </dataValidation>
    <dataValidation type="list" allowBlank="1" showInputMessage="1" showErrorMessage="1" sqref="H64">
      <formula1>Likert_Labels</formula1>
    </dataValidation>
    <dataValidation type="list" allowBlank="1" showInputMessage="1" showErrorMessage="1" sqref="I64">
      <formula1>Likert_Labels</formula1>
    </dataValidation>
    <dataValidation type="list" allowBlank="1" showInputMessage="1" showErrorMessage="1" sqref="J64">
      <formula1>Likert_Labels</formula1>
    </dataValidation>
    <dataValidation type="list" allowBlank="1" showInputMessage="1" showErrorMessage="1" sqref="K64">
      <formula1>Likert_Labels</formula1>
    </dataValidation>
    <dataValidation type="list" allowBlank="1" showInputMessage="1" showErrorMessage="1" sqref="L64">
      <formula1>Likert_Labels</formula1>
    </dataValidation>
    <dataValidation type="list" allowBlank="1" showInputMessage="1" showErrorMessage="1" sqref="M64">
      <formula1>Likert_Labels</formula1>
    </dataValidation>
    <dataValidation type="list" allowBlank="1" showInputMessage="1" showErrorMessage="1" sqref="N64">
      <formula1>Likert_Labels</formula1>
    </dataValidation>
    <dataValidation type="list" allowBlank="1" showInputMessage="1" showErrorMessage="1" sqref="O64">
      <formula1>Likert_Labels</formula1>
    </dataValidation>
    <dataValidation type="list" allowBlank="1" showInputMessage="1" showErrorMessage="1" sqref="P64">
      <formula1>Likert_Labels</formula1>
    </dataValidation>
    <dataValidation type="list" allowBlank="1" showInputMessage="1" showErrorMessage="1" sqref="Q64">
      <formula1>Likert_Labels</formula1>
    </dataValidation>
    <dataValidation type="list" allowBlank="1" showInputMessage="1" showErrorMessage="1" sqref="R64">
      <formula1>Likert_Labels</formula1>
    </dataValidation>
    <dataValidation type="list" allowBlank="1" showInputMessage="1" showErrorMessage="1" sqref="C65">
      <formula1>Contexts</formula1>
    </dataValidation>
    <dataValidation type="list" allowBlank="1" showInputMessage="1" showErrorMessage="1" sqref="G65">
      <formula1>Likert_Labels</formula1>
    </dataValidation>
    <dataValidation type="list" allowBlank="1" showInputMessage="1" showErrorMessage="1" sqref="H65">
      <formula1>Likert_Labels</formula1>
    </dataValidation>
    <dataValidation type="list" allowBlank="1" showInputMessage="1" showErrorMessage="1" sqref="I65">
      <formula1>Likert_Labels</formula1>
    </dataValidation>
    <dataValidation type="list" allowBlank="1" showInputMessage="1" showErrorMessage="1" sqref="J65">
      <formula1>Likert_Labels</formula1>
    </dataValidation>
    <dataValidation type="list" allowBlank="1" showInputMessage="1" showErrorMessage="1" sqref="K65">
      <formula1>Likert_Labels</formula1>
    </dataValidation>
    <dataValidation type="list" allowBlank="1" showInputMessage="1" showErrorMessage="1" sqref="L65">
      <formula1>Likert_Labels</formula1>
    </dataValidation>
    <dataValidation type="list" allowBlank="1" showInputMessage="1" showErrorMessage="1" sqref="M65">
      <formula1>Likert_Labels</formula1>
    </dataValidation>
    <dataValidation type="list" allowBlank="1" showInputMessage="1" showErrorMessage="1" sqref="N65">
      <formula1>Likert_Labels</formula1>
    </dataValidation>
    <dataValidation type="list" allowBlank="1" showInputMessage="1" showErrorMessage="1" sqref="O65">
      <formula1>Likert_Labels</formula1>
    </dataValidation>
    <dataValidation type="list" allowBlank="1" showInputMessage="1" showErrorMessage="1" sqref="P65">
      <formula1>Likert_Labels</formula1>
    </dataValidation>
    <dataValidation type="list" allowBlank="1" showInputMessage="1" showErrorMessage="1" sqref="Q65">
      <formula1>Likert_Labels</formula1>
    </dataValidation>
    <dataValidation type="list" allowBlank="1" showInputMessage="1" showErrorMessage="1" sqref="R65">
      <formula1>Likert_Labels</formula1>
    </dataValidation>
    <dataValidation type="list" allowBlank="1" showInputMessage="1" showErrorMessage="1" sqref="C66">
      <formula1>Contexts</formula1>
    </dataValidation>
    <dataValidation type="list" allowBlank="1" showInputMessage="1" showErrorMessage="1" sqref="G66">
      <formula1>Likert_Labels</formula1>
    </dataValidation>
    <dataValidation type="list" allowBlank="1" showInputMessage="1" showErrorMessage="1" sqref="H66">
      <formula1>Likert_Labels</formula1>
    </dataValidation>
    <dataValidation type="list" allowBlank="1" showInputMessage="1" showErrorMessage="1" sqref="I66">
      <formula1>Likert_Labels</formula1>
    </dataValidation>
    <dataValidation type="list" allowBlank="1" showInputMessage="1" showErrorMessage="1" sqref="J66">
      <formula1>Likert_Labels</formula1>
    </dataValidation>
    <dataValidation type="list" allowBlank="1" showInputMessage="1" showErrorMessage="1" sqref="K66">
      <formula1>Likert_Labels</formula1>
    </dataValidation>
    <dataValidation type="list" allowBlank="1" showInputMessage="1" showErrorMessage="1" sqref="L66">
      <formula1>Likert_Labels</formula1>
    </dataValidation>
    <dataValidation type="list" allowBlank="1" showInputMessage="1" showErrorMessage="1" sqref="M66">
      <formula1>Likert_Labels</formula1>
    </dataValidation>
    <dataValidation type="list" allowBlank="1" showInputMessage="1" showErrorMessage="1" sqref="N66">
      <formula1>Likert_Labels</formula1>
    </dataValidation>
    <dataValidation type="list" allowBlank="1" showInputMessage="1" showErrorMessage="1" sqref="O66">
      <formula1>Likert_Labels</formula1>
    </dataValidation>
    <dataValidation type="list" allowBlank="1" showInputMessage="1" showErrorMessage="1" sqref="P66">
      <formula1>Likert_Labels</formula1>
    </dataValidation>
    <dataValidation type="list" allowBlank="1" showInputMessage="1" showErrorMessage="1" sqref="Q66">
      <formula1>Likert_Labels</formula1>
    </dataValidation>
    <dataValidation type="list" allowBlank="1" showInputMessage="1" showErrorMessage="1" sqref="R66">
      <formula1>Likert_Labels</formula1>
    </dataValidation>
    <dataValidation type="list" allowBlank="1" showInputMessage="1" showErrorMessage="1" sqref="C67">
      <formula1>Contexts</formula1>
    </dataValidation>
    <dataValidation type="list" allowBlank="1" showInputMessage="1" showErrorMessage="1" sqref="G67">
      <formula1>Likert_Labels</formula1>
    </dataValidation>
    <dataValidation type="list" allowBlank="1" showInputMessage="1" showErrorMessage="1" sqref="H67">
      <formula1>Likert_Labels</formula1>
    </dataValidation>
    <dataValidation type="list" allowBlank="1" showInputMessage="1" showErrorMessage="1" sqref="I67">
      <formula1>Likert_Labels</formula1>
    </dataValidation>
    <dataValidation type="list" allowBlank="1" showInputMessage="1" showErrorMessage="1" sqref="J67">
      <formula1>Likert_Labels</formula1>
    </dataValidation>
    <dataValidation type="list" allowBlank="1" showInputMessage="1" showErrorMessage="1" sqref="K67">
      <formula1>Likert_Labels</formula1>
    </dataValidation>
    <dataValidation type="list" allowBlank="1" showInputMessage="1" showErrorMessage="1" sqref="L67">
      <formula1>Likert_Labels</formula1>
    </dataValidation>
    <dataValidation type="list" allowBlank="1" showInputMessage="1" showErrorMessage="1" sqref="M67">
      <formula1>Likert_Labels</formula1>
    </dataValidation>
    <dataValidation type="list" allowBlank="1" showInputMessage="1" showErrorMessage="1" sqref="N67">
      <formula1>Likert_Labels</formula1>
    </dataValidation>
    <dataValidation type="list" allowBlank="1" showInputMessage="1" showErrorMessage="1" sqref="O67">
      <formula1>Likert_Labels</formula1>
    </dataValidation>
    <dataValidation type="list" allowBlank="1" showInputMessage="1" showErrorMessage="1" sqref="P67">
      <formula1>Likert_Labels</formula1>
    </dataValidation>
    <dataValidation type="list" allowBlank="1" showInputMessage="1" showErrorMessage="1" sqref="Q67">
      <formula1>Likert_Labels</formula1>
    </dataValidation>
    <dataValidation type="list" allowBlank="1" showInputMessage="1" showErrorMessage="1" sqref="R67">
      <formula1>Likert_Labels</formula1>
    </dataValidation>
    <dataValidation type="list" allowBlank="1" showInputMessage="1" showErrorMessage="1" sqref="C68">
      <formula1>Contexts</formula1>
    </dataValidation>
    <dataValidation type="list" allowBlank="1" showInputMessage="1" showErrorMessage="1" sqref="G68">
      <formula1>Likert_Labels</formula1>
    </dataValidation>
    <dataValidation type="list" allowBlank="1" showInputMessage="1" showErrorMessage="1" sqref="H68">
      <formula1>Likert_Labels</formula1>
    </dataValidation>
    <dataValidation type="list" allowBlank="1" showInputMessage="1" showErrorMessage="1" sqref="I68">
      <formula1>Likert_Labels</formula1>
    </dataValidation>
    <dataValidation type="list" allowBlank="1" showInputMessage="1" showErrorMessage="1" sqref="J68">
      <formula1>Likert_Labels</formula1>
    </dataValidation>
    <dataValidation type="list" allowBlank="1" showInputMessage="1" showErrorMessage="1" sqref="K68">
      <formula1>Likert_Labels</formula1>
    </dataValidation>
    <dataValidation type="list" allowBlank="1" showInputMessage="1" showErrorMessage="1" sqref="L68">
      <formula1>Likert_Labels</formula1>
    </dataValidation>
    <dataValidation type="list" allowBlank="1" showInputMessage="1" showErrorMessage="1" sqref="M68">
      <formula1>Likert_Labels</formula1>
    </dataValidation>
    <dataValidation type="list" allowBlank="1" showInputMessage="1" showErrorMessage="1" sqref="N68">
      <formula1>Likert_Labels</formula1>
    </dataValidation>
    <dataValidation type="list" allowBlank="1" showInputMessage="1" showErrorMessage="1" sqref="O68">
      <formula1>Likert_Labels</formula1>
    </dataValidation>
    <dataValidation type="list" allowBlank="1" showInputMessage="1" showErrorMessage="1" sqref="P68">
      <formula1>Likert_Labels</formula1>
    </dataValidation>
    <dataValidation type="list" allowBlank="1" showInputMessage="1" showErrorMessage="1" sqref="Q68">
      <formula1>Likert_Labels</formula1>
    </dataValidation>
    <dataValidation type="list" allowBlank="1" showInputMessage="1" showErrorMessage="1" sqref="R68">
      <formula1>Likert_Labels</formula1>
    </dataValidation>
    <dataValidation type="list" allowBlank="1" showInputMessage="1" showErrorMessage="1" sqref="C69">
      <formula1>Contexts</formula1>
    </dataValidation>
    <dataValidation type="list" allowBlank="1" showInputMessage="1" showErrorMessage="1" sqref="G69">
      <formula1>Likert_Labels</formula1>
    </dataValidation>
    <dataValidation type="list" allowBlank="1" showInputMessage="1" showErrorMessage="1" sqref="H69">
      <formula1>Likert_Labels</formula1>
    </dataValidation>
    <dataValidation type="list" allowBlank="1" showInputMessage="1" showErrorMessage="1" sqref="I69">
      <formula1>Likert_Labels</formula1>
    </dataValidation>
    <dataValidation type="list" allowBlank="1" showInputMessage="1" showErrorMessage="1" sqref="J69">
      <formula1>Likert_Labels</formula1>
    </dataValidation>
    <dataValidation type="list" allowBlank="1" showInputMessage="1" showErrorMessage="1" sqref="K69">
      <formula1>Likert_Labels</formula1>
    </dataValidation>
    <dataValidation type="list" allowBlank="1" showInputMessage="1" showErrorMessage="1" sqref="L69">
      <formula1>Likert_Labels</formula1>
    </dataValidation>
    <dataValidation type="list" allowBlank="1" showInputMessage="1" showErrorMessage="1" sqref="M69">
      <formula1>Likert_Labels</formula1>
    </dataValidation>
    <dataValidation type="list" allowBlank="1" showInputMessage="1" showErrorMessage="1" sqref="N69">
      <formula1>Likert_Labels</formula1>
    </dataValidation>
    <dataValidation type="list" allowBlank="1" showInputMessage="1" showErrorMessage="1" sqref="O69">
      <formula1>Likert_Labels</formula1>
    </dataValidation>
    <dataValidation type="list" allowBlank="1" showInputMessage="1" showErrorMessage="1" sqref="P69">
      <formula1>Likert_Labels</formula1>
    </dataValidation>
    <dataValidation type="list" allowBlank="1" showInputMessage="1" showErrorMessage="1" sqref="Q69">
      <formula1>Likert_Labels</formula1>
    </dataValidation>
    <dataValidation type="list" allowBlank="1" showInputMessage="1" showErrorMessage="1" sqref="R69">
      <formula1>Likert_Labels</formula1>
    </dataValidation>
    <dataValidation type="list" allowBlank="1" showInputMessage="1" showErrorMessage="1" sqref="C70">
      <formula1>Contexts</formula1>
    </dataValidation>
    <dataValidation type="list" allowBlank="1" showInputMessage="1" showErrorMessage="1" sqref="G70">
      <formula1>Likert_Labels</formula1>
    </dataValidation>
    <dataValidation type="list" allowBlank="1" showInputMessage="1" showErrorMessage="1" sqref="H70">
      <formula1>Likert_Labels</formula1>
    </dataValidation>
    <dataValidation type="list" allowBlank="1" showInputMessage="1" showErrorMessage="1" sqref="I70">
      <formula1>Likert_Labels</formula1>
    </dataValidation>
    <dataValidation type="list" allowBlank="1" showInputMessage="1" showErrorMessage="1" sqref="J70">
      <formula1>Likert_Labels</formula1>
    </dataValidation>
    <dataValidation type="list" allowBlank="1" showInputMessage="1" showErrorMessage="1" sqref="K70">
      <formula1>Likert_Labels</formula1>
    </dataValidation>
    <dataValidation type="list" allowBlank="1" showInputMessage="1" showErrorMessage="1" sqref="L70">
      <formula1>Likert_Labels</formula1>
    </dataValidation>
    <dataValidation type="list" allowBlank="1" showInputMessage="1" showErrorMessage="1" sqref="M70">
      <formula1>Likert_Labels</formula1>
    </dataValidation>
    <dataValidation type="list" allowBlank="1" showInputMessage="1" showErrorMessage="1" sqref="N70">
      <formula1>Likert_Labels</formula1>
    </dataValidation>
    <dataValidation type="list" allowBlank="1" showInputMessage="1" showErrorMessage="1" sqref="O70">
      <formula1>Likert_Labels</formula1>
    </dataValidation>
    <dataValidation type="list" allowBlank="1" showInputMessage="1" showErrorMessage="1" sqref="P70">
      <formula1>Likert_Labels</formula1>
    </dataValidation>
    <dataValidation type="list" allowBlank="1" showInputMessage="1" showErrorMessage="1" sqref="Q70">
      <formula1>Likert_Labels</formula1>
    </dataValidation>
    <dataValidation type="list" allowBlank="1" showInputMessage="1" showErrorMessage="1" sqref="R70">
      <formula1>Likert_Labels</formula1>
    </dataValidation>
    <dataValidation type="list" allowBlank="1" showInputMessage="1" showErrorMessage="1" sqref="C71">
      <formula1>Contexts</formula1>
    </dataValidation>
    <dataValidation type="list" allowBlank="1" showInputMessage="1" showErrorMessage="1" sqref="G71">
      <formula1>Likert_Labels</formula1>
    </dataValidation>
    <dataValidation type="list" allowBlank="1" showInputMessage="1" showErrorMessage="1" sqref="H71">
      <formula1>Likert_Labels</formula1>
    </dataValidation>
    <dataValidation type="list" allowBlank="1" showInputMessage="1" showErrorMessage="1" sqref="I71">
      <formula1>Likert_Labels</formula1>
    </dataValidation>
    <dataValidation type="list" allowBlank="1" showInputMessage="1" showErrorMessage="1" sqref="J71">
      <formula1>Likert_Labels</formula1>
    </dataValidation>
    <dataValidation type="list" allowBlank="1" showInputMessage="1" showErrorMessage="1" sqref="K71">
      <formula1>Likert_Labels</formula1>
    </dataValidation>
    <dataValidation type="list" allowBlank="1" showInputMessage="1" showErrorMessage="1" sqref="L71">
      <formula1>Likert_Labels</formula1>
    </dataValidation>
    <dataValidation type="list" allowBlank="1" showInputMessage="1" showErrorMessage="1" sqref="M71">
      <formula1>Likert_Labels</formula1>
    </dataValidation>
    <dataValidation type="list" allowBlank="1" showInputMessage="1" showErrorMessage="1" sqref="N71">
      <formula1>Likert_Labels</formula1>
    </dataValidation>
    <dataValidation type="list" allowBlank="1" showInputMessage="1" showErrorMessage="1" sqref="O71">
      <formula1>Likert_Labels</formula1>
    </dataValidation>
    <dataValidation type="list" allowBlank="1" showInputMessage="1" showErrorMessage="1" sqref="P71">
      <formula1>Likert_Labels</formula1>
    </dataValidation>
    <dataValidation type="list" allowBlank="1" showInputMessage="1" showErrorMessage="1" sqref="Q71">
      <formula1>Likert_Labels</formula1>
    </dataValidation>
    <dataValidation type="list" allowBlank="1" showInputMessage="1" showErrorMessage="1" sqref="R71">
      <formula1>Likert_Labels</formula1>
    </dataValidation>
    <dataValidation type="list" allowBlank="1" showInputMessage="1" showErrorMessage="1" sqref="C72">
      <formula1>Contexts</formula1>
    </dataValidation>
    <dataValidation type="list" allowBlank="1" showInputMessage="1" showErrorMessage="1" sqref="G72">
      <formula1>Likert_Labels</formula1>
    </dataValidation>
    <dataValidation type="list" allowBlank="1" showInputMessage="1" showErrorMessage="1" sqref="H72">
      <formula1>Likert_Labels</formula1>
    </dataValidation>
    <dataValidation type="list" allowBlank="1" showInputMessage="1" showErrorMessage="1" sqref="I72">
      <formula1>Likert_Labels</formula1>
    </dataValidation>
    <dataValidation type="list" allowBlank="1" showInputMessage="1" showErrorMessage="1" sqref="J72">
      <formula1>Likert_Labels</formula1>
    </dataValidation>
    <dataValidation type="list" allowBlank="1" showInputMessage="1" showErrorMessage="1" sqref="K72">
      <formula1>Likert_Labels</formula1>
    </dataValidation>
    <dataValidation type="list" allowBlank="1" showInputMessage="1" showErrorMessage="1" sqref="L72">
      <formula1>Likert_Labels</formula1>
    </dataValidation>
    <dataValidation type="list" allowBlank="1" showInputMessage="1" showErrorMessage="1" sqref="M72">
      <formula1>Likert_Labels</formula1>
    </dataValidation>
    <dataValidation type="list" allowBlank="1" showInputMessage="1" showErrorMessage="1" sqref="N72">
      <formula1>Likert_Labels</formula1>
    </dataValidation>
    <dataValidation type="list" allowBlank="1" showInputMessage="1" showErrorMessage="1" sqref="O72">
      <formula1>Likert_Labels</formula1>
    </dataValidation>
    <dataValidation type="list" allowBlank="1" showInputMessage="1" showErrorMessage="1" sqref="P72">
      <formula1>Likert_Labels</formula1>
    </dataValidation>
    <dataValidation type="list" allowBlank="1" showInputMessage="1" showErrorMessage="1" sqref="Q72">
      <formula1>Likert_Labels</formula1>
    </dataValidation>
    <dataValidation type="list" allowBlank="1" showInputMessage="1" showErrorMessage="1" sqref="R72">
      <formula1>Likert_Labels</formula1>
    </dataValidation>
    <dataValidation type="list" allowBlank="1" showInputMessage="1" showErrorMessage="1" sqref="C73">
      <formula1>Contexts</formula1>
    </dataValidation>
    <dataValidation type="list" allowBlank="1" showInputMessage="1" showErrorMessage="1" sqref="G73">
      <formula1>Likert_Labels</formula1>
    </dataValidation>
    <dataValidation type="list" allowBlank="1" showInputMessage="1" showErrorMessage="1" sqref="H73">
      <formula1>Likert_Labels</formula1>
    </dataValidation>
    <dataValidation type="list" allowBlank="1" showInputMessage="1" showErrorMessage="1" sqref="I73">
      <formula1>Likert_Labels</formula1>
    </dataValidation>
    <dataValidation type="list" allowBlank="1" showInputMessage="1" showErrorMessage="1" sqref="J73">
      <formula1>Likert_Labels</formula1>
    </dataValidation>
    <dataValidation type="list" allowBlank="1" showInputMessage="1" showErrorMessage="1" sqref="K73">
      <formula1>Likert_Labels</formula1>
    </dataValidation>
    <dataValidation type="list" allowBlank="1" showInputMessage="1" showErrorMessage="1" sqref="L73">
      <formula1>Likert_Labels</formula1>
    </dataValidation>
    <dataValidation type="list" allowBlank="1" showInputMessage="1" showErrorMessage="1" sqref="M73">
      <formula1>Likert_Labels</formula1>
    </dataValidation>
    <dataValidation type="list" allowBlank="1" showInputMessage="1" showErrorMessage="1" sqref="N73">
      <formula1>Likert_Labels</formula1>
    </dataValidation>
    <dataValidation type="list" allowBlank="1" showInputMessage="1" showErrorMessage="1" sqref="O73">
      <formula1>Likert_Labels</formula1>
    </dataValidation>
    <dataValidation type="list" allowBlank="1" showInputMessage="1" showErrorMessage="1" sqref="P73">
      <formula1>Likert_Labels</formula1>
    </dataValidation>
    <dataValidation type="list" allowBlank="1" showInputMessage="1" showErrorMessage="1" sqref="Q73">
      <formula1>Likert_Labels</formula1>
    </dataValidation>
    <dataValidation type="list" allowBlank="1" showInputMessage="1" showErrorMessage="1" sqref="R73">
      <formula1>Likert_Labels</formula1>
    </dataValidation>
    <dataValidation type="list" allowBlank="1" showInputMessage="1" showErrorMessage="1" sqref="C74">
      <formula1>Contexts</formula1>
    </dataValidation>
    <dataValidation type="list" allowBlank="1" showInputMessage="1" showErrorMessage="1" sqref="G74">
      <formula1>Likert_Labels</formula1>
    </dataValidation>
    <dataValidation type="list" allowBlank="1" showInputMessage="1" showErrorMessage="1" sqref="H74">
      <formula1>Likert_Labels</formula1>
    </dataValidation>
    <dataValidation type="list" allowBlank="1" showInputMessage="1" showErrorMessage="1" sqref="I74">
      <formula1>Likert_Labels</formula1>
    </dataValidation>
    <dataValidation type="list" allowBlank="1" showInputMessage="1" showErrorMessage="1" sqref="J74">
      <formula1>Likert_Labels</formula1>
    </dataValidation>
    <dataValidation type="list" allowBlank="1" showInputMessage="1" showErrorMessage="1" sqref="K74">
      <formula1>Likert_Labels</formula1>
    </dataValidation>
    <dataValidation type="list" allowBlank="1" showInputMessage="1" showErrorMessage="1" sqref="L74">
      <formula1>Likert_Labels</formula1>
    </dataValidation>
    <dataValidation type="list" allowBlank="1" showInputMessage="1" showErrorMessage="1" sqref="M74">
      <formula1>Likert_Labels</formula1>
    </dataValidation>
    <dataValidation type="list" allowBlank="1" showInputMessage="1" showErrorMessage="1" sqref="N74">
      <formula1>Likert_Labels</formula1>
    </dataValidation>
    <dataValidation type="list" allowBlank="1" showInputMessage="1" showErrorMessage="1" sqref="O74">
      <formula1>Likert_Labels</formula1>
    </dataValidation>
    <dataValidation type="list" allowBlank="1" showInputMessage="1" showErrorMessage="1" sqref="P74">
      <formula1>Likert_Labels</formula1>
    </dataValidation>
    <dataValidation type="list" allowBlank="1" showInputMessage="1" showErrorMessage="1" sqref="Q74">
      <formula1>Likert_Labels</formula1>
    </dataValidation>
    <dataValidation type="list" allowBlank="1" showInputMessage="1" showErrorMessage="1" sqref="R74">
      <formula1>Likert_Labels</formula1>
    </dataValidation>
    <dataValidation type="list" allowBlank="1" showInputMessage="1" showErrorMessage="1" sqref="C75">
      <formula1>Contexts</formula1>
    </dataValidation>
    <dataValidation type="list" allowBlank="1" showInputMessage="1" showErrorMessage="1" sqref="G75">
      <formula1>Likert_Labels</formula1>
    </dataValidation>
    <dataValidation type="list" allowBlank="1" showInputMessage="1" showErrorMessage="1" sqref="H75">
      <formula1>Likert_Labels</formula1>
    </dataValidation>
    <dataValidation type="list" allowBlank="1" showInputMessage="1" showErrorMessage="1" sqref="I75">
      <formula1>Likert_Labels</formula1>
    </dataValidation>
    <dataValidation type="list" allowBlank="1" showInputMessage="1" showErrorMessage="1" sqref="J75">
      <formula1>Likert_Labels</formula1>
    </dataValidation>
    <dataValidation type="list" allowBlank="1" showInputMessage="1" showErrorMessage="1" sqref="K75">
      <formula1>Likert_Labels</formula1>
    </dataValidation>
    <dataValidation type="list" allowBlank="1" showInputMessage="1" showErrorMessage="1" sqref="L75">
      <formula1>Likert_Labels</formula1>
    </dataValidation>
    <dataValidation type="list" allowBlank="1" showInputMessage="1" showErrorMessage="1" sqref="M75">
      <formula1>Likert_Labels</formula1>
    </dataValidation>
    <dataValidation type="list" allowBlank="1" showInputMessage="1" showErrorMessage="1" sqref="N75">
      <formula1>Likert_Labels</formula1>
    </dataValidation>
    <dataValidation type="list" allowBlank="1" showInputMessage="1" showErrorMessage="1" sqref="O75">
      <formula1>Likert_Labels</formula1>
    </dataValidation>
    <dataValidation type="list" allowBlank="1" showInputMessage="1" showErrorMessage="1" sqref="P75">
      <formula1>Likert_Labels</formula1>
    </dataValidation>
    <dataValidation type="list" allowBlank="1" showInputMessage="1" showErrorMessage="1" sqref="Q75">
      <formula1>Likert_Labels</formula1>
    </dataValidation>
    <dataValidation type="list" allowBlank="1" showInputMessage="1" showErrorMessage="1" sqref="R75">
      <formula1>Likert_Labels</formula1>
    </dataValidation>
    <dataValidation type="list" allowBlank="1" showInputMessage="1" showErrorMessage="1" sqref="C76">
      <formula1>Contexts</formula1>
    </dataValidation>
    <dataValidation type="list" allowBlank="1" showInputMessage="1" showErrorMessage="1" sqref="G76">
      <formula1>Likert_Labels</formula1>
    </dataValidation>
    <dataValidation type="list" allowBlank="1" showInputMessage="1" showErrorMessage="1" sqref="H76">
      <formula1>Likert_Labels</formula1>
    </dataValidation>
    <dataValidation type="list" allowBlank="1" showInputMessage="1" showErrorMessage="1" sqref="I76">
      <formula1>Likert_Labels</formula1>
    </dataValidation>
    <dataValidation type="list" allowBlank="1" showInputMessage="1" showErrorMessage="1" sqref="J76">
      <formula1>Likert_Labels</formula1>
    </dataValidation>
    <dataValidation type="list" allowBlank="1" showInputMessage="1" showErrorMessage="1" sqref="K76">
      <formula1>Likert_Labels</formula1>
    </dataValidation>
    <dataValidation type="list" allowBlank="1" showInputMessage="1" showErrorMessage="1" sqref="L76">
      <formula1>Likert_Labels</formula1>
    </dataValidation>
    <dataValidation type="list" allowBlank="1" showInputMessage="1" showErrorMessage="1" sqref="M76">
      <formula1>Likert_Labels</formula1>
    </dataValidation>
    <dataValidation type="list" allowBlank="1" showInputMessage="1" showErrorMessage="1" sqref="N76">
      <formula1>Likert_Labels</formula1>
    </dataValidation>
    <dataValidation type="list" allowBlank="1" showInputMessage="1" showErrorMessage="1" sqref="O76">
      <formula1>Likert_Labels</formula1>
    </dataValidation>
    <dataValidation type="list" allowBlank="1" showInputMessage="1" showErrorMessage="1" sqref="P76">
      <formula1>Likert_Labels</formula1>
    </dataValidation>
    <dataValidation type="list" allowBlank="1" showInputMessage="1" showErrorMessage="1" sqref="Q76">
      <formula1>Likert_Labels</formula1>
    </dataValidation>
    <dataValidation type="list" allowBlank="1" showInputMessage="1" showErrorMessage="1" sqref="R76">
      <formula1>Likert_Labels</formula1>
    </dataValidation>
    <dataValidation type="list" allowBlank="1" showInputMessage="1" showErrorMessage="1" sqref="C77">
      <formula1>Contexts</formula1>
    </dataValidation>
    <dataValidation type="list" allowBlank="1" showInputMessage="1" showErrorMessage="1" sqref="G77">
      <formula1>Likert_Labels</formula1>
    </dataValidation>
    <dataValidation type="list" allowBlank="1" showInputMessage="1" showErrorMessage="1" sqref="H77">
      <formula1>Likert_Labels</formula1>
    </dataValidation>
    <dataValidation type="list" allowBlank="1" showInputMessage="1" showErrorMessage="1" sqref="I77">
      <formula1>Likert_Labels</formula1>
    </dataValidation>
    <dataValidation type="list" allowBlank="1" showInputMessage="1" showErrorMessage="1" sqref="J77">
      <formula1>Likert_Labels</formula1>
    </dataValidation>
    <dataValidation type="list" allowBlank="1" showInputMessage="1" showErrorMessage="1" sqref="K77">
      <formula1>Likert_Labels</formula1>
    </dataValidation>
    <dataValidation type="list" allowBlank="1" showInputMessage="1" showErrorMessage="1" sqref="L77">
      <formula1>Likert_Labels</formula1>
    </dataValidation>
    <dataValidation type="list" allowBlank="1" showInputMessage="1" showErrorMessage="1" sqref="M77">
      <formula1>Likert_Labels</formula1>
    </dataValidation>
    <dataValidation type="list" allowBlank="1" showInputMessage="1" showErrorMessage="1" sqref="N77">
      <formula1>Likert_Labels</formula1>
    </dataValidation>
    <dataValidation type="list" allowBlank="1" showInputMessage="1" showErrorMessage="1" sqref="O77">
      <formula1>Likert_Labels</formula1>
    </dataValidation>
    <dataValidation type="list" allowBlank="1" showInputMessage="1" showErrorMessage="1" sqref="P77">
      <formula1>Likert_Labels</formula1>
    </dataValidation>
    <dataValidation type="list" allowBlank="1" showInputMessage="1" showErrorMessage="1" sqref="Q77">
      <formula1>Likert_Labels</formula1>
    </dataValidation>
    <dataValidation type="list" allowBlank="1" showInputMessage="1" showErrorMessage="1" sqref="R77">
      <formula1>Likert_Labels</formula1>
    </dataValidation>
    <dataValidation type="list" allowBlank="1" showInputMessage="1" showErrorMessage="1" sqref="C78">
      <formula1>Contexts</formula1>
    </dataValidation>
    <dataValidation type="list" allowBlank="1" showInputMessage="1" showErrorMessage="1" sqref="G78">
      <formula1>Likert_Labels</formula1>
    </dataValidation>
    <dataValidation type="list" allowBlank="1" showInputMessage="1" showErrorMessage="1" sqref="H78">
      <formula1>Likert_Labels</formula1>
    </dataValidation>
    <dataValidation type="list" allowBlank="1" showInputMessage="1" showErrorMessage="1" sqref="I78">
      <formula1>Likert_Labels</formula1>
    </dataValidation>
    <dataValidation type="list" allowBlank="1" showInputMessage="1" showErrorMessage="1" sqref="J78">
      <formula1>Likert_Labels</formula1>
    </dataValidation>
    <dataValidation type="list" allowBlank="1" showInputMessage="1" showErrorMessage="1" sqref="K78">
      <formula1>Likert_Labels</formula1>
    </dataValidation>
    <dataValidation type="list" allowBlank="1" showInputMessage="1" showErrorMessage="1" sqref="L78">
      <formula1>Likert_Labels</formula1>
    </dataValidation>
    <dataValidation type="list" allowBlank="1" showInputMessage="1" showErrorMessage="1" sqref="M78">
      <formula1>Likert_Labels</formula1>
    </dataValidation>
    <dataValidation type="list" allowBlank="1" showInputMessage="1" showErrorMessage="1" sqref="N78">
      <formula1>Likert_Labels</formula1>
    </dataValidation>
    <dataValidation type="list" allowBlank="1" showInputMessage="1" showErrorMessage="1" sqref="O78">
      <formula1>Likert_Labels</formula1>
    </dataValidation>
    <dataValidation type="list" allowBlank="1" showInputMessage="1" showErrorMessage="1" sqref="P78">
      <formula1>Likert_Labels</formula1>
    </dataValidation>
    <dataValidation type="list" allowBlank="1" showInputMessage="1" showErrorMessage="1" sqref="Q78">
      <formula1>Likert_Labels</formula1>
    </dataValidation>
    <dataValidation type="list" allowBlank="1" showInputMessage="1" showErrorMessage="1" sqref="R78">
      <formula1>Likert_Labels</formula1>
    </dataValidation>
    <dataValidation type="list" allowBlank="1" showInputMessage="1" showErrorMessage="1" sqref="C79">
      <formula1>Contexts</formula1>
    </dataValidation>
    <dataValidation type="list" allowBlank="1" showInputMessage="1" showErrorMessage="1" sqref="G79">
      <formula1>Likert_Labels</formula1>
    </dataValidation>
    <dataValidation type="list" allowBlank="1" showInputMessage="1" showErrorMessage="1" sqref="H79">
      <formula1>Likert_Labels</formula1>
    </dataValidation>
    <dataValidation type="list" allowBlank="1" showInputMessage="1" showErrorMessage="1" sqref="I79">
      <formula1>Likert_Labels</formula1>
    </dataValidation>
    <dataValidation type="list" allowBlank="1" showInputMessage="1" showErrorMessage="1" sqref="J79">
      <formula1>Likert_Labels</formula1>
    </dataValidation>
    <dataValidation type="list" allowBlank="1" showInputMessage="1" showErrorMessage="1" sqref="K79">
      <formula1>Likert_Labels</formula1>
    </dataValidation>
    <dataValidation type="list" allowBlank="1" showInputMessage="1" showErrorMessage="1" sqref="L79">
      <formula1>Likert_Labels</formula1>
    </dataValidation>
    <dataValidation type="list" allowBlank="1" showInputMessage="1" showErrorMessage="1" sqref="M79">
      <formula1>Likert_Labels</formula1>
    </dataValidation>
    <dataValidation type="list" allowBlank="1" showInputMessage="1" showErrorMessage="1" sqref="N79">
      <formula1>Likert_Labels</formula1>
    </dataValidation>
    <dataValidation type="list" allowBlank="1" showInputMessage="1" showErrorMessage="1" sqref="O79">
      <formula1>Likert_Labels</formula1>
    </dataValidation>
    <dataValidation type="list" allowBlank="1" showInputMessage="1" showErrorMessage="1" sqref="P79">
      <formula1>Likert_Labels</formula1>
    </dataValidation>
    <dataValidation type="list" allowBlank="1" showInputMessage="1" showErrorMessage="1" sqref="Q79">
      <formula1>Likert_Labels</formula1>
    </dataValidation>
    <dataValidation type="list" allowBlank="1" showInputMessage="1" showErrorMessage="1" sqref="R79">
      <formula1>Likert_Labels</formula1>
    </dataValidation>
    <dataValidation type="list" allowBlank="1" showInputMessage="1" showErrorMessage="1" sqref="C80">
      <formula1>Contexts</formula1>
    </dataValidation>
    <dataValidation type="list" allowBlank="1" showInputMessage="1" showErrorMessage="1" sqref="G80">
      <formula1>Likert_Labels</formula1>
    </dataValidation>
    <dataValidation type="list" allowBlank="1" showInputMessage="1" showErrorMessage="1" sqref="H80">
      <formula1>Likert_Labels</formula1>
    </dataValidation>
    <dataValidation type="list" allowBlank="1" showInputMessage="1" showErrorMessage="1" sqref="I80">
      <formula1>Likert_Labels</formula1>
    </dataValidation>
    <dataValidation type="list" allowBlank="1" showInputMessage="1" showErrorMessage="1" sqref="J80">
      <formula1>Likert_Labels</formula1>
    </dataValidation>
    <dataValidation type="list" allowBlank="1" showInputMessage="1" showErrorMessage="1" sqref="K80">
      <formula1>Likert_Labels</formula1>
    </dataValidation>
    <dataValidation type="list" allowBlank="1" showInputMessage="1" showErrorMessage="1" sqref="L80">
      <formula1>Likert_Labels</formula1>
    </dataValidation>
    <dataValidation type="list" allowBlank="1" showInputMessage="1" showErrorMessage="1" sqref="M80">
      <formula1>Likert_Labels</formula1>
    </dataValidation>
    <dataValidation type="list" allowBlank="1" showInputMessage="1" showErrorMessage="1" sqref="N80">
      <formula1>Likert_Labels</formula1>
    </dataValidation>
    <dataValidation type="list" allowBlank="1" showInputMessage="1" showErrorMessage="1" sqref="O80">
      <formula1>Likert_Labels</formula1>
    </dataValidation>
    <dataValidation type="list" allowBlank="1" showInputMessage="1" showErrorMessage="1" sqref="P80">
      <formula1>Likert_Labels</formula1>
    </dataValidation>
    <dataValidation type="list" allowBlank="1" showInputMessage="1" showErrorMessage="1" sqref="Q80">
      <formula1>Likert_Labels</formula1>
    </dataValidation>
    <dataValidation type="list" allowBlank="1" showInputMessage="1" showErrorMessage="1" sqref="R80">
      <formula1>Likert_Labels</formula1>
    </dataValidation>
    <dataValidation type="list" allowBlank="1" showInputMessage="1" showErrorMessage="1" sqref="C81">
      <formula1>Contexts</formula1>
    </dataValidation>
    <dataValidation type="list" allowBlank="1" showInputMessage="1" showErrorMessage="1" sqref="G81">
      <formula1>Likert_Labels</formula1>
    </dataValidation>
    <dataValidation type="list" allowBlank="1" showInputMessage="1" showErrorMessage="1" sqref="H81">
      <formula1>Likert_Labels</formula1>
    </dataValidation>
    <dataValidation type="list" allowBlank="1" showInputMessage="1" showErrorMessage="1" sqref="I81">
      <formula1>Likert_Labels</formula1>
    </dataValidation>
    <dataValidation type="list" allowBlank="1" showInputMessage="1" showErrorMessage="1" sqref="J81">
      <formula1>Likert_Labels</formula1>
    </dataValidation>
    <dataValidation type="list" allowBlank="1" showInputMessage="1" showErrorMessage="1" sqref="K81">
      <formula1>Likert_Labels</formula1>
    </dataValidation>
    <dataValidation type="list" allowBlank="1" showInputMessage="1" showErrorMessage="1" sqref="L81">
      <formula1>Likert_Labels</formula1>
    </dataValidation>
    <dataValidation type="list" allowBlank="1" showInputMessage="1" showErrorMessage="1" sqref="M81">
      <formula1>Likert_Labels</formula1>
    </dataValidation>
    <dataValidation type="list" allowBlank="1" showInputMessage="1" showErrorMessage="1" sqref="N81">
      <formula1>Likert_Labels</formula1>
    </dataValidation>
    <dataValidation type="list" allowBlank="1" showInputMessage="1" showErrorMessage="1" sqref="O81">
      <formula1>Likert_Labels</formula1>
    </dataValidation>
    <dataValidation type="list" allowBlank="1" showInputMessage="1" showErrorMessage="1" sqref="P81">
      <formula1>Likert_Labels</formula1>
    </dataValidation>
    <dataValidation type="list" allowBlank="1" showInputMessage="1" showErrorMessage="1" sqref="Q81">
      <formula1>Likert_Labels</formula1>
    </dataValidation>
    <dataValidation type="list" allowBlank="1" showInputMessage="1" showErrorMessage="1" sqref="R81">
      <formula1>Likert_Labels</formula1>
    </dataValidation>
    <dataValidation type="list" allowBlank="1" showInputMessage="1" showErrorMessage="1" sqref="C82">
      <formula1>Contexts</formula1>
    </dataValidation>
    <dataValidation type="list" allowBlank="1" showInputMessage="1" showErrorMessage="1" sqref="G82">
      <formula1>Likert_Labels</formula1>
    </dataValidation>
    <dataValidation type="list" allowBlank="1" showInputMessage="1" showErrorMessage="1" sqref="H82">
      <formula1>Likert_Labels</formula1>
    </dataValidation>
    <dataValidation type="list" allowBlank="1" showInputMessage="1" showErrorMessage="1" sqref="I82">
      <formula1>Likert_Labels</formula1>
    </dataValidation>
    <dataValidation type="list" allowBlank="1" showInputMessage="1" showErrorMessage="1" sqref="J82">
      <formula1>Likert_Labels</formula1>
    </dataValidation>
    <dataValidation type="list" allowBlank="1" showInputMessage="1" showErrorMessage="1" sqref="K82">
      <formula1>Likert_Labels</formula1>
    </dataValidation>
    <dataValidation type="list" allowBlank="1" showInputMessage="1" showErrorMessage="1" sqref="L82">
      <formula1>Likert_Labels</formula1>
    </dataValidation>
    <dataValidation type="list" allowBlank="1" showInputMessage="1" showErrorMessage="1" sqref="M82">
      <formula1>Likert_Labels</formula1>
    </dataValidation>
    <dataValidation type="list" allowBlank="1" showInputMessage="1" showErrorMessage="1" sqref="N82">
      <formula1>Likert_Labels</formula1>
    </dataValidation>
    <dataValidation type="list" allowBlank="1" showInputMessage="1" showErrorMessage="1" sqref="O82">
      <formula1>Likert_Labels</formula1>
    </dataValidation>
    <dataValidation type="list" allowBlank="1" showInputMessage="1" showErrorMessage="1" sqref="P82">
      <formula1>Likert_Labels</formula1>
    </dataValidation>
    <dataValidation type="list" allowBlank="1" showInputMessage="1" showErrorMessage="1" sqref="Q82">
      <formula1>Likert_Labels</formula1>
    </dataValidation>
    <dataValidation type="list" allowBlank="1" showInputMessage="1" showErrorMessage="1" sqref="R82">
      <formula1>Likert_Labels</formula1>
    </dataValidation>
    <dataValidation type="list" allowBlank="1" showInputMessage="1" showErrorMessage="1" sqref="C83">
      <formula1>Contexts</formula1>
    </dataValidation>
    <dataValidation type="list" allowBlank="1" showInputMessage="1" showErrorMessage="1" sqref="G83">
      <formula1>Likert_Labels</formula1>
    </dataValidation>
    <dataValidation type="list" allowBlank="1" showInputMessage="1" showErrorMessage="1" sqref="H83">
      <formula1>Likert_Labels</formula1>
    </dataValidation>
    <dataValidation type="list" allowBlank="1" showInputMessage="1" showErrorMessage="1" sqref="I83">
      <formula1>Likert_Labels</formula1>
    </dataValidation>
    <dataValidation type="list" allowBlank="1" showInputMessage="1" showErrorMessage="1" sqref="J83">
      <formula1>Likert_Labels</formula1>
    </dataValidation>
    <dataValidation type="list" allowBlank="1" showInputMessage="1" showErrorMessage="1" sqref="K83">
      <formula1>Likert_Labels</formula1>
    </dataValidation>
    <dataValidation type="list" allowBlank="1" showInputMessage="1" showErrorMessage="1" sqref="L83">
      <formula1>Likert_Labels</formula1>
    </dataValidation>
    <dataValidation type="list" allowBlank="1" showInputMessage="1" showErrorMessage="1" sqref="M83">
      <formula1>Likert_Labels</formula1>
    </dataValidation>
    <dataValidation type="list" allowBlank="1" showInputMessage="1" showErrorMessage="1" sqref="N83">
      <formula1>Likert_Labels</formula1>
    </dataValidation>
    <dataValidation type="list" allowBlank="1" showInputMessage="1" showErrorMessage="1" sqref="O83">
      <formula1>Likert_Labels</formula1>
    </dataValidation>
    <dataValidation type="list" allowBlank="1" showInputMessage="1" showErrorMessage="1" sqref="P83">
      <formula1>Likert_Labels</formula1>
    </dataValidation>
    <dataValidation type="list" allowBlank="1" showInputMessage="1" showErrorMessage="1" sqref="Q83">
      <formula1>Likert_Labels</formula1>
    </dataValidation>
    <dataValidation type="list" allowBlank="1" showInputMessage="1" showErrorMessage="1" sqref="R83">
      <formula1>Likert_Labels</formula1>
    </dataValidation>
    <dataValidation type="list" allowBlank="1" showInputMessage="1" showErrorMessage="1" sqref="C84">
      <formula1>Contexts</formula1>
    </dataValidation>
    <dataValidation type="list" allowBlank="1" showInputMessage="1" showErrorMessage="1" sqref="G84">
      <formula1>Likert_Labels</formula1>
    </dataValidation>
    <dataValidation type="list" allowBlank="1" showInputMessage="1" showErrorMessage="1" sqref="H84">
      <formula1>Likert_Labels</formula1>
    </dataValidation>
    <dataValidation type="list" allowBlank="1" showInputMessage="1" showErrorMessage="1" sqref="I84">
      <formula1>Likert_Labels</formula1>
    </dataValidation>
    <dataValidation type="list" allowBlank="1" showInputMessage="1" showErrorMessage="1" sqref="J84">
      <formula1>Likert_Labels</formula1>
    </dataValidation>
    <dataValidation type="list" allowBlank="1" showInputMessage="1" showErrorMessage="1" sqref="K84">
      <formula1>Likert_Labels</formula1>
    </dataValidation>
    <dataValidation type="list" allowBlank="1" showInputMessage="1" showErrorMessage="1" sqref="L84">
      <formula1>Likert_Labels</formula1>
    </dataValidation>
    <dataValidation type="list" allowBlank="1" showInputMessage="1" showErrorMessage="1" sqref="M84">
      <formula1>Likert_Labels</formula1>
    </dataValidation>
    <dataValidation type="list" allowBlank="1" showInputMessage="1" showErrorMessage="1" sqref="N84">
      <formula1>Likert_Labels</formula1>
    </dataValidation>
    <dataValidation type="list" allowBlank="1" showInputMessage="1" showErrorMessage="1" sqref="O84">
      <formula1>Likert_Labels</formula1>
    </dataValidation>
    <dataValidation type="list" allowBlank="1" showInputMessage="1" showErrorMessage="1" sqref="P84">
      <formula1>Likert_Labels</formula1>
    </dataValidation>
    <dataValidation type="list" allowBlank="1" showInputMessage="1" showErrorMessage="1" sqref="Q84">
      <formula1>Likert_Labels</formula1>
    </dataValidation>
    <dataValidation type="list" allowBlank="1" showInputMessage="1" showErrorMessage="1" sqref="R84">
      <formula1>Likert_Labels</formula1>
    </dataValidation>
    <dataValidation type="list" allowBlank="1" showInputMessage="1" showErrorMessage="1" sqref="C85">
      <formula1>Contexts</formula1>
    </dataValidation>
    <dataValidation type="list" allowBlank="1" showInputMessage="1" showErrorMessage="1" sqref="G85">
      <formula1>Likert_Labels</formula1>
    </dataValidation>
    <dataValidation type="list" allowBlank="1" showInputMessage="1" showErrorMessage="1" sqref="H85">
      <formula1>Likert_Labels</formula1>
    </dataValidation>
    <dataValidation type="list" allowBlank="1" showInputMessage="1" showErrorMessage="1" sqref="I85">
      <formula1>Likert_Labels</formula1>
    </dataValidation>
    <dataValidation type="list" allowBlank="1" showInputMessage="1" showErrorMessage="1" sqref="J85">
      <formula1>Likert_Labels</formula1>
    </dataValidation>
    <dataValidation type="list" allowBlank="1" showInputMessage="1" showErrorMessage="1" sqref="K85">
      <formula1>Likert_Labels</formula1>
    </dataValidation>
    <dataValidation type="list" allowBlank="1" showInputMessage="1" showErrorMessage="1" sqref="L85">
      <formula1>Likert_Labels</formula1>
    </dataValidation>
    <dataValidation type="list" allowBlank="1" showInputMessage="1" showErrorMessage="1" sqref="M85">
      <formula1>Likert_Labels</formula1>
    </dataValidation>
    <dataValidation type="list" allowBlank="1" showInputMessage="1" showErrorMessage="1" sqref="N85">
      <formula1>Likert_Labels</formula1>
    </dataValidation>
    <dataValidation type="list" allowBlank="1" showInputMessage="1" showErrorMessage="1" sqref="O85">
      <formula1>Likert_Labels</formula1>
    </dataValidation>
    <dataValidation type="list" allowBlank="1" showInputMessage="1" showErrorMessage="1" sqref="P85">
      <formula1>Likert_Labels</formula1>
    </dataValidation>
    <dataValidation type="list" allowBlank="1" showInputMessage="1" showErrorMessage="1" sqref="Q85">
      <formula1>Likert_Labels</formula1>
    </dataValidation>
    <dataValidation type="list" allowBlank="1" showInputMessage="1" showErrorMessage="1" sqref="R85">
      <formula1>Likert_Labels</formula1>
    </dataValidation>
    <dataValidation type="list" allowBlank="1" showInputMessage="1" showErrorMessage="1" sqref="C86">
      <formula1>Contexts</formula1>
    </dataValidation>
    <dataValidation type="list" allowBlank="1" showInputMessage="1" showErrorMessage="1" sqref="G86">
      <formula1>Likert_Labels</formula1>
    </dataValidation>
    <dataValidation type="list" allowBlank="1" showInputMessage="1" showErrorMessage="1" sqref="H86">
      <formula1>Likert_Labels</formula1>
    </dataValidation>
    <dataValidation type="list" allowBlank="1" showInputMessage="1" showErrorMessage="1" sqref="I86">
      <formula1>Likert_Labels</formula1>
    </dataValidation>
    <dataValidation type="list" allowBlank="1" showInputMessage="1" showErrorMessage="1" sqref="J86">
      <formula1>Likert_Labels</formula1>
    </dataValidation>
    <dataValidation type="list" allowBlank="1" showInputMessage="1" showErrorMessage="1" sqref="K86">
      <formula1>Likert_Labels</formula1>
    </dataValidation>
    <dataValidation type="list" allowBlank="1" showInputMessage="1" showErrorMessage="1" sqref="L86">
      <formula1>Likert_Labels</formula1>
    </dataValidation>
    <dataValidation type="list" allowBlank="1" showInputMessage="1" showErrorMessage="1" sqref="M86">
      <formula1>Likert_Labels</formula1>
    </dataValidation>
    <dataValidation type="list" allowBlank="1" showInputMessage="1" showErrorMessage="1" sqref="N86">
      <formula1>Likert_Labels</formula1>
    </dataValidation>
    <dataValidation type="list" allowBlank="1" showInputMessage="1" showErrorMessage="1" sqref="O86">
      <formula1>Likert_Labels</formula1>
    </dataValidation>
    <dataValidation type="list" allowBlank="1" showInputMessage="1" showErrorMessage="1" sqref="P86">
      <formula1>Likert_Labels</formula1>
    </dataValidation>
    <dataValidation type="list" allowBlank="1" showInputMessage="1" showErrorMessage="1" sqref="Q86">
      <formula1>Likert_Labels</formula1>
    </dataValidation>
    <dataValidation type="list" allowBlank="1" showInputMessage="1" showErrorMessage="1" sqref="R86">
      <formula1>Likert_Labels</formula1>
    </dataValidation>
    <dataValidation type="list" allowBlank="1" showInputMessage="1" showErrorMessage="1" sqref="C87">
      <formula1>Contexts</formula1>
    </dataValidation>
    <dataValidation type="list" allowBlank="1" showInputMessage="1" showErrorMessage="1" sqref="G87">
      <formula1>Likert_Labels</formula1>
    </dataValidation>
    <dataValidation type="list" allowBlank="1" showInputMessage="1" showErrorMessage="1" sqref="H87">
      <formula1>Likert_Labels</formula1>
    </dataValidation>
    <dataValidation type="list" allowBlank="1" showInputMessage="1" showErrorMessage="1" sqref="I87">
      <formula1>Likert_Labels</formula1>
    </dataValidation>
    <dataValidation type="list" allowBlank="1" showInputMessage="1" showErrorMessage="1" sqref="J87">
      <formula1>Likert_Labels</formula1>
    </dataValidation>
    <dataValidation type="list" allowBlank="1" showInputMessage="1" showErrorMessage="1" sqref="K87">
      <formula1>Likert_Labels</formula1>
    </dataValidation>
    <dataValidation type="list" allowBlank="1" showInputMessage="1" showErrorMessage="1" sqref="L87">
      <formula1>Likert_Labels</formula1>
    </dataValidation>
    <dataValidation type="list" allowBlank="1" showInputMessage="1" showErrorMessage="1" sqref="M87">
      <formula1>Likert_Labels</formula1>
    </dataValidation>
    <dataValidation type="list" allowBlank="1" showInputMessage="1" showErrorMessage="1" sqref="N87">
      <formula1>Likert_Labels</formula1>
    </dataValidation>
    <dataValidation type="list" allowBlank="1" showInputMessage="1" showErrorMessage="1" sqref="O87">
      <formula1>Likert_Labels</formula1>
    </dataValidation>
    <dataValidation type="list" allowBlank="1" showInputMessage="1" showErrorMessage="1" sqref="P87">
      <formula1>Likert_Labels</formula1>
    </dataValidation>
    <dataValidation type="list" allowBlank="1" showInputMessage="1" showErrorMessage="1" sqref="Q87">
      <formula1>Likert_Labels</formula1>
    </dataValidation>
    <dataValidation type="list" allowBlank="1" showInputMessage="1" showErrorMessage="1" sqref="R87">
      <formula1>Likert_Labels</formula1>
    </dataValidation>
    <dataValidation type="list" allowBlank="1" showInputMessage="1" showErrorMessage="1" sqref="C88">
      <formula1>Contexts</formula1>
    </dataValidation>
    <dataValidation type="list" allowBlank="1" showInputMessage="1" showErrorMessage="1" sqref="G88">
      <formula1>Likert_Labels</formula1>
    </dataValidation>
    <dataValidation type="list" allowBlank="1" showInputMessage="1" showErrorMessage="1" sqref="H88">
      <formula1>Likert_Labels</formula1>
    </dataValidation>
    <dataValidation type="list" allowBlank="1" showInputMessage="1" showErrorMessage="1" sqref="I88">
      <formula1>Likert_Labels</formula1>
    </dataValidation>
    <dataValidation type="list" allowBlank="1" showInputMessage="1" showErrorMessage="1" sqref="J88">
      <formula1>Likert_Labels</formula1>
    </dataValidation>
    <dataValidation type="list" allowBlank="1" showInputMessage="1" showErrorMessage="1" sqref="K88">
      <formula1>Likert_Labels</formula1>
    </dataValidation>
    <dataValidation type="list" allowBlank="1" showInputMessage="1" showErrorMessage="1" sqref="L88">
      <formula1>Likert_Labels</formula1>
    </dataValidation>
    <dataValidation type="list" allowBlank="1" showInputMessage="1" showErrorMessage="1" sqref="M88">
      <formula1>Likert_Labels</formula1>
    </dataValidation>
    <dataValidation type="list" allowBlank="1" showInputMessage="1" showErrorMessage="1" sqref="N88">
      <formula1>Likert_Labels</formula1>
    </dataValidation>
    <dataValidation type="list" allowBlank="1" showInputMessage="1" showErrorMessage="1" sqref="O88">
      <formula1>Likert_Labels</formula1>
    </dataValidation>
    <dataValidation type="list" allowBlank="1" showInputMessage="1" showErrorMessage="1" sqref="P88">
      <formula1>Likert_Labels</formula1>
    </dataValidation>
    <dataValidation type="list" allowBlank="1" showInputMessage="1" showErrorMessage="1" sqref="Q88">
      <formula1>Likert_Labels</formula1>
    </dataValidation>
    <dataValidation type="list" allowBlank="1" showInputMessage="1" showErrorMessage="1" sqref="R88">
      <formula1>Likert_Labels</formula1>
    </dataValidation>
    <dataValidation type="list" allowBlank="1" showInputMessage="1" showErrorMessage="1" sqref="C89">
      <formula1>Contexts</formula1>
    </dataValidation>
    <dataValidation type="list" allowBlank="1" showInputMessage="1" showErrorMessage="1" sqref="G89">
      <formula1>Likert_Labels</formula1>
    </dataValidation>
    <dataValidation type="list" allowBlank="1" showInputMessage="1" showErrorMessage="1" sqref="H89">
      <formula1>Likert_Labels</formula1>
    </dataValidation>
    <dataValidation type="list" allowBlank="1" showInputMessage="1" showErrorMessage="1" sqref="I89">
      <formula1>Likert_Labels</formula1>
    </dataValidation>
    <dataValidation type="list" allowBlank="1" showInputMessage="1" showErrorMessage="1" sqref="J89">
      <formula1>Likert_Labels</formula1>
    </dataValidation>
    <dataValidation type="list" allowBlank="1" showInputMessage="1" showErrorMessage="1" sqref="K89">
      <formula1>Likert_Labels</formula1>
    </dataValidation>
    <dataValidation type="list" allowBlank="1" showInputMessage="1" showErrorMessage="1" sqref="L89">
      <formula1>Likert_Labels</formula1>
    </dataValidation>
    <dataValidation type="list" allowBlank="1" showInputMessage="1" showErrorMessage="1" sqref="M89">
      <formula1>Likert_Labels</formula1>
    </dataValidation>
    <dataValidation type="list" allowBlank="1" showInputMessage="1" showErrorMessage="1" sqref="N89">
      <formula1>Likert_Labels</formula1>
    </dataValidation>
    <dataValidation type="list" allowBlank="1" showInputMessage="1" showErrorMessage="1" sqref="O89">
      <formula1>Likert_Labels</formula1>
    </dataValidation>
    <dataValidation type="list" allowBlank="1" showInputMessage="1" showErrorMessage="1" sqref="P89">
      <formula1>Likert_Labels</formula1>
    </dataValidation>
    <dataValidation type="list" allowBlank="1" showInputMessage="1" showErrorMessage="1" sqref="Q89">
      <formula1>Likert_Labels</formula1>
    </dataValidation>
    <dataValidation type="list" allowBlank="1" showInputMessage="1" showErrorMessage="1" sqref="R89">
      <formula1>Likert_Labels</formula1>
    </dataValidation>
    <dataValidation type="list" allowBlank="1" showInputMessage="1" showErrorMessage="1" sqref="C90">
      <formula1>Contexts</formula1>
    </dataValidation>
    <dataValidation type="list" allowBlank="1" showInputMessage="1" showErrorMessage="1" sqref="G90">
      <formula1>Likert_Labels</formula1>
    </dataValidation>
    <dataValidation type="list" allowBlank="1" showInputMessage="1" showErrorMessage="1" sqref="H90">
      <formula1>Likert_Labels</formula1>
    </dataValidation>
    <dataValidation type="list" allowBlank="1" showInputMessage="1" showErrorMessage="1" sqref="I90">
      <formula1>Likert_Labels</formula1>
    </dataValidation>
    <dataValidation type="list" allowBlank="1" showInputMessage="1" showErrorMessage="1" sqref="J90">
      <formula1>Likert_Labels</formula1>
    </dataValidation>
    <dataValidation type="list" allowBlank="1" showInputMessage="1" showErrorMessage="1" sqref="K90">
      <formula1>Likert_Labels</formula1>
    </dataValidation>
    <dataValidation type="list" allowBlank="1" showInputMessage="1" showErrorMessage="1" sqref="L90">
      <formula1>Likert_Labels</formula1>
    </dataValidation>
    <dataValidation type="list" allowBlank="1" showInputMessage="1" showErrorMessage="1" sqref="M90">
      <formula1>Likert_Labels</formula1>
    </dataValidation>
    <dataValidation type="list" allowBlank="1" showInputMessage="1" showErrorMessage="1" sqref="N90">
      <formula1>Likert_Labels</formula1>
    </dataValidation>
    <dataValidation type="list" allowBlank="1" showInputMessage="1" showErrorMessage="1" sqref="O90">
      <formula1>Likert_Labels</formula1>
    </dataValidation>
    <dataValidation type="list" allowBlank="1" showInputMessage="1" showErrorMessage="1" sqref="P90">
      <formula1>Likert_Labels</formula1>
    </dataValidation>
    <dataValidation type="list" allowBlank="1" showInputMessage="1" showErrorMessage="1" sqref="Q90">
      <formula1>Likert_Labels</formula1>
    </dataValidation>
    <dataValidation type="list" allowBlank="1" showInputMessage="1" showErrorMessage="1" sqref="R90">
      <formula1>Likert_Labels</formula1>
    </dataValidation>
    <dataValidation type="list" allowBlank="1" showInputMessage="1" showErrorMessage="1" sqref="C91">
      <formula1>Contexts</formula1>
    </dataValidation>
    <dataValidation type="list" allowBlank="1" showInputMessage="1" showErrorMessage="1" sqref="G91">
      <formula1>Likert_Labels</formula1>
    </dataValidation>
    <dataValidation type="list" allowBlank="1" showInputMessage="1" showErrorMessage="1" sqref="H91">
      <formula1>Likert_Labels</formula1>
    </dataValidation>
    <dataValidation type="list" allowBlank="1" showInputMessage="1" showErrorMessage="1" sqref="I91">
      <formula1>Likert_Labels</formula1>
    </dataValidation>
    <dataValidation type="list" allowBlank="1" showInputMessage="1" showErrorMessage="1" sqref="J91">
      <formula1>Likert_Labels</formula1>
    </dataValidation>
    <dataValidation type="list" allowBlank="1" showInputMessage="1" showErrorMessage="1" sqref="K91">
      <formula1>Likert_Labels</formula1>
    </dataValidation>
    <dataValidation type="list" allowBlank="1" showInputMessage="1" showErrorMessage="1" sqref="L91">
      <formula1>Likert_Labels</formula1>
    </dataValidation>
    <dataValidation type="list" allowBlank="1" showInputMessage="1" showErrorMessage="1" sqref="M91">
      <formula1>Likert_Labels</formula1>
    </dataValidation>
    <dataValidation type="list" allowBlank="1" showInputMessage="1" showErrorMessage="1" sqref="N91">
      <formula1>Likert_Labels</formula1>
    </dataValidation>
    <dataValidation type="list" allowBlank="1" showInputMessage="1" showErrorMessage="1" sqref="O91">
      <formula1>Likert_Labels</formula1>
    </dataValidation>
    <dataValidation type="list" allowBlank="1" showInputMessage="1" showErrorMessage="1" sqref="P91">
      <formula1>Likert_Labels</formula1>
    </dataValidation>
    <dataValidation type="list" allowBlank="1" showInputMessage="1" showErrorMessage="1" sqref="Q91">
      <formula1>Likert_Labels</formula1>
    </dataValidation>
    <dataValidation type="list" allowBlank="1" showInputMessage="1" showErrorMessage="1" sqref="R91">
      <formula1>Likert_Labels</formula1>
    </dataValidation>
    <dataValidation type="list" allowBlank="1" showInputMessage="1" showErrorMessage="1" sqref="C92">
      <formula1>Contexts</formula1>
    </dataValidation>
    <dataValidation type="list" allowBlank="1" showInputMessage="1" showErrorMessage="1" sqref="G92">
      <formula1>Likert_Labels</formula1>
    </dataValidation>
    <dataValidation type="list" allowBlank="1" showInputMessage="1" showErrorMessage="1" sqref="H92">
      <formula1>Likert_Labels</formula1>
    </dataValidation>
    <dataValidation type="list" allowBlank="1" showInputMessage="1" showErrorMessage="1" sqref="I92">
      <formula1>Likert_Labels</formula1>
    </dataValidation>
    <dataValidation type="list" allowBlank="1" showInputMessage="1" showErrorMessage="1" sqref="J92">
      <formula1>Likert_Labels</formula1>
    </dataValidation>
    <dataValidation type="list" allowBlank="1" showInputMessage="1" showErrorMessage="1" sqref="K92">
      <formula1>Likert_Labels</formula1>
    </dataValidation>
    <dataValidation type="list" allowBlank="1" showInputMessage="1" showErrorMessage="1" sqref="L92">
      <formula1>Likert_Labels</formula1>
    </dataValidation>
    <dataValidation type="list" allowBlank="1" showInputMessage="1" showErrorMessage="1" sqref="M92">
      <formula1>Likert_Labels</formula1>
    </dataValidation>
    <dataValidation type="list" allowBlank="1" showInputMessage="1" showErrorMessage="1" sqref="N92">
      <formula1>Likert_Labels</formula1>
    </dataValidation>
    <dataValidation type="list" allowBlank="1" showInputMessage="1" showErrorMessage="1" sqref="O92">
      <formula1>Likert_Labels</formula1>
    </dataValidation>
    <dataValidation type="list" allowBlank="1" showInputMessage="1" showErrorMessage="1" sqref="P92">
      <formula1>Likert_Labels</formula1>
    </dataValidation>
    <dataValidation type="list" allowBlank="1" showInputMessage="1" showErrorMessage="1" sqref="Q92">
      <formula1>Likert_Labels</formula1>
    </dataValidation>
    <dataValidation type="list" allowBlank="1" showInputMessage="1" showErrorMessage="1" sqref="R92">
      <formula1>Likert_Labels</formula1>
    </dataValidation>
    <dataValidation type="list" allowBlank="1" showInputMessage="1" showErrorMessage="1" sqref="C93">
      <formula1>Contexts</formula1>
    </dataValidation>
    <dataValidation type="list" allowBlank="1" showInputMessage="1" showErrorMessage="1" sqref="G93">
      <formula1>Likert_Labels</formula1>
    </dataValidation>
    <dataValidation type="list" allowBlank="1" showInputMessage="1" showErrorMessage="1" sqref="H93">
      <formula1>Likert_Labels</formula1>
    </dataValidation>
    <dataValidation type="list" allowBlank="1" showInputMessage="1" showErrorMessage="1" sqref="I93">
      <formula1>Likert_Labels</formula1>
    </dataValidation>
    <dataValidation type="list" allowBlank="1" showInputMessage="1" showErrorMessage="1" sqref="J93">
      <formula1>Likert_Labels</formula1>
    </dataValidation>
    <dataValidation type="list" allowBlank="1" showInputMessage="1" showErrorMessage="1" sqref="K93">
      <formula1>Likert_Labels</formula1>
    </dataValidation>
    <dataValidation type="list" allowBlank="1" showInputMessage="1" showErrorMessage="1" sqref="L93">
      <formula1>Likert_Labels</formula1>
    </dataValidation>
    <dataValidation type="list" allowBlank="1" showInputMessage="1" showErrorMessage="1" sqref="M93">
      <formula1>Likert_Labels</formula1>
    </dataValidation>
    <dataValidation type="list" allowBlank="1" showInputMessage="1" showErrorMessage="1" sqref="N93">
      <formula1>Likert_Labels</formula1>
    </dataValidation>
    <dataValidation type="list" allowBlank="1" showInputMessage="1" showErrorMessage="1" sqref="O93">
      <formula1>Likert_Labels</formula1>
    </dataValidation>
    <dataValidation type="list" allowBlank="1" showInputMessage="1" showErrorMessage="1" sqref="P93">
      <formula1>Likert_Labels</formula1>
    </dataValidation>
    <dataValidation type="list" allowBlank="1" showInputMessage="1" showErrorMessage="1" sqref="Q93">
      <formula1>Likert_Labels</formula1>
    </dataValidation>
    <dataValidation type="list" allowBlank="1" showInputMessage="1" showErrorMessage="1" sqref="R93">
      <formula1>Likert_Labels</formula1>
    </dataValidation>
    <dataValidation type="list" allowBlank="1" showInputMessage="1" showErrorMessage="1" sqref="C94">
      <formula1>Contexts</formula1>
    </dataValidation>
    <dataValidation type="list" allowBlank="1" showInputMessage="1" showErrorMessage="1" sqref="G94">
      <formula1>Likert_Labels</formula1>
    </dataValidation>
    <dataValidation type="list" allowBlank="1" showInputMessage="1" showErrorMessage="1" sqref="H94">
      <formula1>Likert_Labels</formula1>
    </dataValidation>
    <dataValidation type="list" allowBlank="1" showInputMessage="1" showErrorMessage="1" sqref="I94">
      <formula1>Likert_Labels</formula1>
    </dataValidation>
    <dataValidation type="list" allowBlank="1" showInputMessage="1" showErrorMessage="1" sqref="J94">
      <formula1>Likert_Labels</formula1>
    </dataValidation>
    <dataValidation type="list" allowBlank="1" showInputMessage="1" showErrorMessage="1" sqref="K94">
      <formula1>Likert_Labels</formula1>
    </dataValidation>
    <dataValidation type="list" allowBlank="1" showInputMessage="1" showErrorMessage="1" sqref="L94">
      <formula1>Likert_Labels</formula1>
    </dataValidation>
    <dataValidation type="list" allowBlank="1" showInputMessage="1" showErrorMessage="1" sqref="M94">
      <formula1>Likert_Labels</formula1>
    </dataValidation>
    <dataValidation type="list" allowBlank="1" showInputMessage="1" showErrorMessage="1" sqref="N94">
      <formula1>Likert_Labels</formula1>
    </dataValidation>
    <dataValidation type="list" allowBlank="1" showInputMessage="1" showErrorMessage="1" sqref="O94">
      <formula1>Likert_Labels</formula1>
    </dataValidation>
    <dataValidation type="list" allowBlank="1" showInputMessage="1" showErrorMessage="1" sqref="P94">
      <formula1>Likert_Labels</formula1>
    </dataValidation>
    <dataValidation type="list" allowBlank="1" showInputMessage="1" showErrorMessage="1" sqref="Q94">
      <formula1>Likert_Labels</formula1>
    </dataValidation>
    <dataValidation type="list" allowBlank="1" showInputMessage="1" showErrorMessage="1" sqref="R94">
      <formula1>Likert_Labels</formula1>
    </dataValidation>
    <dataValidation type="list" allowBlank="1" showInputMessage="1" showErrorMessage="1" sqref="C95">
      <formula1>Contexts</formula1>
    </dataValidation>
    <dataValidation type="list" allowBlank="1" showInputMessage="1" showErrorMessage="1" sqref="G95">
      <formula1>Likert_Labels</formula1>
    </dataValidation>
    <dataValidation type="list" allowBlank="1" showInputMessage="1" showErrorMessage="1" sqref="H95">
      <formula1>Likert_Labels</formula1>
    </dataValidation>
    <dataValidation type="list" allowBlank="1" showInputMessage="1" showErrorMessage="1" sqref="I95">
      <formula1>Likert_Labels</formula1>
    </dataValidation>
    <dataValidation type="list" allowBlank="1" showInputMessage="1" showErrorMessage="1" sqref="J95">
      <formula1>Likert_Labels</formula1>
    </dataValidation>
    <dataValidation type="list" allowBlank="1" showInputMessage="1" showErrorMessage="1" sqref="K95">
      <formula1>Likert_Labels</formula1>
    </dataValidation>
    <dataValidation type="list" allowBlank="1" showInputMessage="1" showErrorMessage="1" sqref="L95">
      <formula1>Likert_Labels</formula1>
    </dataValidation>
    <dataValidation type="list" allowBlank="1" showInputMessage="1" showErrorMessage="1" sqref="M95">
      <formula1>Likert_Labels</formula1>
    </dataValidation>
    <dataValidation type="list" allowBlank="1" showInputMessage="1" showErrorMessage="1" sqref="N95">
      <formula1>Likert_Labels</formula1>
    </dataValidation>
    <dataValidation type="list" allowBlank="1" showInputMessage="1" showErrorMessage="1" sqref="O95">
      <formula1>Likert_Labels</formula1>
    </dataValidation>
    <dataValidation type="list" allowBlank="1" showInputMessage="1" showErrorMessage="1" sqref="P95">
      <formula1>Likert_Labels</formula1>
    </dataValidation>
    <dataValidation type="list" allowBlank="1" showInputMessage="1" showErrorMessage="1" sqref="Q95">
      <formula1>Likert_Labels</formula1>
    </dataValidation>
    <dataValidation type="list" allowBlank="1" showInputMessage="1" showErrorMessage="1" sqref="R95">
      <formula1>Likert_Labels</formula1>
    </dataValidation>
    <dataValidation type="list" allowBlank="1" showInputMessage="1" showErrorMessage="1" sqref="C96">
      <formula1>Contexts</formula1>
    </dataValidation>
    <dataValidation type="list" allowBlank="1" showInputMessage="1" showErrorMessage="1" sqref="G96">
      <formula1>Likert_Labels</formula1>
    </dataValidation>
    <dataValidation type="list" allowBlank="1" showInputMessage="1" showErrorMessage="1" sqref="H96">
      <formula1>Likert_Labels</formula1>
    </dataValidation>
    <dataValidation type="list" allowBlank="1" showInputMessage="1" showErrorMessage="1" sqref="I96">
      <formula1>Likert_Labels</formula1>
    </dataValidation>
    <dataValidation type="list" allowBlank="1" showInputMessage="1" showErrorMessage="1" sqref="J96">
      <formula1>Likert_Labels</formula1>
    </dataValidation>
    <dataValidation type="list" allowBlank="1" showInputMessage="1" showErrorMessage="1" sqref="K96">
      <formula1>Likert_Labels</formula1>
    </dataValidation>
    <dataValidation type="list" allowBlank="1" showInputMessage="1" showErrorMessage="1" sqref="L96">
      <formula1>Likert_Labels</formula1>
    </dataValidation>
    <dataValidation type="list" allowBlank="1" showInputMessage="1" showErrorMessage="1" sqref="M96">
      <formula1>Likert_Labels</formula1>
    </dataValidation>
    <dataValidation type="list" allowBlank="1" showInputMessage="1" showErrorMessage="1" sqref="N96">
      <formula1>Likert_Labels</formula1>
    </dataValidation>
    <dataValidation type="list" allowBlank="1" showInputMessage="1" showErrorMessage="1" sqref="O96">
      <formula1>Likert_Labels</formula1>
    </dataValidation>
    <dataValidation type="list" allowBlank="1" showInputMessage="1" showErrorMessage="1" sqref="P96">
      <formula1>Likert_Labels</formula1>
    </dataValidation>
    <dataValidation type="list" allowBlank="1" showInputMessage="1" showErrorMessage="1" sqref="Q96">
      <formula1>Likert_Labels</formula1>
    </dataValidation>
    <dataValidation type="list" allowBlank="1" showInputMessage="1" showErrorMessage="1" sqref="R96">
      <formula1>Likert_Labels</formula1>
    </dataValidation>
    <dataValidation type="list" allowBlank="1" showInputMessage="1" showErrorMessage="1" sqref="C97">
      <formula1>Contexts</formula1>
    </dataValidation>
    <dataValidation type="list" allowBlank="1" showInputMessage="1" showErrorMessage="1" sqref="G97">
      <formula1>Likert_Labels</formula1>
    </dataValidation>
    <dataValidation type="list" allowBlank="1" showInputMessage="1" showErrorMessage="1" sqref="H97">
      <formula1>Likert_Labels</formula1>
    </dataValidation>
    <dataValidation type="list" allowBlank="1" showInputMessage="1" showErrorMessage="1" sqref="I97">
      <formula1>Likert_Labels</formula1>
    </dataValidation>
    <dataValidation type="list" allowBlank="1" showInputMessage="1" showErrorMessage="1" sqref="J97">
      <formula1>Likert_Labels</formula1>
    </dataValidation>
    <dataValidation type="list" allowBlank="1" showInputMessage="1" showErrorMessage="1" sqref="K97">
      <formula1>Likert_Labels</formula1>
    </dataValidation>
    <dataValidation type="list" allowBlank="1" showInputMessage="1" showErrorMessage="1" sqref="L97">
      <formula1>Likert_Labels</formula1>
    </dataValidation>
    <dataValidation type="list" allowBlank="1" showInputMessage="1" showErrorMessage="1" sqref="M97">
      <formula1>Likert_Labels</formula1>
    </dataValidation>
    <dataValidation type="list" allowBlank="1" showInputMessage="1" showErrorMessage="1" sqref="N97">
      <formula1>Likert_Labels</formula1>
    </dataValidation>
    <dataValidation type="list" allowBlank="1" showInputMessage="1" showErrorMessage="1" sqref="O97">
      <formula1>Likert_Labels</formula1>
    </dataValidation>
    <dataValidation type="list" allowBlank="1" showInputMessage="1" showErrorMessage="1" sqref="P97">
      <formula1>Likert_Labels</formula1>
    </dataValidation>
    <dataValidation type="list" allowBlank="1" showInputMessage="1" showErrorMessage="1" sqref="Q97">
      <formula1>Likert_Labels</formula1>
    </dataValidation>
    <dataValidation type="list" allowBlank="1" showInputMessage="1" showErrorMessage="1" sqref="R97">
      <formula1>Likert_Labels</formula1>
    </dataValidation>
    <dataValidation type="list" allowBlank="1" showInputMessage="1" showErrorMessage="1" sqref="C98">
      <formula1>Contexts</formula1>
    </dataValidation>
    <dataValidation type="list" allowBlank="1" showInputMessage="1" showErrorMessage="1" sqref="G98">
      <formula1>Likert_Labels</formula1>
    </dataValidation>
    <dataValidation type="list" allowBlank="1" showInputMessage="1" showErrorMessage="1" sqref="H98">
      <formula1>Likert_Labels</formula1>
    </dataValidation>
    <dataValidation type="list" allowBlank="1" showInputMessage="1" showErrorMessage="1" sqref="I98">
      <formula1>Likert_Labels</formula1>
    </dataValidation>
    <dataValidation type="list" allowBlank="1" showInputMessage="1" showErrorMessage="1" sqref="J98">
      <formula1>Likert_Labels</formula1>
    </dataValidation>
    <dataValidation type="list" allowBlank="1" showInputMessage="1" showErrorMessage="1" sqref="K98">
      <formula1>Likert_Labels</formula1>
    </dataValidation>
    <dataValidation type="list" allowBlank="1" showInputMessage="1" showErrorMessage="1" sqref="L98">
      <formula1>Likert_Labels</formula1>
    </dataValidation>
    <dataValidation type="list" allowBlank="1" showInputMessage="1" showErrorMessage="1" sqref="M98">
      <formula1>Likert_Labels</formula1>
    </dataValidation>
    <dataValidation type="list" allowBlank="1" showInputMessage="1" showErrorMessage="1" sqref="N98">
      <formula1>Likert_Labels</formula1>
    </dataValidation>
    <dataValidation type="list" allowBlank="1" showInputMessage="1" showErrorMessage="1" sqref="O98">
      <formula1>Likert_Labels</formula1>
    </dataValidation>
    <dataValidation type="list" allowBlank="1" showInputMessage="1" showErrorMessage="1" sqref="P98">
      <formula1>Likert_Labels</formula1>
    </dataValidation>
    <dataValidation type="list" allowBlank="1" showInputMessage="1" showErrorMessage="1" sqref="Q98">
      <formula1>Likert_Labels</formula1>
    </dataValidation>
    <dataValidation type="list" allowBlank="1" showInputMessage="1" showErrorMessage="1" sqref="R98">
      <formula1>Likert_Labels</formula1>
    </dataValidation>
    <dataValidation type="list" allowBlank="1" showInputMessage="1" showErrorMessage="1" sqref="C99">
      <formula1>Contexts</formula1>
    </dataValidation>
    <dataValidation type="list" allowBlank="1" showInputMessage="1" showErrorMessage="1" sqref="G99">
      <formula1>Likert_Labels</formula1>
    </dataValidation>
    <dataValidation type="list" allowBlank="1" showInputMessage="1" showErrorMessage="1" sqref="H99">
      <formula1>Likert_Labels</formula1>
    </dataValidation>
    <dataValidation type="list" allowBlank="1" showInputMessage="1" showErrorMessage="1" sqref="I99">
      <formula1>Likert_Labels</formula1>
    </dataValidation>
    <dataValidation type="list" allowBlank="1" showInputMessage="1" showErrorMessage="1" sqref="J99">
      <formula1>Likert_Labels</formula1>
    </dataValidation>
    <dataValidation type="list" allowBlank="1" showInputMessage="1" showErrorMessage="1" sqref="K99">
      <formula1>Likert_Labels</formula1>
    </dataValidation>
    <dataValidation type="list" allowBlank="1" showInputMessage="1" showErrorMessage="1" sqref="L99">
      <formula1>Likert_Labels</formula1>
    </dataValidation>
    <dataValidation type="list" allowBlank="1" showInputMessage="1" showErrorMessage="1" sqref="M99">
      <formula1>Likert_Labels</formula1>
    </dataValidation>
    <dataValidation type="list" allowBlank="1" showInputMessage="1" showErrorMessage="1" sqref="N99">
      <formula1>Likert_Labels</formula1>
    </dataValidation>
    <dataValidation type="list" allowBlank="1" showInputMessage="1" showErrorMessage="1" sqref="O99">
      <formula1>Likert_Labels</formula1>
    </dataValidation>
    <dataValidation type="list" allowBlank="1" showInputMessage="1" showErrorMessage="1" sqref="P99">
      <formula1>Likert_Labels</formula1>
    </dataValidation>
    <dataValidation type="list" allowBlank="1" showInputMessage="1" showErrorMessage="1" sqref="Q99">
      <formula1>Likert_Labels</formula1>
    </dataValidation>
    <dataValidation type="list" allowBlank="1" showInputMessage="1" showErrorMessage="1" sqref="R99">
      <formula1>Likert_Labels</formula1>
    </dataValidation>
    <dataValidation type="list" allowBlank="1" showInputMessage="1" showErrorMessage="1" sqref="C100">
      <formula1>Contexts</formula1>
    </dataValidation>
    <dataValidation type="list" allowBlank="1" showInputMessage="1" showErrorMessage="1" sqref="G100">
      <formula1>Likert_Labels</formula1>
    </dataValidation>
    <dataValidation type="list" allowBlank="1" showInputMessage="1" showErrorMessage="1" sqref="H100">
      <formula1>Likert_Labels</formula1>
    </dataValidation>
    <dataValidation type="list" allowBlank="1" showInputMessage="1" showErrorMessage="1" sqref="I100">
      <formula1>Likert_Labels</formula1>
    </dataValidation>
    <dataValidation type="list" allowBlank="1" showInputMessage="1" showErrorMessage="1" sqref="J100">
      <formula1>Likert_Labels</formula1>
    </dataValidation>
    <dataValidation type="list" allowBlank="1" showInputMessage="1" showErrorMessage="1" sqref="K100">
      <formula1>Likert_Labels</formula1>
    </dataValidation>
    <dataValidation type="list" allowBlank="1" showInputMessage="1" showErrorMessage="1" sqref="L100">
      <formula1>Likert_Labels</formula1>
    </dataValidation>
    <dataValidation type="list" allowBlank="1" showInputMessage="1" showErrorMessage="1" sqref="M100">
      <formula1>Likert_Labels</formula1>
    </dataValidation>
    <dataValidation type="list" allowBlank="1" showInputMessage="1" showErrorMessage="1" sqref="N100">
      <formula1>Likert_Labels</formula1>
    </dataValidation>
    <dataValidation type="list" allowBlank="1" showInputMessage="1" showErrorMessage="1" sqref="O100">
      <formula1>Likert_Labels</formula1>
    </dataValidation>
    <dataValidation type="list" allowBlank="1" showInputMessage="1" showErrorMessage="1" sqref="P100">
      <formula1>Likert_Labels</formula1>
    </dataValidation>
    <dataValidation type="list" allowBlank="1" showInputMessage="1" showErrorMessage="1" sqref="Q100">
      <formula1>Likert_Labels</formula1>
    </dataValidation>
    <dataValidation type="list" allowBlank="1" showInputMessage="1" showErrorMessage="1" sqref="R100">
      <formula1>Likert_Labels</formula1>
    </dataValidation>
    <dataValidation type="list" allowBlank="1" showInputMessage="1" showErrorMessage="1" sqref="C101">
      <formula1>Contexts</formula1>
    </dataValidation>
    <dataValidation type="list" allowBlank="1" showInputMessage="1" showErrorMessage="1" sqref="G101">
      <formula1>Likert_Labels</formula1>
    </dataValidation>
    <dataValidation type="list" allowBlank="1" showInputMessage="1" showErrorMessage="1" sqref="H101">
      <formula1>Likert_Labels</formula1>
    </dataValidation>
    <dataValidation type="list" allowBlank="1" showInputMessage="1" showErrorMessage="1" sqref="I101">
      <formula1>Likert_Labels</formula1>
    </dataValidation>
    <dataValidation type="list" allowBlank="1" showInputMessage="1" showErrorMessage="1" sqref="J101">
      <formula1>Likert_Labels</formula1>
    </dataValidation>
    <dataValidation type="list" allowBlank="1" showInputMessage="1" showErrorMessage="1" sqref="K101">
      <formula1>Likert_Labels</formula1>
    </dataValidation>
    <dataValidation type="list" allowBlank="1" showInputMessage="1" showErrorMessage="1" sqref="L101">
      <formula1>Likert_Labels</formula1>
    </dataValidation>
    <dataValidation type="list" allowBlank="1" showInputMessage="1" showErrorMessage="1" sqref="M101">
      <formula1>Likert_Labels</formula1>
    </dataValidation>
    <dataValidation type="list" allowBlank="1" showInputMessage="1" showErrorMessage="1" sqref="N101">
      <formula1>Likert_Labels</formula1>
    </dataValidation>
    <dataValidation type="list" allowBlank="1" showInputMessage="1" showErrorMessage="1" sqref="O101">
      <formula1>Likert_Labels</formula1>
    </dataValidation>
    <dataValidation type="list" allowBlank="1" showInputMessage="1" showErrorMessage="1" sqref="P101">
      <formula1>Likert_Labels</formula1>
    </dataValidation>
    <dataValidation type="list" allowBlank="1" showInputMessage="1" showErrorMessage="1" sqref="Q101">
      <formula1>Likert_Labels</formula1>
    </dataValidation>
    <dataValidation type="list" allowBlank="1" showInputMessage="1" showErrorMessage="1" sqref="R101">
      <formula1>Likert_Labels</formula1>
    </dataValidation>
    <dataValidation type="list" allowBlank="1" showInputMessage="1" showErrorMessage="1" sqref="C102">
      <formula1>Contexts</formula1>
    </dataValidation>
    <dataValidation type="list" allowBlank="1" showInputMessage="1" showErrorMessage="1" sqref="G102">
      <formula1>Likert_Labels</formula1>
    </dataValidation>
    <dataValidation type="list" allowBlank="1" showInputMessage="1" showErrorMessage="1" sqref="H102">
      <formula1>Likert_Labels</formula1>
    </dataValidation>
    <dataValidation type="list" allowBlank="1" showInputMessage="1" showErrorMessage="1" sqref="I102">
      <formula1>Likert_Labels</formula1>
    </dataValidation>
    <dataValidation type="list" allowBlank="1" showInputMessage="1" showErrorMessage="1" sqref="J102">
      <formula1>Likert_Labels</formula1>
    </dataValidation>
    <dataValidation type="list" allowBlank="1" showInputMessage="1" showErrorMessage="1" sqref="K102">
      <formula1>Likert_Labels</formula1>
    </dataValidation>
    <dataValidation type="list" allowBlank="1" showInputMessage="1" showErrorMessage="1" sqref="L102">
      <formula1>Likert_Labels</formula1>
    </dataValidation>
    <dataValidation type="list" allowBlank="1" showInputMessage="1" showErrorMessage="1" sqref="M102">
      <formula1>Likert_Labels</formula1>
    </dataValidation>
    <dataValidation type="list" allowBlank="1" showInputMessage="1" showErrorMessage="1" sqref="N102">
      <formula1>Likert_Labels</formula1>
    </dataValidation>
    <dataValidation type="list" allowBlank="1" showInputMessage="1" showErrorMessage="1" sqref="O102">
      <formula1>Likert_Labels</formula1>
    </dataValidation>
    <dataValidation type="list" allowBlank="1" showInputMessage="1" showErrorMessage="1" sqref="P102">
      <formula1>Likert_Labels</formula1>
    </dataValidation>
    <dataValidation type="list" allowBlank="1" showInputMessage="1" showErrorMessage="1" sqref="Q102">
      <formula1>Likert_Labels</formula1>
    </dataValidation>
    <dataValidation type="list" allowBlank="1" showInputMessage="1" showErrorMessage="1" sqref="R102">
      <formula1>Likert_Labels</formula1>
    </dataValidation>
    <dataValidation type="list" allowBlank="1" showInputMessage="1" showErrorMessage="1" sqref="C103">
      <formula1>Contexts</formula1>
    </dataValidation>
    <dataValidation type="list" allowBlank="1" showInputMessage="1" showErrorMessage="1" sqref="G103">
      <formula1>Likert_Labels</formula1>
    </dataValidation>
    <dataValidation type="list" allowBlank="1" showInputMessage="1" showErrorMessage="1" sqref="H103">
      <formula1>Likert_Labels</formula1>
    </dataValidation>
    <dataValidation type="list" allowBlank="1" showInputMessage="1" showErrorMessage="1" sqref="I103">
      <formula1>Likert_Labels</formula1>
    </dataValidation>
    <dataValidation type="list" allowBlank="1" showInputMessage="1" showErrorMessage="1" sqref="J103">
      <formula1>Likert_Labels</formula1>
    </dataValidation>
    <dataValidation type="list" allowBlank="1" showInputMessage="1" showErrorMessage="1" sqref="K103">
      <formula1>Likert_Labels</formula1>
    </dataValidation>
    <dataValidation type="list" allowBlank="1" showInputMessage="1" showErrorMessage="1" sqref="L103">
      <formula1>Likert_Labels</formula1>
    </dataValidation>
    <dataValidation type="list" allowBlank="1" showInputMessage="1" showErrorMessage="1" sqref="M103">
      <formula1>Likert_Labels</formula1>
    </dataValidation>
    <dataValidation type="list" allowBlank="1" showInputMessage="1" showErrorMessage="1" sqref="N103">
      <formula1>Likert_Labels</formula1>
    </dataValidation>
    <dataValidation type="list" allowBlank="1" showInputMessage="1" showErrorMessage="1" sqref="O103">
      <formula1>Likert_Labels</formula1>
    </dataValidation>
    <dataValidation type="list" allowBlank="1" showInputMessage="1" showErrorMessage="1" sqref="P103">
      <formula1>Likert_Labels</formula1>
    </dataValidation>
    <dataValidation type="list" allowBlank="1" showInputMessage="1" showErrorMessage="1" sqref="Q103">
      <formula1>Likert_Labels</formula1>
    </dataValidation>
    <dataValidation type="list" allowBlank="1" showInputMessage="1" showErrorMessage="1" sqref="R103">
      <formula1>Likert_Labels</formula1>
    </dataValidation>
    <dataValidation type="list" allowBlank="1" showInputMessage="1" showErrorMessage="1" sqref="C104">
      <formula1>Contexts</formula1>
    </dataValidation>
    <dataValidation type="list" allowBlank="1" showInputMessage="1" showErrorMessage="1" sqref="G104">
      <formula1>Likert_Labels</formula1>
    </dataValidation>
    <dataValidation type="list" allowBlank="1" showInputMessage="1" showErrorMessage="1" sqref="H104">
      <formula1>Likert_Labels</formula1>
    </dataValidation>
    <dataValidation type="list" allowBlank="1" showInputMessage="1" showErrorMessage="1" sqref="I104">
      <formula1>Likert_Labels</formula1>
    </dataValidation>
    <dataValidation type="list" allowBlank="1" showInputMessage="1" showErrorMessage="1" sqref="J104">
      <formula1>Likert_Labels</formula1>
    </dataValidation>
    <dataValidation type="list" allowBlank="1" showInputMessage="1" showErrorMessage="1" sqref="K104">
      <formula1>Likert_Labels</formula1>
    </dataValidation>
    <dataValidation type="list" allowBlank="1" showInputMessage="1" showErrorMessage="1" sqref="L104">
      <formula1>Likert_Labels</formula1>
    </dataValidation>
    <dataValidation type="list" allowBlank="1" showInputMessage="1" showErrorMessage="1" sqref="M104">
      <formula1>Likert_Labels</formula1>
    </dataValidation>
    <dataValidation type="list" allowBlank="1" showInputMessage="1" showErrorMessage="1" sqref="N104">
      <formula1>Likert_Labels</formula1>
    </dataValidation>
    <dataValidation type="list" allowBlank="1" showInputMessage="1" showErrorMessage="1" sqref="O104">
      <formula1>Likert_Labels</formula1>
    </dataValidation>
    <dataValidation type="list" allowBlank="1" showInputMessage="1" showErrorMessage="1" sqref="P104">
      <formula1>Likert_Labels</formula1>
    </dataValidation>
    <dataValidation type="list" allowBlank="1" showInputMessage="1" showErrorMessage="1" sqref="Q104">
      <formula1>Likert_Labels</formula1>
    </dataValidation>
    <dataValidation type="list" allowBlank="1" showInputMessage="1" showErrorMessage="1" sqref="R104">
      <formula1>Likert_Labels</formula1>
    </dataValidation>
    <dataValidation type="list" allowBlank="1" showInputMessage="1" showErrorMessage="1" sqref="C105">
      <formula1>Contexts</formula1>
    </dataValidation>
    <dataValidation type="list" allowBlank="1" showInputMessage="1" showErrorMessage="1" sqref="G105">
      <formula1>Likert_Labels</formula1>
    </dataValidation>
    <dataValidation type="list" allowBlank="1" showInputMessage="1" showErrorMessage="1" sqref="H105">
      <formula1>Likert_Labels</formula1>
    </dataValidation>
    <dataValidation type="list" allowBlank="1" showInputMessage="1" showErrorMessage="1" sqref="I105">
      <formula1>Likert_Labels</formula1>
    </dataValidation>
    <dataValidation type="list" allowBlank="1" showInputMessage="1" showErrorMessage="1" sqref="J105">
      <formula1>Likert_Labels</formula1>
    </dataValidation>
    <dataValidation type="list" allowBlank="1" showInputMessage="1" showErrorMessage="1" sqref="K105">
      <formula1>Likert_Labels</formula1>
    </dataValidation>
    <dataValidation type="list" allowBlank="1" showInputMessage="1" showErrorMessage="1" sqref="L105">
      <formula1>Likert_Labels</formula1>
    </dataValidation>
    <dataValidation type="list" allowBlank="1" showInputMessage="1" showErrorMessage="1" sqref="M105">
      <formula1>Likert_Labels</formula1>
    </dataValidation>
    <dataValidation type="list" allowBlank="1" showInputMessage="1" showErrorMessage="1" sqref="N105">
      <formula1>Likert_Labels</formula1>
    </dataValidation>
    <dataValidation type="list" allowBlank="1" showInputMessage="1" showErrorMessage="1" sqref="O105">
      <formula1>Likert_Labels</formula1>
    </dataValidation>
    <dataValidation type="list" allowBlank="1" showInputMessage="1" showErrorMessage="1" sqref="P105">
      <formula1>Likert_Labels</formula1>
    </dataValidation>
    <dataValidation type="list" allowBlank="1" showInputMessage="1" showErrorMessage="1" sqref="Q105">
      <formula1>Likert_Labels</formula1>
    </dataValidation>
    <dataValidation type="list" allowBlank="1" showInputMessage="1" showErrorMessage="1" sqref="R105">
      <formula1>Likert_Labels</formula1>
    </dataValidation>
    <dataValidation type="list" allowBlank="1" showInputMessage="1" showErrorMessage="1" sqref="C106">
      <formula1>Contexts</formula1>
    </dataValidation>
    <dataValidation type="list" allowBlank="1" showInputMessage="1" showErrorMessage="1" sqref="G106">
      <formula1>Likert_Labels</formula1>
    </dataValidation>
    <dataValidation type="list" allowBlank="1" showInputMessage="1" showErrorMessage="1" sqref="H106">
      <formula1>Likert_Labels</formula1>
    </dataValidation>
    <dataValidation type="list" allowBlank="1" showInputMessage="1" showErrorMessage="1" sqref="I106">
      <formula1>Likert_Labels</formula1>
    </dataValidation>
    <dataValidation type="list" allowBlank="1" showInputMessage="1" showErrorMessage="1" sqref="J106">
      <formula1>Likert_Labels</formula1>
    </dataValidation>
    <dataValidation type="list" allowBlank="1" showInputMessage="1" showErrorMessage="1" sqref="K106">
      <formula1>Likert_Labels</formula1>
    </dataValidation>
    <dataValidation type="list" allowBlank="1" showInputMessage="1" showErrorMessage="1" sqref="L106">
      <formula1>Likert_Labels</formula1>
    </dataValidation>
    <dataValidation type="list" allowBlank="1" showInputMessage="1" showErrorMessage="1" sqref="M106">
      <formula1>Likert_Labels</formula1>
    </dataValidation>
    <dataValidation type="list" allowBlank="1" showInputMessage="1" showErrorMessage="1" sqref="N106">
      <formula1>Likert_Labels</formula1>
    </dataValidation>
    <dataValidation type="list" allowBlank="1" showInputMessage="1" showErrorMessage="1" sqref="O106">
      <formula1>Likert_Labels</formula1>
    </dataValidation>
    <dataValidation type="list" allowBlank="1" showInputMessage="1" showErrorMessage="1" sqref="P106">
      <formula1>Likert_Labels</formula1>
    </dataValidation>
    <dataValidation type="list" allowBlank="1" showInputMessage="1" showErrorMessage="1" sqref="Q106">
      <formula1>Likert_Labels</formula1>
    </dataValidation>
    <dataValidation type="list" allowBlank="1" showInputMessage="1" showErrorMessage="1" sqref="R106">
      <formula1>Likert_Labels</formula1>
    </dataValidation>
    <dataValidation type="list" allowBlank="1" showInputMessage="1" showErrorMessage="1" sqref="C107">
      <formula1>Contexts</formula1>
    </dataValidation>
    <dataValidation type="list" allowBlank="1" showInputMessage="1" showErrorMessage="1" sqref="G107">
      <formula1>Likert_Labels</formula1>
    </dataValidation>
    <dataValidation type="list" allowBlank="1" showInputMessage="1" showErrorMessage="1" sqref="H107">
      <formula1>Likert_Labels</formula1>
    </dataValidation>
    <dataValidation type="list" allowBlank="1" showInputMessage="1" showErrorMessage="1" sqref="I107">
      <formula1>Likert_Labels</formula1>
    </dataValidation>
    <dataValidation type="list" allowBlank="1" showInputMessage="1" showErrorMessage="1" sqref="J107">
      <formula1>Likert_Labels</formula1>
    </dataValidation>
    <dataValidation type="list" allowBlank="1" showInputMessage="1" showErrorMessage="1" sqref="K107">
      <formula1>Likert_Labels</formula1>
    </dataValidation>
    <dataValidation type="list" allowBlank="1" showInputMessage="1" showErrorMessage="1" sqref="L107">
      <formula1>Likert_Labels</formula1>
    </dataValidation>
    <dataValidation type="list" allowBlank="1" showInputMessage="1" showErrorMessage="1" sqref="M107">
      <formula1>Likert_Labels</formula1>
    </dataValidation>
    <dataValidation type="list" allowBlank="1" showInputMessage="1" showErrorMessage="1" sqref="N107">
      <formula1>Likert_Labels</formula1>
    </dataValidation>
    <dataValidation type="list" allowBlank="1" showInputMessage="1" showErrorMessage="1" sqref="O107">
      <formula1>Likert_Labels</formula1>
    </dataValidation>
    <dataValidation type="list" allowBlank="1" showInputMessage="1" showErrorMessage="1" sqref="P107">
      <formula1>Likert_Labels</formula1>
    </dataValidation>
    <dataValidation type="list" allowBlank="1" showInputMessage="1" showErrorMessage="1" sqref="Q107">
      <formula1>Likert_Labels</formula1>
    </dataValidation>
    <dataValidation type="list" allowBlank="1" showInputMessage="1" showErrorMessage="1" sqref="R107">
      <formula1>Likert_Labels</formula1>
    </dataValidation>
    <dataValidation type="list" allowBlank="1" showInputMessage="1" showErrorMessage="1" sqref="C108">
      <formula1>Contexts</formula1>
    </dataValidation>
    <dataValidation type="list" allowBlank="1" showInputMessage="1" showErrorMessage="1" sqref="G108">
      <formula1>Likert_Labels</formula1>
    </dataValidation>
    <dataValidation type="list" allowBlank="1" showInputMessage="1" showErrorMessage="1" sqref="H108">
      <formula1>Likert_Labels</formula1>
    </dataValidation>
    <dataValidation type="list" allowBlank="1" showInputMessage="1" showErrorMessage="1" sqref="I108">
      <formula1>Likert_Labels</formula1>
    </dataValidation>
    <dataValidation type="list" allowBlank="1" showInputMessage="1" showErrorMessage="1" sqref="J108">
      <formula1>Likert_Labels</formula1>
    </dataValidation>
    <dataValidation type="list" allowBlank="1" showInputMessage="1" showErrorMessage="1" sqref="K108">
      <formula1>Likert_Labels</formula1>
    </dataValidation>
    <dataValidation type="list" allowBlank="1" showInputMessage="1" showErrorMessage="1" sqref="L108">
      <formula1>Likert_Labels</formula1>
    </dataValidation>
    <dataValidation type="list" allowBlank="1" showInputMessage="1" showErrorMessage="1" sqref="M108">
      <formula1>Likert_Labels</formula1>
    </dataValidation>
    <dataValidation type="list" allowBlank="1" showInputMessage="1" showErrorMessage="1" sqref="N108">
      <formula1>Likert_Labels</formula1>
    </dataValidation>
    <dataValidation type="list" allowBlank="1" showInputMessage="1" showErrorMessage="1" sqref="O108">
      <formula1>Likert_Labels</formula1>
    </dataValidation>
    <dataValidation type="list" allowBlank="1" showInputMessage="1" showErrorMessage="1" sqref="P108">
      <formula1>Likert_Labels</formula1>
    </dataValidation>
    <dataValidation type="list" allowBlank="1" showInputMessage="1" showErrorMessage="1" sqref="Q108">
      <formula1>Likert_Labels</formula1>
    </dataValidation>
    <dataValidation type="list" allowBlank="1" showInputMessage="1" showErrorMessage="1" sqref="R108">
      <formula1>Likert_Labels</formula1>
    </dataValidation>
    <dataValidation type="list" allowBlank="1" showInputMessage="1" showErrorMessage="1" sqref="C109">
      <formula1>Contexts</formula1>
    </dataValidation>
    <dataValidation type="list" allowBlank="1" showInputMessage="1" showErrorMessage="1" sqref="G109">
      <formula1>Likert_Labels</formula1>
    </dataValidation>
    <dataValidation type="list" allowBlank="1" showInputMessage="1" showErrorMessage="1" sqref="H109">
      <formula1>Likert_Labels</formula1>
    </dataValidation>
    <dataValidation type="list" allowBlank="1" showInputMessage="1" showErrorMessage="1" sqref="I109">
      <formula1>Likert_Labels</formula1>
    </dataValidation>
    <dataValidation type="list" allowBlank="1" showInputMessage="1" showErrorMessage="1" sqref="J109">
      <formula1>Likert_Labels</formula1>
    </dataValidation>
    <dataValidation type="list" allowBlank="1" showInputMessage="1" showErrorMessage="1" sqref="K109">
      <formula1>Likert_Labels</formula1>
    </dataValidation>
    <dataValidation type="list" allowBlank="1" showInputMessage="1" showErrorMessage="1" sqref="L109">
      <formula1>Likert_Labels</formula1>
    </dataValidation>
    <dataValidation type="list" allowBlank="1" showInputMessage="1" showErrorMessage="1" sqref="M109">
      <formula1>Likert_Labels</formula1>
    </dataValidation>
    <dataValidation type="list" allowBlank="1" showInputMessage="1" showErrorMessage="1" sqref="N109">
      <formula1>Likert_Labels</formula1>
    </dataValidation>
    <dataValidation type="list" allowBlank="1" showInputMessage="1" showErrorMessage="1" sqref="O109">
      <formula1>Likert_Labels</formula1>
    </dataValidation>
    <dataValidation type="list" allowBlank="1" showInputMessage="1" showErrorMessage="1" sqref="P109">
      <formula1>Likert_Labels</formula1>
    </dataValidation>
    <dataValidation type="list" allowBlank="1" showInputMessage="1" showErrorMessage="1" sqref="Q109">
      <formula1>Likert_Labels</formula1>
    </dataValidation>
    <dataValidation type="list" allowBlank="1" showInputMessage="1" showErrorMessage="1" sqref="R109">
      <formula1>Likert_Labels</formula1>
    </dataValidation>
    <dataValidation type="list" allowBlank="1" showInputMessage="1" showErrorMessage="1" sqref="C110">
      <formula1>Contexts</formula1>
    </dataValidation>
    <dataValidation type="list" allowBlank="1" showInputMessage="1" showErrorMessage="1" sqref="G110">
      <formula1>Likert_Labels</formula1>
    </dataValidation>
    <dataValidation type="list" allowBlank="1" showInputMessage="1" showErrorMessage="1" sqref="H110">
      <formula1>Likert_Labels</formula1>
    </dataValidation>
    <dataValidation type="list" allowBlank="1" showInputMessage="1" showErrorMessage="1" sqref="I110">
      <formula1>Likert_Labels</formula1>
    </dataValidation>
    <dataValidation type="list" allowBlank="1" showInputMessage="1" showErrorMessage="1" sqref="J110">
      <formula1>Likert_Labels</formula1>
    </dataValidation>
    <dataValidation type="list" allowBlank="1" showInputMessage="1" showErrorMessage="1" sqref="K110">
      <formula1>Likert_Labels</formula1>
    </dataValidation>
    <dataValidation type="list" allowBlank="1" showInputMessage="1" showErrorMessage="1" sqref="L110">
      <formula1>Likert_Labels</formula1>
    </dataValidation>
    <dataValidation type="list" allowBlank="1" showInputMessage="1" showErrorMessage="1" sqref="M110">
      <formula1>Likert_Labels</formula1>
    </dataValidation>
    <dataValidation type="list" allowBlank="1" showInputMessage="1" showErrorMessage="1" sqref="N110">
      <formula1>Likert_Labels</formula1>
    </dataValidation>
    <dataValidation type="list" allowBlank="1" showInputMessage="1" showErrorMessage="1" sqref="O110">
      <formula1>Likert_Labels</formula1>
    </dataValidation>
    <dataValidation type="list" allowBlank="1" showInputMessage="1" showErrorMessage="1" sqref="P110">
      <formula1>Likert_Labels</formula1>
    </dataValidation>
    <dataValidation type="list" allowBlank="1" showInputMessage="1" showErrorMessage="1" sqref="Q110">
      <formula1>Likert_Labels</formula1>
    </dataValidation>
    <dataValidation type="list" allowBlank="1" showInputMessage="1" showErrorMessage="1" sqref="R110">
      <formula1>Likert_Labels</formula1>
    </dataValidation>
    <dataValidation type="list" allowBlank="1" showInputMessage="1" showErrorMessage="1" sqref="C111">
      <formula1>Contexts</formula1>
    </dataValidation>
    <dataValidation type="list" allowBlank="1" showInputMessage="1" showErrorMessage="1" sqref="G111">
      <formula1>Likert_Labels</formula1>
    </dataValidation>
    <dataValidation type="list" allowBlank="1" showInputMessage="1" showErrorMessage="1" sqref="H111">
      <formula1>Likert_Labels</formula1>
    </dataValidation>
    <dataValidation type="list" allowBlank="1" showInputMessage="1" showErrorMessage="1" sqref="I111">
      <formula1>Likert_Labels</formula1>
    </dataValidation>
    <dataValidation type="list" allowBlank="1" showInputMessage="1" showErrorMessage="1" sqref="J111">
      <formula1>Likert_Labels</formula1>
    </dataValidation>
    <dataValidation type="list" allowBlank="1" showInputMessage="1" showErrorMessage="1" sqref="K111">
      <formula1>Likert_Labels</formula1>
    </dataValidation>
    <dataValidation type="list" allowBlank="1" showInputMessage="1" showErrorMessage="1" sqref="L111">
      <formula1>Likert_Labels</formula1>
    </dataValidation>
    <dataValidation type="list" allowBlank="1" showInputMessage="1" showErrorMessage="1" sqref="M111">
      <formula1>Likert_Labels</formula1>
    </dataValidation>
    <dataValidation type="list" allowBlank="1" showInputMessage="1" showErrorMessage="1" sqref="N111">
      <formula1>Likert_Labels</formula1>
    </dataValidation>
    <dataValidation type="list" allowBlank="1" showInputMessage="1" showErrorMessage="1" sqref="O111">
      <formula1>Likert_Labels</formula1>
    </dataValidation>
    <dataValidation type="list" allowBlank="1" showInputMessage="1" showErrorMessage="1" sqref="P111">
      <formula1>Likert_Labels</formula1>
    </dataValidation>
    <dataValidation type="list" allowBlank="1" showInputMessage="1" showErrorMessage="1" sqref="Q111">
      <formula1>Likert_Labels</formula1>
    </dataValidation>
    <dataValidation type="list" allowBlank="1" showInputMessage="1" showErrorMessage="1" sqref="R111">
      <formula1>Likert_Labels</formula1>
    </dataValidation>
    <dataValidation type="list" allowBlank="1" showInputMessage="1" showErrorMessage="1" sqref="C112">
      <formula1>Contexts</formula1>
    </dataValidation>
    <dataValidation type="list" allowBlank="1" showInputMessage="1" showErrorMessage="1" sqref="G112">
      <formula1>Likert_Labels</formula1>
    </dataValidation>
    <dataValidation type="list" allowBlank="1" showInputMessage="1" showErrorMessage="1" sqref="H112">
      <formula1>Likert_Labels</formula1>
    </dataValidation>
    <dataValidation type="list" allowBlank="1" showInputMessage="1" showErrorMessage="1" sqref="I112">
      <formula1>Likert_Labels</formula1>
    </dataValidation>
    <dataValidation type="list" allowBlank="1" showInputMessage="1" showErrorMessage="1" sqref="J112">
      <formula1>Likert_Labels</formula1>
    </dataValidation>
    <dataValidation type="list" allowBlank="1" showInputMessage="1" showErrorMessage="1" sqref="K112">
      <formula1>Likert_Labels</formula1>
    </dataValidation>
    <dataValidation type="list" allowBlank="1" showInputMessage="1" showErrorMessage="1" sqref="L112">
      <formula1>Likert_Labels</formula1>
    </dataValidation>
    <dataValidation type="list" allowBlank="1" showInputMessage="1" showErrorMessage="1" sqref="M112">
      <formula1>Likert_Labels</formula1>
    </dataValidation>
    <dataValidation type="list" allowBlank="1" showInputMessage="1" showErrorMessage="1" sqref="N112">
      <formula1>Likert_Labels</formula1>
    </dataValidation>
    <dataValidation type="list" allowBlank="1" showInputMessage="1" showErrorMessage="1" sqref="O112">
      <formula1>Likert_Labels</formula1>
    </dataValidation>
    <dataValidation type="list" allowBlank="1" showInputMessage="1" showErrorMessage="1" sqref="P112">
      <formula1>Likert_Labels</formula1>
    </dataValidation>
    <dataValidation type="list" allowBlank="1" showInputMessage="1" showErrorMessage="1" sqref="Q112">
      <formula1>Likert_Labels</formula1>
    </dataValidation>
    <dataValidation type="list" allowBlank="1" showInputMessage="1" showErrorMessage="1" sqref="R112">
      <formula1>Likert_Labels</formula1>
    </dataValidation>
    <dataValidation type="list" allowBlank="1" showInputMessage="1" showErrorMessage="1" sqref="C113">
      <formula1>Contexts</formula1>
    </dataValidation>
    <dataValidation type="list" allowBlank="1" showInputMessage="1" showErrorMessage="1" sqref="G113">
      <formula1>Likert_Labels</formula1>
    </dataValidation>
    <dataValidation type="list" allowBlank="1" showInputMessage="1" showErrorMessage="1" sqref="H113">
      <formula1>Likert_Labels</formula1>
    </dataValidation>
    <dataValidation type="list" allowBlank="1" showInputMessage="1" showErrorMessage="1" sqref="I113">
      <formula1>Likert_Labels</formula1>
    </dataValidation>
    <dataValidation type="list" allowBlank="1" showInputMessage="1" showErrorMessage="1" sqref="J113">
      <formula1>Likert_Labels</formula1>
    </dataValidation>
    <dataValidation type="list" allowBlank="1" showInputMessage="1" showErrorMessage="1" sqref="K113">
      <formula1>Likert_Labels</formula1>
    </dataValidation>
    <dataValidation type="list" allowBlank="1" showInputMessage="1" showErrorMessage="1" sqref="L113">
      <formula1>Likert_Labels</formula1>
    </dataValidation>
    <dataValidation type="list" allowBlank="1" showInputMessage="1" showErrorMessage="1" sqref="M113">
      <formula1>Likert_Labels</formula1>
    </dataValidation>
    <dataValidation type="list" allowBlank="1" showInputMessage="1" showErrorMessage="1" sqref="N113">
      <formula1>Likert_Labels</formula1>
    </dataValidation>
    <dataValidation type="list" allowBlank="1" showInputMessage="1" showErrorMessage="1" sqref="O113">
      <formula1>Likert_Labels</formula1>
    </dataValidation>
    <dataValidation type="list" allowBlank="1" showInputMessage="1" showErrorMessage="1" sqref="P113">
      <formula1>Likert_Labels</formula1>
    </dataValidation>
    <dataValidation type="list" allowBlank="1" showInputMessage="1" showErrorMessage="1" sqref="Q113">
      <formula1>Likert_Labels</formula1>
    </dataValidation>
    <dataValidation type="list" allowBlank="1" showInputMessage="1" showErrorMessage="1" sqref="R113">
      <formula1>Likert_Labels</formula1>
    </dataValidation>
    <dataValidation type="list" allowBlank="1" showInputMessage="1" showErrorMessage="1" sqref="C114">
      <formula1>Contexts</formula1>
    </dataValidation>
    <dataValidation type="list" allowBlank="1" showInputMessage="1" showErrorMessage="1" sqref="G114">
      <formula1>Likert_Labels</formula1>
    </dataValidation>
    <dataValidation type="list" allowBlank="1" showInputMessage="1" showErrorMessage="1" sqref="H114">
      <formula1>Likert_Labels</formula1>
    </dataValidation>
    <dataValidation type="list" allowBlank="1" showInputMessage="1" showErrorMessage="1" sqref="I114">
      <formula1>Likert_Labels</formula1>
    </dataValidation>
    <dataValidation type="list" allowBlank="1" showInputMessage="1" showErrorMessage="1" sqref="J114">
      <formula1>Likert_Labels</formula1>
    </dataValidation>
    <dataValidation type="list" allowBlank="1" showInputMessage="1" showErrorMessage="1" sqref="K114">
      <formula1>Likert_Labels</formula1>
    </dataValidation>
    <dataValidation type="list" allowBlank="1" showInputMessage="1" showErrorMessage="1" sqref="L114">
      <formula1>Likert_Labels</formula1>
    </dataValidation>
    <dataValidation type="list" allowBlank="1" showInputMessage="1" showErrorMessage="1" sqref="M114">
      <formula1>Likert_Labels</formula1>
    </dataValidation>
    <dataValidation type="list" allowBlank="1" showInputMessage="1" showErrorMessage="1" sqref="N114">
      <formula1>Likert_Labels</formula1>
    </dataValidation>
    <dataValidation type="list" allowBlank="1" showInputMessage="1" showErrorMessage="1" sqref="O114">
      <formula1>Likert_Labels</formula1>
    </dataValidation>
    <dataValidation type="list" allowBlank="1" showInputMessage="1" showErrorMessage="1" sqref="P114">
      <formula1>Likert_Labels</formula1>
    </dataValidation>
    <dataValidation type="list" allowBlank="1" showInputMessage="1" showErrorMessage="1" sqref="Q114">
      <formula1>Likert_Labels</formula1>
    </dataValidation>
    <dataValidation type="list" allowBlank="1" showInputMessage="1" showErrorMessage="1" sqref="R114">
      <formula1>Likert_Labels</formula1>
    </dataValidation>
    <dataValidation type="list" allowBlank="1" showInputMessage="1" showErrorMessage="1" sqref="C115">
      <formula1>Contexts</formula1>
    </dataValidation>
    <dataValidation type="list" allowBlank="1" showInputMessage="1" showErrorMessage="1" sqref="G115">
      <formula1>Likert_Labels</formula1>
    </dataValidation>
    <dataValidation type="list" allowBlank="1" showInputMessage="1" showErrorMessage="1" sqref="H115">
      <formula1>Likert_Labels</formula1>
    </dataValidation>
    <dataValidation type="list" allowBlank="1" showInputMessage="1" showErrorMessage="1" sqref="I115">
      <formula1>Likert_Labels</formula1>
    </dataValidation>
    <dataValidation type="list" allowBlank="1" showInputMessage="1" showErrorMessage="1" sqref="J115">
      <formula1>Likert_Labels</formula1>
    </dataValidation>
    <dataValidation type="list" allowBlank="1" showInputMessage="1" showErrorMessage="1" sqref="K115">
      <formula1>Likert_Labels</formula1>
    </dataValidation>
    <dataValidation type="list" allowBlank="1" showInputMessage="1" showErrorMessage="1" sqref="L115">
      <formula1>Likert_Labels</formula1>
    </dataValidation>
    <dataValidation type="list" allowBlank="1" showInputMessage="1" showErrorMessage="1" sqref="M115">
      <formula1>Likert_Labels</formula1>
    </dataValidation>
    <dataValidation type="list" allowBlank="1" showInputMessage="1" showErrorMessage="1" sqref="N115">
      <formula1>Likert_Labels</formula1>
    </dataValidation>
    <dataValidation type="list" allowBlank="1" showInputMessage="1" showErrorMessage="1" sqref="O115">
      <formula1>Likert_Labels</formula1>
    </dataValidation>
    <dataValidation type="list" allowBlank="1" showInputMessage="1" showErrorMessage="1" sqref="P115">
      <formula1>Likert_Labels</formula1>
    </dataValidation>
    <dataValidation type="list" allowBlank="1" showInputMessage="1" showErrorMessage="1" sqref="Q115">
      <formula1>Likert_Labels</formula1>
    </dataValidation>
    <dataValidation type="list" allowBlank="1" showInputMessage="1" showErrorMessage="1" sqref="R115">
      <formula1>Likert_Labels</formula1>
    </dataValidation>
    <dataValidation type="list" allowBlank="1" showInputMessage="1" showErrorMessage="1" sqref="C116">
      <formula1>Contexts</formula1>
    </dataValidation>
    <dataValidation type="list" allowBlank="1" showInputMessage="1" showErrorMessage="1" sqref="G116">
      <formula1>Likert_Labels</formula1>
    </dataValidation>
    <dataValidation type="list" allowBlank="1" showInputMessage="1" showErrorMessage="1" sqref="H116">
      <formula1>Likert_Labels</formula1>
    </dataValidation>
    <dataValidation type="list" allowBlank="1" showInputMessage="1" showErrorMessage="1" sqref="I116">
      <formula1>Likert_Labels</formula1>
    </dataValidation>
    <dataValidation type="list" allowBlank="1" showInputMessage="1" showErrorMessage="1" sqref="J116">
      <formula1>Likert_Labels</formula1>
    </dataValidation>
    <dataValidation type="list" allowBlank="1" showInputMessage="1" showErrorMessage="1" sqref="K116">
      <formula1>Likert_Labels</formula1>
    </dataValidation>
    <dataValidation type="list" allowBlank="1" showInputMessage="1" showErrorMessage="1" sqref="L116">
      <formula1>Likert_Labels</formula1>
    </dataValidation>
    <dataValidation type="list" allowBlank="1" showInputMessage="1" showErrorMessage="1" sqref="M116">
      <formula1>Likert_Labels</formula1>
    </dataValidation>
    <dataValidation type="list" allowBlank="1" showInputMessage="1" showErrorMessage="1" sqref="N116">
      <formula1>Likert_Labels</formula1>
    </dataValidation>
    <dataValidation type="list" allowBlank="1" showInputMessage="1" showErrorMessage="1" sqref="O116">
      <formula1>Likert_Labels</formula1>
    </dataValidation>
    <dataValidation type="list" allowBlank="1" showInputMessage="1" showErrorMessage="1" sqref="P116">
      <formula1>Likert_Labels</formula1>
    </dataValidation>
    <dataValidation type="list" allowBlank="1" showInputMessage="1" showErrorMessage="1" sqref="Q116">
      <formula1>Likert_Labels</formula1>
    </dataValidation>
    <dataValidation type="list" allowBlank="1" showInputMessage="1" showErrorMessage="1" sqref="R116">
      <formula1>Likert_Labels</formula1>
    </dataValidation>
    <dataValidation type="list" allowBlank="1" showInputMessage="1" showErrorMessage="1" sqref="C117">
      <formula1>Contexts</formula1>
    </dataValidation>
    <dataValidation type="list" allowBlank="1" showInputMessage="1" showErrorMessage="1" sqref="G117">
      <formula1>Likert_Labels</formula1>
    </dataValidation>
    <dataValidation type="list" allowBlank="1" showInputMessage="1" showErrorMessage="1" sqref="H117">
      <formula1>Likert_Labels</formula1>
    </dataValidation>
    <dataValidation type="list" allowBlank="1" showInputMessage="1" showErrorMessage="1" sqref="I117">
      <formula1>Likert_Labels</formula1>
    </dataValidation>
    <dataValidation type="list" allowBlank="1" showInputMessage="1" showErrorMessage="1" sqref="J117">
      <formula1>Likert_Labels</formula1>
    </dataValidation>
    <dataValidation type="list" allowBlank="1" showInputMessage="1" showErrorMessage="1" sqref="K117">
      <formula1>Likert_Labels</formula1>
    </dataValidation>
    <dataValidation type="list" allowBlank="1" showInputMessage="1" showErrorMessage="1" sqref="L117">
      <formula1>Likert_Labels</formula1>
    </dataValidation>
    <dataValidation type="list" allowBlank="1" showInputMessage="1" showErrorMessage="1" sqref="M117">
      <formula1>Likert_Labels</formula1>
    </dataValidation>
    <dataValidation type="list" allowBlank="1" showInputMessage="1" showErrorMessage="1" sqref="N117">
      <formula1>Likert_Labels</formula1>
    </dataValidation>
    <dataValidation type="list" allowBlank="1" showInputMessage="1" showErrorMessage="1" sqref="O117">
      <formula1>Likert_Labels</formula1>
    </dataValidation>
    <dataValidation type="list" allowBlank="1" showInputMessage="1" showErrorMessage="1" sqref="P117">
      <formula1>Likert_Labels</formula1>
    </dataValidation>
    <dataValidation type="list" allowBlank="1" showInputMessage="1" showErrorMessage="1" sqref="Q117">
      <formula1>Likert_Labels</formula1>
    </dataValidation>
    <dataValidation type="list" allowBlank="1" showInputMessage="1" showErrorMessage="1" sqref="R117">
      <formula1>Likert_Labels</formula1>
    </dataValidation>
    <dataValidation type="list" allowBlank="1" showInputMessage="1" showErrorMessage="1" sqref="C118">
      <formula1>Contexts</formula1>
    </dataValidation>
    <dataValidation type="list" allowBlank="1" showInputMessage="1" showErrorMessage="1" sqref="G118">
      <formula1>Likert_Labels</formula1>
    </dataValidation>
    <dataValidation type="list" allowBlank="1" showInputMessage="1" showErrorMessage="1" sqref="H118">
      <formula1>Likert_Labels</formula1>
    </dataValidation>
    <dataValidation type="list" allowBlank="1" showInputMessage="1" showErrorMessage="1" sqref="I118">
      <formula1>Likert_Labels</formula1>
    </dataValidation>
    <dataValidation type="list" allowBlank="1" showInputMessage="1" showErrorMessage="1" sqref="J118">
      <formula1>Likert_Labels</formula1>
    </dataValidation>
    <dataValidation type="list" allowBlank="1" showInputMessage="1" showErrorMessage="1" sqref="K118">
      <formula1>Likert_Labels</formula1>
    </dataValidation>
    <dataValidation type="list" allowBlank="1" showInputMessage="1" showErrorMessage="1" sqref="L118">
      <formula1>Likert_Labels</formula1>
    </dataValidation>
    <dataValidation type="list" allowBlank="1" showInputMessage="1" showErrorMessage="1" sqref="M118">
      <formula1>Likert_Labels</formula1>
    </dataValidation>
    <dataValidation type="list" allowBlank="1" showInputMessage="1" showErrorMessage="1" sqref="N118">
      <formula1>Likert_Labels</formula1>
    </dataValidation>
    <dataValidation type="list" allowBlank="1" showInputMessage="1" showErrorMessage="1" sqref="O118">
      <formula1>Likert_Labels</formula1>
    </dataValidation>
    <dataValidation type="list" allowBlank="1" showInputMessage="1" showErrorMessage="1" sqref="P118">
      <formula1>Likert_Labels</formula1>
    </dataValidation>
    <dataValidation type="list" allowBlank="1" showInputMessage="1" showErrorMessage="1" sqref="Q118">
      <formula1>Likert_Labels</formula1>
    </dataValidation>
    <dataValidation type="list" allowBlank="1" showInputMessage="1" showErrorMessage="1" sqref="R118">
      <formula1>Likert_Labels</formula1>
    </dataValidation>
    <dataValidation type="list" allowBlank="1" showInputMessage="1" showErrorMessage="1" sqref="C119">
      <formula1>Contexts</formula1>
    </dataValidation>
    <dataValidation type="list" allowBlank="1" showInputMessage="1" showErrorMessage="1" sqref="G119">
      <formula1>Likert_Labels</formula1>
    </dataValidation>
    <dataValidation type="list" allowBlank="1" showInputMessage="1" showErrorMessage="1" sqref="H119">
      <formula1>Likert_Labels</formula1>
    </dataValidation>
    <dataValidation type="list" allowBlank="1" showInputMessage="1" showErrorMessage="1" sqref="I119">
      <formula1>Likert_Labels</formula1>
    </dataValidation>
    <dataValidation type="list" allowBlank="1" showInputMessage="1" showErrorMessage="1" sqref="J119">
      <formula1>Likert_Labels</formula1>
    </dataValidation>
    <dataValidation type="list" allowBlank="1" showInputMessage="1" showErrorMessage="1" sqref="K119">
      <formula1>Likert_Labels</formula1>
    </dataValidation>
    <dataValidation type="list" allowBlank="1" showInputMessage="1" showErrorMessage="1" sqref="L119">
      <formula1>Likert_Labels</formula1>
    </dataValidation>
    <dataValidation type="list" allowBlank="1" showInputMessage="1" showErrorMessage="1" sqref="M119">
      <formula1>Likert_Labels</formula1>
    </dataValidation>
    <dataValidation type="list" allowBlank="1" showInputMessage="1" showErrorMessage="1" sqref="N119">
      <formula1>Likert_Labels</formula1>
    </dataValidation>
    <dataValidation type="list" allowBlank="1" showInputMessage="1" showErrorMessage="1" sqref="O119">
      <formula1>Likert_Labels</formula1>
    </dataValidation>
    <dataValidation type="list" allowBlank="1" showInputMessage="1" showErrorMessage="1" sqref="P119">
      <formula1>Likert_Labels</formula1>
    </dataValidation>
    <dataValidation type="list" allowBlank="1" showInputMessage="1" showErrorMessage="1" sqref="Q119">
      <formula1>Likert_Labels</formula1>
    </dataValidation>
    <dataValidation type="list" allowBlank="1" showInputMessage="1" showErrorMessage="1" sqref="R119">
      <formula1>Likert_Labels</formula1>
    </dataValidation>
    <dataValidation type="list" allowBlank="1" showInputMessage="1" showErrorMessage="1" sqref="C120">
      <formula1>Contexts</formula1>
    </dataValidation>
    <dataValidation type="list" allowBlank="1" showInputMessage="1" showErrorMessage="1" sqref="G120">
      <formula1>Likert_Labels</formula1>
    </dataValidation>
    <dataValidation type="list" allowBlank="1" showInputMessage="1" showErrorMessage="1" sqref="H120">
      <formula1>Likert_Labels</formula1>
    </dataValidation>
    <dataValidation type="list" allowBlank="1" showInputMessage="1" showErrorMessage="1" sqref="I120">
      <formula1>Likert_Labels</formula1>
    </dataValidation>
    <dataValidation type="list" allowBlank="1" showInputMessage="1" showErrorMessage="1" sqref="J120">
      <formula1>Likert_Labels</formula1>
    </dataValidation>
    <dataValidation type="list" allowBlank="1" showInputMessage="1" showErrorMessage="1" sqref="K120">
      <formula1>Likert_Labels</formula1>
    </dataValidation>
    <dataValidation type="list" allowBlank="1" showInputMessage="1" showErrorMessage="1" sqref="L120">
      <formula1>Likert_Labels</formula1>
    </dataValidation>
    <dataValidation type="list" allowBlank="1" showInputMessage="1" showErrorMessage="1" sqref="M120">
      <formula1>Likert_Labels</formula1>
    </dataValidation>
    <dataValidation type="list" allowBlank="1" showInputMessage="1" showErrorMessage="1" sqref="N120">
      <formula1>Likert_Labels</formula1>
    </dataValidation>
    <dataValidation type="list" allowBlank="1" showInputMessage="1" showErrorMessage="1" sqref="O120">
      <formula1>Likert_Labels</formula1>
    </dataValidation>
    <dataValidation type="list" allowBlank="1" showInputMessage="1" showErrorMessage="1" sqref="P120">
      <formula1>Likert_Labels</formula1>
    </dataValidation>
    <dataValidation type="list" allowBlank="1" showInputMessage="1" showErrorMessage="1" sqref="Q120">
      <formula1>Likert_Labels</formula1>
    </dataValidation>
    <dataValidation type="list" allowBlank="1" showInputMessage="1" showErrorMessage="1" sqref="R120">
      <formula1>Likert_Labels</formula1>
    </dataValidation>
    <dataValidation type="list" allowBlank="1" showInputMessage="1" showErrorMessage="1" sqref="C121">
      <formula1>Contexts</formula1>
    </dataValidation>
    <dataValidation type="list" allowBlank="1" showInputMessage="1" showErrorMessage="1" sqref="G121">
      <formula1>Likert_Labels</formula1>
    </dataValidation>
    <dataValidation type="list" allowBlank="1" showInputMessage="1" showErrorMessage="1" sqref="H121">
      <formula1>Likert_Labels</formula1>
    </dataValidation>
    <dataValidation type="list" allowBlank="1" showInputMessage="1" showErrorMessage="1" sqref="I121">
      <formula1>Likert_Labels</formula1>
    </dataValidation>
    <dataValidation type="list" allowBlank="1" showInputMessage="1" showErrorMessage="1" sqref="J121">
      <formula1>Likert_Labels</formula1>
    </dataValidation>
    <dataValidation type="list" allowBlank="1" showInputMessage="1" showErrorMessage="1" sqref="K121">
      <formula1>Likert_Labels</formula1>
    </dataValidation>
    <dataValidation type="list" allowBlank="1" showInputMessage="1" showErrorMessage="1" sqref="L121">
      <formula1>Likert_Labels</formula1>
    </dataValidation>
    <dataValidation type="list" allowBlank="1" showInputMessage="1" showErrorMessage="1" sqref="M121">
      <formula1>Likert_Labels</formula1>
    </dataValidation>
    <dataValidation type="list" allowBlank="1" showInputMessage="1" showErrorMessage="1" sqref="N121">
      <formula1>Likert_Labels</formula1>
    </dataValidation>
    <dataValidation type="list" allowBlank="1" showInputMessage="1" showErrorMessage="1" sqref="O121">
      <formula1>Likert_Labels</formula1>
    </dataValidation>
    <dataValidation type="list" allowBlank="1" showInputMessage="1" showErrorMessage="1" sqref="P121">
      <formula1>Likert_Labels</formula1>
    </dataValidation>
    <dataValidation type="list" allowBlank="1" showInputMessage="1" showErrorMessage="1" sqref="Q121">
      <formula1>Likert_Labels</formula1>
    </dataValidation>
    <dataValidation type="list" allowBlank="1" showInputMessage="1" showErrorMessage="1" sqref="R121">
      <formula1>Likert_Labels</formula1>
    </dataValidation>
    <dataValidation type="list" allowBlank="1" showInputMessage="1" showErrorMessage="1" sqref="C122">
      <formula1>Contexts</formula1>
    </dataValidation>
    <dataValidation type="list" allowBlank="1" showInputMessage="1" showErrorMessage="1" sqref="G122">
      <formula1>Likert_Labels</formula1>
    </dataValidation>
    <dataValidation type="list" allowBlank="1" showInputMessage="1" showErrorMessage="1" sqref="H122">
      <formula1>Likert_Labels</formula1>
    </dataValidation>
    <dataValidation type="list" allowBlank="1" showInputMessage="1" showErrorMessage="1" sqref="I122">
      <formula1>Likert_Labels</formula1>
    </dataValidation>
    <dataValidation type="list" allowBlank="1" showInputMessage="1" showErrorMessage="1" sqref="J122">
      <formula1>Likert_Labels</formula1>
    </dataValidation>
    <dataValidation type="list" allowBlank="1" showInputMessage="1" showErrorMessage="1" sqref="K122">
      <formula1>Likert_Labels</formula1>
    </dataValidation>
    <dataValidation type="list" allowBlank="1" showInputMessage="1" showErrorMessage="1" sqref="L122">
      <formula1>Likert_Labels</formula1>
    </dataValidation>
    <dataValidation type="list" allowBlank="1" showInputMessage="1" showErrorMessage="1" sqref="M122">
      <formula1>Likert_Labels</formula1>
    </dataValidation>
    <dataValidation type="list" allowBlank="1" showInputMessage="1" showErrorMessage="1" sqref="N122">
      <formula1>Likert_Labels</formula1>
    </dataValidation>
    <dataValidation type="list" allowBlank="1" showInputMessage="1" showErrorMessage="1" sqref="O122">
      <formula1>Likert_Labels</formula1>
    </dataValidation>
    <dataValidation type="list" allowBlank="1" showInputMessage="1" showErrorMessage="1" sqref="P122">
      <formula1>Likert_Labels</formula1>
    </dataValidation>
    <dataValidation type="list" allowBlank="1" showInputMessage="1" showErrorMessage="1" sqref="Q122">
      <formula1>Likert_Labels</formula1>
    </dataValidation>
    <dataValidation type="list" allowBlank="1" showInputMessage="1" showErrorMessage="1" sqref="R122">
      <formula1>Likert_Labels</formula1>
    </dataValidation>
    <dataValidation type="list" allowBlank="1" showInputMessage="1" showErrorMessage="1" sqref="C123">
      <formula1>Contexts</formula1>
    </dataValidation>
    <dataValidation type="list" allowBlank="1" showInputMessage="1" showErrorMessage="1" sqref="G123">
      <formula1>Likert_Labels</formula1>
    </dataValidation>
    <dataValidation type="list" allowBlank="1" showInputMessage="1" showErrorMessage="1" sqref="H123">
      <formula1>Likert_Labels</formula1>
    </dataValidation>
    <dataValidation type="list" allowBlank="1" showInputMessage="1" showErrorMessage="1" sqref="I123">
      <formula1>Likert_Labels</formula1>
    </dataValidation>
    <dataValidation type="list" allowBlank="1" showInputMessage="1" showErrorMessage="1" sqref="J123">
      <formula1>Likert_Labels</formula1>
    </dataValidation>
    <dataValidation type="list" allowBlank="1" showInputMessage="1" showErrorMessage="1" sqref="K123">
      <formula1>Likert_Labels</formula1>
    </dataValidation>
    <dataValidation type="list" allowBlank="1" showInputMessage="1" showErrorMessage="1" sqref="L123">
      <formula1>Likert_Labels</formula1>
    </dataValidation>
    <dataValidation type="list" allowBlank="1" showInputMessage="1" showErrorMessage="1" sqref="M123">
      <formula1>Likert_Labels</formula1>
    </dataValidation>
    <dataValidation type="list" allowBlank="1" showInputMessage="1" showErrorMessage="1" sqref="N123">
      <formula1>Likert_Labels</formula1>
    </dataValidation>
    <dataValidation type="list" allowBlank="1" showInputMessage="1" showErrorMessage="1" sqref="O123">
      <formula1>Likert_Labels</formula1>
    </dataValidation>
    <dataValidation type="list" allowBlank="1" showInputMessage="1" showErrorMessage="1" sqref="P123">
      <formula1>Likert_Labels</formula1>
    </dataValidation>
    <dataValidation type="list" allowBlank="1" showInputMessage="1" showErrorMessage="1" sqref="Q123">
      <formula1>Likert_Labels</formula1>
    </dataValidation>
    <dataValidation type="list" allowBlank="1" showInputMessage="1" showErrorMessage="1" sqref="R123">
      <formula1>Likert_Labels</formula1>
    </dataValidation>
    <dataValidation type="list" allowBlank="1" showInputMessage="1" showErrorMessage="1" sqref="C124">
      <formula1>Contexts</formula1>
    </dataValidation>
    <dataValidation type="list" allowBlank="1" showInputMessage="1" showErrorMessage="1" sqref="G124">
      <formula1>Likert_Labels</formula1>
    </dataValidation>
    <dataValidation type="list" allowBlank="1" showInputMessage="1" showErrorMessage="1" sqref="H124">
      <formula1>Likert_Labels</formula1>
    </dataValidation>
    <dataValidation type="list" allowBlank="1" showInputMessage="1" showErrorMessage="1" sqref="I124">
      <formula1>Likert_Labels</formula1>
    </dataValidation>
    <dataValidation type="list" allowBlank="1" showInputMessage="1" showErrorMessage="1" sqref="J124">
      <formula1>Likert_Labels</formula1>
    </dataValidation>
    <dataValidation type="list" allowBlank="1" showInputMessage="1" showErrorMessage="1" sqref="K124">
      <formula1>Likert_Labels</formula1>
    </dataValidation>
    <dataValidation type="list" allowBlank="1" showInputMessage="1" showErrorMessage="1" sqref="L124">
      <formula1>Likert_Labels</formula1>
    </dataValidation>
    <dataValidation type="list" allowBlank="1" showInputMessage="1" showErrorMessage="1" sqref="M124">
      <formula1>Likert_Labels</formula1>
    </dataValidation>
    <dataValidation type="list" allowBlank="1" showInputMessage="1" showErrorMessage="1" sqref="N124">
      <formula1>Likert_Labels</formula1>
    </dataValidation>
    <dataValidation type="list" allowBlank="1" showInputMessage="1" showErrorMessage="1" sqref="O124">
      <formula1>Likert_Labels</formula1>
    </dataValidation>
    <dataValidation type="list" allowBlank="1" showInputMessage="1" showErrorMessage="1" sqref="P124">
      <formula1>Likert_Labels</formula1>
    </dataValidation>
    <dataValidation type="list" allowBlank="1" showInputMessage="1" showErrorMessage="1" sqref="Q124">
      <formula1>Likert_Labels</formula1>
    </dataValidation>
    <dataValidation type="list" allowBlank="1" showInputMessage="1" showErrorMessage="1" sqref="R124">
      <formula1>Likert_Labels</formula1>
    </dataValidation>
    <dataValidation type="list" allowBlank="1" showInputMessage="1" showErrorMessage="1" sqref="C125">
      <formula1>Contexts</formula1>
    </dataValidation>
    <dataValidation type="list" allowBlank="1" showInputMessage="1" showErrorMessage="1" sqref="G125">
      <formula1>Likert_Labels</formula1>
    </dataValidation>
    <dataValidation type="list" allowBlank="1" showInputMessage="1" showErrorMessage="1" sqref="H125">
      <formula1>Likert_Labels</formula1>
    </dataValidation>
    <dataValidation type="list" allowBlank="1" showInputMessage="1" showErrorMessage="1" sqref="I125">
      <formula1>Likert_Labels</formula1>
    </dataValidation>
    <dataValidation type="list" allowBlank="1" showInputMessage="1" showErrorMessage="1" sqref="J125">
      <formula1>Likert_Labels</formula1>
    </dataValidation>
    <dataValidation type="list" allowBlank="1" showInputMessage="1" showErrorMessage="1" sqref="K125">
      <formula1>Likert_Labels</formula1>
    </dataValidation>
    <dataValidation type="list" allowBlank="1" showInputMessage="1" showErrorMessage="1" sqref="L125">
      <formula1>Likert_Labels</formula1>
    </dataValidation>
    <dataValidation type="list" allowBlank="1" showInputMessage="1" showErrorMessage="1" sqref="M125">
      <formula1>Likert_Labels</formula1>
    </dataValidation>
    <dataValidation type="list" allowBlank="1" showInputMessage="1" showErrorMessage="1" sqref="N125">
      <formula1>Likert_Labels</formula1>
    </dataValidation>
    <dataValidation type="list" allowBlank="1" showInputMessage="1" showErrorMessage="1" sqref="O125">
      <formula1>Likert_Labels</formula1>
    </dataValidation>
    <dataValidation type="list" allowBlank="1" showInputMessage="1" showErrorMessage="1" sqref="P125">
      <formula1>Likert_Labels</formula1>
    </dataValidation>
    <dataValidation type="list" allowBlank="1" showInputMessage="1" showErrorMessage="1" sqref="Q125">
      <formula1>Likert_Labels</formula1>
    </dataValidation>
    <dataValidation type="list" allowBlank="1" showInputMessage="1" showErrorMessage="1" sqref="R125">
      <formula1>Likert_Labels</formula1>
    </dataValidation>
    <dataValidation type="list" allowBlank="1" showInputMessage="1" showErrorMessage="1" sqref="C126">
      <formula1>Contexts</formula1>
    </dataValidation>
    <dataValidation type="list" allowBlank="1" showInputMessage="1" showErrorMessage="1" sqref="G126">
      <formula1>Likert_Labels</formula1>
    </dataValidation>
    <dataValidation type="list" allowBlank="1" showInputMessage="1" showErrorMessage="1" sqref="H126">
      <formula1>Likert_Labels</formula1>
    </dataValidation>
    <dataValidation type="list" allowBlank="1" showInputMessage="1" showErrorMessage="1" sqref="I126">
      <formula1>Likert_Labels</formula1>
    </dataValidation>
    <dataValidation type="list" allowBlank="1" showInputMessage="1" showErrorMessage="1" sqref="J126">
      <formula1>Likert_Labels</formula1>
    </dataValidation>
    <dataValidation type="list" allowBlank="1" showInputMessage="1" showErrorMessage="1" sqref="K126">
      <formula1>Likert_Labels</formula1>
    </dataValidation>
    <dataValidation type="list" allowBlank="1" showInputMessage="1" showErrorMessage="1" sqref="L126">
      <formula1>Likert_Labels</formula1>
    </dataValidation>
    <dataValidation type="list" allowBlank="1" showInputMessage="1" showErrorMessage="1" sqref="M126">
      <formula1>Likert_Labels</formula1>
    </dataValidation>
    <dataValidation type="list" allowBlank="1" showInputMessage="1" showErrorMessage="1" sqref="N126">
      <formula1>Likert_Labels</formula1>
    </dataValidation>
    <dataValidation type="list" allowBlank="1" showInputMessage="1" showErrorMessage="1" sqref="O126">
      <formula1>Likert_Labels</formula1>
    </dataValidation>
    <dataValidation type="list" allowBlank="1" showInputMessage="1" showErrorMessage="1" sqref="P126">
      <formula1>Likert_Labels</formula1>
    </dataValidation>
    <dataValidation type="list" allowBlank="1" showInputMessage="1" showErrorMessage="1" sqref="Q126">
      <formula1>Likert_Labels</formula1>
    </dataValidation>
    <dataValidation type="list" allowBlank="1" showInputMessage="1" showErrorMessage="1" sqref="R126">
      <formula1>Likert_Labels</formula1>
    </dataValidation>
    <dataValidation type="list" allowBlank="1" showInputMessage="1" showErrorMessage="1" sqref="C127">
      <formula1>Contexts</formula1>
    </dataValidation>
    <dataValidation type="list" allowBlank="1" showInputMessage="1" showErrorMessage="1" sqref="G127">
      <formula1>Likert_Labels</formula1>
    </dataValidation>
    <dataValidation type="list" allowBlank="1" showInputMessage="1" showErrorMessage="1" sqref="H127">
      <formula1>Likert_Labels</formula1>
    </dataValidation>
    <dataValidation type="list" allowBlank="1" showInputMessage="1" showErrorMessage="1" sqref="I127">
      <formula1>Likert_Labels</formula1>
    </dataValidation>
    <dataValidation type="list" allowBlank="1" showInputMessage="1" showErrorMessage="1" sqref="J127">
      <formula1>Likert_Labels</formula1>
    </dataValidation>
    <dataValidation type="list" allowBlank="1" showInputMessage="1" showErrorMessage="1" sqref="K127">
      <formula1>Likert_Labels</formula1>
    </dataValidation>
    <dataValidation type="list" allowBlank="1" showInputMessage="1" showErrorMessage="1" sqref="L127">
      <formula1>Likert_Labels</formula1>
    </dataValidation>
    <dataValidation type="list" allowBlank="1" showInputMessage="1" showErrorMessage="1" sqref="M127">
      <formula1>Likert_Labels</formula1>
    </dataValidation>
    <dataValidation type="list" allowBlank="1" showInputMessage="1" showErrorMessage="1" sqref="N127">
      <formula1>Likert_Labels</formula1>
    </dataValidation>
    <dataValidation type="list" allowBlank="1" showInputMessage="1" showErrorMessage="1" sqref="O127">
      <formula1>Likert_Labels</formula1>
    </dataValidation>
    <dataValidation type="list" allowBlank="1" showInputMessage="1" showErrorMessage="1" sqref="P127">
      <formula1>Likert_Labels</formula1>
    </dataValidation>
    <dataValidation type="list" allowBlank="1" showInputMessage="1" showErrorMessage="1" sqref="Q127">
      <formula1>Likert_Labels</formula1>
    </dataValidation>
    <dataValidation type="list" allowBlank="1" showInputMessage="1" showErrorMessage="1" sqref="R127">
      <formula1>Likert_Labels</formula1>
    </dataValidation>
    <dataValidation type="list" allowBlank="1" showInputMessage="1" showErrorMessage="1" sqref="C128">
      <formula1>Contexts</formula1>
    </dataValidation>
    <dataValidation type="list" allowBlank="1" showInputMessage="1" showErrorMessage="1" sqref="G128">
      <formula1>Likert_Labels</formula1>
    </dataValidation>
    <dataValidation type="list" allowBlank="1" showInputMessage="1" showErrorMessage="1" sqref="H128">
      <formula1>Likert_Labels</formula1>
    </dataValidation>
    <dataValidation type="list" allowBlank="1" showInputMessage="1" showErrorMessage="1" sqref="I128">
      <formula1>Likert_Labels</formula1>
    </dataValidation>
    <dataValidation type="list" allowBlank="1" showInputMessage="1" showErrorMessage="1" sqref="J128">
      <formula1>Likert_Labels</formula1>
    </dataValidation>
    <dataValidation type="list" allowBlank="1" showInputMessage="1" showErrorMessage="1" sqref="K128">
      <formula1>Likert_Labels</formula1>
    </dataValidation>
    <dataValidation type="list" allowBlank="1" showInputMessage="1" showErrorMessage="1" sqref="L128">
      <formula1>Likert_Labels</formula1>
    </dataValidation>
    <dataValidation type="list" allowBlank="1" showInputMessage="1" showErrorMessage="1" sqref="M128">
      <formula1>Likert_Labels</formula1>
    </dataValidation>
    <dataValidation type="list" allowBlank="1" showInputMessage="1" showErrorMessage="1" sqref="N128">
      <formula1>Likert_Labels</formula1>
    </dataValidation>
    <dataValidation type="list" allowBlank="1" showInputMessage="1" showErrorMessage="1" sqref="O128">
      <formula1>Likert_Labels</formula1>
    </dataValidation>
    <dataValidation type="list" allowBlank="1" showInputMessage="1" showErrorMessage="1" sqref="P128">
      <formula1>Likert_Labels</formula1>
    </dataValidation>
    <dataValidation type="list" allowBlank="1" showInputMessage="1" showErrorMessage="1" sqref="Q128">
      <formula1>Likert_Labels</formula1>
    </dataValidation>
    <dataValidation type="list" allowBlank="1" showInputMessage="1" showErrorMessage="1" sqref="R128">
      <formula1>Likert_Labels</formula1>
    </dataValidation>
    <dataValidation type="list" allowBlank="1" showInputMessage="1" showErrorMessage="1" sqref="C129">
      <formula1>Contexts</formula1>
    </dataValidation>
    <dataValidation type="list" allowBlank="1" showInputMessage="1" showErrorMessage="1" sqref="G129">
      <formula1>Likert_Labels</formula1>
    </dataValidation>
    <dataValidation type="list" allowBlank="1" showInputMessage="1" showErrorMessage="1" sqref="H129">
      <formula1>Likert_Labels</formula1>
    </dataValidation>
    <dataValidation type="list" allowBlank="1" showInputMessage="1" showErrorMessage="1" sqref="I129">
      <formula1>Likert_Labels</formula1>
    </dataValidation>
    <dataValidation type="list" allowBlank="1" showInputMessage="1" showErrorMessage="1" sqref="J129">
      <formula1>Likert_Labels</formula1>
    </dataValidation>
    <dataValidation type="list" allowBlank="1" showInputMessage="1" showErrorMessage="1" sqref="K129">
      <formula1>Likert_Labels</formula1>
    </dataValidation>
    <dataValidation type="list" allowBlank="1" showInputMessage="1" showErrorMessage="1" sqref="L129">
      <formula1>Likert_Labels</formula1>
    </dataValidation>
    <dataValidation type="list" allowBlank="1" showInputMessage="1" showErrorMessage="1" sqref="M129">
      <formula1>Likert_Labels</formula1>
    </dataValidation>
    <dataValidation type="list" allowBlank="1" showInputMessage="1" showErrorMessage="1" sqref="N129">
      <formula1>Likert_Labels</formula1>
    </dataValidation>
    <dataValidation type="list" allowBlank="1" showInputMessage="1" showErrorMessage="1" sqref="O129">
      <formula1>Likert_Labels</formula1>
    </dataValidation>
    <dataValidation type="list" allowBlank="1" showInputMessage="1" showErrorMessage="1" sqref="P129">
      <formula1>Likert_Labels</formula1>
    </dataValidation>
    <dataValidation type="list" allowBlank="1" showInputMessage="1" showErrorMessage="1" sqref="Q129">
      <formula1>Likert_Labels</formula1>
    </dataValidation>
    <dataValidation type="list" allowBlank="1" showInputMessage="1" showErrorMessage="1" sqref="R129">
      <formula1>Likert_Labels</formula1>
    </dataValidation>
    <dataValidation type="list" allowBlank="1" showInputMessage="1" showErrorMessage="1" sqref="C130">
      <formula1>Contexts</formula1>
    </dataValidation>
    <dataValidation type="list" allowBlank="1" showInputMessage="1" showErrorMessage="1" sqref="G130">
      <formula1>Likert_Labels</formula1>
    </dataValidation>
    <dataValidation type="list" allowBlank="1" showInputMessage="1" showErrorMessage="1" sqref="H130">
      <formula1>Likert_Labels</formula1>
    </dataValidation>
    <dataValidation type="list" allowBlank="1" showInputMessage="1" showErrorMessage="1" sqref="I130">
      <formula1>Likert_Labels</formula1>
    </dataValidation>
    <dataValidation type="list" allowBlank="1" showInputMessage="1" showErrorMessage="1" sqref="J130">
      <formula1>Likert_Labels</formula1>
    </dataValidation>
    <dataValidation type="list" allowBlank="1" showInputMessage="1" showErrorMessage="1" sqref="K130">
      <formula1>Likert_Labels</formula1>
    </dataValidation>
    <dataValidation type="list" allowBlank="1" showInputMessage="1" showErrorMessage="1" sqref="L130">
      <formula1>Likert_Labels</formula1>
    </dataValidation>
    <dataValidation type="list" allowBlank="1" showInputMessage="1" showErrorMessage="1" sqref="M130">
      <formula1>Likert_Labels</formula1>
    </dataValidation>
    <dataValidation type="list" allowBlank="1" showInputMessage="1" showErrorMessage="1" sqref="N130">
      <formula1>Likert_Labels</formula1>
    </dataValidation>
    <dataValidation type="list" allowBlank="1" showInputMessage="1" showErrorMessage="1" sqref="O130">
      <formula1>Likert_Labels</formula1>
    </dataValidation>
    <dataValidation type="list" allowBlank="1" showInputMessage="1" showErrorMessage="1" sqref="P130">
      <formula1>Likert_Labels</formula1>
    </dataValidation>
    <dataValidation type="list" allowBlank="1" showInputMessage="1" showErrorMessage="1" sqref="Q130">
      <formula1>Likert_Labels</formula1>
    </dataValidation>
    <dataValidation type="list" allowBlank="1" showInputMessage="1" showErrorMessage="1" sqref="R130">
      <formula1>Likert_Labels</formula1>
    </dataValidation>
    <dataValidation type="list" allowBlank="1" showInputMessage="1" showErrorMessage="1" sqref="C131">
      <formula1>Contexts</formula1>
    </dataValidation>
    <dataValidation type="list" allowBlank="1" showInputMessage="1" showErrorMessage="1" sqref="G131">
      <formula1>Likert_Labels</formula1>
    </dataValidation>
    <dataValidation type="list" allowBlank="1" showInputMessage="1" showErrorMessage="1" sqref="H131">
      <formula1>Likert_Labels</formula1>
    </dataValidation>
    <dataValidation type="list" allowBlank="1" showInputMessage="1" showErrorMessage="1" sqref="I131">
      <formula1>Likert_Labels</formula1>
    </dataValidation>
    <dataValidation type="list" allowBlank="1" showInputMessage="1" showErrorMessage="1" sqref="J131">
      <formula1>Likert_Labels</formula1>
    </dataValidation>
    <dataValidation type="list" allowBlank="1" showInputMessage="1" showErrorMessage="1" sqref="K131">
      <formula1>Likert_Labels</formula1>
    </dataValidation>
    <dataValidation type="list" allowBlank="1" showInputMessage="1" showErrorMessage="1" sqref="L131">
      <formula1>Likert_Labels</formula1>
    </dataValidation>
    <dataValidation type="list" allowBlank="1" showInputMessage="1" showErrorMessage="1" sqref="M131">
      <formula1>Likert_Labels</formula1>
    </dataValidation>
    <dataValidation type="list" allowBlank="1" showInputMessage="1" showErrorMessage="1" sqref="N131">
      <formula1>Likert_Labels</formula1>
    </dataValidation>
    <dataValidation type="list" allowBlank="1" showInputMessage="1" showErrorMessage="1" sqref="O131">
      <formula1>Likert_Labels</formula1>
    </dataValidation>
    <dataValidation type="list" allowBlank="1" showInputMessage="1" showErrorMessage="1" sqref="P131">
      <formula1>Likert_Labels</formula1>
    </dataValidation>
    <dataValidation type="list" allowBlank="1" showInputMessage="1" showErrorMessage="1" sqref="Q131">
      <formula1>Likert_Labels</formula1>
    </dataValidation>
    <dataValidation type="list" allowBlank="1" showInputMessage="1" showErrorMessage="1" sqref="R131">
      <formula1>Likert_Labels</formula1>
    </dataValidation>
    <dataValidation type="list" allowBlank="1" showInputMessage="1" showErrorMessage="1" sqref="C132">
      <formula1>Contexts</formula1>
    </dataValidation>
    <dataValidation type="list" allowBlank="1" showInputMessage="1" showErrorMessage="1" sqref="G132">
      <formula1>Likert_Labels</formula1>
    </dataValidation>
    <dataValidation type="list" allowBlank="1" showInputMessage="1" showErrorMessage="1" sqref="H132">
      <formula1>Likert_Labels</formula1>
    </dataValidation>
    <dataValidation type="list" allowBlank="1" showInputMessage="1" showErrorMessage="1" sqref="I132">
      <formula1>Likert_Labels</formula1>
    </dataValidation>
    <dataValidation type="list" allowBlank="1" showInputMessage="1" showErrorMessage="1" sqref="J132">
      <formula1>Likert_Labels</formula1>
    </dataValidation>
    <dataValidation type="list" allowBlank="1" showInputMessage="1" showErrorMessage="1" sqref="K132">
      <formula1>Likert_Labels</formula1>
    </dataValidation>
    <dataValidation type="list" allowBlank="1" showInputMessage="1" showErrorMessage="1" sqref="L132">
      <formula1>Likert_Labels</formula1>
    </dataValidation>
    <dataValidation type="list" allowBlank="1" showInputMessage="1" showErrorMessage="1" sqref="M132">
      <formula1>Likert_Labels</formula1>
    </dataValidation>
    <dataValidation type="list" allowBlank="1" showInputMessage="1" showErrorMessage="1" sqref="N132">
      <formula1>Likert_Labels</formula1>
    </dataValidation>
    <dataValidation type="list" allowBlank="1" showInputMessage="1" showErrorMessage="1" sqref="O132">
      <formula1>Likert_Labels</formula1>
    </dataValidation>
    <dataValidation type="list" allowBlank="1" showInputMessage="1" showErrorMessage="1" sqref="P132">
      <formula1>Likert_Labels</formula1>
    </dataValidation>
    <dataValidation type="list" allowBlank="1" showInputMessage="1" showErrorMessage="1" sqref="Q132">
      <formula1>Likert_Labels</formula1>
    </dataValidation>
    <dataValidation type="list" allowBlank="1" showInputMessage="1" showErrorMessage="1" sqref="R132">
      <formula1>Likert_Labels</formula1>
    </dataValidation>
    <dataValidation type="list" allowBlank="1" showInputMessage="1" showErrorMessage="1" sqref="C133">
      <formula1>Contexts</formula1>
    </dataValidation>
    <dataValidation type="list" allowBlank="1" showInputMessage="1" showErrorMessage="1" sqref="G133">
      <formula1>Likert_Labels</formula1>
    </dataValidation>
    <dataValidation type="list" allowBlank="1" showInputMessage="1" showErrorMessage="1" sqref="H133">
      <formula1>Likert_Labels</formula1>
    </dataValidation>
    <dataValidation type="list" allowBlank="1" showInputMessage="1" showErrorMessage="1" sqref="I133">
      <formula1>Likert_Labels</formula1>
    </dataValidation>
    <dataValidation type="list" allowBlank="1" showInputMessage="1" showErrorMessage="1" sqref="J133">
      <formula1>Likert_Labels</formula1>
    </dataValidation>
    <dataValidation type="list" allowBlank="1" showInputMessage="1" showErrorMessage="1" sqref="K133">
      <formula1>Likert_Labels</formula1>
    </dataValidation>
    <dataValidation type="list" allowBlank="1" showInputMessage="1" showErrorMessage="1" sqref="L133">
      <formula1>Likert_Labels</formula1>
    </dataValidation>
    <dataValidation type="list" allowBlank="1" showInputMessage="1" showErrorMessage="1" sqref="M133">
      <formula1>Likert_Labels</formula1>
    </dataValidation>
    <dataValidation type="list" allowBlank="1" showInputMessage="1" showErrorMessage="1" sqref="N133">
      <formula1>Likert_Labels</formula1>
    </dataValidation>
    <dataValidation type="list" allowBlank="1" showInputMessage="1" showErrorMessage="1" sqref="O133">
      <formula1>Likert_Labels</formula1>
    </dataValidation>
    <dataValidation type="list" allowBlank="1" showInputMessage="1" showErrorMessage="1" sqref="P133">
      <formula1>Likert_Labels</formula1>
    </dataValidation>
    <dataValidation type="list" allowBlank="1" showInputMessage="1" showErrorMessage="1" sqref="Q133">
      <formula1>Likert_Labels</formula1>
    </dataValidation>
    <dataValidation type="list" allowBlank="1" showInputMessage="1" showErrorMessage="1" sqref="R133">
      <formula1>Likert_Labels</formula1>
    </dataValidation>
    <dataValidation type="list" allowBlank="1" showInputMessage="1" showErrorMessage="1" sqref="C134">
      <formula1>Contexts</formula1>
    </dataValidation>
    <dataValidation type="list" allowBlank="1" showInputMessage="1" showErrorMessage="1" sqref="G134">
      <formula1>Likert_Labels</formula1>
    </dataValidation>
    <dataValidation type="list" allowBlank="1" showInputMessage="1" showErrorMessage="1" sqref="H134">
      <formula1>Likert_Labels</formula1>
    </dataValidation>
    <dataValidation type="list" allowBlank="1" showInputMessage="1" showErrorMessage="1" sqref="I134">
      <formula1>Likert_Labels</formula1>
    </dataValidation>
    <dataValidation type="list" allowBlank="1" showInputMessage="1" showErrorMessage="1" sqref="J134">
      <formula1>Likert_Labels</formula1>
    </dataValidation>
    <dataValidation type="list" allowBlank="1" showInputMessage="1" showErrorMessage="1" sqref="K134">
      <formula1>Likert_Labels</formula1>
    </dataValidation>
    <dataValidation type="list" allowBlank="1" showInputMessage="1" showErrorMessage="1" sqref="L134">
      <formula1>Likert_Labels</formula1>
    </dataValidation>
    <dataValidation type="list" allowBlank="1" showInputMessage="1" showErrorMessage="1" sqref="M134">
      <formula1>Likert_Labels</formula1>
    </dataValidation>
    <dataValidation type="list" allowBlank="1" showInputMessage="1" showErrorMessage="1" sqref="N134">
      <formula1>Likert_Labels</formula1>
    </dataValidation>
    <dataValidation type="list" allowBlank="1" showInputMessage="1" showErrorMessage="1" sqref="O134">
      <formula1>Likert_Labels</formula1>
    </dataValidation>
    <dataValidation type="list" allowBlank="1" showInputMessage="1" showErrorMessage="1" sqref="P134">
      <formula1>Likert_Labels</formula1>
    </dataValidation>
    <dataValidation type="list" allowBlank="1" showInputMessage="1" showErrorMessage="1" sqref="Q134">
      <formula1>Likert_Labels</formula1>
    </dataValidation>
    <dataValidation type="list" allowBlank="1" showInputMessage="1" showErrorMessage="1" sqref="R134">
      <formula1>Likert_Labels</formula1>
    </dataValidation>
    <dataValidation type="list" allowBlank="1" showInputMessage="1" showErrorMessage="1" sqref="C135">
      <formula1>Contexts</formula1>
    </dataValidation>
    <dataValidation type="list" allowBlank="1" showInputMessage="1" showErrorMessage="1" sqref="G135">
      <formula1>Likert_Labels</formula1>
    </dataValidation>
    <dataValidation type="list" allowBlank="1" showInputMessage="1" showErrorMessage="1" sqref="H135">
      <formula1>Likert_Labels</formula1>
    </dataValidation>
    <dataValidation type="list" allowBlank="1" showInputMessage="1" showErrorMessage="1" sqref="I135">
      <formula1>Likert_Labels</formula1>
    </dataValidation>
    <dataValidation type="list" allowBlank="1" showInputMessage="1" showErrorMessage="1" sqref="J135">
      <formula1>Likert_Labels</formula1>
    </dataValidation>
    <dataValidation type="list" allowBlank="1" showInputMessage="1" showErrorMessage="1" sqref="K135">
      <formula1>Likert_Labels</formula1>
    </dataValidation>
    <dataValidation type="list" allowBlank="1" showInputMessage="1" showErrorMessage="1" sqref="L135">
      <formula1>Likert_Labels</formula1>
    </dataValidation>
    <dataValidation type="list" allowBlank="1" showInputMessage="1" showErrorMessage="1" sqref="M135">
      <formula1>Likert_Labels</formula1>
    </dataValidation>
    <dataValidation type="list" allowBlank="1" showInputMessage="1" showErrorMessage="1" sqref="N135">
      <formula1>Likert_Labels</formula1>
    </dataValidation>
    <dataValidation type="list" allowBlank="1" showInputMessage="1" showErrorMessage="1" sqref="O135">
      <formula1>Likert_Labels</formula1>
    </dataValidation>
    <dataValidation type="list" allowBlank="1" showInputMessage="1" showErrorMessage="1" sqref="P135">
      <formula1>Likert_Labels</formula1>
    </dataValidation>
    <dataValidation type="list" allowBlank="1" showInputMessage="1" showErrorMessage="1" sqref="Q135">
      <formula1>Likert_Labels</formula1>
    </dataValidation>
    <dataValidation type="list" allowBlank="1" showInputMessage="1" showErrorMessage="1" sqref="R135">
      <formula1>Likert_Labels</formula1>
    </dataValidation>
    <dataValidation type="list" allowBlank="1" showInputMessage="1" showErrorMessage="1" sqref="C136">
      <formula1>Contexts</formula1>
    </dataValidation>
    <dataValidation type="list" allowBlank="1" showInputMessage="1" showErrorMessage="1" sqref="G136">
      <formula1>Likert_Labels</formula1>
    </dataValidation>
    <dataValidation type="list" allowBlank="1" showInputMessage="1" showErrorMessage="1" sqref="H136">
      <formula1>Likert_Labels</formula1>
    </dataValidation>
    <dataValidation type="list" allowBlank="1" showInputMessage="1" showErrorMessage="1" sqref="I136">
      <formula1>Likert_Labels</formula1>
    </dataValidation>
    <dataValidation type="list" allowBlank="1" showInputMessage="1" showErrorMessage="1" sqref="J136">
      <formula1>Likert_Labels</formula1>
    </dataValidation>
    <dataValidation type="list" allowBlank="1" showInputMessage="1" showErrorMessage="1" sqref="K136">
      <formula1>Likert_Labels</formula1>
    </dataValidation>
    <dataValidation type="list" allowBlank="1" showInputMessage="1" showErrorMessage="1" sqref="L136">
      <formula1>Likert_Labels</formula1>
    </dataValidation>
    <dataValidation type="list" allowBlank="1" showInputMessage="1" showErrorMessage="1" sqref="M136">
      <formula1>Likert_Labels</formula1>
    </dataValidation>
    <dataValidation type="list" allowBlank="1" showInputMessage="1" showErrorMessage="1" sqref="N136">
      <formula1>Likert_Labels</formula1>
    </dataValidation>
    <dataValidation type="list" allowBlank="1" showInputMessage="1" showErrorMessage="1" sqref="O136">
      <formula1>Likert_Labels</formula1>
    </dataValidation>
    <dataValidation type="list" allowBlank="1" showInputMessage="1" showErrorMessage="1" sqref="P136">
      <formula1>Likert_Labels</formula1>
    </dataValidation>
    <dataValidation type="list" allowBlank="1" showInputMessage="1" showErrorMessage="1" sqref="Q136">
      <formula1>Likert_Labels</formula1>
    </dataValidation>
    <dataValidation type="list" allowBlank="1" showInputMessage="1" showErrorMessage="1" sqref="R136">
      <formula1>Likert_Labels</formula1>
    </dataValidation>
    <dataValidation type="list" allowBlank="1" showInputMessage="1" showErrorMessage="1" sqref="C137">
      <formula1>Contexts</formula1>
    </dataValidation>
    <dataValidation type="list" allowBlank="1" showInputMessage="1" showErrorMessage="1" sqref="G137">
      <formula1>Likert_Labels</formula1>
    </dataValidation>
    <dataValidation type="list" allowBlank="1" showInputMessage="1" showErrorMessage="1" sqref="H137">
      <formula1>Likert_Labels</formula1>
    </dataValidation>
    <dataValidation type="list" allowBlank="1" showInputMessage="1" showErrorMessage="1" sqref="I137">
      <formula1>Likert_Labels</formula1>
    </dataValidation>
    <dataValidation type="list" allowBlank="1" showInputMessage="1" showErrorMessage="1" sqref="J137">
      <formula1>Likert_Labels</formula1>
    </dataValidation>
    <dataValidation type="list" allowBlank="1" showInputMessage="1" showErrorMessage="1" sqref="K137">
      <formula1>Likert_Labels</formula1>
    </dataValidation>
    <dataValidation type="list" allowBlank="1" showInputMessage="1" showErrorMessage="1" sqref="L137">
      <formula1>Likert_Labels</formula1>
    </dataValidation>
    <dataValidation type="list" allowBlank="1" showInputMessage="1" showErrorMessage="1" sqref="M137">
      <formula1>Likert_Labels</formula1>
    </dataValidation>
    <dataValidation type="list" allowBlank="1" showInputMessage="1" showErrorMessage="1" sqref="N137">
      <formula1>Likert_Labels</formula1>
    </dataValidation>
    <dataValidation type="list" allowBlank="1" showInputMessage="1" showErrorMessage="1" sqref="O137">
      <formula1>Likert_Labels</formula1>
    </dataValidation>
    <dataValidation type="list" allowBlank="1" showInputMessage="1" showErrorMessage="1" sqref="P137">
      <formula1>Likert_Labels</formula1>
    </dataValidation>
    <dataValidation type="list" allowBlank="1" showInputMessage="1" showErrorMessage="1" sqref="Q137">
      <formula1>Likert_Labels</formula1>
    </dataValidation>
    <dataValidation type="list" allowBlank="1" showInputMessage="1" showErrorMessage="1" sqref="R137">
      <formula1>Likert_Labels</formula1>
    </dataValidation>
    <dataValidation type="list" allowBlank="1" showInputMessage="1" showErrorMessage="1" sqref="C138">
      <formula1>Contexts</formula1>
    </dataValidation>
    <dataValidation type="list" allowBlank="1" showInputMessage="1" showErrorMessage="1" sqref="G138">
      <formula1>Likert_Labels</formula1>
    </dataValidation>
    <dataValidation type="list" allowBlank="1" showInputMessage="1" showErrorMessage="1" sqref="H138">
      <formula1>Likert_Labels</formula1>
    </dataValidation>
    <dataValidation type="list" allowBlank="1" showInputMessage="1" showErrorMessage="1" sqref="I138">
      <formula1>Likert_Labels</formula1>
    </dataValidation>
    <dataValidation type="list" allowBlank="1" showInputMessage="1" showErrorMessage="1" sqref="J138">
      <formula1>Likert_Labels</formula1>
    </dataValidation>
    <dataValidation type="list" allowBlank="1" showInputMessage="1" showErrorMessage="1" sqref="K138">
      <formula1>Likert_Labels</formula1>
    </dataValidation>
    <dataValidation type="list" allowBlank="1" showInputMessage="1" showErrorMessage="1" sqref="L138">
      <formula1>Likert_Labels</formula1>
    </dataValidation>
    <dataValidation type="list" allowBlank="1" showInputMessage="1" showErrorMessage="1" sqref="M138">
      <formula1>Likert_Labels</formula1>
    </dataValidation>
    <dataValidation type="list" allowBlank="1" showInputMessage="1" showErrorMessage="1" sqref="N138">
      <formula1>Likert_Labels</formula1>
    </dataValidation>
    <dataValidation type="list" allowBlank="1" showInputMessage="1" showErrorMessage="1" sqref="O138">
      <formula1>Likert_Labels</formula1>
    </dataValidation>
    <dataValidation type="list" allowBlank="1" showInputMessage="1" showErrorMessage="1" sqref="P138">
      <formula1>Likert_Labels</formula1>
    </dataValidation>
    <dataValidation type="list" allowBlank="1" showInputMessage="1" showErrorMessage="1" sqref="Q138">
      <formula1>Likert_Labels</formula1>
    </dataValidation>
    <dataValidation type="list" allowBlank="1" showInputMessage="1" showErrorMessage="1" sqref="R138">
      <formula1>Likert_Labels</formula1>
    </dataValidation>
    <dataValidation type="list" allowBlank="1" showInputMessage="1" showErrorMessage="1" sqref="C139">
      <formula1>Contexts</formula1>
    </dataValidation>
    <dataValidation type="list" allowBlank="1" showInputMessage="1" showErrorMessage="1" sqref="G139">
      <formula1>Likert_Labels</formula1>
    </dataValidation>
    <dataValidation type="list" allowBlank="1" showInputMessage="1" showErrorMessage="1" sqref="H139">
      <formula1>Likert_Labels</formula1>
    </dataValidation>
    <dataValidation type="list" allowBlank="1" showInputMessage="1" showErrorMessage="1" sqref="I139">
      <formula1>Likert_Labels</formula1>
    </dataValidation>
    <dataValidation type="list" allowBlank="1" showInputMessage="1" showErrorMessage="1" sqref="J139">
      <formula1>Likert_Labels</formula1>
    </dataValidation>
    <dataValidation type="list" allowBlank="1" showInputMessage="1" showErrorMessage="1" sqref="K139">
      <formula1>Likert_Labels</formula1>
    </dataValidation>
    <dataValidation type="list" allowBlank="1" showInputMessage="1" showErrorMessage="1" sqref="L139">
      <formula1>Likert_Labels</formula1>
    </dataValidation>
    <dataValidation type="list" allowBlank="1" showInputMessage="1" showErrorMessage="1" sqref="M139">
      <formula1>Likert_Labels</formula1>
    </dataValidation>
    <dataValidation type="list" allowBlank="1" showInputMessage="1" showErrorMessage="1" sqref="N139">
      <formula1>Likert_Labels</formula1>
    </dataValidation>
    <dataValidation type="list" allowBlank="1" showInputMessage="1" showErrorMessage="1" sqref="O139">
      <formula1>Likert_Labels</formula1>
    </dataValidation>
    <dataValidation type="list" allowBlank="1" showInputMessage="1" showErrorMessage="1" sqref="P139">
      <formula1>Likert_Labels</formula1>
    </dataValidation>
    <dataValidation type="list" allowBlank="1" showInputMessage="1" showErrorMessage="1" sqref="Q139">
      <formula1>Likert_Labels</formula1>
    </dataValidation>
    <dataValidation type="list" allowBlank="1" showInputMessage="1" showErrorMessage="1" sqref="R139">
      <formula1>Likert_Labels</formula1>
    </dataValidation>
    <dataValidation type="list" allowBlank="1" showInputMessage="1" showErrorMessage="1" sqref="C140">
      <formula1>Contexts</formula1>
    </dataValidation>
    <dataValidation type="list" allowBlank="1" showInputMessage="1" showErrorMessage="1" sqref="G140">
      <formula1>Likert_Labels</formula1>
    </dataValidation>
    <dataValidation type="list" allowBlank="1" showInputMessage="1" showErrorMessage="1" sqref="H140">
      <formula1>Likert_Labels</formula1>
    </dataValidation>
    <dataValidation type="list" allowBlank="1" showInputMessage="1" showErrorMessage="1" sqref="I140">
      <formula1>Likert_Labels</formula1>
    </dataValidation>
    <dataValidation type="list" allowBlank="1" showInputMessage="1" showErrorMessage="1" sqref="J140">
      <formula1>Likert_Labels</formula1>
    </dataValidation>
    <dataValidation type="list" allowBlank="1" showInputMessage="1" showErrorMessage="1" sqref="K140">
      <formula1>Likert_Labels</formula1>
    </dataValidation>
    <dataValidation type="list" allowBlank="1" showInputMessage="1" showErrorMessage="1" sqref="L140">
      <formula1>Likert_Labels</formula1>
    </dataValidation>
    <dataValidation type="list" allowBlank="1" showInputMessage="1" showErrorMessage="1" sqref="M140">
      <formula1>Likert_Labels</formula1>
    </dataValidation>
    <dataValidation type="list" allowBlank="1" showInputMessage="1" showErrorMessage="1" sqref="N140">
      <formula1>Likert_Labels</formula1>
    </dataValidation>
    <dataValidation type="list" allowBlank="1" showInputMessage="1" showErrorMessage="1" sqref="O140">
      <formula1>Likert_Labels</formula1>
    </dataValidation>
    <dataValidation type="list" allowBlank="1" showInputMessage="1" showErrorMessage="1" sqref="P140">
      <formula1>Likert_Labels</formula1>
    </dataValidation>
    <dataValidation type="list" allowBlank="1" showInputMessage="1" showErrorMessage="1" sqref="Q140">
      <formula1>Likert_Labels</formula1>
    </dataValidation>
    <dataValidation type="list" allowBlank="1" showInputMessage="1" showErrorMessage="1" sqref="R140">
      <formula1>Likert_Labels</formula1>
    </dataValidation>
    <dataValidation type="list" allowBlank="1" showInputMessage="1" showErrorMessage="1" sqref="C141">
      <formula1>Contexts</formula1>
    </dataValidation>
    <dataValidation type="list" allowBlank="1" showInputMessage="1" showErrorMessage="1" sqref="G141">
      <formula1>Likert_Labels</formula1>
    </dataValidation>
    <dataValidation type="list" allowBlank="1" showInputMessage="1" showErrorMessage="1" sqref="H141">
      <formula1>Likert_Labels</formula1>
    </dataValidation>
    <dataValidation type="list" allowBlank="1" showInputMessage="1" showErrorMessage="1" sqref="I141">
      <formula1>Likert_Labels</formula1>
    </dataValidation>
    <dataValidation type="list" allowBlank="1" showInputMessage="1" showErrorMessage="1" sqref="J141">
      <formula1>Likert_Labels</formula1>
    </dataValidation>
    <dataValidation type="list" allowBlank="1" showInputMessage="1" showErrorMessage="1" sqref="K141">
      <formula1>Likert_Labels</formula1>
    </dataValidation>
    <dataValidation type="list" allowBlank="1" showInputMessage="1" showErrorMessage="1" sqref="L141">
      <formula1>Likert_Labels</formula1>
    </dataValidation>
    <dataValidation type="list" allowBlank="1" showInputMessage="1" showErrorMessage="1" sqref="M141">
      <formula1>Likert_Labels</formula1>
    </dataValidation>
    <dataValidation type="list" allowBlank="1" showInputMessage="1" showErrorMessage="1" sqref="N141">
      <formula1>Likert_Labels</formula1>
    </dataValidation>
    <dataValidation type="list" allowBlank="1" showInputMessage="1" showErrorMessage="1" sqref="O141">
      <formula1>Likert_Labels</formula1>
    </dataValidation>
    <dataValidation type="list" allowBlank="1" showInputMessage="1" showErrorMessage="1" sqref="P141">
      <formula1>Likert_Labels</formula1>
    </dataValidation>
    <dataValidation type="list" allowBlank="1" showInputMessage="1" showErrorMessage="1" sqref="Q141">
      <formula1>Likert_Labels</formula1>
    </dataValidation>
    <dataValidation type="list" allowBlank="1" showInputMessage="1" showErrorMessage="1" sqref="R141">
      <formula1>Likert_Labels</formula1>
    </dataValidation>
    <dataValidation type="list" allowBlank="1" showInputMessage="1" showErrorMessage="1" sqref="C142">
      <formula1>Contexts</formula1>
    </dataValidation>
    <dataValidation type="list" allowBlank="1" showInputMessage="1" showErrorMessage="1" sqref="G142">
      <formula1>Likert_Labels</formula1>
    </dataValidation>
    <dataValidation type="list" allowBlank="1" showInputMessage="1" showErrorMessage="1" sqref="H142">
      <formula1>Likert_Labels</formula1>
    </dataValidation>
    <dataValidation type="list" allowBlank="1" showInputMessage="1" showErrorMessage="1" sqref="I142">
      <formula1>Likert_Labels</formula1>
    </dataValidation>
    <dataValidation type="list" allowBlank="1" showInputMessage="1" showErrorMessage="1" sqref="J142">
      <formula1>Likert_Labels</formula1>
    </dataValidation>
    <dataValidation type="list" allowBlank="1" showInputMessage="1" showErrorMessage="1" sqref="K142">
      <formula1>Likert_Labels</formula1>
    </dataValidation>
    <dataValidation type="list" allowBlank="1" showInputMessage="1" showErrorMessage="1" sqref="L142">
      <formula1>Likert_Labels</formula1>
    </dataValidation>
    <dataValidation type="list" allowBlank="1" showInputMessage="1" showErrorMessage="1" sqref="M142">
      <formula1>Likert_Labels</formula1>
    </dataValidation>
    <dataValidation type="list" allowBlank="1" showInputMessage="1" showErrorMessage="1" sqref="N142">
      <formula1>Likert_Labels</formula1>
    </dataValidation>
    <dataValidation type="list" allowBlank="1" showInputMessage="1" showErrorMessage="1" sqref="O142">
      <formula1>Likert_Labels</formula1>
    </dataValidation>
    <dataValidation type="list" allowBlank="1" showInputMessage="1" showErrorMessage="1" sqref="P142">
      <formula1>Likert_Labels</formula1>
    </dataValidation>
    <dataValidation type="list" allowBlank="1" showInputMessage="1" showErrorMessage="1" sqref="Q142">
      <formula1>Likert_Labels</formula1>
    </dataValidation>
    <dataValidation type="list" allowBlank="1" showInputMessage="1" showErrorMessage="1" sqref="R142">
      <formula1>Likert_Labels</formula1>
    </dataValidation>
    <dataValidation type="list" allowBlank="1" showInputMessage="1" showErrorMessage="1" sqref="C143">
      <formula1>Contexts</formula1>
    </dataValidation>
    <dataValidation type="list" allowBlank="1" showInputMessage="1" showErrorMessage="1" sqref="G143">
      <formula1>Likert_Labels</formula1>
    </dataValidation>
    <dataValidation type="list" allowBlank="1" showInputMessage="1" showErrorMessage="1" sqref="H143">
      <formula1>Likert_Labels</formula1>
    </dataValidation>
    <dataValidation type="list" allowBlank="1" showInputMessage="1" showErrorMessage="1" sqref="I143">
      <formula1>Likert_Labels</formula1>
    </dataValidation>
    <dataValidation type="list" allowBlank="1" showInputMessage="1" showErrorMessage="1" sqref="J143">
      <formula1>Likert_Labels</formula1>
    </dataValidation>
    <dataValidation type="list" allowBlank="1" showInputMessage="1" showErrorMessage="1" sqref="K143">
      <formula1>Likert_Labels</formula1>
    </dataValidation>
    <dataValidation type="list" allowBlank="1" showInputMessage="1" showErrorMessage="1" sqref="L143">
      <formula1>Likert_Labels</formula1>
    </dataValidation>
    <dataValidation type="list" allowBlank="1" showInputMessage="1" showErrorMessage="1" sqref="M143">
      <formula1>Likert_Labels</formula1>
    </dataValidation>
    <dataValidation type="list" allowBlank="1" showInputMessage="1" showErrorMessage="1" sqref="N143">
      <formula1>Likert_Labels</formula1>
    </dataValidation>
    <dataValidation type="list" allowBlank="1" showInputMessage="1" showErrorMessage="1" sqref="O143">
      <formula1>Likert_Labels</formula1>
    </dataValidation>
    <dataValidation type="list" allowBlank="1" showInputMessage="1" showErrorMessage="1" sqref="P143">
      <formula1>Likert_Labels</formula1>
    </dataValidation>
    <dataValidation type="list" allowBlank="1" showInputMessage="1" showErrorMessage="1" sqref="Q143">
      <formula1>Likert_Labels</formula1>
    </dataValidation>
    <dataValidation type="list" allowBlank="1" showInputMessage="1" showErrorMessage="1" sqref="R143">
      <formula1>Likert_Labels</formula1>
    </dataValidation>
    <dataValidation type="list" allowBlank="1" showInputMessage="1" showErrorMessage="1" sqref="C144">
      <formula1>Contexts</formula1>
    </dataValidation>
    <dataValidation type="list" allowBlank="1" showInputMessage="1" showErrorMessage="1" sqref="G144">
      <formula1>Likert_Labels</formula1>
    </dataValidation>
    <dataValidation type="list" allowBlank="1" showInputMessage="1" showErrorMessage="1" sqref="H144">
      <formula1>Likert_Labels</formula1>
    </dataValidation>
    <dataValidation type="list" allowBlank="1" showInputMessage="1" showErrorMessage="1" sqref="I144">
      <formula1>Likert_Labels</formula1>
    </dataValidation>
    <dataValidation type="list" allowBlank="1" showInputMessage="1" showErrorMessage="1" sqref="J144">
      <formula1>Likert_Labels</formula1>
    </dataValidation>
    <dataValidation type="list" allowBlank="1" showInputMessage="1" showErrorMessage="1" sqref="K144">
      <formula1>Likert_Labels</formula1>
    </dataValidation>
    <dataValidation type="list" allowBlank="1" showInputMessage="1" showErrorMessage="1" sqref="L144">
      <formula1>Likert_Labels</formula1>
    </dataValidation>
    <dataValidation type="list" allowBlank="1" showInputMessage="1" showErrorMessage="1" sqref="M144">
      <formula1>Likert_Labels</formula1>
    </dataValidation>
    <dataValidation type="list" allowBlank="1" showInputMessage="1" showErrorMessage="1" sqref="N144">
      <formula1>Likert_Labels</formula1>
    </dataValidation>
    <dataValidation type="list" allowBlank="1" showInputMessage="1" showErrorMessage="1" sqref="O144">
      <formula1>Likert_Labels</formula1>
    </dataValidation>
    <dataValidation type="list" allowBlank="1" showInputMessage="1" showErrorMessage="1" sqref="P144">
      <formula1>Likert_Labels</formula1>
    </dataValidation>
    <dataValidation type="list" allowBlank="1" showInputMessage="1" showErrorMessage="1" sqref="Q144">
      <formula1>Likert_Labels</formula1>
    </dataValidation>
    <dataValidation type="list" allowBlank="1" showInputMessage="1" showErrorMessage="1" sqref="R144">
      <formula1>Likert_Labels</formula1>
    </dataValidation>
    <dataValidation type="list" allowBlank="1" showInputMessage="1" showErrorMessage="1" sqref="C145">
      <formula1>Contexts</formula1>
    </dataValidation>
    <dataValidation type="list" allowBlank="1" showInputMessage="1" showErrorMessage="1" sqref="G145">
      <formula1>Likert_Labels</formula1>
    </dataValidation>
    <dataValidation type="list" allowBlank="1" showInputMessage="1" showErrorMessage="1" sqref="H145">
      <formula1>Likert_Labels</formula1>
    </dataValidation>
    <dataValidation type="list" allowBlank="1" showInputMessage="1" showErrorMessage="1" sqref="I145">
      <formula1>Likert_Labels</formula1>
    </dataValidation>
    <dataValidation type="list" allowBlank="1" showInputMessage="1" showErrorMessage="1" sqref="J145">
      <formula1>Likert_Labels</formula1>
    </dataValidation>
    <dataValidation type="list" allowBlank="1" showInputMessage="1" showErrorMessage="1" sqref="K145">
      <formula1>Likert_Labels</formula1>
    </dataValidation>
    <dataValidation type="list" allowBlank="1" showInputMessage="1" showErrorMessage="1" sqref="L145">
      <formula1>Likert_Labels</formula1>
    </dataValidation>
    <dataValidation type="list" allowBlank="1" showInputMessage="1" showErrorMessage="1" sqref="M145">
      <formula1>Likert_Labels</formula1>
    </dataValidation>
    <dataValidation type="list" allowBlank="1" showInputMessage="1" showErrorMessage="1" sqref="N145">
      <formula1>Likert_Labels</formula1>
    </dataValidation>
    <dataValidation type="list" allowBlank="1" showInputMessage="1" showErrorMessage="1" sqref="O145">
      <formula1>Likert_Labels</formula1>
    </dataValidation>
    <dataValidation type="list" allowBlank="1" showInputMessage="1" showErrorMessage="1" sqref="P145">
      <formula1>Likert_Labels</formula1>
    </dataValidation>
    <dataValidation type="list" allowBlank="1" showInputMessage="1" showErrorMessage="1" sqref="Q145">
      <formula1>Likert_Labels</formula1>
    </dataValidation>
    <dataValidation type="list" allowBlank="1" showInputMessage="1" showErrorMessage="1" sqref="R145">
      <formula1>Likert_Labels</formula1>
    </dataValidation>
    <dataValidation type="list" allowBlank="1" showInputMessage="1" showErrorMessage="1" sqref="C146">
      <formula1>Contexts</formula1>
    </dataValidation>
    <dataValidation type="list" allowBlank="1" showInputMessage="1" showErrorMessage="1" sqref="G146">
      <formula1>Likert_Labels</formula1>
    </dataValidation>
    <dataValidation type="list" allowBlank="1" showInputMessage="1" showErrorMessage="1" sqref="H146">
      <formula1>Likert_Labels</formula1>
    </dataValidation>
    <dataValidation type="list" allowBlank="1" showInputMessage="1" showErrorMessage="1" sqref="I146">
      <formula1>Likert_Labels</formula1>
    </dataValidation>
    <dataValidation type="list" allowBlank="1" showInputMessage="1" showErrorMessage="1" sqref="J146">
      <formula1>Likert_Labels</formula1>
    </dataValidation>
    <dataValidation type="list" allowBlank="1" showInputMessage="1" showErrorMessage="1" sqref="K146">
      <formula1>Likert_Labels</formula1>
    </dataValidation>
    <dataValidation type="list" allowBlank="1" showInputMessage="1" showErrorMessage="1" sqref="L146">
      <formula1>Likert_Labels</formula1>
    </dataValidation>
    <dataValidation type="list" allowBlank="1" showInputMessage="1" showErrorMessage="1" sqref="M146">
      <formula1>Likert_Labels</formula1>
    </dataValidation>
    <dataValidation type="list" allowBlank="1" showInputMessage="1" showErrorMessage="1" sqref="N146">
      <formula1>Likert_Labels</formula1>
    </dataValidation>
    <dataValidation type="list" allowBlank="1" showInputMessage="1" showErrorMessage="1" sqref="O146">
      <formula1>Likert_Labels</formula1>
    </dataValidation>
    <dataValidation type="list" allowBlank="1" showInputMessage="1" showErrorMessage="1" sqref="P146">
      <formula1>Likert_Labels</formula1>
    </dataValidation>
    <dataValidation type="list" allowBlank="1" showInputMessage="1" showErrorMessage="1" sqref="Q146">
      <formula1>Likert_Labels</formula1>
    </dataValidation>
    <dataValidation type="list" allowBlank="1" showInputMessage="1" showErrorMessage="1" sqref="R146">
      <formula1>Likert_Labels</formula1>
    </dataValidation>
    <dataValidation type="list" allowBlank="1" showInputMessage="1" showErrorMessage="1" sqref="C147">
      <formula1>Contexts</formula1>
    </dataValidation>
    <dataValidation type="list" allowBlank="1" showInputMessage="1" showErrorMessage="1" sqref="G147">
      <formula1>Likert_Labels</formula1>
    </dataValidation>
    <dataValidation type="list" allowBlank="1" showInputMessage="1" showErrorMessage="1" sqref="H147">
      <formula1>Likert_Labels</formula1>
    </dataValidation>
    <dataValidation type="list" allowBlank="1" showInputMessage="1" showErrorMessage="1" sqref="I147">
      <formula1>Likert_Labels</formula1>
    </dataValidation>
    <dataValidation type="list" allowBlank="1" showInputMessage="1" showErrorMessage="1" sqref="J147">
      <formula1>Likert_Labels</formula1>
    </dataValidation>
    <dataValidation type="list" allowBlank="1" showInputMessage="1" showErrorMessage="1" sqref="K147">
      <formula1>Likert_Labels</formula1>
    </dataValidation>
    <dataValidation type="list" allowBlank="1" showInputMessage="1" showErrorMessage="1" sqref="L147">
      <formula1>Likert_Labels</formula1>
    </dataValidation>
    <dataValidation type="list" allowBlank="1" showInputMessage="1" showErrorMessage="1" sqref="M147">
      <formula1>Likert_Labels</formula1>
    </dataValidation>
    <dataValidation type="list" allowBlank="1" showInputMessage="1" showErrorMessage="1" sqref="N147">
      <formula1>Likert_Labels</formula1>
    </dataValidation>
    <dataValidation type="list" allowBlank="1" showInputMessage="1" showErrorMessage="1" sqref="O147">
      <formula1>Likert_Labels</formula1>
    </dataValidation>
    <dataValidation type="list" allowBlank="1" showInputMessage="1" showErrorMessage="1" sqref="P147">
      <formula1>Likert_Labels</formula1>
    </dataValidation>
    <dataValidation type="list" allowBlank="1" showInputMessage="1" showErrorMessage="1" sqref="Q147">
      <formula1>Likert_Labels</formula1>
    </dataValidation>
    <dataValidation type="list" allowBlank="1" showInputMessage="1" showErrorMessage="1" sqref="R147">
      <formula1>Likert_Labels</formula1>
    </dataValidation>
    <dataValidation type="list" allowBlank="1" showInputMessage="1" showErrorMessage="1" sqref="C148">
      <formula1>Contexts</formula1>
    </dataValidation>
    <dataValidation type="list" allowBlank="1" showInputMessage="1" showErrorMessage="1" sqref="G148">
      <formula1>Likert_Labels</formula1>
    </dataValidation>
    <dataValidation type="list" allowBlank="1" showInputMessage="1" showErrorMessage="1" sqref="H148">
      <formula1>Likert_Labels</formula1>
    </dataValidation>
    <dataValidation type="list" allowBlank="1" showInputMessage="1" showErrorMessage="1" sqref="I148">
      <formula1>Likert_Labels</formula1>
    </dataValidation>
    <dataValidation type="list" allowBlank="1" showInputMessage="1" showErrorMessage="1" sqref="J148">
      <formula1>Likert_Labels</formula1>
    </dataValidation>
    <dataValidation type="list" allowBlank="1" showInputMessage="1" showErrorMessage="1" sqref="K148">
      <formula1>Likert_Labels</formula1>
    </dataValidation>
    <dataValidation type="list" allowBlank="1" showInputMessage="1" showErrorMessage="1" sqref="L148">
      <formula1>Likert_Labels</formula1>
    </dataValidation>
    <dataValidation type="list" allowBlank="1" showInputMessage="1" showErrorMessage="1" sqref="M148">
      <formula1>Likert_Labels</formula1>
    </dataValidation>
    <dataValidation type="list" allowBlank="1" showInputMessage="1" showErrorMessage="1" sqref="N148">
      <formula1>Likert_Labels</formula1>
    </dataValidation>
    <dataValidation type="list" allowBlank="1" showInputMessage="1" showErrorMessage="1" sqref="O148">
      <formula1>Likert_Labels</formula1>
    </dataValidation>
    <dataValidation type="list" allowBlank="1" showInputMessage="1" showErrorMessage="1" sqref="P148">
      <formula1>Likert_Labels</formula1>
    </dataValidation>
    <dataValidation type="list" allowBlank="1" showInputMessage="1" showErrorMessage="1" sqref="Q148">
      <formula1>Likert_Labels</formula1>
    </dataValidation>
    <dataValidation type="list" allowBlank="1" showInputMessage="1" showErrorMessage="1" sqref="R148">
      <formula1>Likert_Labels</formula1>
    </dataValidation>
    <dataValidation type="list" allowBlank="1" showInputMessage="1" showErrorMessage="1" sqref="C149">
      <formula1>Contexts</formula1>
    </dataValidation>
    <dataValidation type="list" allowBlank="1" showInputMessage="1" showErrorMessage="1" sqref="G149">
      <formula1>Likert_Labels</formula1>
    </dataValidation>
    <dataValidation type="list" allowBlank="1" showInputMessage="1" showErrorMessage="1" sqref="H149">
      <formula1>Likert_Labels</formula1>
    </dataValidation>
    <dataValidation type="list" allowBlank="1" showInputMessage="1" showErrorMessage="1" sqref="I149">
      <formula1>Likert_Labels</formula1>
    </dataValidation>
    <dataValidation type="list" allowBlank="1" showInputMessage="1" showErrorMessage="1" sqref="J149">
      <formula1>Likert_Labels</formula1>
    </dataValidation>
    <dataValidation type="list" allowBlank="1" showInputMessage="1" showErrorMessage="1" sqref="K149">
      <formula1>Likert_Labels</formula1>
    </dataValidation>
    <dataValidation type="list" allowBlank="1" showInputMessage="1" showErrorMessage="1" sqref="L149">
      <formula1>Likert_Labels</formula1>
    </dataValidation>
    <dataValidation type="list" allowBlank="1" showInputMessage="1" showErrorMessage="1" sqref="M149">
      <formula1>Likert_Labels</formula1>
    </dataValidation>
    <dataValidation type="list" allowBlank="1" showInputMessage="1" showErrorMessage="1" sqref="N149">
      <formula1>Likert_Labels</formula1>
    </dataValidation>
    <dataValidation type="list" allowBlank="1" showInputMessage="1" showErrorMessage="1" sqref="O149">
      <formula1>Likert_Labels</formula1>
    </dataValidation>
    <dataValidation type="list" allowBlank="1" showInputMessage="1" showErrorMessage="1" sqref="P149">
      <formula1>Likert_Labels</formula1>
    </dataValidation>
    <dataValidation type="list" allowBlank="1" showInputMessage="1" showErrorMessage="1" sqref="Q149">
      <formula1>Likert_Labels</formula1>
    </dataValidation>
    <dataValidation type="list" allowBlank="1" showInputMessage="1" showErrorMessage="1" sqref="R149">
      <formula1>Likert_Labels</formula1>
    </dataValidation>
    <dataValidation type="list" allowBlank="1" showInputMessage="1" showErrorMessage="1" sqref="C150">
      <formula1>Contexts</formula1>
    </dataValidation>
    <dataValidation type="list" allowBlank="1" showInputMessage="1" showErrorMessage="1" sqref="G150">
      <formula1>Likert_Labels</formula1>
    </dataValidation>
    <dataValidation type="list" allowBlank="1" showInputMessage="1" showErrorMessage="1" sqref="H150">
      <formula1>Likert_Labels</formula1>
    </dataValidation>
    <dataValidation type="list" allowBlank="1" showInputMessage="1" showErrorMessage="1" sqref="I150">
      <formula1>Likert_Labels</formula1>
    </dataValidation>
    <dataValidation type="list" allowBlank="1" showInputMessage="1" showErrorMessage="1" sqref="J150">
      <formula1>Likert_Labels</formula1>
    </dataValidation>
    <dataValidation type="list" allowBlank="1" showInputMessage="1" showErrorMessage="1" sqref="K150">
      <formula1>Likert_Labels</formula1>
    </dataValidation>
    <dataValidation type="list" allowBlank="1" showInputMessage="1" showErrorMessage="1" sqref="L150">
      <formula1>Likert_Labels</formula1>
    </dataValidation>
    <dataValidation type="list" allowBlank="1" showInputMessage="1" showErrorMessage="1" sqref="M150">
      <formula1>Likert_Labels</formula1>
    </dataValidation>
    <dataValidation type="list" allowBlank="1" showInputMessage="1" showErrorMessage="1" sqref="N150">
      <formula1>Likert_Labels</formula1>
    </dataValidation>
    <dataValidation type="list" allowBlank="1" showInputMessage="1" showErrorMessage="1" sqref="O150">
      <formula1>Likert_Labels</formula1>
    </dataValidation>
    <dataValidation type="list" allowBlank="1" showInputMessage="1" showErrorMessage="1" sqref="P150">
      <formula1>Likert_Labels</formula1>
    </dataValidation>
    <dataValidation type="list" allowBlank="1" showInputMessage="1" showErrorMessage="1" sqref="Q150">
      <formula1>Likert_Labels</formula1>
    </dataValidation>
    <dataValidation type="list" allowBlank="1" showInputMessage="1" showErrorMessage="1" sqref="R150">
      <formula1>Likert_Labels</formula1>
    </dataValidation>
    <dataValidation type="list" allowBlank="1" showInputMessage="1" showErrorMessage="1" sqref="C151">
      <formula1>Contexts</formula1>
    </dataValidation>
    <dataValidation type="list" allowBlank="1" showInputMessage="1" showErrorMessage="1" sqref="G151">
      <formula1>Likert_Labels</formula1>
    </dataValidation>
    <dataValidation type="list" allowBlank="1" showInputMessage="1" showErrorMessage="1" sqref="H151">
      <formula1>Likert_Labels</formula1>
    </dataValidation>
    <dataValidation type="list" allowBlank="1" showInputMessage="1" showErrorMessage="1" sqref="I151">
      <formula1>Likert_Labels</formula1>
    </dataValidation>
    <dataValidation type="list" allowBlank="1" showInputMessage="1" showErrorMessage="1" sqref="J151">
      <formula1>Likert_Labels</formula1>
    </dataValidation>
    <dataValidation type="list" allowBlank="1" showInputMessage="1" showErrorMessage="1" sqref="K151">
      <formula1>Likert_Labels</formula1>
    </dataValidation>
    <dataValidation type="list" allowBlank="1" showInputMessage="1" showErrorMessage="1" sqref="L151">
      <formula1>Likert_Labels</formula1>
    </dataValidation>
    <dataValidation type="list" allowBlank="1" showInputMessage="1" showErrorMessage="1" sqref="M151">
      <formula1>Likert_Labels</formula1>
    </dataValidation>
    <dataValidation type="list" allowBlank="1" showInputMessage="1" showErrorMessage="1" sqref="N151">
      <formula1>Likert_Labels</formula1>
    </dataValidation>
    <dataValidation type="list" allowBlank="1" showInputMessage="1" showErrorMessage="1" sqref="O151">
      <formula1>Likert_Labels</formula1>
    </dataValidation>
    <dataValidation type="list" allowBlank="1" showInputMessage="1" showErrorMessage="1" sqref="P151">
      <formula1>Likert_Labels</formula1>
    </dataValidation>
    <dataValidation type="list" allowBlank="1" showInputMessage="1" showErrorMessage="1" sqref="Q151">
      <formula1>Likert_Labels</formula1>
    </dataValidation>
    <dataValidation type="list" allowBlank="1" showInputMessage="1" showErrorMessage="1" sqref="R151">
      <formula1>Likert_Labels</formula1>
    </dataValidation>
    <dataValidation type="list" allowBlank="1" showInputMessage="1" showErrorMessage="1" sqref="C152">
      <formula1>Contexts</formula1>
    </dataValidation>
    <dataValidation type="list" allowBlank="1" showInputMessage="1" showErrorMessage="1" sqref="G152">
      <formula1>Likert_Labels</formula1>
    </dataValidation>
    <dataValidation type="list" allowBlank="1" showInputMessage="1" showErrorMessage="1" sqref="H152">
      <formula1>Likert_Labels</formula1>
    </dataValidation>
    <dataValidation type="list" allowBlank="1" showInputMessage="1" showErrorMessage="1" sqref="I152">
      <formula1>Likert_Labels</formula1>
    </dataValidation>
    <dataValidation type="list" allowBlank="1" showInputMessage="1" showErrorMessage="1" sqref="J152">
      <formula1>Likert_Labels</formula1>
    </dataValidation>
    <dataValidation type="list" allowBlank="1" showInputMessage="1" showErrorMessage="1" sqref="K152">
      <formula1>Likert_Labels</formula1>
    </dataValidation>
    <dataValidation type="list" allowBlank="1" showInputMessage="1" showErrorMessage="1" sqref="L152">
      <formula1>Likert_Labels</formula1>
    </dataValidation>
    <dataValidation type="list" allowBlank="1" showInputMessage="1" showErrorMessage="1" sqref="M152">
      <formula1>Likert_Labels</formula1>
    </dataValidation>
    <dataValidation type="list" allowBlank="1" showInputMessage="1" showErrorMessage="1" sqref="N152">
      <formula1>Likert_Labels</formula1>
    </dataValidation>
    <dataValidation type="list" allowBlank="1" showInputMessage="1" showErrorMessage="1" sqref="O152">
      <formula1>Likert_Labels</formula1>
    </dataValidation>
    <dataValidation type="list" allowBlank="1" showInputMessage="1" showErrorMessage="1" sqref="P152">
      <formula1>Likert_Labels</formula1>
    </dataValidation>
    <dataValidation type="list" allowBlank="1" showInputMessage="1" showErrorMessage="1" sqref="Q152">
      <formula1>Likert_Labels</formula1>
    </dataValidation>
    <dataValidation type="list" allowBlank="1" showInputMessage="1" showErrorMessage="1" sqref="R152">
      <formula1>Likert_Labels</formula1>
    </dataValidation>
    <dataValidation type="list" allowBlank="1" showInputMessage="1" showErrorMessage="1" sqref="C153">
      <formula1>Contexts</formula1>
    </dataValidation>
    <dataValidation type="list" allowBlank="1" showInputMessage="1" showErrorMessage="1" sqref="G153">
      <formula1>Likert_Labels</formula1>
    </dataValidation>
    <dataValidation type="list" allowBlank="1" showInputMessage="1" showErrorMessage="1" sqref="H153">
      <formula1>Likert_Labels</formula1>
    </dataValidation>
    <dataValidation type="list" allowBlank="1" showInputMessage="1" showErrorMessage="1" sqref="I153">
      <formula1>Likert_Labels</formula1>
    </dataValidation>
    <dataValidation type="list" allowBlank="1" showInputMessage="1" showErrorMessage="1" sqref="J153">
      <formula1>Likert_Labels</formula1>
    </dataValidation>
    <dataValidation type="list" allowBlank="1" showInputMessage="1" showErrorMessage="1" sqref="K153">
      <formula1>Likert_Labels</formula1>
    </dataValidation>
    <dataValidation type="list" allowBlank="1" showInputMessage="1" showErrorMessage="1" sqref="L153">
      <formula1>Likert_Labels</formula1>
    </dataValidation>
    <dataValidation type="list" allowBlank="1" showInputMessage="1" showErrorMessage="1" sqref="M153">
      <formula1>Likert_Labels</formula1>
    </dataValidation>
    <dataValidation type="list" allowBlank="1" showInputMessage="1" showErrorMessage="1" sqref="N153">
      <formula1>Likert_Labels</formula1>
    </dataValidation>
    <dataValidation type="list" allowBlank="1" showInputMessage="1" showErrorMessage="1" sqref="O153">
      <formula1>Likert_Labels</formula1>
    </dataValidation>
    <dataValidation type="list" allowBlank="1" showInputMessage="1" showErrorMessage="1" sqref="P153">
      <formula1>Likert_Labels</formula1>
    </dataValidation>
    <dataValidation type="list" allowBlank="1" showInputMessage="1" showErrorMessage="1" sqref="Q153">
      <formula1>Likert_Labels</formula1>
    </dataValidation>
    <dataValidation type="list" allowBlank="1" showInputMessage="1" showErrorMessage="1" sqref="R153">
      <formula1>Likert_Labels</formula1>
    </dataValidation>
    <dataValidation type="list" allowBlank="1" showInputMessage="1" showErrorMessage="1" sqref="C154">
      <formula1>Contexts</formula1>
    </dataValidation>
    <dataValidation type="list" allowBlank="1" showInputMessage="1" showErrorMessage="1" sqref="G154">
      <formula1>Likert_Labels</formula1>
    </dataValidation>
    <dataValidation type="list" allowBlank="1" showInputMessage="1" showErrorMessage="1" sqref="H154">
      <formula1>Likert_Labels</formula1>
    </dataValidation>
    <dataValidation type="list" allowBlank="1" showInputMessage="1" showErrorMessage="1" sqref="I154">
      <formula1>Likert_Labels</formula1>
    </dataValidation>
    <dataValidation type="list" allowBlank="1" showInputMessage="1" showErrorMessage="1" sqref="J154">
      <formula1>Likert_Labels</formula1>
    </dataValidation>
    <dataValidation type="list" allowBlank="1" showInputMessage="1" showErrorMessage="1" sqref="K154">
      <formula1>Likert_Labels</formula1>
    </dataValidation>
    <dataValidation type="list" allowBlank="1" showInputMessage="1" showErrorMessage="1" sqref="L154">
      <formula1>Likert_Labels</formula1>
    </dataValidation>
    <dataValidation type="list" allowBlank="1" showInputMessage="1" showErrorMessage="1" sqref="M154">
      <formula1>Likert_Labels</formula1>
    </dataValidation>
    <dataValidation type="list" allowBlank="1" showInputMessage="1" showErrorMessage="1" sqref="N154">
      <formula1>Likert_Labels</formula1>
    </dataValidation>
    <dataValidation type="list" allowBlank="1" showInputMessage="1" showErrorMessage="1" sqref="O154">
      <formula1>Likert_Labels</formula1>
    </dataValidation>
    <dataValidation type="list" allowBlank="1" showInputMessage="1" showErrorMessage="1" sqref="P154">
      <formula1>Likert_Labels</formula1>
    </dataValidation>
    <dataValidation type="list" allowBlank="1" showInputMessage="1" showErrorMessage="1" sqref="Q154">
      <formula1>Likert_Labels</formula1>
    </dataValidation>
    <dataValidation type="list" allowBlank="1" showInputMessage="1" showErrorMessage="1" sqref="R154">
      <formula1>Likert_Labels</formula1>
    </dataValidation>
    <dataValidation type="list" allowBlank="1" showInputMessage="1" showErrorMessage="1" sqref="C155">
      <formula1>Contexts</formula1>
    </dataValidation>
    <dataValidation type="list" allowBlank="1" showInputMessage="1" showErrorMessage="1" sqref="G155">
      <formula1>Likert_Labels</formula1>
    </dataValidation>
    <dataValidation type="list" allowBlank="1" showInputMessage="1" showErrorMessage="1" sqref="H155">
      <formula1>Likert_Labels</formula1>
    </dataValidation>
    <dataValidation type="list" allowBlank="1" showInputMessage="1" showErrorMessage="1" sqref="I155">
      <formula1>Likert_Labels</formula1>
    </dataValidation>
    <dataValidation type="list" allowBlank="1" showInputMessage="1" showErrorMessage="1" sqref="J155">
      <formula1>Likert_Labels</formula1>
    </dataValidation>
    <dataValidation type="list" allowBlank="1" showInputMessage="1" showErrorMessage="1" sqref="K155">
      <formula1>Likert_Labels</formula1>
    </dataValidation>
    <dataValidation type="list" allowBlank="1" showInputMessage="1" showErrorMessage="1" sqref="L155">
      <formula1>Likert_Labels</formula1>
    </dataValidation>
    <dataValidation type="list" allowBlank="1" showInputMessage="1" showErrorMessage="1" sqref="M155">
      <formula1>Likert_Labels</formula1>
    </dataValidation>
    <dataValidation type="list" allowBlank="1" showInputMessage="1" showErrorMessage="1" sqref="N155">
      <formula1>Likert_Labels</formula1>
    </dataValidation>
    <dataValidation type="list" allowBlank="1" showInputMessage="1" showErrorMessage="1" sqref="O155">
      <formula1>Likert_Labels</formula1>
    </dataValidation>
    <dataValidation type="list" allowBlank="1" showInputMessage="1" showErrorMessage="1" sqref="P155">
      <formula1>Likert_Labels</formula1>
    </dataValidation>
    <dataValidation type="list" allowBlank="1" showInputMessage="1" showErrorMessage="1" sqref="Q155">
      <formula1>Likert_Labels</formula1>
    </dataValidation>
    <dataValidation type="list" allowBlank="1" showInputMessage="1" showErrorMessage="1" sqref="R155">
      <formula1>Likert_Labels</formula1>
    </dataValidation>
    <dataValidation type="list" allowBlank="1" showInputMessage="1" showErrorMessage="1" sqref="C156">
      <formula1>Contexts</formula1>
    </dataValidation>
    <dataValidation type="list" allowBlank="1" showInputMessage="1" showErrorMessage="1" sqref="G156">
      <formula1>Likert_Labels</formula1>
    </dataValidation>
    <dataValidation type="list" allowBlank="1" showInputMessage="1" showErrorMessage="1" sqref="H156">
      <formula1>Likert_Labels</formula1>
    </dataValidation>
    <dataValidation type="list" allowBlank="1" showInputMessage="1" showErrorMessage="1" sqref="I156">
      <formula1>Likert_Labels</formula1>
    </dataValidation>
    <dataValidation type="list" allowBlank="1" showInputMessage="1" showErrorMessage="1" sqref="J156">
      <formula1>Likert_Labels</formula1>
    </dataValidation>
    <dataValidation type="list" allowBlank="1" showInputMessage="1" showErrorMessage="1" sqref="K156">
      <formula1>Likert_Labels</formula1>
    </dataValidation>
    <dataValidation type="list" allowBlank="1" showInputMessage="1" showErrorMessage="1" sqref="L156">
      <formula1>Likert_Labels</formula1>
    </dataValidation>
    <dataValidation type="list" allowBlank="1" showInputMessage="1" showErrorMessage="1" sqref="M156">
      <formula1>Likert_Labels</formula1>
    </dataValidation>
    <dataValidation type="list" allowBlank="1" showInputMessage="1" showErrorMessage="1" sqref="N156">
      <formula1>Likert_Labels</formula1>
    </dataValidation>
    <dataValidation type="list" allowBlank="1" showInputMessage="1" showErrorMessage="1" sqref="O156">
      <formula1>Likert_Labels</formula1>
    </dataValidation>
    <dataValidation type="list" allowBlank="1" showInputMessage="1" showErrorMessage="1" sqref="P156">
      <formula1>Likert_Labels</formula1>
    </dataValidation>
    <dataValidation type="list" allowBlank="1" showInputMessage="1" showErrorMessage="1" sqref="Q156">
      <formula1>Likert_Labels</formula1>
    </dataValidation>
    <dataValidation type="list" allowBlank="1" showInputMessage="1" showErrorMessage="1" sqref="R156">
      <formula1>Likert_Labels</formula1>
    </dataValidation>
    <dataValidation type="list" allowBlank="1" showInputMessage="1" showErrorMessage="1" sqref="C157">
      <formula1>Contexts</formula1>
    </dataValidation>
    <dataValidation type="list" allowBlank="1" showInputMessage="1" showErrorMessage="1" sqref="G157">
      <formula1>Likert_Labels</formula1>
    </dataValidation>
    <dataValidation type="list" allowBlank="1" showInputMessage="1" showErrorMessage="1" sqref="H157">
      <formula1>Likert_Labels</formula1>
    </dataValidation>
    <dataValidation type="list" allowBlank="1" showInputMessage="1" showErrorMessage="1" sqref="I157">
      <formula1>Likert_Labels</formula1>
    </dataValidation>
    <dataValidation type="list" allowBlank="1" showInputMessage="1" showErrorMessage="1" sqref="J157">
      <formula1>Likert_Labels</formula1>
    </dataValidation>
    <dataValidation type="list" allowBlank="1" showInputMessage="1" showErrorMessage="1" sqref="K157">
      <formula1>Likert_Labels</formula1>
    </dataValidation>
    <dataValidation type="list" allowBlank="1" showInputMessage="1" showErrorMessage="1" sqref="L157">
      <formula1>Likert_Labels</formula1>
    </dataValidation>
    <dataValidation type="list" allowBlank="1" showInputMessage="1" showErrorMessage="1" sqref="M157">
      <formula1>Likert_Labels</formula1>
    </dataValidation>
    <dataValidation type="list" allowBlank="1" showInputMessage="1" showErrorMessage="1" sqref="N157">
      <formula1>Likert_Labels</formula1>
    </dataValidation>
    <dataValidation type="list" allowBlank="1" showInputMessage="1" showErrorMessage="1" sqref="O157">
      <formula1>Likert_Labels</formula1>
    </dataValidation>
    <dataValidation type="list" allowBlank="1" showInputMessage="1" showErrorMessage="1" sqref="P157">
      <formula1>Likert_Labels</formula1>
    </dataValidation>
    <dataValidation type="list" allowBlank="1" showInputMessage="1" showErrorMessage="1" sqref="Q157">
      <formula1>Likert_Labels</formula1>
    </dataValidation>
    <dataValidation type="list" allowBlank="1" showInputMessage="1" showErrorMessage="1" sqref="R157">
      <formula1>Likert_Labels</formula1>
    </dataValidation>
    <dataValidation type="list" allowBlank="1" showInputMessage="1" showErrorMessage="1" sqref="C158">
      <formula1>Contexts</formula1>
    </dataValidation>
    <dataValidation type="list" allowBlank="1" showInputMessage="1" showErrorMessage="1" sqref="G158">
      <formula1>Likert_Labels</formula1>
    </dataValidation>
    <dataValidation type="list" allowBlank="1" showInputMessage="1" showErrorMessage="1" sqref="H158">
      <formula1>Likert_Labels</formula1>
    </dataValidation>
    <dataValidation type="list" allowBlank="1" showInputMessage="1" showErrorMessage="1" sqref="I158">
      <formula1>Likert_Labels</formula1>
    </dataValidation>
    <dataValidation type="list" allowBlank="1" showInputMessage="1" showErrorMessage="1" sqref="J158">
      <formula1>Likert_Labels</formula1>
    </dataValidation>
    <dataValidation type="list" allowBlank="1" showInputMessage="1" showErrorMessage="1" sqref="K158">
      <formula1>Likert_Labels</formula1>
    </dataValidation>
    <dataValidation type="list" allowBlank="1" showInputMessage="1" showErrorMessage="1" sqref="L158">
      <formula1>Likert_Labels</formula1>
    </dataValidation>
    <dataValidation type="list" allowBlank="1" showInputMessage="1" showErrorMessage="1" sqref="M158">
      <formula1>Likert_Labels</formula1>
    </dataValidation>
    <dataValidation type="list" allowBlank="1" showInputMessage="1" showErrorMessage="1" sqref="N158">
      <formula1>Likert_Labels</formula1>
    </dataValidation>
    <dataValidation type="list" allowBlank="1" showInputMessage="1" showErrorMessage="1" sqref="O158">
      <formula1>Likert_Labels</formula1>
    </dataValidation>
    <dataValidation type="list" allowBlank="1" showInputMessage="1" showErrorMessage="1" sqref="P158">
      <formula1>Likert_Labels</formula1>
    </dataValidation>
    <dataValidation type="list" allowBlank="1" showInputMessage="1" showErrorMessage="1" sqref="Q158">
      <formula1>Likert_Labels</formula1>
    </dataValidation>
    <dataValidation type="list" allowBlank="1" showInputMessage="1" showErrorMessage="1" sqref="R158">
      <formula1>Likert_Labels</formula1>
    </dataValidation>
    <dataValidation type="list" allowBlank="1" showInputMessage="1" showErrorMessage="1" sqref="C159">
      <formula1>Contexts</formula1>
    </dataValidation>
    <dataValidation type="list" allowBlank="1" showInputMessage="1" showErrorMessage="1" sqref="G159">
      <formula1>Likert_Labels</formula1>
    </dataValidation>
    <dataValidation type="list" allowBlank="1" showInputMessage="1" showErrorMessage="1" sqref="H159">
      <formula1>Likert_Labels</formula1>
    </dataValidation>
    <dataValidation type="list" allowBlank="1" showInputMessage="1" showErrorMessage="1" sqref="I159">
      <formula1>Likert_Labels</formula1>
    </dataValidation>
    <dataValidation type="list" allowBlank="1" showInputMessage="1" showErrorMessage="1" sqref="J159">
      <formula1>Likert_Labels</formula1>
    </dataValidation>
    <dataValidation type="list" allowBlank="1" showInputMessage="1" showErrorMessage="1" sqref="K159">
      <formula1>Likert_Labels</formula1>
    </dataValidation>
    <dataValidation type="list" allowBlank="1" showInputMessage="1" showErrorMessage="1" sqref="L159">
      <formula1>Likert_Labels</formula1>
    </dataValidation>
    <dataValidation type="list" allowBlank="1" showInputMessage="1" showErrorMessage="1" sqref="M159">
      <formula1>Likert_Labels</formula1>
    </dataValidation>
    <dataValidation type="list" allowBlank="1" showInputMessage="1" showErrorMessage="1" sqref="N159">
      <formula1>Likert_Labels</formula1>
    </dataValidation>
    <dataValidation type="list" allowBlank="1" showInputMessage="1" showErrorMessage="1" sqref="O159">
      <formula1>Likert_Labels</formula1>
    </dataValidation>
    <dataValidation type="list" allowBlank="1" showInputMessage="1" showErrorMessage="1" sqref="P159">
      <formula1>Likert_Labels</formula1>
    </dataValidation>
    <dataValidation type="list" allowBlank="1" showInputMessage="1" showErrorMessage="1" sqref="Q159">
      <formula1>Likert_Labels</formula1>
    </dataValidation>
    <dataValidation type="list" allowBlank="1" showInputMessage="1" showErrorMessage="1" sqref="R159">
      <formula1>Likert_Labels</formula1>
    </dataValidation>
    <dataValidation type="list" allowBlank="1" showInputMessage="1" showErrorMessage="1" sqref="C160">
      <formula1>Contexts</formula1>
    </dataValidation>
    <dataValidation type="list" allowBlank="1" showInputMessage="1" showErrorMessage="1" sqref="G160">
      <formula1>Likert_Labels</formula1>
    </dataValidation>
    <dataValidation type="list" allowBlank="1" showInputMessage="1" showErrorMessage="1" sqref="H160">
      <formula1>Likert_Labels</formula1>
    </dataValidation>
    <dataValidation type="list" allowBlank="1" showInputMessage="1" showErrorMessage="1" sqref="I160">
      <formula1>Likert_Labels</formula1>
    </dataValidation>
    <dataValidation type="list" allowBlank="1" showInputMessage="1" showErrorMessage="1" sqref="J160">
      <formula1>Likert_Labels</formula1>
    </dataValidation>
    <dataValidation type="list" allowBlank="1" showInputMessage="1" showErrorMessage="1" sqref="K160">
      <formula1>Likert_Labels</formula1>
    </dataValidation>
    <dataValidation type="list" allowBlank="1" showInputMessage="1" showErrorMessage="1" sqref="L160">
      <formula1>Likert_Labels</formula1>
    </dataValidation>
    <dataValidation type="list" allowBlank="1" showInputMessage="1" showErrorMessage="1" sqref="M160">
      <formula1>Likert_Labels</formula1>
    </dataValidation>
    <dataValidation type="list" allowBlank="1" showInputMessage="1" showErrorMessage="1" sqref="N160">
      <formula1>Likert_Labels</formula1>
    </dataValidation>
    <dataValidation type="list" allowBlank="1" showInputMessage="1" showErrorMessage="1" sqref="O160">
      <formula1>Likert_Labels</formula1>
    </dataValidation>
    <dataValidation type="list" allowBlank="1" showInputMessage="1" showErrorMessage="1" sqref="P160">
      <formula1>Likert_Labels</formula1>
    </dataValidation>
    <dataValidation type="list" allowBlank="1" showInputMessage="1" showErrorMessage="1" sqref="Q160">
      <formula1>Likert_Labels</formula1>
    </dataValidation>
    <dataValidation type="list" allowBlank="1" showInputMessage="1" showErrorMessage="1" sqref="R160">
      <formula1>Likert_Labels</formula1>
    </dataValidation>
    <dataValidation type="list" allowBlank="1" showInputMessage="1" showErrorMessage="1" sqref="C161">
      <formula1>Contexts</formula1>
    </dataValidation>
    <dataValidation type="list" allowBlank="1" showInputMessage="1" showErrorMessage="1" sqref="G161">
      <formula1>Likert_Labels</formula1>
    </dataValidation>
    <dataValidation type="list" allowBlank="1" showInputMessage="1" showErrorMessage="1" sqref="H161">
      <formula1>Likert_Labels</formula1>
    </dataValidation>
    <dataValidation type="list" allowBlank="1" showInputMessage="1" showErrorMessage="1" sqref="I161">
      <formula1>Likert_Labels</formula1>
    </dataValidation>
    <dataValidation type="list" allowBlank="1" showInputMessage="1" showErrorMessage="1" sqref="J161">
      <formula1>Likert_Labels</formula1>
    </dataValidation>
    <dataValidation type="list" allowBlank="1" showInputMessage="1" showErrorMessage="1" sqref="K161">
      <formula1>Likert_Labels</formula1>
    </dataValidation>
    <dataValidation type="list" allowBlank="1" showInputMessage="1" showErrorMessage="1" sqref="L161">
      <formula1>Likert_Labels</formula1>
    </dataValidation>
    <dataValidation type="list" allowBlank="1" showInputMessage="1" showErrorMessage="1" sqref="M161">
      <formula1>Likert_Labels</formula1>
    </dataValidation>
    <dataValidation type="list" allowBlank="1" showInputMessage="1" showErrorMessage="1" sqref="N161">
      <formula1>Likert_Labels</formula1>
    </dataValidation>
    <dataValidation type="list" allowBlank="1" showInputMessage="1" showErrorMessage="1" sqref="O161">
      <formula1>Likert_Labels</formula1>
    </dataValidation>
    <dataValidation type="list" allowBlank="1" showInputMessage="1" showErrorMessage="1" sqref="P161">
      <formula1>Likert_Labels</formula1>
    </dataValidation>
    <dataValidation type="list" allowBlank="1" showInputMessage="1" showErrorMessage="1" sqref="Q161">
      <formula1>Likert_Labels</formula1>
    </dataValidation>
    <dataValidation type="list" allowBlank="1" showInputMessage="1" showErrorMessage="1" sqref="R161">
      <formula1>Likert_Labels</formula1>
    </dataValidation>
    <dataValidation type="list" allowBlank="1" showInputMessage="1" showErrorMessage="1" sqref="C162">
      <formula1>Contexts</formula1>
    </dataValidation>
    <dataValidation type="list" allowBlank="1" showInputMessage="1" showErrorMessage="1" sqref="G162">
      <formula1>Likert_Labels</formula1>
    </dataValidation>
    <dataValidation type="list" allowBlank="1" showInputMessage="1" showErrorMessage="1" sqref="H162">
      <formula1>Likert_Labels</formula1>
    </dataValidation>
    <dataValidation type="list" allowBlank="1" showInputMessage="1" showErrorMessage="1" sqref="I162">
      <formula1>Likert_Labels</formula1>
    </dataValidation>
    <dataValidation type="list" allowBlank="1" showInputMessage="1" showErrorMessage="1" sqref="J162">
      <formula1>Likert_Labels</formula1>
    </dataValidation>
    <dataValidation type="list" allowBlank="1" showInputMessage="1" showErrorMessage="1" sqref="K162">
      <formula1>Likert_Labels</formula1>
    </dataValidation>
    <dataValidation type="list" allowBlank="1" showInputMessage="1" showErrorMessage="1" sqref="L162">
      <formula1>Likert_Labels</formula1>
    </dataValidation>
    <dataValidation type="list" allowBlank="1" showInputMessage="1" showErrorMessage="1" sqref="M162">
      <formula1>Likert_Labels</formula1>
    </dataValidation>
    <dataValidation type="list" allowBlank="1" showInputMessage="1" showErrorMessage="1" sqref="N162">
      <formula1>Likert_Labels</formula1>
    </dataValidation>
    <dataValidation type="list" allowBlank="1" showInputMessage="1" showErrorMessage="1" sqref="O162">
      <formula1>Likert_Labels</formula1>
    </dataValidation>
    <dataValidation type="list" allowBlank="1" showInputMessage="1" showErrorMessage="1" sqref="P162">
      <formula1>Likert_Labels</formula1>
    </dataValidation>
    <dataValidation type="list" allowBlank="1" showInputMessage="1" showErrorMessage="1" sqref="Q162">
      <formula1>Likert_Labels</formula1>
    </dataValidation>
    <dataValidation type="list" allowBlank="1" showInputMessage="1" showErrorMessage="1" sqref="R162">
      <formula1>Likert_Labels</formula1>
    </dataValidation>
    <dataValidation type="list" allowBlank="1" showInputMessage="1" showErrorMessage="1" sqref="C163">
      <formula1>Contexts</formula1>
    </dataValidation>
    <dataValidation type="list" allowBlank="1" showInputMessage="1" showErrorMessage="1" sqref="G163">
      <formula1>Likert_Labels</formula1>
    </dataValidation>
    <dataValidation type="list" allowBlank="1" showInputMessage="1" showErrorMessage="1" sqref="H163">
      <formula1>Likert_Labels</formula1>
    </dataValidation>
    <dataValidation type="list" allowBlank="1" showInputMessage="1" showErrorMessage="1" sqref="I163">
      <formula1>Likert_Labels</formula1>
    </dataValidation>
    <dataValidation type="list" allowBlank="1" showInputMessage="1" showErrorMessage="1" sqref="J163">
      <formula1>Likert_Labels</formula1>
    </dataValidation>
    <dataValidation type="list" allowBlank="1" showInputMessage="1" showErrorMessage="1" sqref="K163">
      <formula1>Likert_Labels</formula1>
    </dataValidation>
    <dataValidation type="list" allowBlank="1" showInputMessage="1" showErrorMessage="1" sqref="L163">
      <formula1>Likert_Labels</formula1>
    </dataValidation>
    <dataValidation type="list" allowBlank="1" showInputMessage="1" showErrorMessage="1" sqref="M163">
      <formula1>Likert_Labels</formula1>
    </dataValidation>
    <dataValidation type="list" allowBlank="1" showInputMessage="1" showErrorMessage="1" sqref="N163">
      <formula1>Likert_Labels</formula1>
    </dataValidation>
    <dataValidation type="list" allowBlank="1" showInputMessage="1" showErrorMessage="1" sqref="O163">
      <formula1>Likert_Labels</formula1>
    </dataValidation>
    <dataValidation type="list" allowBlank="1" showInputMessage="1" showErrorMessage="1" sqref="P163">
      <formula1>Likert_Labels</formula1>
    </dataValidation>
    <dataValidation type="list" allowBlank="1" showInputMessage="1" showErrorMessage="1" sqref="Q163">
      <formula1>Likert_Labels</formula1>
    </dataValidation>
    <dataValidation type="list" allowBlank="1" showInputMessage="1" showErrorMessage="1" sqref="R163">
      <formula1>Likert_Labels</formula1>
    </dataValidation>
    <dataValidation type="list" allowBlank="1" showInputMessage="1" showErrorMessage="1" sqref="C164">
      <formula1>Contexts</formula1>
    </dataValidation>
    <dataValidation type="list" allowBlank="1" showInputMessage="1" showErrorMessage="1" sqref="G164">
      <formula1>Likert_Labels</formula1>
    </dataValidation>
    <dataValidation type="list" allowBlank="1" showInputMessage="1" showErrorMessage="1" sqref="H164">
      <formula1>Likert_Labels</formula1>
    </dataValidation>
    <dataValidation type="list" allowBlank="1" showInputMessage="1" showErrorMessage="1" sqref="I164">
      <formula1>Likert_Labels</formula1>
    </dataValidation>
    <dataValidation type="list" allowBlank="1" showInputMessage="1" showErrorMessage="1" sqref="J164">
      <formula1>Likert_Labels</formula1>
    </dataValidation>
    <dataValidation type="list" allowBlank="1" showInputMessage="1" showErrorMessage="1" sqref="K164">
      <formula1>Likert_Labels</formula1>
    </dataValidation>
    <dataValidation type="list" allowBlank="1" showInputMessage="1" showErrorMessage="1" sqref="L164">
      <formula1>Likert_Labels</formula1>
    </dataValidation>
    <dataValidation type="list" allowBlank="1" showInputMessage="1" showErrorMessage="1" sqref="M164">
      <formula1>Likert_Labels</formula1>
    </dataValidation>
    <dataValidation type="list" allowBlank="1" showInputMessage="1" showErrorMessage="1" sqref="N164">
      <formula1>Likert_Labels</formula1>
    </dataValidation>
    <dataValidation type="list" allowBlank="1" showInputMessage="1" showErrorMessage="1" sqref="O164">
      <formula1>Likert_Labels</formula1>
    </dataValidation>
    <dataValidation type="list" allowBlank="1" showInputMessage="1" showErrorMessage="1" sqref="P164">
      <formula1>Likert_Labels</formula1>
    </dataValidation>
    <dataValidation type="list" allowBlank="1" showInputMessage="1" showErrorMessage="1" sqref="Q164">
      <formula1>Likert_Labels</formula1>
    </dataValidation>
    <dataValidation type="list" allowBlank="1" showInputMessage="1" showErrorMessage="1" sqref="R164">
      <formula1>Likert_Labels</formula1>
    </dataValidation>
    <dataValidation type="list" allowBlank="1" showInputMessage="1" showErrorMessage="1" sqref="C165">
      <formula1>Contexts</formula1>
    </dataValidation>
    <dataValidation type="list" allowBlank="1" showInputMessage="1" showErrorMessage="1" sqref="G165">
      <formula1>Likert_Labels</formula1>
    </dataValidation>
    <dataValidation type="list" allowBlank="1" showInputMessage="1" showErrorMessage="1" sqref="H165">
      <formula1>Likert_Labels</formula1>
    </dataValidation>
    <dataValidation type="list" allowBlank="1" showInputMessage="1" showErrorMessage="1" sqref="I165">
      <formula1>Likert_Labels</formula1>
    </dataValidation>
    <dataValidation type="list" allowBlank="1" showInputMessage="1" showErrorMessage="1" sqref="J165">
      <formula1>Likert_Labels</formula1>
    </dataValidation>
    <dataValidation type="list" allowBlank="1" showInputMessage="1" showErrorMessage="1" sqref="K165">
      <formula1>Likert_Labels</formula1>
    </dataValidation>
    <dataValidation type="list" allowBlank="1" showInputMessage="1" showErrorMessage="1" sqref="L165">
      <formula1>Likert_Labels</formula1>
    </dataValidation>
    <dataValidation type="list" allowBlank="1" showInputMessage="1" showErrorMessage="1" sqref="M165">
      <formula1>Likert_Labels</formula1>
    </dataValidation>
    <dataValidation type="list" allowBlank="1" showInputMessage="1" showErrorMessage="1" sqref="N165">
      <formula1>Likert_Labels</formula1>
    </dataValidation>
    <dataValidation type="list" allowBlank="1" showInputMessage="1" showErrorMessage="1" sqref="O165">
      <formula1>Likert_Labels</formula1>
    </dataValidation>
    <dataValidation type="list" allowBlank="1" showInputMessage="1" showErrorMessage="1" sqref="P165">
      <formula1>Likert_Labels</formula1>
    </dataValidation>
    <dataValidation type="list" allowBlank="1" showInputMessage="1" showErrorMessage="1" sqref="Q165">
      <formula1>Likert_Labels</formula1>
    </dataValidation>
    <dataValidation type="list" allowBlank="1" showInputMessage="1" showErrorMessage="1" sqref="R165">
      <formula1>Likert_Labels</formula1>
    </dataValidation>
    <dataValidation type="list" allowBlank="1" showInputMessage="1" showErrorMessage="1" sqref="C166">
      <formula1>Contexts</formula1>
    </dataValidation>
    <dataValidation type="list" allowBlank="1" showInputMessage="1" showErrorMessage="1" sqref="G166">
      <formula1>Likert_Labels</formula1>
    </dataValidation>
    <dataValidation type="list" allowBlank="1" showInputMessage="1" showErrorMessage="1" sqref="H166">
      <formula1>Likert_Labels</formula1>
    </dataValidation>
    <dataValidation type="list" allowBlank="1" showInputMessage="1" showErrorMessage="1" sqref="I166">
      <formula1>Likert_Labels</formula1>
    </dataValidation>
    <dataValidation type="list" allowBlank="1" showInputMessage="1" showErrorMessage="1" sqref="J166">
      <formula1>Likert_Labels</formula1>
    </dataValidation>
    <dataValidation type="list" allowBlank="1" showInputMessage="1" showErrorMessage="1" sqref="K166">
      <formula1>Likert_Labels</formula1>
    </dataValidation>
    <dataValidation type="list" allowBlank="1" showInputMessage="1" showErrorMessage="1" sqref="L166">
      <formula1>Likert_Labels</formula1>
    </dataValidation>
    <dataValidation type="list" allowBlank="1" showInputMessage="1" showErrorMessage="1" sqref="M166">
      <formula1>Likert_Labels</formula1>
    </dataValidation>
    <dataValidation type="list" allowBlank="1" showInputMessage="1" showErrorMessage="1" sqref="N166">
      <formula1>Likert_Labels</formula1>
    </dataValidation>
    <dataValidation type="list" allowBlank="1" showInputMessage="1" showErrorMessage="1" sqref="O166">
      <formula1>Likert_Labels</formula1>
    </dataValidation>
    <dataValidation type="list" allowBlank="1" showInputMessage="1" showErrorMessage="1" sqref="P166">
      <formula1>Likert_Labels</formula1>
    </dataValidation>
    <dataValidation type="list" allowBlank="1" showInputMessage="1" showErrorMessage="1" sqref="Q166">
      <formula1>Likert_Labels</formula1>
    </dataValidation>
    <dataValidation type="list" allowBlank="1" showInputMessage="1" showErrorMessage="1" sqref="R166">
      <formula1>Likert_Labels</formula1>
    </dataValidation>
    <dataValidation type="list" allowBlank="1" showInputMessage="1" showErrorMessage="1" sqref="C167">
      <formula1>Contexts</formula1>
    </dataValidation>
    <dataValidation type="list" allowBlank="1" showInputMessage="1" showErrorMessage="1" sqref="G167">
      <formula1>Likert_Labels</formula1>
    </dataValidation>
    <dataValidation type="list" allowBlank="1" showInputMessage="1" showErrorMessage="1" sqref="H167">
      <formula1>Likert_Labels</formula1>
    </dataValidation>
    <dataValidation type="list" allowBlank="1" showInputMessage="1" showErrorMessage="1" sqref="I167">
      <formula1>Likert_Labels</formula1>
    </dataValidation>
    <dataValidation type="list" allowBlank="1" showInputMessage="1" showErrorMessage="1" sqref="J167">
      <formula1>Likert_Labels</formula1>
    </dataValidation>
    <dataValidation type="list" allowBlank="1" showInputMessage="1" showErrorMessage="1" sqref="K167">
      <formula1>Likert_Labels</formula1>
    </dataValidation>
    <dataValidation type="list" allowBlank="1" showInputMessage="1" showErrorMessage="1" sqref="L167">
      <formula1>Likert_Labels</formula1>
    </dataValidation>
    <dataValidation type="list" allowBlank="1" showInputMessage="1" showErrorMessage="1" sqref="M167">
      <formula1>Likert_Labels</formula1>
    </dataValidation>
    <dataValidation type="list" allowBlank="1" showInputMessage="1" showErrorMessage="1" sqref="N167">
      <formula1>Likert_Labels</formula1>
    </dataValidation>
    <dataValidation type="list" allowBlank="1" showInputMessage="1" showErrorMessage="1" sqref="O167">
      <formula1>Likert_Labels</formula1>
    </dataValidation>
    <dataValidation type="list" allowBlank="1" showInputMessage="1" showErrorMessage="1" sqref="P167">
      <formula1>Likert_Labels</formula1>
    </dataValidation>
    <dataValidation type="list" allowBlank="1" showInputMessage="1" showErrorMessage="1" sqref="Q167">
      <formula1>Likert_Labels</formula1>
    </dataValidation>
    <dataValidation type="list" allowBlank="1" showInputMessage="1" showErrorMessage="1" sqref="R167">
      <formula1>Likert_Labels</formula1>
    </dataValidation>
    <dataValidation type="list" allowBlank="1" showInputMessage="1" showErrorMessage="1" sqref="C168">
      <formula1>Contexts</formula1>
    </dataValidation>
    <dataValidation type="list" allowBlank="1" showInputMessage="1" showErrorMessage="1" sqref="G168">
      <formula1>Likert_Labels</formula1>
    </dataValidation>
    <dataValidation type="list" allowBlank="1" showInputMessage="1" showErrorMessage="1" sqref="H168">
      <formula1>Likert_Labels</formula1>
    </dataValidation>
    <dataValidation type="list" allowBlank="1" showInputMessage="1" showErrorMessage="1" sqref="I168">
      <formula1>Likert_Labels</formula1>
    </dataValidation>
    <dataValidation type="list" allowBlank="1" showInputMessage="1" showErrorMessage="1" sqref="J168">
      <formula1>Likert_Labels</formula1>
    </dataValidation>
    <dataValidation type="list" allowBlank="1" showInputMessage="1" showErrorMessage="1" sqref="K168">
      <formula1>Likert_Labels</formula1>
    </dataValidation>
    <dataValidation type="list" allowBlank="1" showInputMessage="1" showErrorMessage="1" sqref="L168">
      <formula1>Likert_Labels</formula1>
    </dataValidation>
    <dataValidation type="list" allowBlank="1" showInputMessage="1" showErrorMessage="1" sqref="M168">
      <formula1>Likert_Labels</formula1>
    </dataValidation>
    <dataValidation type="list" allowBlank="1" showInputMessage="1" showErrorMessage="1" sqref="N168">
      <formula1>Likert_Labels</formula1>
    </dataValidation>
    <dataValidation type="list" allowBlank="1" showInputMessage="1" showErrorMessage="1" sqref="O168">
      <formula1>Likert_Labels</formula1>
    </dataValidation>
    <dataValidation type="list" allowBlank="1" showInputMessage="1" showErrorMessage="1" sqref="P168">
      <formula1>Likert_Labels</formula1>
    </dataValidation>
    <dataValidation type="list" allowBlank="1" showInputMessage="1" showErrorMessage="1" sqref="Q168">
      <formula1>Likert_Labels</formula1>
    </dataValidation>
    <dataValidation type="list" allowBlank="1" showInputMessage="1" showErrorMessage="1" sqref="R168">
      <formula1>Likert_Labels</formula1>
    </dataValidation>
    <dataValidation type="list" allowBlank="1" showInputMessage="1" showErrorMessage="1" sqref="C169">
      <formula1>Contexts</formula1>
    </dataValidation>
    <dataValidation type="list" allowBlank="1" showInputMessage="1" showErrorMessage="1" sqref="G169">
      <formula1>Likert_Labels</formula1>
    </dataValidation>
    <dataValidation type="list" allowBlank="1" showInputMessage="1" showErrorMessage="1" sqref="H169">
      <formula1>Likert_Labels</formula1>
    </dataValidation>
    <dataValidation type="list" allowBlank="1" showInputMessage="1" showErrorMessage="1" sqref="I169">
      <formula1>Likert_Labels</formula1>
    </dataValidation>
    <dataValidation type="list" allowBlank="1" showInputMessage="1" showErrorMessage="1" sqref="J169">
      <formula1>Likert_Labels</formula1>
    </dataValidation>
    <dataValidation type="list" allowBlank="1" showInputMessage="1" showErrorMessage="1" sqref="K169">
      <formula1>Likert_Labels</formula1>
    </dataValidation>
    <dataValidation type="list" allowBlank="1" showInputMessage="1" showErrorMessage="1" sqref="L169">
      <formula1>Likert_Labels</formula1>
    </dataValidation>
    <dataValidation type="list" allowBlank="1" showInputMessage="1" showErrorMessage="1" sqref="M169">
      <formula1>Likert_Labels</formula1>
    </dataValidation>
    <dataValidation type="list" allowBlank="1" showInputMessage="1" showErrorMessage="1" sqref="N169">
      <formula1>Likert_Labels</formula1>
    </dataValidation>
    <dataValidation type="list" allowBlank="1" showInputMessage="1" showErrorMessage="1" sqref="O169">
      <formula1>Likert_Labels</formula1>
    </dataValidation>
    <dataValidation type="list" allowBlank="1" showInputMessage="1" showErrorMessage="1" sqref="P169">
      <formula1>Likert_Labels</formula1>
    </dataValidation>
    <dataValidation type="list" allowBlank="1" showInputMessage="1" showErrorMessage="1" sqref="Q169">
      <formula1>Likert_Labels</formula1>
    </dataValidation>
    <dataValidation type="list" allowBlank="1" showInputMessage="1" showErrorMessage="1" sqref="R169">
      <formula1>Likert_Labels</formula1>
    </dataValidation>
    <dataValidation type="list" allowBlank="1" showInputMessage="1" showErrorMessage="1" sqref="C170">
      <formula1>Contexts</formula1>
    </dataValidation>
    <dataValidation type="list" allowBlank="1" showInputMessage="1" showErrorMessage="1" sqref="G170">
      <formula1>Likert_Labels</formula1>
    </dataValidation>
    <dataValidation type="list" allowBlank="1" showInputMessage="1" showErrorMessage="1" sqref="H170">
      <formula1>Likert_Labels</formula1>
    </dataValidation>
    <dataValidation type="list" allowBlank="1" showInputMessage="1" showErrorMessage="1" sqref="I170">
      <formula1>Likert_Labels</formula1>
    </dataValidation>
    <dataValidation type="list" allowBlank="1" showInputMessage="1" showErrorMessage="1" sqref="J170">
      <formula1>Likert_Labels</formula1>
    </dataValidation>
    <dataValidation type="list" allowBlank="1" showInputMessage="1" showErrorMessage="1" sqref="K170">
      <formula1>Likert_Labels</formula1>
    </dataValidation>
    <dataValidation type="list" allowBlank="1" showInputMessage="1" showErrorMessage="1" sqref="L170">
      <formula1>Likert_Labels</formula1>
    </dataValidation>
    <dataValidation type="list" allowBlank="1" showInputMessage="1" showErrorMessage="1" sqref="M170">
      <formula1>Likert_Labels</formula1>
    </dataValidation>
    <dataValidation type="list" allowBlank="1" showInputMessage="1" showErrorMessage="1" sqref="N170">
      <formula1>Likert_Labels</formula1>
    </dataValidation>
    <dataValidation type="list" allowBlank="1" showInputMessage="1" showErrorMessage="1" sqref="O170">
      <formula1>Likert_Labels</formula1>
    </dataValidation>
    <dataValidation type="list" allowBlank="1" showInputMessage="1" showErrorMessage="1" sqref="P170">
      <formula1>Likert_Labels</formula1>
    </dataValidation>
    <dataValidation type="list" allowBlank="1" showInputMessage="1" showErrorMessage="1" sqref="Q170">
      <formula1>Likert_Labels</formula1>
    </dataValidation>
    <dataValidation type="list" allowBlank="1" showInputMessage="1" showErrorMessage="1" sqref="R170">
      <formula1>Likert_Labels</formula1>
    </dataValidation>
    <dataValidation type="list" allowBlank="1" showInputMessage="1" showErrorMessage="1" sqref="C171">
      <formula1>Contexts</formula1>
    </dataValidation>
    <dataValidation type="list" allowBlank="1" showInputMessage="1" showErrorMessage="1" sqref="G171">
      <formula1>Likert_Labels</formula1>
    </dataValidation>
    <dataValidation type="list" allowBlank="1" showInputMessage="1" showErrorMessage="1" sqref="H171">
      <formula1>Likert_Labels</formula1>
    </dataValidation>
    <dataValidation type="list" allowBlank="1" showInputMessage="1" showErrorMessage="1" sqref="I171">
      <formula1>Likert_Labels</formula1>
    </dataValidation>
    <dataValidation type="list" allowBlank="1" showInputMessage="1" showErrorMessage="1" sqref="J171">
      <formula1>Likert_Labels</formula1>
    </dataValidation>
    <dataValidation type="list" allowBlank="1" showInputMessage="1" showErrorMessage="1" sqref="K171">
      <formula1>Likert_Labels</formula1>
    </dataValidation>
    <dataValidation type="list" allowBlank="1" showInputMessage="1" showErrorMessage="1" sqref="L171">
      <formula1>Likert_Labels</formula1>
    </dataValidation>
    <dataValidation type="list" allowBlank="1" showInputMessage="1" showErrorMessage="1" sqref="M171">
      <formula1>Likert_Labels</formula1>
    </dataValidation>
    <dataValidation type="list" allowBlank="1" showInputMessage="1" showErrorMessage="1" sqref="N171">
      <formula1>Likert_Labels</formula1>
    </dataValidation>
    <dataValidation type="list" allowBlank="1" showInputMessage="1" showErrorMessage="1" sqref="O171">
      <formula1>Likert_Labels</formula1>
    </dataValidation>
    <dataValidation type="list" allowBlank="1" showInputMessage="1" showErrorMessage="1" sqref="P171">
      <formula1>Likert_Labels</formula1>
    </dataValidation>
    <dataValidation type="list" allowBlank="1" showInputMessage="1" showErrorMessage="1" sqref="Q171">
      <formula1>Likert_Labels</formula1>
    </dataValidation>
    <dataValidation type="list" allowBlank="1" showInputMessage="1" showErrorMessage="1" sqref="R171">
      <formula1>Likert_Labels</formula1>
    </dataValidation>
    <dataValidation type="list" allowBlank="1" showInputMessage="1" showErrorMessage="1" sqref="C172">
      <formula1>Contexts</formula1>
    </dataValidation>
    <dataValidation type="list" allowBlank="1" showInputMessage="1" showErrorMessage="1" sqref="G172">
      <formula1>Likert_Labels</formula1>
    </dataValidation>
    <dataValidation type="list" allowBlank="1" showInputMessage="1" showErrorMessage="1" sqref="H172">
      <formula1>Likert_Labels</formula1>
    </dataValidation>
    <dataValidation type="list" allowBlank="1" showInputMessage="1" showErrorMessage="1" sqref="I172">
      <formula1>Likert_Labels</formula1>
    </dataValidation>
    <dataValidation type="list" allowBlank="1" showInputMessage="1" showErrorMessage="1" sqref="J172">
      <formula1>Likert_Labels</formula1>
    </dataValidation>
    <dataValidation type="list" allowBlank="1" showInputMessage="1" showErrorMessage="1" sqref="K172">
      <formula1>Likert_Labels</formula1>
    </dataValidation>
    <dataValidation type="list" allowBlank="1" showInputMessage="1" showErrorMessage="1" sqref="L172">
      <formula1>Likert_Labels</formula1>
    </dataValidation>
    <dataValidation type="list" allowBlank="1" showInputMessage="1" showErrorMessage="1" sqref="M172">
      <formula1>Likert_Labels</formula1>
    </dataValidation>
    <dataValidation type="list" allowBlank="1" showInputMessage="1" showErrorMessage="1" sqref="N172">
      <formula1>Likert_Labels</formula1>
    </dataValidation>
    <dataValidation type="list" allowBlank="1" showInputMessage="1" showErrorMessage="1" sqref="O172">
      <formula1>Likert_Labels</formula1>
    </dataValidation>
    <dataValidation type="list" allowBlank="1" showInputMessage="1" showErrorMessage="1" sqref="P172">
      <formula1>Likert_Labels</formula1>
    </dataValidation>
    <dataValidation type="list" allowBlank="1" showInputMessage="1" showErrorMessage="1" sqref="Q172">
      <formula1>Likert_Labels</formula1>
    </dataValidation>
    <dataValidation type="list" allowBlank="1" showInputMessage="1" showErrorMessage="1" sqref="R172">
      <formula1>Likert_Labels</formula1>
    </dataValidation>
    <dataValidation type="list" allowBlank="1" showInputMessage="1" showErrorMessage="1" sqref="C173">
      <formula1>Contexts</formula1>
    </dataValidation>
    <dataValidation type="list" allowBlank="1" showInputMessage="1" showErrorMessage="1" sqref="G173">
      <formula1>Likert_Labels</formula1>
    </dataValidation>
    <dataValidation type="list" allowBlank="1" showInputMessage="1" showErrorMessage="1" sqref="H173">
      <formula1>Likert_Labels</formula1>
    </dataValidation>
    <dataValidation type="list" allowBlank="1" showInputMessage="1" showErrorMessage="1" sqref="I173">
      <formula1>Likert_Labels</formula1>
    </dataValidation>
    <dataValidation type="list" allowBlank="1" showInputMessage="1" showErrorMessage="1" sqref="J173">
      <formula1>Likert_Labels</formula1>
    </dataValidation>
    <dataValidation type="list" allowBlank="1" showInputMessage="1" showErrorMessage="1" sqref="K173">
      <formula1>Likert_Labels</formula1>
    </dataValidation>
    <dataValidation type="list" allowBlank="1" showInputMessage="1" showErrorMessage="1" sqref="L173">
      <formula1>Likert_Labels</formula1>
    </dataValidation>
    <dataValidation type="list" allowBlank="1" showInputMessage="1" showErrorMessage="1" sqref="M173">
      <formula1>Likert_Labels</formula1>
    </dataValidation>
    <dataValidation type="list" allowBlank="1" showInputMessage="1" showErrorMessage="1" sqref="N173">
      <formula1>Likert_Labels</formula1>
    </dataValidation>
    <dataValidation type="list" allowBlank="1" showInputMessage="1" showErrorMessage="1" sqref="O173">
      <formula1>Likert_Labels</formula1>
    </dataValidation>
    <dataValidation type="list" allowBlank="1" showInputMessage="1" showErrorMessage="1" sqref="P173">
      <formula1>Likert_Labels</formula1>
    </dataValidation>
    <dataValidation type="list" allowBlank="1" showInputMessage="1" showErrorMessage="1" sqref="Q173">
      <formula1>Likert_Labels</formula1>
    </dataValidation>
    <dataValidation type="list" allowBlank="1" showInputMessage="1" showErrorMessage="1" sqref="R173">
      <formula1>Likert_Labels</formula1>
    </dataValidation>
    <dataValidation type="list" allowBlank="1" showInputMessage="1" showErrorMessage="1" sqref="C174">
      <formula1>Contexts</formula1>
    </dataValidation>
    <dataValidation type="list" allowBlank="1" showInputMessage="1" showErrorMessage="1" sqref="G174">
      <formula1>Likert_Labels</formula1>
    </dataValidation>
    <dataValidation type="list" allowBlank="1" showInputMessage="1" showErrorMessage="1" sqref="H174">
      <formula1>Likert_Labels</formula1>
    </dataValidation>
    <dataValidation type="list" allowBlank="1" showInputMessage="1" showErrorMessage="1" sqref="I174">
      <formula1>Likert_Labels</formula1>
    </dataValidation>
    <dataValidation type="list" allowBlank="1" showInputMessage="1" showErrorMessage="1" sqref="J174">
      <formula1>Likert_Labels</formula1>
    </dataValidation>
    <dataValidation type="list" allowBlank="1" showInputMessage="1" showErrorMessage="1" sqref="K174">
      <formula1>Likert_Labels</formula1>
    </dataValidation>
    <dataValidation type="list" allowBlank="1" showInputMessage="1" showErrorMessage="1" sqref="L174">
      <formula1>Likert_Labels</formula1>
    </dataValidation>
    <dataValidation type="list" allowBlank="1" showInputMessage="1" showErrorMessage="1" sqref="M174">
      <formula1>Likert_Labels</formula1>
    </dataValidation>
    <dataValidation type="list" allowBlank="1" showInputMessage="1" showErrorMessage="1" sqref="N174">
      <formula1>Likert_Labels</formula1>
    </dataValidation>
    <dataValidation type="list" allowBlank="1" showInputMessage="1" showErrorMessage="1" sqref="O174">
      <formula1>Likert_Labels</formula1>
    </dataValidation>
    <dataValidation type="list" allowBlank="1" showInputMessage="1" showErrorMessage="1" sqref="P174">
      <formula1>Likert_Labels</formula1>
    </dataValidation>
    <dataValidation type="list" allowBlank="1" showInputMessage="1" showErrorMessage="1" sqref="Q174">
      <formula1>Likert_Labels</formula1>
    </dataValidation>
    <dataValidation type="list" allowBlank="1" showInputMessage="1" showErrorMessage="1" sqref="R174">
      <formula1>Likert_Labels</formula1>
    </dataValidation>
    <dataValidation type="list" allowBlank="1" showInputMessage="1" showErrorMessage="1" sqref="C175">
      <formula1>Contexts</formula1>
    </dataValidation>
    <dataValidation type="list" allowBlank="1" showInputMessage="1" showErrorMessage="1" sqref="G175">
      <formula1>Likert_Labels</formula1>
    </dataValidation>
    <dataValidation type="list" allowBlank="1" showInputMessage="1" showErrorMessage="1" sqref="H175">
      <formula1>Likert_Labels</formula1>
    </dataValidation>
    <dataValidation type="list" allowBlank="1" showInputMessage="1" showErrorMessage="1" sqref="I175">
      <formula1>Likert_Labels</formula1>
    </dataValidation>
    <dataValidation type="list" allowBlank="1" showInputMessage="1" showErrorMessage="1" sqref="J175">
      <formula1>Likert_Labels</formula1>
    </dataValidation>
    <dataValidation type="list" allowBlank="1" showInputMessage="1" showErrorMessage="1" sqref="K175">
      <formula1>Likert_Labels</formula1>
    </dataValidation>
    <dataValidation type="list" allowBlank="1" showInputMessage="1" showErrorMessage="1" sqref="L175">
      <formula1>Likert_Labels</formula1>
    </dataValidation>
    <dataValidation type="list" allowBlank="1" showInputMessage="1" showErrorMessage="1" sqref="M175">
      <formula1>Likert_Labels</formula1>
    </dataValidation>
    <dataValidation type="list" allowBlank="1" showInputMessage="1" showErrorMessage="1" sqref="N175">
      <formula1>Likert_Labels</formula1>
    </dataValidation>
    <dataValidation type="list" allowBlank="1" showInputMessage="1" showErrorMessage="1" sqref="O175">
      <formula1>Likert_Labels</formula1>
    </dataValidation>
    <dataValidation type="list" allowBlank="1" showInputMessage="1" showErrorMessage="1" sqref="P175">
      <formula1>Likert_Labels</formula1>
    </dataValidation>
    <dataValidation type="list" allowBlank="1" showInputMessage="1" showErrorMessage="1" sqref="Q175">
      <formula1>Likert_Labels</formula1>
    </dataValidation>
    <dataValidation type="list" allowBlank="1" showInputMessage="1" showErrorMessage="1" sqref="R175">
      <formula1>Likert_Labels</formula1>
    </dataValidation>
    <dataValidation type="list" allowBlank="1" showInputMessage="1" showErrorMessage="1" sqref="C176">
      <formula1>Contexts</formula1>
    </dataValidation>
    <dataValidation type="list" allowBlank="1" showInputMessage="1" showErrorMessage="1" sqref="G176">
      <formula1>Likert_Labels</formula1>
    </dataValidation>
    <dataValidation type="list" allowBlank="1" showInputMessage="1" showErrorMessage="1" sqref="H176">
      <formula1>Likert_Labels</formula1>
    </dataValidation>
    <dataValidation type="list" allowBlank="1" showInputMessage="1" showErrorMessage="1" sqref="I176">
      <formula1>Likert_Labels</formula1>
    </dataValidation>
    <dataValidation type="list" allowBlank="1" showInputMessage="1" showErrorMessage="1" sqref="J176">
      <formula1>Likert_Labels</formula1>
    </dataValidation>
    <dataValidation type="list" allowBlank="1" showInputMessage="1" showErrorMessage="1" sqref="K176">
      <formula1>Likert_Labels</formula1>
    </dataValidation>
    <dataValidation type="list" allowBlank="1" showInputMessage="1" showErrorMessage="1" sqref="L176">
      <formula1>Likert_Labels</formula1>
    </dataValidation>
    <dataValidation type="list" allowBlank="1" showInputMessage="1" showErrorMessage="1" sqref="M176">
      <formula1>Likert_Labels</formula1>
    </dataValidation>
    <dataValidation type="list" allowBlank="1" showInputMessage="1" showErrorMessage="1" sqref="N176">
      <formula1>Likert_Labels</formula1>
    </dataValidation>
    <dataValidation type="list" allowBlank="1" showInputMessage="1" showErrorMessage="1" sqref="O176">
      <formula1>Likert_Labels</formula1>
    </dataValidation>
    <dataValidation type="list" allowBlank="1" showInputMessage="1" showErrorMessage="1" sqref="P176">
      <formula1>Likert_Labels</formula1>
    </dataValidation>
    <dataValidation type="list" allowBlank="1" showInputMessage="1" showErrorMessage="1" sqref="Q176">
      <formula1>Likert_Labels</formula1>
    </dataValidation>
    <dataValidation type="list" allowBlank="1" showInputMessage="1" showErrorMessage="1" sqref="R176">
      <formula1>Likert_Labels</formula1>
    </dataValidation>
    <dataValidation type="list" allowBlank="1" showInputMessage="1" showErrorMessage="1" sqref="C177">
      <formula1>Contexts</formula1>
    </dataValidation>
    <dataValidation type="list" allowBlank="1" showInputMessage="1" showErrorMessage="1" sqref="G177">
      <formula1>Likert_Labels</formula1>
    </dataValidation>
    <dataValidation type="list" allowBlank="1" showInputMessage="1" showErrorMessage="1" sqref="H177">
      <formula1>Likert_Labels</formula1>
    </dataValidation>
    <dataValidation type="list" allowBlank="1" showInputMessage="1" showErrorMessage="1" sqref="I177">
      <formula1>Likert_Labels</formula1>
    </dataValidation>
    <dataValidation type="list" allowBlank="1" showInputMessage="1" showErrorMessage="1" sqref="J177">
      <formula1>Likert_Labels</formula1>
    </dataValidation>
    <dataValidation type="list" allowBlank="1" showInputMessage="1" showErrorMessage="1" sqref="K177">
      <formula1>Likert_Labels</formula1>
    </dataValidation>
    <dataValidation type="list" allowBlank="1" showInputMessage="1" showErrorMessage="1" sqref="L177">
      <formula1>Likert_Labels</formula1>
    </dataValidation>
    <dataValidation type="list" allowBlank="1" showInputMessage="1" showErrorMessage="1" sqref="M177">
      <formula1>Likert_Labels</formula1>
    </dataValidation>
    <dataValidation type="list" allowBlank="1" showInputMessage="1" showErrorMessage="1" sqref="N177">
      <formula1>Likert_Labels</formula1>
    </dataValidation>
    <dataValidation type="list" allowBlank="1" showInputMessage="1" showErrorMessage="1" sqref="O177">
      <formula1>Likert_Labels</formula1>
    </dataValidation>
    <dataValidation type="list" allowBlank="1" showInputMessage="1" showErrorMessage="1" sqref="P177">
      <formula1>Likert_Labels</formula1>
    </dataValidation>
    <dataValidation type="list" allowBlank="1" showInputMessage="1" showErrorMessage="1" sqref="Q177">
      <formula1>Likert_Labels</formula1>
    </dataValidation>
    <dataValidation type="list" allowBlank="1" showInputMessage="1" showErrorMessage="1" sqref="R177">
      <formula1>Likert_Labels</formula1>
    </dataValidation>
    <dataValidation type="list" allowBlank="1" showInputMessage="1" showErrorMessage="1" sqref="C178">
      <formula1>Contexts</formula1>
    </dataValidation>
    <dataValidation type="list" allowBlank="1" showInputMessage="1" showErrorMessage="1" sqref="G178">
      <formula1>Likert_Labels</formula1>
    </dataValidation>
    <dataValidation type="list" allowBlank="1" showInputMessage="1" showErrorMessage="1" sqref="H178">
      <formula1>Likert_Labels</formula1>
    </dataValidation>
    <dataValidation type="list" allowBlank="1" showInputMessage="1" showErrorMessage="1" sqref="I178">
      <formula1>Likert_Labels</formula1>
    </dataValidation>
    <dataValidation type="list" allowBlank="1" showInputMessage="1" showErrorMessage="1" sqref="J178">
      <formula1>Likert_Labels</formula1>
    </dataValidation>
    <dataValidation type="list" allowBlank="1" showInputMessage="1" showErrorMessage="1" sqref="K178">
      <formula1>Likert_Labels</formula1>
    </dataValidation>
    <dataValidation type="list" allowBlank="1" showInputMessage="1" showErrorMessage="1" sqref="L178">
      <formula1>Likert_Labels</formula1>
    </dataValidation>
    <dataValidation type="list" allowBlank="1" showInputMessage="1" showErrorMessage="1" sqref="M178">
      <formula1>Likert_Labels</formula1>
    </dataValidation>
    <dataValidation type="list" allowBlank="1" showInputMessage="1" showErrorMessage="1" sqref="N178">
      <formula1>Likert_Labels</formula1>
    </dataValidation>
    <dataValidation type="list" allowBlank="1" showInputMessage="1" showErrorMessage="1" sqref="O178">
      <formula1>Likert_Labels</formula1>
    </dataValidation>
    <dataValidation type="list" allowBlank="1" showInputMessage="1" showErrorMessage="1" sqref="P178">
      <formula1>Likert_Labels</formula1>
    </dataValidation>
    <dataValidation type="list" allowBlank="1" showInputMessage="1" showErrorMessage="1" sqref="Q178">
      <formula1>Likert_Labels</formula1>
    </dataValidation>
    <dataValidation type="list" allowBlank="1" showInputMessage="1" showErrorMessage="1" sqref="R178">
      <formula1>Likert_Labels</formula1>
    </dataValidation>
    <dataValidation type="list" allowBlank="1" showInputMessage="1" showErrorMessage="1" sqref="C179">
      <formula1>Contexts</formula1>
    </dataValidation>
    <dataValidation type="list" allowBlank="1" showInputMessage="1" showErrorMessage="1" sqref="G179">
      <formula1>Likert_Labels</formula1>
    </dataValidation>
    <dataValidation type="list" allowBlank="1" showInputMessage="1" showErrorMessage="1" sqref="H179">
      <formula1>Likert_Labels</formula1>
    </dataValidation>
    <dataValidation type="list" allowBlank="1" showInputMessage="1" showErrorMessage="1" sqref="I179">
      <formula1>Likert_Labels</formula1>
    </dataValidation>
    <dataValidation type="list" allowBlank="1" showInputMessage="1" showErrorMessage="1" sqref="J179">
      <formula1>Likert_Labels</formula1>
    </dataValidation>
    <dataValidation type="list" allowBlank="1" showInputMessage="1" showErrorMessage="1" sqref="K179">
      <formula1>Likert_Labels</formula1>
    </dataValidation>
    <dataValidation type="list" allowBlank="1" showInputMessage="1" showErrorMessage="1" sqref="L179">
      <formula1>Likert_Labels</formula1>
    </dataValidation>
    <dataValidation type="list" allowBlank="1" showInputMessage="1" showErrorMessage="1" sqref="M179">
      <formula1>Likert_Labels</formula1>
    </dataValidation>
    <dataValidation type="list" allowBlank="1" showInputMessage="1" showErrorMessage="1" sqref="N179">
      <formula1>Likert_Labels</formula1>
    </dataValidation>
    <dataValidation type="list" allowBlank="1" showInputMessage="1" showErrorMessage="1" sqref="O179">
      <formula1>Likert_Labels</formula1>
    </dataValidation>
    <dataValidation type="list" allowBlank="1" showInputMessage="1" showErrorMessage="1" sqref="P179">
      <formula1>Likert_Labels</formula1>
    </dataValidation>
    <dataValidation type="list" allowBlank="1" showInputMessage="1" showErrorMessage="1" sqref="Q179">
      <formula1>Likert_Labels</formula1>
    </dataValidation>
    <dataValidation type="list" allowBlank="1" showInputMessage="1" showErrorMessage="1" sqref="R179">
      <formula1>Likert_Labels</formula1>
    </dataValidation>
    <dataValidation type="list" allowBlank="1" showInputMessage="1" showErrorMessage="1" sqref="C180">
      <formula1>Contexts</formula1>
    </dataValidation>
    <dataValidation type="list" allowBlank="1" showInputMessage="1" showErrorMessage="1" sqref="G180">
      <formula1>Likert_Labels</formula1>
    </dataValidation>
    <dataValidation type="list" allowBlank="1" showInputMessage="1" showErrorMessage="1" sqref="H180">
      <formula1>Likert_Labels</formula1>
    </dataValidation>
    <dataValidation type="list" allowBlank="1" showInputMessage="1" showErrorMessage="1" sqref="I180">
      <formula1>Likert_Labels</formula1>
    </dataValidation>
    <dataValidation type="list" allowBlank="1" showInputMessage="1" showErrorMessage="1" sqref="J180">
      <formula1>Likert_Labels</formula1>
    </dataValidation>
    <dataValidation type="list" allowBlank="1" showInputMessage="1" showErrorMessage="1" sqref="K180">
      <formula1>Likert_Labels</formula1>
    </dataValidation>
    <dataValidation type="list" allowBlank="1" showInputMessage="1" showErrorMessage="1" sqref="L180">
      <formula1>Likert_Labels</formula1>
    </dataValidation>
    <dataValidation type="list" allowBlank="1" showInputMessage="1" showErrorMessage="1" sqref="M180">
      <formula1>Likert_Labels</formula1>
    </dataValidation>
    <dataValidation type="list" allowBlank="1" showInputMessage="1" showErrorMessage="1" sqref="N180">
      <formula1>Likert_Labels</formula1>
    </dataValidation>
    <dataValidation type="list" allowBlank="1" showInputMessage="1" showErrorMessage="1" sqref="O180">
      <formula1>Likert_Labels</formula1>
    </dataValidation>
    <dataValidation type="list" allowBlank="1" showInputMessage="1" showErrorMessage="1" sqref="P180">
      <formula1>Likert_Labels</formula1>
    </dataValidation>
    <dataValidation type="list" allowBlank="1" showInputMessage="1" showErrorMessage="1" sqref="Q180">
      <formula1>Likert_Labels</formula1>
    </dataValidation>
    <dataValidation type="list" allowBlank="1" showInputMessage="1" showErrorMessage="1" sqref="R180">
      <formula1>Likert_Labels</formula1>
    </dataValidation>
    <dataValidation type="list" allowBlank="1" showInputMessage="1" showErrorMessage="1" sqref="C181">
      <formula1>Contexts</formula1>
    </dataValidation>
    <dataValidation type="list" allowBlank="1" showInputMessage="1" showErrorMessage="1" sqref="G181">
      <formula1>Likert_Labels</formula1>
    </dataValidation>
    <dataValidation type="list" allowBlank="1" showInputMessage="1" showErrorMessage="1" sqref="H181">
      <formula1>Likert_Labels</formula1>
    </dataValidation>
    <dataValidation type="list" allowBlank="1" showInputMessage="1" showErrorMessage="1" sqref="I181">
      <formula1>Likert_Labels</formula1>
    </dataValidation>
    <dataValidation type="list" allowBlank="1" showInputMessage="1" showErrorMessage="1" sqref="J181">
      <formula1>Likert_Labels</formula1>
    </dataValidation>
    <dataValidation type="list" allowBlank="1" showInputMessage="1" showErrorMessage="1" sqref="K181">
      <formula1>Likert_Labels</formula1>
    </dataValidation>
    <dataValidation type="list" allowBlank="1" showInputMessage="1" showErrorMessage="1" sqref="L181">
      <formula1>Likert_Labels</formula1>
    </dataValidation>
    <dataValidation type="list" allowBlank="1" showInputMessage="1" showErrorMessage="1" sqref="M181">
      <formula1>Likert_Labels</formula1>
    </dataValidation>
    <dataValidation type="list" allowBlank="1" showInputMessage="1" showErrorMessage="1" sqref="N181">
      <formula1>Likert_Labels</formula1>
    </dataValidation>
    <dataValidation type="list" allowBlank="1" showInputMessage="1" showErrorMessage="1" sqref="O181">
      <formula1>Likert_Labels</formula1>
    </dataValidation>
    <dataValidation type="list" allowBlank="1" showInputMessage="1" showErrorMessage="1" sqref="P181">
      <formula1>Likert_Labels</formula1>
    </dataValidation>
    <dataValidation type="list" allowBlank="1" showInputMessage="1" showErrorMessage="1" sqref="Q181">
      <formula1>Likert_Labels</formula1>
    </dataValidation>
    <dataValidation type="list" allowBlank="1" showInputMessage="1" showErrorMessage="1" sqref="R181">
      <formula1>Likert_Labels</formula1>
    </dataValidation>
    <dataValidation type="list" allowBlank="1" showInputMessage="1" showErrorMessage="1" sqref="C182">
      <formula1>Contexts</formula1>
    </dataValidation>
    <dataValidation type="list" allowBlank="1" showInputMessage="1" showErrorMessage="1" sqref="G182">
      <formula1>Likert_Labels</formula1>
    </dataValidation>
    <dataValidation type="list" allowBlank="1" showInputMessage="1" showErrorMessage="1" sqref="H182">
      <formula1>Likert_Labels</formula1>
    </dataValidation>
    <dataValidation type="list" allowBlank="1" showInputMessage="1" showErrorMessage="1" sqref="I182">
      <formula1>Likert_Labels</formula1>
    </dataValidation>
    <dataValidation type="list" allowBlank="1" showInputMessage="1" showErrorMessage="1" sqref="J182">
      <formula1>Likert_Labels</formula1>
    </dataValidation>
    <dataValidation type="list" allowBlank="1" showInputMessage="1" showErrorMessage="1" sqref="K182">
      <formula1>Likert_Labels</formula1>
    </dataValidation>
    <dataValidation type="list" allowBlank="1" showInputMessage="1" showErrorMessage="1" sqref="L182">
      <formula1>Likert_Labels</formula1>
    </dataValidation>
    <dataValidation type="list" allowBlank="1" showInputMessage="1" showErrorMessage="1" sqref="M182">
      <formula1>Likert_Labels</formula1>
    </dataValidation>
    <dataValidation type="list" allowBlank="1" showInputMessage="1" showErrorMessage="1" sqref="N182">
      <formula1>Likert_Labels</formula1>
    </dataValidation>
    <dataValidation type="list" allowBlank="1" showInputMessage="1" showErrorMessage="1" sqref="O182">
      <formula1>Likert_Labels</formula1>
    </dataValidation>
    <dataValidation type="list" allowBlank="1" showInputMessage="1" showErrorMessage="1" sqref="P182">
      <formula1>Likert_Labels</formula1>
    </dataValidation>
    <dataValidation type="list" allowBlank="1" showInputMessage="1" showErrorMessage="1" sqref="Q182">
      <formula1>Likert_Labels</formula1>
    </dataValidation>
    <dataValidation type="list" allowBlank="1" showInputMessage="1" showErrorMessage="1" sqref="R182">
      <formula1>Likert_Labels</formula1>
    </dataValidation>
    <dataValidation type="list" allowBlank="1" showInputMessage="1" showErrorMessage="1" sqref="C183">
      <formula1>Contexts</formula1>
    </dataValidation>
    <dataValidation type="list" allowBlank="1" showInputMessage="1" showErrorMessage="1" sqref="G183">
      <formula1>Likert_Labels</formula1>
    </dataValidation>
    <dataValidation type="list" allowBlank="1" showInputMessage="1" showErrorMessage="1" sqref="H183">
      <formula1>Likert_Labels</formula1>
    </dataValidation>
    <dataValidation type="list" allowBlank="1" showInputMessage="1" showErrorMessage="1" sqref="I183">
      <formula1>Likert_Labels</formula1>
    </dataValidation>
    <dataValidation type="list" allowBlank="1" showInputMessage="1" showErrorMessage="1" sqref="J183">
      <formula1>Likert_Labels</formula1>
    </dataValidation>
    <dataValidation type="list" allowBlank="1" showInputMessage="1" showErrorMessage="1" sqref="K183">
      <formula1>Likert_Labels</formula1>
    </dataValidation>
    <dataValidation type="list" allowBlank="1" showInputMessage="1" showErrorMessage="1" sqref="L183">
      <formula1>Likert_Labels</formula1>
    </dataValidation>
    <dataValidation type="list" allowBlank="1" showInputMessage="1" showErrorMessage="1" sqref="M183">
      <formula1>Likert_Labels</formula1>
    </dataValidation>
    <dataValidation type="list" allowBlank="1" showInputMessage="1" showErrorMessage="1" sqref="N183">
      <formula1>Likert_Labels</formula1>
    </dataValidation>
    <dataValidation type="list" allowBlank="1" showInputMessage="1" showErrorMessage="1" sqref="O183">
      <formula1>Likert_Labels</formula1>
    </dataValidation>
    <dataValidation type="list" allowBlank="1" showInputMessage="1" showErrorMessage="1" sqref="P183">
      <formula1>Likert_Labels</formula1>
    </dataValidation>
    <dataValidation type="list" allowBlank="1" showInputMessage="1" showErrorMessage="1" sqref="Q183">
      <formula1>Likert_Labels</formula1>
    </dataValidation>
    <dataValidation type="list" allowBlank="1" showInputMessage="1" showErrorMessage="1" sqref="R183">
      <formula1>Likert_Labels</formula1>
    </dataValidation>
    <dataValidation type="list" allowBlank="1" showInputMessage="1" showErrorMessage="1" sqref="C184">
      <formula1>Contexts</formula1>
    </dataValidation>
    <dataValidation type="list" allowBlank="1" showInputMessage="1" showErrorMessage="1" sqref="G184">
      <formula1>Likert_Labels</formula1>
    </dataValidation>
    <dataValidation type="list" allowBlank="1" showInputMessage="1" showErrorMessage="1" sqref="H184">
      <formula1>Likert_Labels</formula1>
    </dataValidation>
    <dataValidation type="list" allowBlank="1" showInputMessage="1" showErrorMessage="1" sqref="I184">
      <formula1>Likert_Labels</formula1>
    </dataValidation>
    <dataValidation type="list" allowBlank="1" showInputMessage="1" showErrorMessage="1" sqref="J184">
      <formula1>Likert_Labels</formula1>
    </dataValidation>
    <dataValidation type="list" allowBlank="1" showInputMessage="1" showErrorMessage="1" sqref="K184">
      <formula1>Likert_Labels</formula1>
    </dataValidation>
    <dataValidation type="list" allowBlank="1" showInputMessage="1" showErrorMessage="1" sqref="L184">
      <formula1>Likert_Labels</formula1>
    </dataValidation>
    <dataValidation type="list" allowBlank="1" showInputMessage="1" showErrorMessage="1" sqref="M184">
      <formula1>Likert_Labels</formula1>
    </dataValidation>
    <dataValidation type="list" allowBlank="1" showInputMessage="1" showErrorMessage="1" sqref="N184">
      <formula1>Likert_Labels</formula1>
    </dataValidation>
    <dataValidation type="list" allowBlank="1" showInputMessage="1" showErrorMessage="1" sqref="O184">
      <formula1>Likert_Labels</formula1>
    </dataValidation>
    <dataValidation type="list" allowBlank="1" showInputMessage="1" showErrorMessage="1" sqref="P184">
      <formula1>Likert_Labels</formula1>
    </dataValidation>
    <dataValidation type="list" allowBlank="1" showInputMessage="1" showErrorMessage="1" sqref="Q184">
      <formula1>Likert_Labels</formula1>
    </dataValidation>
    <dataValidation type="list" allowBlank="1" showInputMessage="1" showErrorMessage="1" sqref="R184">
      <formula1>Likert_Labels</formula1>
    </dataValidation>
    <dataValidation type="list" allowBlank="1" showInputMessage="1" showErrorMessage="1" sqref="C185">
      <formula1>Contexts</formula1>
    </dataValidation>
    <dataValidation type="list" allowBlank="1" showInputMessage="1" showErrorMessage="1" sqref="G185">
      <formula1>Likert_Labels</formula1>
    </dataValidation>
    <dataValidation type="list" allowBlank="1" showInputMessage="1" showErrorMessage="1" sqref="H185">
      <formula1>Likert_Labels</formula1>
    </dataValidation>
    <dataValidation type="list" allowBlank="1" showInputMessage="1" showErrorMessage="1" sqref="I185">
      <formula1>Likert_Labels</formula1>
    </dataValidation>
    <dataValidation type="list" allowBlank="1" showInputMessage="1" showErrorMessage="1" sqref="J185">
      <formula1>Likert_Labels</formula1>
    </dataValidation>
    <dataValidation type="list" allowBlank="1" showInputMessage="1" showErrorMessage="1" sqref="K185">
      <formula1>Likert_Labels</formula1>
    </dataValidation>
    <dataValidation type="list" allowBlank="1" showInputMessage="1" showErrorMessage="1" sqref="L185">
      <formula1>Likert_Labels</formula1>
    </dataValidation>
    <dataValidation type="list" allowBlank="1" showInputMessage="1" showErrorMessage="1" sqref="M185">
      <formula1>Likert_Labels</formula1>
    </dataValidation>
    <dataValidation type="list" allowBlank="1" showInputMessage="1" showErrorMessage="1" sqref="N185">
      <formula1>Likert_Labels</formula1>
    </dataValidation>
    <dataValidation type="list" allowBlank="1" showInputMessage="1" showErrorMessage="1" sqref="O185">
      <formula1>Likert_Labels</formula1>
    </dataValidation>
    <dataValidation type="list" allowBlank="1" showInputMessage="1" showErrorMessage="1" sqref="P185">
      <formula1>Likert_Labels</formula1>
    </dataValidation>
    <dataValidation type="list" allowBlank="1" showInputMessage="1" showErrorMessage="1" sqref="Q185">
      <formula1>Likert_Labels</formula1>
    </dataValidation>
    <dataValidation type="list" allowBlank="1" showInputMessage="1" showErrorMessage="1" sqref="R185">
      <formula1>Likert_Labels</formula1>
    </dataValidation>
    <dataValidation type="list" allowBlank="1" showInputMessage="1" showErrorMessage="1" sqref="C186">
      <formula1>Contexts</formula1>
    </dataValidation>
    <dataValidation type="list" allowBlank="1" showInputMessage="1" showErrorMessage="1" sqref="G186">
      <formula1>Likert_Labels</formula1>
    </dataValidation>
    <dataValidation type="list" allowBlank="1" showInputMessage="1" showErrorMessage="1" sqref="H186">
      <formula1>Likert_Labels</formula1>
    </dataValidation>
    <dataValidation type="list" allowBlank="1" showInputMessage="1" showErrorMessage="1" sqref="I186">
      <formula1>Likert_Labels</formula1>
    </dataValidation>
    <dataValidation type="list" allowBlank="1" showInputMessage="1" showErrorMessage="1" sqref="J186">
      <formula1>Likert_Labels</formula1>
    </dataValidation>
    <dataValidation type="list" allowBlank="1" showInputMessage="1" showErrorMessage="1" sqref="K186">
      <formula1>Likert_Labels</formula1>
    </dataValidation>
    <dataValidation type="list" allowBlank="1" showInputMessage="1" showErrorMessage="1" sqref="L186">
      <formula1>Likert_Labels</formula1>
    </dataValidation>
    <dataValidation type="list" allowBlank="1" showInputMessage="1" showErrorMessage="1" sqref="M186">
      <formula1>Likert_Labels</formula1>
    </dataValidation>
    <dataValidation type="list" allowBlank="1" showInputMessage="1" showErrorMessage="1" sqref="N186">
      <formula1>Likert_Labels</formula1>
    </dataValidation>
    <dataValidation type="list" allowBlank="1" showInputMessage="1" showErrorMessage="1" sqref="O186">
      <formula1>Likert_Labels</formula1>
    </dataValidation>
    <dataValidation type="list" allowBlank="1" showInputMessage="1" showErrorMessage="1" sqref="P186">
      <formula1>Likert_Labels</formula1>
    </dataValidation>
    <dataValidation type="list" allowBlank="1" showInputMessage="1" showErrorMessage="1" sqref="Q186">
      <formula1>Likert_Labels</formula1>
    </dataValidation>
    <dataValidation type="list" allowBlank="1" showInputMessage="1" showErrorMessage="1" sqref="R186">
      <formula1>Likert_Labels</formula1>
    </dataValidation>
    <dataValidation type="list" allowBlank="1" showInputMessage="1" showErrorMessage="1" sqref="C187">
      <formula1>Contexts</formula1>
    </dataValidation>
    <dataValidation type="list" allowBlank="1" showInputMessage="1" showErrorMessage="1" sqref="G187">
      <formula1>Likert_Labels</formula1>
    </dataValidation>
    <dataValidation type="list" allowBlank="1" showInputMessage="1" showErrorMessage="1" sqref="H187">
      <formula1>Likert_Labels</formula1>
    </dataValidation>
    <dataValidation type="list" allowBlank="1" showInputMessage="1" showErrorMessage="1" sqref="I187">
      <formula1>Likert_Labels</formula1>
    </dataValidation>
    <dataValidation type="list" allowBlank="1" showInputMessage="1" showErrorMessage="1" sqref="J187">
      <formula1>Likert_Labels</formula1>
    </dataValidation>
    <dataValidation type="list" allowBlank="1" showInputMessage="1" showErrorMessage="1" sqref="K187">
      <formula1>Likert_Labels</formula1>
    </dataValidation>
    <dataValidation type="list" allowBlank="1" showInputMessage="1" showErrorMessage="1" sqref="L187">
      <formula1>Likert_Labels</formula1>
    </dataValidation>
    <dataValidation type="list" allowBlank="1" showInputMessage="1" showErrorMessage="1" sqref="M187">
      <formula1>Likert_Labels</formula1>
    </dataValidation>
    <dataValidation type="list" allowBlank="1" showInputMessage="1" showErrorMessage="1" sqref="N187">
      <formula1>Likert_Labels</formula1>
    </dataValidation>
    <dataValidation type="list" allowBlank="1" showInputMessage="1" showErrorMessage="1" sqref="O187">
      <formula1>Likert_Labels</formula1>
    </dataValidation>
    <dataValidation type="list" allowBlank="1" showInputMessage="1" showErrorMessage="1" sqref="P187">
      <formula1>Likert_Labels</formula1>
    </dataValidation>
    <dataValidation type="list" allowBlank="1" showInputMessage="1" showErrorMessage="1" sqref="Q187">
      <formula1>Likert_Labels</formula1>
    </dataValidation>
    <dataValidation type="list" allowBlank="1" showInputMessage="1" showErrorMessage="1" sqref="R187">
      <formula1>Likert_Labels</formula1>
    </dataValidation>
    <dataValidation type="list" allowBlank="1" showInputMessage="1" showErrorMessage="1" sqref="C188">
      <formula1>Contexts</formula1>
    </dataValidation>
    <dataValidation type="list" allowBlank="1" showInputMessage="1" showErrorMessage="1" sqref="G188">
      <formula1>Likert_Labels</formula1>
    </dataValidation>
    <dataValidation type="list" allowBlank="1" showInputMessage="1" showErrorMessage="1" sqref="H188">
      <formula1>Likert_Labels</formula1>
    </dataValidation>
    <dataValidation type="list" allowBlank="1" showInputMessage="1" showErrorMessage="1" sqref="I188">
      <formula1>Likert_Labels</formula1>
    </dataValidation>
    <dataValidation type="list" allowBlank="1" showInputMessage="1" showErrorMessage="1" sqref="J188">
      <formula1>Likert_Labels</formula1>
    </dataValidation>
    <dataValidation type="list" allowBlank="1" showInputMessage="1" showErrorMessage="1" sqref="K188">
      <formula1>Likert_Labels</formula1>
    </dataValidation>
    <dataValidation type="list" allowBlank="1" showInputMessage="1" showErrorMessage="1" sqref="L188">
      <formula1>Likert_Labels</formula1>
    </dataValidation>
    <dataValidation type="list" allowBlank="1" showInputMessage="1" showErrorMessage="1" sqref="M188">
      <formula1>Likert_Labels</formula1>
    </dataValidation>
    <dataValidation type="list" allowBlank="1" showInputMessage="1" showErrorMessage="1" sqref="N188">
      <formula1>Likert_Labels</formula1>
    </dataValidation>
    <dataValidation type="list" allowBlank="1" showInputMessage="1" showErrorMessage="1" sqref="O188">
      <formula1>Likert_Labels</formula1>
    </dataValidation>
    <dataValidation type="list" allowBlank="1" showInputMessage="1" showErrorMessage="1" sqref="P188">
      <formula1>Likert_Labels</formula1>
    </dataValidation>
    <dataValidation type="list" allowBlank="1" showInputMessage="1" showErrorMessage="1" sqref="Q188">
      <formula1>Likert_Labels</formula1>
    </dataValidation>
    <dataValidation type="list" allowBlank="1" showInputMessage="1" showErrorMessage="1" sqref="R188">
      <formula1>Likert_Labels</formula1>
    </dataValidation>
    <dataValidation type="list" allowBlank="1" showInputMessage="1" showErrorMessage="1" sqref="C189">
      <formula1>Contexts</formula1>
    </dataValidation>
    <dataValidation type="list" allowBlank="1" showInputMessage="1" showErrorMessage="1" sqref="G189">
      <formula1>Likert_Labels</formula1>
    </dataValidation>
    <dataValidation type="list" allowBlank="1" showInputMessage="1" showErrorMessage="1" sqref="H189">
      <formula1>Likert_Labels</formula1>
    </dataValidation>
    <dataValidation type="list" allowBlank="1" showInputMessage="1" showErrorMessage="1" sqref="I189">
      <formula1>Likert_Labels</formula1>
    </dataValidation>
    <dataValidation type="list" allowBlank="1" showInputMessage="1" showErrorMessage="1" sqref="J189">
      <formula1>Likert_Labels</formula1>
    </dataValidation>
    <dataValidation type="list" allowBlank="1" showInputMessage="1" showErrorMessage="1" sqref="K189">
      <formula1>Likert_Labels</formula1>
    </dataValidation>
    <dataValidation type="list" allowBlank="1" showInputMessage="1" showErrorMessage="1" sqref="L189">
      <formula1>Likert_Labels</formula1>
    </dataValidation>
    <dataValidation type="list" allowBlank="1" showInputMessage="1" showErrorMessage="1" sqref="M189">
      <formula1>Likert_Labels</formula1>
    </dataValidation>
    <dataValidation type="list" allowBlank="1" showInputMessage="1" showErrorMessage="1" sqref="N189">
      <formula1>Likert_Labels</formula1>
    </dataValidation>
    <dataValidation type="list" allowBlank="1" showInputMessage="1" showErrorMessage="1" sqref="O189">
      <formula1>Likert_Labels</formula1>
    </dataValidation>
    <dataValidation type="list" allowBlank="1" showInputMessage="1" showErrorMessage="1" sqref="P189">
      <formula1>Likert_Labels</formula1>
    </dataValidation>
    <dataValidation type="list" allowBlank="1" showInputMessage="1" showErrorMessage="1" sqref="Q189">
      <formula1>Likert_Labels</formula1>
    </dataValidation>
    <dataValidation type="list" allowBlank="1" showInputMessage="1" showErrorMessage="1" sqref="R189">
      <formula1>Likert_Labels</formula1>
    </dataValidation>
    <dataValidation type="list" allowBlank="1" showInputMessage="1" showErrorMessage="1" sqref="C190">
      <formula1>Contexts</formula1>
    </dataValidation>
    <dataValidation type="list" allowBlank="1" showInputMessage="1" showErrorMessage="1" sqref="G190">
      <formula1>Likert_Labels</formula1>
    </dataValidation>
    <dataValidation type="list" allowBlank="1" showInputMessage="1" showErrorMessage="1" sqref="H190">
      <formula1>Likert_Labels</formula1>
    </dataValidation>
    <dataValidation type="list" allowBlank="1" showInputMessage="1" showErrorMessage="1" sqref="I190">
      <formula1>Likert_Labels</formula1>
    </dataValidation>
    <dataValidation type="list" allowBlank="1" showInputMessage="1" showErrorMessage="1" sqref="J190">
      <formula1>Likert_Labels</formula1>
    </dataValidation>
    <dataValidation type="list" allowBlank="1" showInputMessage="1" showErrorMessage="1" sqref="K190">
      <formula1>Likert_Labels</formula1>
    </dataValidation>
    <dataValidation type="list" allowBlank="1" showInputMessage="1" showErrorMessage="1" sqref="L190">
      <formula1>Likert_Labels</formula1>
    </dataValidation>
    <dataValidation type="list" allowBlank="1" showInputMessage="1" showErrorMessage="1" sqref="M190">
      <formula1>Likert_Labels</formula1>
    </dataValidation>
    <dataValidation type="list" allowBlank="1" showInputMessage="1" showErrorMessage="1" sqref="N190">
      <formula1>Likert_Labels</formula1>
    </dataValidation>
    <dataValidation type="list" allowBlank="1" showInputMessage="1" showErrorMessage="1" sqref="O190">
      <formula1>Likert_Labels</formula1>
    </dataValidation>
    <dataValidation type="list" allowBlank="1" showInputMessage="1" showErrorMessage="1" sqref="P190">
      <formula1>Likert_Labels</formula1>
    </dataValidation>
    <dataValidation type="list" allowBlank="1" showInputMessage="1" showErrorMessage="1" sqref="Q190">
      <formula1>Likert_Labels</formula1>
    </dataValidation>
    <dataValidation type="list" allowBlank="1" showInputMessage="1" showErrorMessage="1" sqref="R190">
      <formula1>Likert_Labels</formula1>
    </dataValidation>
    <dataValidation type="list" allowBlank="1" showInputMessage="1" showErrorMessage="1" sqref="C191">
      <formula1>Contexts</formula1>
    </dataValidation>
    <dataValidation type="list" allowBlank="1" showInputMessage="1" showErrorMessage="1" sqref="G191">
      <formula1>Likert_Labels</formula1>
    </dataValidation>
    <dataValidation type="list" allowBlank="1" showInputMessage="1" showErrorMessage="1" sqref="H191">
      <formula1>Likert_Labels</formula1>
    </dataValidation>
    <dataValidation type="list" allowBlank="1" showInputMessage="1" showErrorMessage="1" sqref="I191">
      <formula1>Likert_Labels</formula1>
    </dataValidation>
    <dataValidation type="list" allowBlank="1" showInputMessage="1" showErrorMessage="1" sqref="J191">
      <formula1>Likert_Labels</formula1>
    </dataValidation>
    <dataValidation type="list" allowBlank="1" showInputMessage="1" showErrorMessage="1" sqref="K191">
      <formula1>Likert_Labels</formula1>
    </dataValidation>
    <dataValidation type="list" allowBlank="1" showInputMessage="1" showErrorMessage="1" sqref="L191">
      <formula1>Likert_Labels</formula1>
    </dataValidation>
    <dataValidation type="list" allowBlank="1" showInputMessage="1" showErrorMessage="1" sqref="M191">
      <formula1>Likert_Labels</formula1>
    </dataValidation>
    <dataValidation type="list" allowBlank="1" showInputMessage="1" showErrorMessage="1" sqref="N191">
      <formula1>Likert_Labels</formula1>
    </dataValidation>
    <dataValidation type="list" allowBlank="1" showInputMessage="1" showErrorMessage="1" sqref="O191">
      <formula1>Likert_Labels</formula1>
    </dataValidation>
    <dataValidation type="list" allowBlank="1" showInputMessage="1" showErrorMessage="1" sqref="P191">
      <formula1>Likert_Labels</formula1>
    </dataValidation>
    <dataValidation type="list" allowBlank="1" showInputMessage="1" showErrorMessage="1" sqref="Q191">
      <formula1>Likert_Labels</formula1>
    </dataValidation>
    <dataValidation type="list" allowBlank="1" showInputMessage="1" showErrorMessage="1" sqref="R191">
      <formula1>Likert_Labels</formula1>
    </dataValidation>
    <dataValidation type="list" allowBlank="1" showInputMessage="1" showErrorMessage="1" sqref="C192">
      <formula1>Contexts</formula1>
    </dataValidation>
    <dataValidation type="list" allowBlank="1" showInputMessage="1" showErrorMessage="1" sqref="G192">
      <formula1>Likert_Labels</formula1>
    </dataValidation>
    <dataValidation type="list" allowBlank="1" showInputMessage="1" showErrorMessage="1" sqref="H192">
      <formula1>Likert_Labels</formula1>
    </dataValidation>
    <dataValidation type="list" allowBlank="1" showInputMessage="1" showErrorMessage="1" sqref="I192">
      <formula1>Likert_Labels</formula1>
    </dataValidation>
    <dataValidation type="list" allowBlank="1" showInputMessage="1" showErrorMessage="1" sqref="J192">
      <formula1>Likert_Labels</formula1>
    </dataValidation>
    <dataValidation type="list" allowBlank="1" showInputMessage="1" showErrorMessage="1" sqref="K192">
      <formula1>Likert_Labels</formula1>
    </dataValidation>
    <dataValidation type="list" allowBlank="1" showInputMessage="1" showErrorMessage="1" sqref="L192">
      <formula1>Likert_Labels</formula1>
    </dataValidation>
    <dataValidation type="list" allowBlank="1" showInputMessage="1" showErrorMessage="1" sqref="M192">
      <formula1>Likert_Labels</formula1>
    </dataValidation>
    <dataValidation type="list" allowBlank="1" showInputMessage="1" showErrorMessage="1" sqref="N192">
      <formula1>Likert_Labels</formula1>
    </dataValidation>
    <dataValidation type="list" allowBlank="1" showInputMessage="1" showErrorMessage="1" sqref="O192">
      <formula1>Likert_Labels</formula1>
    </dataValidation>
    <dataValidation type="list" allowBlank="1" showInputMessage="1" showErrorMessage="1" sqref="P192">
      <formula1>Likert_Labels</formula1>
    </dataValidation>
    <dataValidation type="list" allowBlank="1" showInputMessage="1" showErrorMessage="1" sqref="Q192">
      <formula1>Likert_Labels</formula1>
    </dataValidation>
    <dataValidation type="list" allowBlank="1" showInputMessage="1" showErrorMessage="1" sqref="R192">
      <formula1>Likert_Labels</formula1>
    </dataValidation>
    <dataValidation type="list" allowBlank="1" showInputMessage="1" showErrorMessage="1" sqref="C193">
      <formula1>Contexts</formula1>
    </dataValidation>
    <dataValidation type="list" allowBlank="1" showInputMessage="1" showErrorMessage="1" sqref="G193">
      <formula1>Likert_Labels</formula1>
    </dataValidation>
    <dataValidation type="list" allowBlank="1" showInputMessage="1" showErrorMessage="1" sqref="H193">
      <formula1>Likert_Labels</formula1>
    </dataValidation>
    <dataValidation type="list" allowBlank="1" showInputMessage="1" showErrorMessage="1" sqref="I193">
      <formula1>Likert_Labels</formula1>
    </dataValidation>
    <dataValidation type="list" allowBlank="1" showInputMessage="1" showErrorMessage="1" sqref="J193">
      <formula1>Likert_Labels</formula1>
    </dataValidation>
    <dataValidation type="list" allowBlank="1" showInputMessage="1" showErrorMessage="1" sqref="K193">
      <formula1>Likert_Labels</formula1>
    </dataValidation>
    <dataValidation type="list" allowBlank="1" showInputMessage="1" showErrorMessage="1" sqref="L193">
      <formula1>Likert_Labels</formula1>
    </dataValidation>
    <dataValidation type="list" allowBlank="1" showInputMessage="1" showErrorMessage="1" sqref="M193">
      <formula1>Likert_Labels</formula1>
    </dataValidation>
    <dataValidation type="list" allowBlank="1" showInputMessage="1" showErrorMessage="1" sqref="N193">
      <formula1>Likert_Labels</formula1>
    </dataValidation>
    <dataValidation type="list" allowBlank="1" showInputMessage="1" showErrorMessage="1" sqref="O193">
      <formula1>Likert_Labels</formula1>
    </dataValidation>
    <dataValidation type="list" allowBlank="1" showInputMessage="1" showErrorMessage="1" sqref="P193">
      <formula1>Likert_Labels</formula1>
    </dataValidation>
    <dataValidation type="list" allowBlank="1" showInputMessage="1" showErrorMessage="1" sqref="Q193">
      <formula1>Likert_Labels</formula1>
    </dataValidation>
    <dataValidation type="list" allowBlank="1" showInputMessage="1" showErrorMessage="1" sqref="R193">
      <formula1>Likert_Labels</formula1>
    </dataValidation>
    <dataValidation type="list" allowBlank="1" showInputMessage="1" showErrorMessage="1" sqref="C194">
      <formula1>Contexts</formula1>
    </dataValidation>
    <dataValidation type="list" allowBlank="1" showInputMessage="1" showErrorMessage="1" sqref="G194">
      <formula1>Likert_Labels</formula1>
    </dataValidation>
    <dataValidation type="list" allowBlank="1" showInputMessage="1" showErrorMessage="1" sqref="H194">
      <formula1>Likert_Labels</formula1>
    </dataValidation>
    <dataValidation type="list" allowBlank="1" showInputMessage="1" showErrorMessage="1" sqref="I194">
      <formula1>Likert_Labels</formula1>
    </dataValidation>
    <dataValidation type="list" allowBlank="1" showInputMessage="1" showErrorMessage="1" sqref="J194">
      <formula1>Likert_Labels</formula1>
    </dataValidation>
    <dataValidation type="list" allowBlank="1" showInputMessage="1" showErrorMessage="1" sqref="K194">
      <formula1>Likert_Labels</formula1>
    </dataValidation>
    <dataValidation type="list" allowBlank="1" showInputMessage="1" showErrorMessage="1" sqref="L194">
      <formula1>Likert_Labels</formula1>
    </dataValidation>
    <dataValidation type="list" allowBlank="1" showInputMessage="1" showErrorMessage="1" sqref="M194">
      <formula1>Likert_Labels</formula1>
    </dataValidation>
    <dataValidation type="list" allowBlank="1" showInputMessage="1" showErrorMessage="1" sqref="N194">
      <formula1>Likert_Labels</formula1>
    </dataValidation>
    <dataValidation type="list" allowBlank="1" showInputMessage="1" showErrorMessage="1" sqref="O194">
      <formula1>Likert_Labels</formula1>
    </dataValidation>
    <dataValidation type="list" allowBlank="1" showInputMessage="1" showErrorMessage="1" sqref="P194">
      <formula1>Likert_Labels</formula1>
    </dataValidation>
    <dataValidation type="list" allowBlank="1" showInputMessage="1" showErrorMessage="1" sqref="Q194">
      <formula1>Likert_Labels</formula1>
    </dataValidation>
    <dataValidation type="list" allowBlank="1" showInputMessage="1" showErrorMessage="1" sqref="R194">
      <formula1>Likert_Labels</formula1>
    </dataValidation>
    <dataValidation type="list" allowBlank="1" showInputMessage="1" showErrorMessage="1" sqref="C195">
      <formula1>Contexts</formula1>
    </dataValidation>
    <dataValidation type="list" allowBlank="1" showInputMessage="1" showErrorMessage="1" sqref="G195">
      <formula1>Likert_Labels</formula1>
    </dataValidation>
    <dataValidation type="list" allowBlank="1" showInputMessage="1" showErrorMessage="1" sqref="H195">
      <formula1>Likert_Labels</formula1>
    </dataValidation>
    <dataValidation type="list" allowBlank="1" showInputMessage="1" showErrorMessage="1" sqref="I195">
      <formula1>Likert_Labels</formula1>
    </dataValidation>
    <dataValidation type="list" allowBlank="1" showInputMessage="1" showErrorMessage="1" sqref="J195">
      <formula1>Likert_Labels</formula1>
    </dataValidation>
    <dataValidation type="list" allowBlank="1" showInputMessage="1" showErrorMessage="1" sqref="K195">
      <formula1>Likert_Labels</formula1>
    </dataValidation>
    <dataValidation type="list" allowBlank="1" showInputMessage="1" showErrorMessage="1" sqref="L195">
      <formula1>Likert_Labels</formula1>
    </dataValidation>
    <dataValidation type="list" allowBlank="1" showInputMessage="1" showErrorMessage="1" sqref="M195">
      <formula1>Likert_Labels</formula1>
    </dataValidation>
    <dataValidation type="list" allowBlank="1" showInputMessage="1" showErrorMessage="1" sqref="N195">
      <formula1>Likert_Labels</formula1>
    </dataValidation>
    <dataValidation type="list" allowBlank="1" showInputMessage="1" showErrorMessage="1" sqref="O195">
      <formula1>Likert_Labels</formula1>
    </dataValidation>
    <dataValidation type="list" allowBlank="1" showInputMessage="1" showErrorMessage="1" sqref="P195">
      <formula1>Likert_Labels</formula1>
    </dataValidation>
    <dataValidation type="list" allowBlank="1" showInputMessage="1" showErrorMessage="1" sqref="Q195">
      <formula1>Likert_Labels</formula1>
    </dataValidation>
    <dataValidation type="list" allowBlank="1" showInputMessage="1" showErrorMessage="1" sqref="R195">
      <formula1>Likert_Labels</formula1>
    </dataValidation>
    <dataValidation type="list" allowBlank="1" showInputMessage="1" showErrorMessage="1" sqref="C196">
      <formula1>Contexts</formula1>
    </dataValidation>
    <dataValidation type="list" allowBlank="1" showInputMessage="1" showErrorMessage="1" sqref="G196">
      <formula1>Likert_Labels</formula1>
    </dataValidation>
    <dataValidation type="list" allowBlank="1" showInputMessage="1" showErrorMessage="1" sqref="H196">
      <formula1>Likert_Labels</formula1>
    </dataValidation>
    <dataValidation type="list" allowBlank="1" showInputMessage="1" showErrorMessage="1" sqref="I196">
      <formula1>Likert_Labels</formula1>
    </dataValidation>
    <dataValidation type="list" allowBlank="1" showInputMessage="1" showErrorMessage="1" sqref="J196">
      <formula1>Likert_Labels</formula1>
    </dataValidation>
    <dataValidation type="list" allowBlank="1" showInputMessage="1" showErrorMessage="1" sqref="K196">
      <formula1>Likert_Labels</formula1>
    </dataValidation>
    <dataValidation type="list" allowBlank="1" showInputMessage="1" showErrorMessage="1" sqref="L196">
      <formula1>Likert_Labels</formula1>
    </dataValidation>
    <dataValidation type="list" allowBlank="1" showInputMessage="1" showErrorMessage="1" sqref="M196">
      <formula1>Likert_Labels</formula1>
    </dataValidation>
    <dataValidation type="list" allowBlank="1" showInputMessage="1" showErrorMessage="1" sqref="N196">
      <formula1>Likert_Labels</formula1>
    </dataValidation>
    <dataValidation type="list" allowBlank="1" showInputMessage="1" showErrorMessage="1" sqref="O196">
      <formula1>Likert_Labels</formula1>
    </dataValidation>
    <dataValidation type="list" allowBlank="1" showInputMessage="1" showErrorMessage="1" sqref="P196">
      <formula1>Likert_Labels</formula1>
    </dataValidation>
    <dataValidation type="list" allowBlank="1" showInputMessage="1" showErrorMessage="1" sqref="Q196">
      <formula1>Likert_Labels</formula1>
    </dataValidation>
    <dataValidation type="list" allowBlank="1" showInputMessage="1" showErrorMessage="1" sqref="R196">
      <formula1>Likert_Labels</formula1>
    </dataValidation>
    <dataValidation type="list" allowBlank="1" showInputMessage="1" showErrorMessage="1" sqref="C197">
      <formula1>Contexts</formula1>
    </dataValidation>
    <dataValidation type="list" allowBlank="1" showInputMessage="1" showErrorMessage="1" sqref="G197">
      <formula1>Likert_Labels</formula1>
    </dataValidation>
    <dataValidation type="list" allowBlank="1" showInputMessage="1" showErrorMessage="1" sqref="H197">
      <formula1>Likert_Labels</formula1>
    </dataValidation>
    <dataValidation type="list" allowBlank="1" showInputMessage="1" showErrorMessage="1" sqref="I197">
      <formula1>Likert_Labels</formula1>
    </dataValidation>
    <dataValidation type="list" allowBlank="1" showInputMessage="1" showErrorMessage="1" sqref="J197">
      <formula1>Likert_Labels</formula1>
    </dataValidation>
    <dataValidation type="list" allowBlank="1" showInputMessage="1" showErrorMessage="1" sqref="K197">
      <formula1>Likert_Labels</formula1>
    </dataValidation>
    <dataValidation type="list" allowBlank="1" showInputMessage="1" showErrorMessage="1" sqref="L197">
      <formula1>Likert_Labels</formula1>
    </dataValidation>
    <dataValidation type="list" allowBlank="1" showInputMessage="1" showErrorMessage="1" sqref="M197">
      <formula1>Likert_Labels</formula1>
    </dataValidation>
    <dataValidation type="list" allowBlank="1" showInputMessage="1" showErrorMessage="1" sqref="N197">
      <formula1>Likert_Labels</formula1>
    </dataValidation>
    <dataValidation type="list" allowBlank="1" showInputMessage="1" showErrorMessage="1" sqref="O197">
      <formula1>Likert_Labels</formula1>
    </dataValidation>
    <dataValidation type="list" allowBlank="1" showInputMessage="1" showErrorMessage="1" sqref="P197">
      <formula1>Likert_Labels</formula1>
    </dataValidation>
    <dataValidation type="list" allowBlank="1" showInputMessage="1" showErrorMessage="1" sqref="Q197">
      <formula1>Likert_Labels</formula1>
    </dataValidation>
    <dataValidation type="list" allowBlank="1" showInputMessage="1" showErrorMessage="1" sqref="R197">
      <formula1>Likert_Labels</formula1>
    </dataValidation>
    <dataValidation type="list" allowBlank="1" showInputMessage="1" showErrorMessage="1" sqref="C198">
      <formula1>Contexts</formula1>
    </dataValidation>
    <dataValidation type="list" allowBlank="1" showInputMessage="1" showErrorMessage="1" sqref="G198">
      <formula1>Likert_Labels</formula1>
    </dataValidation>
    <dataValidation type="list" allowBlank="1" showInputMessage="1" showErrorMessage="1" sqref="H198">
      <formula1>Likert_Labels</formula1>
    </dataValidation>
    <dataValidation type="list" allowBlank="1" showInputMessage="1" showErrorMessage="1" sqref="I198">
      <formula1>Likert_Labels</formula1>
    </dataValidation>
    <dataValidation type="list" allowBlank="1" showInputMessage="1" showErrorMessage="1" sqref="J198">
      <formula1>Likert_Labels</formula1>
    </dataValidation>
    <dataValidation type="list" allowBlank="1" showInputMessage="1" showErrorMessage="1" sqref="K198">
      <formula1>Likert_Labels</formula1>
    </dataValidation>
    <dataValidation type="list" allowBlank="1" showInputMessage="1" showErrorMessage="1" sqref="L198">
      <formula1>Likert_Labels</formula1>
    </dataValidation>
    <dataValidation type="list" allowBlank="1" showInputMessage="1" showErrorMessage="1" sqref="M198">
      <formula1>Likert_Labels</formula1>
    </dataValidation>
    <dataValidation type="list" allowBlank="1" showInputMessage="1" showErrorMessage="1" sqref="N198">
      <formula1>Likert_Labels</formula1>
    </dataValidation>
    <dataValidation type="list" allowBlank="1" showInputMessage="1" showErrorMessage="1" sqref="O198">
      <formula1>Likert_Labels</formula1>
    </dataValidation>
    <dataValidation type="list" allowBlank="1" showInputMessage="1" showErrorMessage="1" sqref="P198">
      <formula1>Likert_Labels</formula1>
    </dataValidation>
    <dataValidation type="list" allowBlank="1" showInputMessage="1" showErrorMessage="1" sqref="Q198">
      <formula1>Likert_Labels</formula1>
    </dataValidation>
    <dataValidation type="list" allowBlank="1" showInputMessage="1" showErrorMessage="1" sqref="R198">
      <formula1>Likert_Labels</formula1>
    </dataValidation>
    <dataValidation type="list" allowBlank="1" showInputMessage="1" showErrorMessage="1" sqref="C199">
      <formula1>Contexts</formula1>
    </dataValidation>
    <dataValidation type="list" allowBlank="1" showInputMessage="1" showErrorMessage="1" sqref="G199">
      <formula1>Likert_Labels</formula1>
    </dataValidation>
    <dataValidation type="list" allowBlank="1" showInputMessage="1" showErrorMessage="1" sqref="H199">
      <formula1>Likert_Labels</formula1>
    </dataValidation>
    <dataValidation type="list" allowBlank="1" showInputMessage="1" showErrorMessage="1" sqref="I199">
      <formula1>Likert_Labels</formula1>
    </dataValidation>
    <dataValidation type="list" allowBlank="1" showInputMessage="1" showErrorMessage="1" sqref="J199">
      <formula1>Likert_Labels</formula1>
    </dataValidation>
    <dataValidation type="list" allowBlank="1" showInputMessage="1" showErrorMessage="1" sqref="K199">
      <formula1>Likert_Labels</formula1>
    </dataValidation>
    <dataValidation type="list" allowBlank="1" showInputMessage="1" showErrorMessage="1" sqref="L199">
      <formula1>Likert_Labels</formula1>
    </dataValidation>
    <dataValidation type="list" allowBlank="1" showInputMessage="1" showErrorMessage="1" sqref="M199">
      <formula1>Likert_Labels</formula1>
    </dataValidation>
    <dataValidation type="list" allowBlank="1" showInputMessage="1" showErrorMessage="1" sqref="N199">
      <formula1>Likert_Labels</formula1>
    </dataValidation>
    <dataValidation type="list" allowBlank="1" showInputMessage="1" showErrorMessage="1" sqref="O199">
      <formula1>Likert_Labels</formula1>
    </dataValidation>
    <dataValidation type="list" allowBlank="1" showInputMessage="1" showErrorMessage="1" sqref="P199">
      <formula1>Likert_Labels</formula1>
    </dataValidation>
    <dataValidation type="list" allowBlank="1" showInputMessage="1" showErrorMessage="1" sqref="Q199">
      <formula1>Likert_Labels</formula1>
    </dataValidation>
    <dataValidation type="list" allowBlank="1" showInputMessage="1" showErrorMessage="1" sqref="R199">
      <formula1>Likert_Labels</formula1>
    </dataValidation>
    <dataValidation type="list" allowBlank="1" showInputMessage="1" showErrorMessage="1" sqref="C200">
      <formula1>Contexts</formula1>
    </dataValidation>
    <dataValidation type="list" allowBlank="1" showInputMessage="1" showErrorMessage="1" sqref="G200">
      <formula1>Likert_Labels</formula1>
    </dataValidation>
    <dataValidation type="list" allowBlank="1" showInputMessage="1" showErrorMessage="1" sqref="H200">
      <formula1>Likert_Labels</formula1>
    </dataValidation>
    <dataValidation type="list" allowBlank="1" showInputMessage="1" showErrorMessage="1" sqref="I200">
      <formula1>Likert_Labels</formula1>
    </dataValidation>
    <dataValidation type="list" allowBlank="1" showInputMessage="1" showErrorMessage="1" sqref="J200">
      <formula1>Likert_Labels</formula1>
    </dataValidation>
    <dataValidation type="list" allowBlank="1" showInputMessage="1" showErrorMessage="1" sqref="K200">
      <formula1>Likert_Labels</formula1>
    </dataValidation>
    <dataValidation type="list" allowBlank="1" showInputMessage="1" showErrorMessage="1" sqref="L200">
      <formula1>Likert_Labels</formula1>
    </dataValidation>
    <dataValidation type="list" allowBlank="1" showInputMessage="1" showErrorMessage="1" sqref="M200">
      <formula1>Likert_Labels</formula1>
    </dataValidation>
    <dataValidation type="list" allowBlank="1" showInputMessage="1" showErrorMessage="1" sqref="N200">
      <formula1>Likert_Labels</formula1>
    </dataValidation>
    <dataValidation type="list" allowBlank="1" showInputMessage="1" showErrorMessage="1" sqref="O200">
      <formula1>Likert_Labels</formula1>
    </dataValidation>
    <dataValidation type="list" allowBlank="1" showInputMessage="1" showErrorMessage="1" sqref="P200">
      <formula1>Likert_Labels</formula1>
    </dataValidation>
    <dataValidation type="list" allowBlank="1" showInputMessage="1" showErrorMessage="1" sqref="Q200">
      <formula1>Likert_Labels</formula1>
    </dataValidation>
    <dataValidation type="list" allowBlank="1" showInputMessage="1" showErrorMessage="1" sqref="R200">
      <formula1>Likert_Labels</formula1>
    </dataValidation>
    <dataValidation type="list" allowBlank="1" showInputMessage="1" showErrorMessage="1" sqref="C201">
      <formula1>Contexts</formula1>
    </dataValidation>
    <dataValidation type="list" allowBlank="1" showInputMessage="1" showErrorMessage="1" sqref="G201">
      <formula1>Likert_Labels</formula1>
    </dataValidation>
    <dataValidation type="list" allowBlank="1" showInputMessage="1" showErrorMessage="1" sqref="H201">
      <formula1>Likert_Labels</formula1>
    </dataValidation>
    <dataValidation type="list" allowBlank="1" showInputMessage="1" showErrorMessage="1" sqref="I201">
      <formula1>Likert_Labels</formula1>
    </dataValidation>
    <dataValidation type="list" allowBlank="1" showInputMessage="1" showErrorMessage="1" sqref="J201">
      <formula1>Likert_Labels</formula1>
    </dataValidation>
    <dataValidation type="list" allowBlank="1" showInputMessage="1" showErrorMessage="1" sqref="K201">
      <formula1>Likert_Labels</formula1>
    </dataValidation>
    <dataValidation type="list" allowBlank="1" showInputMessage="1" showErrorMessage="1" sqref="L201">
      <formula1>Likert_Labels</formula1>
    </dataValidation>
    <dataValidation type="list" allowBlank="1" showInputMessage="1" showErrorMessage="1" sqref="M201">
      <formula1>Likert_Labels</formula1>
    </dataValidation>
    <dataValidation type="list" allowBlank="1" showInputMessage="1" showErrorMessage="1" sqref="N201">
      <formula1>Likert_Labels</formula1>
    </dataValidation>
    <dataValidation type="list" allowBlank="1" showInputMessage="1" showErrorMessage="1" sqref="O201">
      <formula1>Likert_Labels</formula1>
    </dataValidation>
    <dataValidation type="list" allowBlank="1" showInputMessage="1" showErrorMessage="1" sqref="P201">
      <formula1>Likert_Labels</formula1>
    </dataValidation>
    <dataValidation type="list" allowBlank="1" showInputMessage="1" showErrorMessage="1" sqref="Q201">
      <formula1>Likert_Labels</formula1>
    </dataValidation>
    <dataValidation type="list" allowBlank="1" showInputMessage="1" showErrorMessage="1" sqref="R201">
      <formula1>Likert_Labels</formula1>
    </dataValidation>
    <dataValidation type="list" allowBlank="1" showInputMessage="1" showErrorMessage="1" sqref="C202">
      <formula1>Contexts</formula1>
    </dataValidation>
    <dataValidation type="list" allowBlank="1" showInputMessage="1" showErrorMessage="1" sqref="G202">
      <formula1>Likert_Labels</formula1>
    </dataValidation>
    <dataValidation type="list" allowBlank="1" showInputMessage="1" showErrorMessage="1" sqref="H202">
      <formula1>Likert_Labels</formula1>
    </dataValidation>
    <dataValidation type="list" allowBlank="1" showInputMessage="1" showErrorMessage="1" sqref="I202">
      <formula1>Likert_Labels</formula1>
    </dataValidation>
    <dataValidation type="list" allowBlank="1" showInputMessage="1" showErrorMessage="1" sqref="J202">
      <formula1>Likert_Labels</formula1>
    </dataValidation>
    <dataValidation type="list" allowBlank="1" showInputMessage="1" showErrorMessage="1" sqref="K202">
      <formula1>Likert_Labels</formula1>
    </dataValidation>
    <dataValidation type="list" allowBlank="1" showInputMessage="1" showErrorMessage="1" sqref="L202">
      <formula1>Likert_Labels</formula1>
    </dataValidation>
    <dataValidation type="list" allowBlank="1" showInputMessage="1" showErrorMessage="1" sqref="M202">
      <formula1>Likert_Labels</formula1>
    </dataValidation>
    <dataValidation type="list" allowBlank="1" showInputMessage="1" showErrorMessage="1" sqref="N202">
      <formula1>Likert_Labels</formula1>
    </dataValidation>
    <dataValidation type="list" allowBlank="1" showInputMessage="1" showErrorMessage="1" sqref="O202">
      <formula1>Likert_Labels</formula1>
    </dataValidation>
    <dataValidation type="list" allowBlank="1" showInputMessage="1" showErrorMessage="1" sqref="P202">
      <formula1>Likert_Labels</formula1>
    </dataValidation>
    <dataValidation type="list" allowBlank="1" showInputMessage="1" showErrorMessage="1" sqref="Q202">
      <formula1>Likert_Labels</formula1>
    </dataValidation>
    <dataValidation type="list" allowBlank="1" showInputMessage="1" showErrorMessage="1" sqref="R202">
      <formula1>Likert_Labels</formula1>
    </dataValidation>
    <dataValidation type="list" allowBlank="1" showInputMessage="1" showErrorMessage="1" sqref="C203">
      <formula1>Contexts</formula1>
    </dataValidation>
    <dataValidation type="list" allowBlank="1" showInputMessage="1" showErrorMessage="1" sqref="G203">
      <formula1>Likert_Labels</formula1>
    </dataValidation>
    <dataValidation type="list" allowBlank="1" showInputMessage="1" showErrorMessage="1" sqref="H203">
      <formula1>Likert_Labels</formula1>
    </dataValidation>
    <dataValidation type="list" allowBlank="1" showInputMessage="1" showErrorMessage="1" sqref="I203">
      <formula1>Likert_Labels</formula1>
    </dataValidation>
    <dataValidation type="list" allowBlank="1" showInputMessage="1" showErrorMessage="1" sqref="J203">
      <formula1>Likert_Labels</formula1>
    </dataValidation>
    <dataValidation type="list" allowBlank="1" showInputMessage="1" showErrorMessage="1" sqref="K203">
      <formula1>Likert_Labels</formula1>
    </dataValidation>
    <dataValidation type="list" allowBlank="1" showInputMessage="1" showErrorMessage="1" sqref="L203">
      <formula1>Likert_Labels</formula1>
    </dataValidation>
    <dataValidation type="list" allowBlank="1" showInputMessage="1" showErrorMessage="1" sqref="M203">
      <formula1>Likert_Labels</formula1>
    </dataValidation>
    <dataValidation type="list" allowBlank="1" showInputMessage="1" showErrorMessage="1" sqref="N203">
      <formula1>Likert_Labels</formula1>
    </dataValidation>
    <dataValidation type="list" allowBlank="1" showInputMessage="1" showErrorMessage="1" sqref="O203">
      <formula1>Likert_Labels</formula1>
    </dataValidation>
    <dataValidation type="list" allowBlank="1" showInputMessage="1" showErrorMessage="1" sqref="P203">
      <formula1>Likert_Labels</formula1>
    </dataValidation>
    <dataValidation type="list" allowBlank="1" showInputMessage="1" showErrorMessage="1" sqref="Q203">
      <formula1>Likert_Labels</formula1>
    </dataValidation>
    <dataValidation type="list" allowBlank="1" showInputMessage="1" showErrorMessage="1" sqref="R203">
      <formula1>Likert_Labels</formula1>
    </dataValidation>
    <dataValidation type="list" allowBlank="1" showInputMessage="1" showErrorMessage="1" sqref="C204">
      <formula1>Contexts</formula1>
    </dataValidation>
    <dataValidation type="list" allowBlank="1" showInputMessage="1" showErrorMessage="1" sqref="G204">
      <formula1>Likert_Labels</formula1>
    </dataValidation>
    <dataValidation type="list" allowBlank="1" showInputMessage="1" showErrorMessage="1" sqref="H204">
      <formula1>Likert_Labels</formula1>
    </dataValidation>
    <dataValidation type="list" allowBlank="1" showInputMessage="1" showErrorMessage="1" sqref="I204">
      <formula1>Likert_Labels</formula1>
    </dataValidation>
    <dataValidation type="list" allowBlank="1" showInputMessage="1" showErrorMessage="1" sqref="J204">
      <formula1>Likert_Labels</formula1>
    </dataValidation>
    <dataValidation type="list" allowBlank="1" showInputMessage="1" showErrorMessage="1" sqref="K204">
      <formula1>Likert_Labels</formula1>
    </dataValidation>
    <dataValidation type="list" allowBlank="1" showInputMessage="1" showErrorMessage="1" sqref="L204">
      <formula1>Likert_Labels</formula1>
    </dataValidation>
    <dataValidation type="list" allowBlank="1" showInputMessage="1" showErrorMessage="1" sqref="M204">
      <formula1>Likert_Labels</formula1>
    </dataValidation>
    <dataValidation type="list" allowBlank="1" showInputMessage="1" showErrorMessage="1" sqref="N204">
      <formula1>Likert_Labels</formula1>
    </dataValidation>
    <dataValidation type="list" allowBlank="1" showInputMessage="1" showErrorMessage="1" sqref="O204">
      <formula1>Likert_Labels</formula1>
    </dataValidation>
    <dataValidation type="list" allowBlank="1" showInputMessage="1" showErrorMessage="1" sqref="P204">
      <formula1>Likert_Labels</formula1>
    </dataValidation>
    <dataValidation type="list" allowBlank="1" showInputMessage="1" showErrorMessage="1" sqref="Q204">
      <formula1>Likert_Labels</formula1>
    </dataValidation>
    <dataValidation type="list" allowBlank="1" showInputMessage="1" showErrorMessage="1" sqref="R204">
      <formula1>Likert_Labels</formula1>
    </dataValidation>
    <dataValidation type="list" allowBlank="1" showInputMessage="1" showErrorMessage="1" sqref="C205">
      <formula1>Contexts</formula1>
    </dataValidation>
    <dataValidation type="list" allowBlank="1" showInputMessage="1" showErrorMessage="1" sqref="G205">
      <formula1>Likert_Labels</formula1>
    </dataValidation>
    <dataValidation type="list" allowBlank="1" showInputMessage="1" showErrorMessage="1" sqref="H205">
      <formula1>Likert_Labels</formula1>
    </dataValidation>
    <dataValidation type="list" allowBlank="1" showInputMessage="1" showErrorMessage="1" sqref="I205">
      <formula1>Likert_Labels</formula1>
    </dataValidation>
    <dataValidation type="list" allowBlank="1" showInputMessage="1" showErrorMessage="1" sqref="J205">
      <formula1>Likert_Labels</formula1>
    </dataValidation>
    <dataValidation type="list" allowBlank="1" showInputMessage="1" showErrorMessage="1" sqref="K205">
      <formula1>Likert_Labels</formula1>
    </dataValidation>
    <dataValidation type="list" allowBlank="1" showInputMessage="1" showErrorMessage="1" sqref="L205">
      <formula1>Likert_Labels</formula1>
    </dataValidation>
    <dataValidation type="list" allowBlank="1" showInputMessage="1" showErrorMessage="1" sqref="M205">
      <formula1>Likert_Labels</formula1>
    </dataValidation>
    <dataValidation type="list" allowBlank="1" showInputMessage="1" showErrorMessage="1" sqref="N205">
      <formula1>Likert_Labels</formula1>
    </dataValidation>
    <dataValidation type="list" allowBlank="1" showInputMessage="1" showErrorMessage="1" sqref="O205">
      <formula1>Likert_Labels</formula1>
    </dataValidation>
    <dataValidation type="list" allowBlank="1" showInputMessage="1" showErrorMessage="1" sqref="P205">
      <formula1>Likert_Labels</formula1>
    </dataValidation>
    <dataValidation type="list" allowBlank="1" showInputMessage="1" showErrorMessage="1" sqref="Q205">
      <formula1>Likert_Labels</formula1>
    </dataValidation>
    <dataValidation type="list" allowBlank="1" showInputMessage="1" showErrorMessage="1" sqref="R205">
      <formula1>Likert_Labels</formula1>
    </dataValidation>
    <dataValidation type="list" allowBlank="1" showInputMessage="1" showErrorMessage="1" sqref="C206">
      <formula1>Contexts</formula1>
    </dataValidation>
    <dataValidation type="list" allowBlank="1" showInputMessage="1" showErrorMessage="1" sqref="G206">
      <formula1>Likert_Labels</formula1>
    </dataValidation>
    <dataValidation type="list" allowBlank="1" showInputMessage="1" showErrorMessage="1" sqref="H206">
      <formula1>Likert_Labels</formula1>
    </dataValidation>
    <dataValidation type="list" allowBlank="1" showInputMessage="1" showErrorMessage="1" sqref="I206">
      <formula1>Likert_Labels</formula1>
    </dataValidation>
    <dataValidation type="list" allowBlank="1" showInputMessage="1" showErrorMessage="1" sqref="J206">
      <formula1>Likert_Labels</formula1>
    </dataValidation>
    <dataValidation type="list" allowBlank="1" showInputMessage="1" showErrorMessage="1" sqref="K206">
      <formula1>Likert_Labels</formula1>
    </dataValidation>
    <dataValidation type="list" allowBlank="1" showInputMessage="1" showErrorMessage="1" sqref="L206">
      <formula1>Likert_Labels</formula1>
    </dataValidation>
    <dataValidation type="list" allowBlank="1" showInputMessage="1" showErrorMessage="1" sqref="M206">
      <formula1>Likert_Labels</formula1>
    </dataValidation>
    <dataValidation type="list" allowBlank="1" showInputMessage="1" showErrorMessage="1" sqref="N206">
      <formula1>Likert_Labels</formula1>
    </dataValidation>
    <dataValidation type="list" allowBlank="1" showInputMessage="1" showErrorMessage="1" sqref="O206">
      <formula1>Likert_Labels</formula1>
    </dataValidation>
    <dataValidation type="list" allowBlank="1" showInputMessage="1" showErrorMessage="1" sqref="P206">
      <formula1>Likert_Labels</formula1>
    </dataValidation>
    <dataValidation type="list" allowBlank="1" showInputMessage="1" showErrorMessage="1" sqref="Q206">
      <formula1>Likert_Labels</formula1>
    </dataValidation>
    <dataValidation type="list" allowBlank="1" showInputMessage="1" showErrorMessage="1" sqref="R206">
      <formula1>Likert_Labels</formula1>
    </dataValidation>
    <dataValidation type="list" allowBlank="1" showInputMessage="1" showErrorMessage="1" sqref="C207">
      <formula1>Contexts</formula1>
    </dataValidation>
    <dataValidation type="list" allowBlank="1" showInputMessage="1" showErrorMessage="1" sqref="G207">
      <formula1>Likert_Labels</formula1>
    </dataValidation>
    <dataValidation type="list" allowBlank="1" showInputMessage="1" showErrorMessage="1" sqref="H207">
      <formula1>Likert_Labels</formula1>
    </dataValidation>
    <dataValidation type="list" allowBlank="1" showInputMessage="1" showErrorMessage="1" sqref="I207">
      <formula1>Likert_Labels</formula1>
    </dataValidation>
    <dataValidation type="list" allowBlank="1" showInputMessage="1" showErrorMessage="1" sqref="J207">
      <formula1>Likert_Labels</formula1>
    </dataValidation>
    <dataValidation type="list" allowBlank="1" showInputMessage="1" showErrorMessage="1" sqref="K207">
      <formula1>Likert_Labels</formula1>
    </dataValidation>
    <dataValidation type="list" allowBlank="1" showInputMessage="1" showErrorMessage="1" sqref="L207">
      <formula1>Likert_Labels</formula1>
    </dataValidation>
    <dataValidation type="list" allowBlank="1" showInputMessage="1" showErrorMessage="1" sqref="M207">
      <formula1>Likert_Labels</formula1>
    </dataValidation>
    <dataValidation type="list" allowBlank="1" showInputMessage="1" showErrorMessage="1" sqref="N207">
      <formula1>Likert_Labels</formula1>
    </dataValidation>
    <dataValidation type="list" allowBlank="1" showInputMessage="1" showErrorMessage="1" sqref="O207">
      <formula1>Likert_Labels</formula1>
    </dataValidation>
    <dataValidation type="list" allowBlank="1" showInputMessage="1" showErrorMessage="1" sqref="P207">
      <formula1>Likert_Labels</formula1>
    </dataValidation>
    <dataValidation type="list" allowBlank="1" showInputMessage="1" showErrorMessage="1" sqref="Q207">
      <formula1>Likert_Labels</formula1>
    </dataValidation>
    <dataValidation type="list" allowBlank="1" showInputMessage="1" showErrorMessage="1" sqref="R207">
      <formula1>Likert_Labels</formula1>
    </dataValidation>
    <dataValidation type="list" allowBlank="1" showInputMessage="1" showErrorMessage="1" sqref="C208">
      <formula1>Contexts</formula1>
    </dataValidation>
    <dataValidation type="list" allowBlank="1" showInputMessage="1" showErrorMessage="1" sqref="G208">
      <formula1>Likert_Labels</formula1>
    </dataValidation>
    <dataValidation type="list" allowBlank="1" showInputMessage="1" showErrorMessage="1" sqref="H208">
      <formula1>Likert_Labels</formula1>
    </dataValidation>
    <dataValidation type="list" allowBlank="1" showInputMessage="1" showErrorMessage="1" sqref="I208">
      <formula1>Likert_Labels</formula1>
    </dataValidation>
    <dataValidation type="list" allowBlank="1" showInputMessage="1" showErrorMessage="1" sqref="J208">
      <formula1>Likert_Labels</formula1>
    </dataValidation>
    <dataValidation type="list" allowBlank="1" showInputMessage="1" showErrorMessage="1" sqref="K208">
      <formula1>Likert_Labels</formula1>
    </dataValidation>
    <dataValidation type="list" allowBlank="1" showInputMessage="1" showErrorMessage="1" sqref="L208">
      <formula1>Likert_Labels</formula1>
    </dataValidation>
    <dataValidation type="list" allowBlank="1" showInputMessage="1" showErrorMessage="1" sqref="M208">
      <formula1>Likert_Labels</formula1>
    </dataValidation>
    <dataValidation type="list" allowBlank="1" showInputMessage="1" showErrorMessage="1" sqref="N208">
      <formula1>Likert_Labels</formula1>
    </dataValidation>
    <dataValidation type="list" allowBlank="1" showInputMessage="1" showErrorMessage="1" sqref="O208">
      <formula1>Likert_Labels</formula1>
    </dataValidation>
    <dataValidation type="list" allowBlank="1" showInputMessage="1" showErrorMessage="1" sqref="P208">
      <formula1>Likert_Labels</formula1>
    </dataValidation>
    <dataValidation type="list" allowBlank="1" showInputMessage="1" showErrorMessage="1" sqref="Q208">
      <formula1>Likert_Labels</formula1>
    </dataValidation>
    <dataValidation type="list" allowBlank="1" showInputMessage="1" showErrorMessage="1" sqref="R208">
      <formula1>Likert_Labels</formula1>
    </dataValidation>
    <dataValidation type="list" allowBlank="1" showInputMessage="1" showErrorMessage="1" sqref="C209">
      <formula1>Contexts</formula1>
    </dataValidation>
    <dataValidation type="list" allowBlank="1" showInputMessage="1" showErrorMessage="1" sqref="G209">
      <formula1>Likert_Labels</formula1>
    </dataValidation>
    <dataValidation type="list" allowBlank="1" showInputMessage="1" showErrorMessage="1" sqref="H209">
      <formula1>Likert_Labels</formula1>
    </dataValidation>
    <dataValidation type="list" allowBlank="1" showInputMessage="1" showErrorMessage="1" sqref="I209">
      <formula1>Likert_Labels</formula1>
    </dataValidation>
    <dataValidation type="list" allowBlank="1" showInputMessage="1" showErrorMessage="1" sqref="J209">
      <formula1>Likert_Labels</formula1>
    </dataValidation>
    <dataValidation type="list" allowBlank="1" showInputMessage="1" showErrorMessage="1" sqref="K209">
      <formula1>Likert_Labels</formula1>
    </dataValidation>
    <dataValidation type="list" allowBlank="1" showInputMessage="1" showErrorMessage="1" sqref="L209">
      <formula1>Likert_Labels</formula1>
    </dataValidation>
    <dataValidation type="list" allowBlank="1" showInputMessage="1" showErrorMessage="1" sqref="M209">
      <formula1>Likert_Labels</formula1>
    </dataValidation>
    <dataValidation type="list" allowBlank="1" showInputMessage="1" showErrorMessage="1" sqref="N209">
      <formula1>Likert_Labels</formula1>
    </dataValidation>
    <dataValidation type="list" allowBlank="1" showInputMessage="1" showErrorMessage="1" sqref="O209">
      <formula1>Likert_Labels</formula1>
    </dataValidation>
    <dataValidation type="list" allowBlank="1" showInputMessage="1" showErrorMessage="1" sqref="P209">
      <formula1>Likert_Labels</formula1>
    </dataValidation>
    <dataValidation type="list" allowBlank="1" showInputMessage="1" showErrorMessage="1" sqref="Q209">
      <formula1>Likert_Labels</formula1>
    </dataValidation>
    <dataValidation type="list" allowBlank="1" showInputMessage="1" showErrorMessage="1" sqref="R209">
      <formula1>Likert_Labels</formula1>
    </dataValidation>
    <dataValidation type="list" allowBlank="1" showInputMessage="1" showErrorMessage="1" sqref="C210">
      <formula1>Contexts</formula1>
    </dataValidation>
    <dataValidation type="list" allowBlank="1" showInputMessage="1" showErrorMessage="1" sqref="G210">
      <formula1>Likert_Labels</formula1>
    </dataValidation>
    <dataValidation type="list" allowBlank="1" showInputMessage="1" showErrorMessage="1" sqref="H210">
      <formula1>Likert_Labels</formula1>
    </dataValidation>
    <dataValidation type="list" allowBlank="1" showInputMessage="1" showErrorMessage="1" sqref="I210">
      <formula1>Likert_Labels</formula1>
    </dataValidation>
    <dataValidation type="list" allowBlank="1" showInputMessage="1" showErrorMessage="1" sqref="J210">
      <formula1>Likert_Labels</formula1>
    </dataValidation>
    <dataValidation type="list" allowBlank="1" showInputMessage="1" showErrorMessage="1" sqref="K210">
      <formula1>Likert_Labels</formula1>
    </dataValidation>
    <dataValidation type="list" allowBlank="1" showInputMessage="1" showErrorMessage="1" sqref="L210">
      <formula1>Likert_Labels</formula1>
    </dataValidation>
    <dataValidation type="list" allowBlank="1" showInputMessage="1" showErrorMessage="1" sqref="M210">
      <formula1>Likert_Labels</formula1>
    </dataValidation>
    <dataValidation type="list" allowBlank="1" showInputMessage="1" showErrorMessage="1" sqref="N210">
      <formula1>Likert_Labels</formula1>
    </dataValidation>
    <dataValidation type="list" allowBlank="1" showInputMessage="1" showErrorMessage="1" sqref="O210">
      <formula1>Likert_Labels</formula1>
    </dataValidation>
    <dataValidation type="list" allowBlank="1" showInputMessage="1" showErrorMessage="1" sqref="P210">
      <formula1>Likert_Labels</formula1>
    </dataValidation>
    <dataValidation type="list" allowBlank="1" showInputMessage="1" showErrorMessage="1" sqref="Q210">
      <formula1>Likert_Labels</formula1>
    </dataValidation>
    <dataValidation type="list" allowBlank="1" showInputMessage="1" showErrorMessage="1" sqref="R210">
      <formula1>Likert_Labels</formula1>
    </dataValidation>
    <dataValidation type="list" allowBlank="1" showInputMessage="1" showErrorMessage="1" sqref="C211">
      <formula1>Contexts</formula1>
    </dataValidation>
    <dataValidation type="list" allowBlank="1" showInputMessage="1" showErrorMessage="1" sqref="G211">
      <formula1>Likert_Labels</formula1>
    </dataValidation>
    <dataValidation type="list" allowBlank="1" showInputMessage="1" showErrorMessage="1" sqref="H211">
      <formula1>Likert_Labels</formula1>
    </dataValidation>
    <dataValidation type="list" allowBlank="1" showInputMessage="1" showErrorMessage="1" sqref="I211">
      <formula1>Likert_Labels</formula1>
    </dataValidation>
    <dataValidation type="list" allowBlank="1" showInputMessage="1" showErrorMessage="1" sqref="J211">
      <formula1>Likert_Labels</formula1>
    </dataValidation>
    <dataValidation type="list" allowBlank="1" showInputMessage="1" showErrorMessage="1" sqref="K211">
      <formula1>Likert_Labels</formula1>
    </dataValidation>
    <dataValidation type="list" allowBlank="1" showInputMessage="1" showErrorMessage="1" sqref="L211">
      <formula1>Likert_Labels</formula1>
    </dataValidation>
    <dataValidation type="list" allowBlank="1" showInputMessage="1" showErrorMessage="1" sqref="M211">
      <formula1>Likert_Labels</formula1>
    </dataValidation>
    <dataValidation type="list" allowBlank="1" showInputMessage="1" showErrorMessage="1" sqref="N211">
      <formula1>Likert_Labels</formula1>
    </dataValidation>
    <dataValidation type="list" allowBlank="1" showInputMessage="1" showErrorMessage="1" sqref="O211">
      <formula1>Likert_Labels</formula1>
    </dataValidation>
    <dataValidation type="list" allowBlank="1" showInputMessage="1" showErrorMessage="1" sqref="P211">
      <formula1>Likert_Labels</formula1>
    </dataValidation>
    <dataValidation type="list" allowBlank="1" showInputMessage="1" showErrorMessage="1" sqref="Q211">
      <formula1>Likert_Labels</formula1>
    </dataValidation>
    <dataValidation type="list" allowBlank="1" showInputMessage="1" showErrorMessage="1" sqref="R211">
      <formula1>Likert_Labels</formula1>
    </dataValidation>
    <dataValidation type="list" allowBlank="1" showInputMessage="1" showErrorMessage="1" sqref="C212">
      <formula1>Contexts</formula1>
    </dataValidation>
    <dataValidation type="list" allowBlank="1" showInputMessage="1" showErrorMessage="1" sqref="G212">
      <formula1>Likert_Labels</formula1>
    </dataValidation>
    <dataValidation type="list" allowBlank="1" showInputMessage="1" showErrorMessage="1" sqref="H212">
      <formula1>Likert_Labels</formula1>
    </dataValidation>
    <dataValidation type="list" allowBlank="1" showInputMessage="1" showErrorMessage="1" sqref="I212">
      <formula1>Likert_Labels</formula1>
    </dataValidation>
    <dataValidation type="list" allowBlank="1" showInputMessage="1" showErrorMessage="1" sqref="J212">
      <formula1>Likert_Labels</formula1>
    </dataValidation>
    <dataValidation type="list" allowBlank="1" showInputMessage="1" showErrorMessage="1" sqref="K212">
      <formula1>Likert_Labels</formula1>
    </dataValidation>
    <dataValidation type="list" allowBlank="1" showInputMessage="1" showErrorMessage="1" sqref="L212">
      <formula1>Likert_Labels</formula1>
    </dataValidation>
    <dataValidation type="list" allowBlank="1" showInputMessage="1" showErrorMessage="1" sqref="M212">
      <formula1>Likert_Labels</formula1>
    </dataValidation>
    <dataValidation type="list" allowBlank="1" showInputMessage="1" showErrorMessage="1" sqref="N212">
      <formula1>Likert_Labels</formula1>
    </dataValidation>
    <dataValidation type="list" allowBlank="1" showInputMessage="1" showErrorMessage="1" sqref="O212">
      <formula1>Likert_Labels</formula1>
    </dataValidation>
    <dataValidation type="list" allowBlank="1" showInputMessage="1" showErrorMessage="1" sqref="P212">
      <formula1>Likert_Labels</formula1>
    </dataValidation>
    <dataValidation type="list" allowBlank="1" showInputMessage="1" showErrorMessage="1" sqref="Q212">
      <formula1>Likert_Labels</formula1>
    </dataValidation>
    <dataValidation type="list" allowBlank="1" showInputMessage="1" showErrorMessage="1" sqref="R212">
      <formula1>Likert_Labels</formula1>
    </dataValidation>
    <dataValidation type="list" allowBlank="1" showInputMessage="1" showErrorMessage="1" sqref="C213">
      <formula1>Contexts</formula1>
    </dataValidation>
    <dataValidation type="list" allowBlank="1" showInputMessage="1" showErrorMessage="1" sqref="G213">
      <formula1>Likert_Labels</formula1>
    </dataValidation>
    <dataValidation type="list" allowBlank="1" showInputMessage="1" showErrorMessage="1" sqref="H213">
      <formula1>Likert_Labels</formula1>
    </dataValidation>
    <dataValidation type="list" allowBlank="1" showInputMessage="1" showErrorMessage="1" sqref="I213">
      <formula1>Likert_Labels</formula1>
    </dataValidation>
    <dataValidation type="list" allowBlank="1" showInputMessage="1" showErrorMessage="1" sqref="J213">
      <formula1>Likert_Labels</formula1>
    </dataValidation>
    <dataValidation type="list" allowBlank="1" showInputMessage="1" showErrorMessage="1" sqref="K213">
      <formula1>Likert_Labels</formula1>
    </dataValidation>
    <dataValidation type="list" allowBlank="1" showInputMessage="1" showErrorMessage="1" sqref="L213">
      <formula1>Likert_Labels</formula1>
    </dataValidation>
    <dataValidation type="list" allowBlank="1" showInputMessage="1" showErrorMessage="1" sqref="M213">
      <formula1>Likert_Labels</formula1>
    </dataValidation>
    <dataValidation type="list" allowBlank="1" showInputMessage="1" showErrorMessage="1" sqref="N213">
      <formula1>Likert_Labels</formula1>
    </dataValidation>
    <dataValidation type="list" allowBlank="1" showInputMessage="1" showErrorMessage="1" sqref="O213">
      <formula1>Likert_Labels</formula1>
    </dataValidation>
    <dataValidation type="list" allowBlank="1" showInputMessage="1" showErrorMessage="1" sqref="P213">
      <formula1>Likert_Labels</formula1>
    </dataValidation>
    <dataValidation type="list" allowBlank="1" showInputMessage="1" showErrorMessage="1" sqref="Q213">
      <formula1>Likert_Labels</formula1>
    </dataValidation>
    <dataValidation type="list" allowBlank="1" showInputMessage="1" showErrorMessage="1" sqref="R213">
      <formula1>Likert_Labels</formula1>
    </dataValidation>
    <dataValidation type="list" allowBlank="1" showInputMessage="1" showErrorMessage="1" sqref="C214">
      <formula1>Contexts</formula1>
    </dataValidation>
    <dataValidation type="list" allowBlank="1" showInputMessage="1" showErrorMessage="1" sqref="G214">
      <formula1>Likert_Labels</formula1>
    </dataValidation>
    <dataValidation type="list" allowBlank="1" showInputMessage="1" showErrorMessage="1" sqref="H214">
      <formula1>Likert_Labels</formula1>
    </dataValidation>
    <dataValidation type="list" allowBlank="1" showInputMessage="1" showErrorMessage="1" sqref="I214">
      <formula1>Likert_Labels</formula1>
    </dataValidation>
    <dataValidation type="list" allowBlank="1" showInputMessage="1" showErrorMessage="1" sqref="J214">
      <formula1>Likert_Labels</formula1>
    </dataValidation>
    <dataValidation type="list" allowBlank="1" showInputMessage="1" showErrorMessage="1" sqref="K214">
      <formula1>Likert_Labels</formula1>
    </dataValidation>
    <dataValidation type="list" allowBlank="1" showInputMessage="1" showErrorMessage="1" sqref="L214">
      <formula1>Likert_Labels</formula1>
    </dataValidation>
    <dataValidation type="list" allowBlank="1" showInputMessage="1" showErrorMessage="1" sqref="M214">
      <formula1>Likert_Labels</formula1>
    </dataValidation>
    <dataValidation type="list" allowBlank="1" showInputMessage="1" showErrorMessage="1" sqref="N214">
      <formula1>Likert_Labels</formula1>
    </dataValidation>
    <dataValidation type="list" allowBlank="1" showInputMessage="1" showErrorMessage="1" sqref="O214">
      <formula1>Likert_Labels</formula1>
    </dataValidation>
    <dataValidation type="list" allowBlank="1" showInputMessage="1" showErrorMessage="1" sqref="P214">
      <formula1>Likert_Labels</formula1>
    </dataValidation>
    <dataValidation type="list" allowBlank="1" showInputMessage="1" showErrorMessage="1" sqref="Q214">
      <formula1>Likert_Labels</formula1>
    </dataValidation>
    <dataValidation type="list" allowBlank="1" showInputMessage="1" showErrorMessage="1" sqref="R214">
      <formula1>Likert_Labels</formula1>
    </dataValidation>
    <dataValidation type="list" allowBlank="1" showInputMessage="1" showErrorMessage="1" sqref="C215">
      <formula1>Contexts</formula1>
    </dataValidation>
    <dataValidation type="list" allowBlank="1" showInputMessage="1" showErrorMessage="1" sqref="G215">
      <formula1>Likert_Labels</formula1>
    </dataValidation>
    <dataValidation type="list" allowBlank="1" showInputMessage="1" showErrorMessage="1" sqref="H215">
      <formula1>Likert_Labels</formula1>
    </dataValidation>
    <dataValidation type="list" allowBlank="1" showInputMessage="1" showErrorMessage="1" sqref="I215">
      <formula1>Likert_Labels</formula1>
    </dataValidation>
    <dataValidation type="list" allowBlank="1" showInputMessage="1" showErrorMessage="1" sqref="J215">
      <formula1>Likert_Labels</formula1>
    </dataValidation>
    <dataValidation type="list" allowBlank="1" showInputMessage="1" showErrorMessage="1" sqref="K215">
      <formula1>Likert_Labels</formula1>
    </dataValidation>
    <dataValidation type="list" allowBlank="1" showInputMessage="1" showErrorMessage="1" sqref="L215">
      <formula1>Likert_Labels</formula1>
    </dataValidation>
    <dataValidation type="list" allowBlank="1" showInputMessage="1" showErrorMessage="1" sqref="M215">
      <formula1>Likert_Labels</formula1>
    </dataValidation>
    <dataValidation type="list" allowBlank="1" showInputMessage="1" showErrorMessage="1" sqref="N215">
      <formula1>Likert_Labels</formula1>
    </dataValidation>
    <dataValidation type="list" allowBlank="1" showInputMessage="1" showErrorMessage="1" sqref="O215">
      <formula1>Likert_Labels</formula1>
    </dataValidation>
    <dataValidation type="list" allowBlank="1" showInputMessage="1" showErrorMessage="1" sqref="P215">
      <formula1>Likert_Labels</formula1>
    </dataValidation>
    <dataValidation type="list" allowBlank="1" showInputMessage="1" showErrorMessage="1" sqref="Q215">
      <formula1>Likert_Labels</formula1>
    </dataValidation>
    <dataValidation type="list" allowBlank="1" showInputMessage="1" showErrorMessage="1" sqref="R215">
      <formula1>Likert_Labels</formula1>
    </dataValidation>
    <dataValidation type="list" allowBlank="1" showInputMessage="1" showErrorMessage="1" sqref="C216">
      <formula1>Contexts</formula1>
    </dataValidation>
    <dataValidation type="list" allowBlank="1" showInputMessage="1" showErrorMessage="1" sqref="G216">
      <formula1>Likert_Labels</formula1>
    </dataValidation>
    <dataValidation type="list" allowBlank="1" showInputMessage="1" showErrorMessage="1" sqref="H216">
      <formula1>Likert_Labels</formula1>
    </dataValidation>
    <dataValidation type="list" allowBlank="1" showInputMessage="1" showErrorMessage="1" sqref="I216">
      <formula1>Likert_Labels</formula1>
    </dataValidation>
    <dataValidation type="list" allowBlank="1" showInputMessage="1" showErrorMessage="1" sqref="J216">
      <formula1>Likert_Labels</formula1>
    </dataValidation>
    <dataValidation type="list" allowBlank="1" showInputMessage="1" showErrorMessage="1" sqref="K216">
      <formula1>Likert_Labels</formula1>
    </dataValidation>
    <dataValidation type="list" allowBlank="1" showInputMessage="1" showErrorMessage="1" sqref="L216">
      <formula1>Likert_Labels</formula1>
    </dataValidation>
    <dataValidation type="list" allowBlank="1" showInputMessage="1" showErrorMessage="1" sqref="M216">
      <formula1>Likert_Labels</formula1>
    </dataValidation>
    <dataValidation type="list" allowBlank="1" showInputMessage="1" showErrorMessage="1" sqref="N216">
      <formula1>Likert_Labels</formula1>
    </dataValidation>
    <dataValidation type="list" allowBlank="1" showInputMessage="1" showErrorMessage="1" sqref="O216">
      <formula1>Likert_Labels</formula1>
    </dataValidation>
    <dataValidation type="list" allowBlank="1" showInputMessage="1" showErrorMessage="1" sqref="P216">
      <formula1>Likert_Labels</formula1>
    </dataValidation>
    <dataValidation type="list" allowBlank="1" showInputMessage="1" showErrorMessage="1" sqref="Q216">
      <formula1>Likert_Labels</formula1>
    </dataValidation>
    <dataValidation type="list" allowBlank="1" showInputMessage="1" showErrorMessage="1" sqref="R216">
      <formula1>Likert_Labels</formula1>
    </dataValidation>
    <dataValidation type="list" allowBlank="1" showInputMessage="1" showErrorMessage="1" sqref="C217">
      <formula1>Contexts</formula1>
    </dataValidation>
    <dataValidation type="list" allowBlank="1" showInputMessage="1" showErrorMessage="1" sqref="G217">
      <formula1>Likert_Labels</formula1>
    </dataValidation>
    <dataValidation type="list" allowBlank="1" showInputMessage="1" showErrorMessage="1" sqref="H217">
      <formula1>Likert_Labels</formula1>
    </dataValidation>
    <dataValidation type="list" allowBlank="1" showInputMessage="1" showErrorMessage="1" sqref="I217">
      <formula1>Likert_Labels</formula1>
    </dataValidation>
    <dataValidation type="list" allowBlank="1" showInputMessage="1" showErrorMessage="1" sqref="J217">
      <formula1>Likert_Labels</formula1>
    </dataValidation>
    <dataValidation type="list" allowBlank="1" showInputMessage="1" showErrorMessage="1" sqref="K217">
      <formula1>Likert_Labels</formula1>
    </dataValidation>
    <dataValidation type="list" allowBlank="1" showInputMessage="1" showErrorMessage="1" sqref="L217">
      <formula1>Likert_Labels</formula1>
    </dataValidation>
    <dataValidation type="list" allowBlank="1" showInputMessage="1" showErrorMessage="1" sqref="M217">
      <formula1>Likert_Labels</formula1>
    </dataValidation>
    <dataValidation type="list" allowBlank="1" showInputMessage="1" showErrorMessage="1" sqref="N217">
      <formula1>Likert_Labels</formula1>
    </dataValidation>
    <dataValidation type="list" allowBlank="1" showInputMessage="1" showErrorMessage="1" sqref="O217">
      <formula1>Likert_Labels</formula1>
    </dataValidation>
    <dataValidation type="list" allowBlank="1" showInputMessage="1" showErrorMessage="1" sqref="P217">
      <formula1>Likert_Labels</formula1>
    </dataValidation>
    <dataValidation type="list" allowBlank="1" showInputMessage="1" showErrorMessage="1" sqref="Q217">
      <formula1>Likert_Labels</formula1>
    </dataValidation>
    <dataValidation type="list" allowBlank="1" showInputMessage="1" showErrorMessage="1" sqref="R217">
      <formula1>Likert_Labels</formula1>
    </dataValidation>
    <dataValidation type="list" allowBlank="1" showInputMessage="1" showErrorMessage="1" sqref="C218">
      <formula1>Contexts</formula1>
    </dataValidation>
    <dataValidation type="list" allowBlank="1" showInputMessage="1" showErrorMessage="1" sqref="G218">
      <formula1>Likert_Labels</formula1>
    </dataValidation>
    <dataValidation type="list" allowBlank="1" showInputMessage="1" showErrorMessage="1" sqref="H218">
      <formula1>Likert_Labels</formula1>
    </dataValidation>
    <dataValidation type="list" allowBlank="1" showInputMessage="1" showErrorMessage="1" sqref="I218">
      <formula1>Likert_Labels</formula1>
    </dataValidation>
    <dataValidation type="list" allowBlank="1" showInputMessage="1" showErrorMessage="1" sqref="J218">
      <formula1>Likert_Labels</formula1>
    </dataValidation>
    <dataValidation type="list" allowBlank="1" showInputMessage="1" showErrorMessage="1" sqref="K218">
      <formula1>Likert_Labels</formula1>
    </dataValidation>
    <dataValidation type="list" allowBlank="1" showInputMessage="1" showErrorMessage="1" sqref="L218">
      <formula1>Likert_Labels</formula1>
    </dataValidation>
    <dataValidation type="list" allowBlank="1" showInputMessage="1" showErrorMessage="1" sqref="M218">
      <formula1>Likert_Labels</formula1>
    </dataValidation>
    <dataValidation type="list" allowBlank="1" showInputMessage="1" showErrorMessage="1" sqref="N218">
      <formula1>Likert_Labels</formula1>
    </dataValidation>
    <dataValidation type="list" allowBlank="1" showInputMessage="1" showErrorMessage="1" sqref="O218">
      <formula1>Likert_Labels</formula1>
    </dataValidation>
    <dataValidation type="list" allowBlank="1" showInputMessage="1" showErrorMessage="1" sqref="P218">
      <formula1>Likert_Labels</formula1>
    </dataValidation>
    <dataValidation type="list" allowBlank="1" showInputMessage="1" showErrorMessage="1" sqref="Q218">
      <formula1>Likert_Labels</formula1>
    </dataValidation>
    <dataValidation type="list" allowBlank="1" showInputMessage="1" showErrorMessage="1" sqref="R218">
      <formula1>Likert_Labels</formula1>
    </dataValidation>
    <dataValidation type="list" allowBlank="1" showInputMessage="1" showErrorMessage="1" sqref="C219">
      <formula1>Contexts</formula1>
    </dataValidation>
    <dataValidation type="list" allowBlank="1" showInputMessage="1" showErrorMessage="1" sqref="G219">
      <formula1>Likert_Labels</formula1>
    </dataValidation>
    <dataValidation type="list" allowBlank="1" showInputMessage="1" showErrorMessage="1" sqref="H219">
      <formula1>Likert_Labels</formula1>
    </dataValidation>
    <dataValidation type="list" allowBlank="1" showInputMessage="1" showErrorMessage="1" sqref="I219">
      <formula1>Likert_Labels</formula1>
    </dataValidation>
    <dataValidation type="list" allowBlank="1" showInputMessage="1" showErrorMessage="1" sqref="J219">
      <formula1>Likert_Labels</formula1>
    </dataValidation>
    <dataValidation type="list" allowBlank="1" showInputMessage="1" showErrorMessage="1" sqref="K219">
      <formula1>Likert_Labels</formula1>
    </dataValidation>
    <dataValidation type="list" allowBlank="1" showInputMessage="1" showErrorMessage="1" sqref="L219">
      <formula1>Likert_Labels</formula1>
    </dataValidation>
    <dataValidation type="list" allowBlank="1" showInputMessage="1" showErrorMessage="1" sqref="M219">
      <formula1>Likert_Labels</formula1>
    </dataValidation>
    <dataValidation type="list" allowBlank="1" showInputMessage="1" showErrorMessage="1" sqref="N219">
      <formula1>Likert_Labels</formula1>
    </dataValidation>
    <dataValidation type="list" allowBlank="1" showInputMessage="1" showErrorMessage="1" sqref="O219">
      <formula1>Likert_Labels</formula1>
    </dataValidation>
    <dataValidation type="list" allowBlank="1" showInputMessage="1" showErrorMessage="1" sqref="P219">
      <formula1>Likert_Labels</formula1>
    </dataValidation>
    <dataValidation type="list" allowBlank="1" showInputMessage="1" showErrorMessage="1" sqref="Q219">
      <formula1>Likert_Labels</formula1>
    </dataValidation>
    <dataValidation type="list" allowBlank="1" showInputMessage="1" showErrorMessage="1" sqref="R219">
      <formula1>Likert_Labels</formula1>
    </dataValidation>
    <dataValidation type="list" allowBlank="1" showInputMessage="1" showErrorMessage="1" sqref="C220">
      <formula1>Contexts</formula1>
    </dataValidation>
    <dataValidation type="list" allowBlank="1" showInputMessage="1" showErrorMessage="1" sqref="G220">
      <formula1>Likert_Labels</formula1>
    </dataValidation>
    <dataValidation type="list" allowBlank="1" showInputMessage="1" showErrorMessage="1" sqref="H220">
      <formula1>Likert_Labels</formula1>
    </dataValidation>
    <dataValidation type="list" allowBlank="1" showInputMessage="1" showErrorMessage="1" sqref="I220">
      <formula1>Likert_Labels</formula1>
    </dataValidation>
    <dataValidation type="list" allowBlank="1" showInputMessage="1" showErrorMessage="1" sqref="J220">
      <formula1>Likert_Labels</formula1>
    </dataValidation>
    <dataValidation type="list" allowBlank="1" showInputMessage="1" showErrorMessage="1" sqref="K220">
      <formula1>Likert_Labels</formula1>
    </dataValidation>
    <dataValidation type="list" allowBlank="1" showInputMessage="1" showErrorMessage="1" sqref="L220">
      <formula1>Likert_Labels</formula1>
    </dataValidation>
    <dataValidation type="list" allowBlank="1" showInputMessage="1" showErrorMessage="1" sqref="M220">
      <formula1>Likert_Labels</formula1>
    </dataValidation>
    <dataValidation type="list" allowBlank="1" showInputMessage="1" showErrorMessage="1" sqref="N220">
      <formula1>Likert_Labels</formula1>
    </dataValidation>
    <dataValidation type="list" allowBlank="1" showInputMessage="1" showErrorMessage="1" sqref="O220">
      <formula1>Likert_Labels</formula1>
    </dataValidation>
    <dataValidation type="list" allowBlank="1" showInputMessage="1" showErrorMessage="1" sqref="P220">
      <formula1>Likert_Labels</formula1>
    </dataValidation>
    <dataValidation type="list" allowBlank="1" showInputMessage="1" showErrorMessage="1" sqref="Q220">
      <formula1>Likert_Labels</formula1>
    </dataValidation>
    <dataValidation type="list" allowBlank="1" showInputMessage="1" showErrorMessage="1" sqref="R220">
      <formula1>Likert_Labels</formula1>
    </dataValidation>
    <dataValidation type="list" allowBlank="1" showInputMessage="1" showErrorMessage="1" sqref="C221">
      <formula1>Contexts</formula1>
    </dataValidation>
    <dataValidation type="list" allowBlank="1" showInputMessage="1" showErrorMessage="1" sqref="G221">
      <formula1>Likert_Labels</formula1>
    </dataValidation>
    <dataValidation type="list" allowBlank="1" showInputMessage="1" showErrorMessage="1" sqref="H221">
      <formula1>Likert_Labels</formula1>
    </dataValidation>
    <dataValidation type="list" allowBlank="1" showInputMessage="1" showErrorMessage="1" sqref="I221">
      <formula1>Likert_Labels</formula1>
    </dataValidation>
    <dataValidation type="list" allowBlank="1" showInputMessage="1" showErrorMessage="1" sqref="J221">
      <formula1>Likert_Labels</formula1>
    </dataValidation>
    <dataValidation type="list" allowBlank="1" showInputMessage="1" showErrorMessage="1" sqref="K221">
      <formula1>Likert_Labels</formula1>
    </dataValidation>
    <dataValidation type="list" allowBlank="1" showInputMessage="1" showErrorMessage="1" sqref="L221">
      <formula1>Likert_Labels</formula1>
    </dataValidation>
    <dataValidation type="list" allowBlank="1" showInputMessage="1" showErrorMessage="1" sqref="M221">
      <formula1>Likert_Labels</formula1>
    </dataValidation>
    <dataValidation type="list" allowBlank="1" showInputMessage="1" showErrorMessage="1" sqref="N221">
      <formula1>Likert_Labels</formula1>
    </dataValidation>
    <dataValidation type="list" allowBlank="1" showInputMessage="1" showErrorMessage="1" sqref="O221">
      <formula1>Likert_Labels</formula1>
    </dataValidation>
    <dataValidation type="list" allowBlank="1" showInputMessage="1" showErrorMessage="1" sqref="P221">
      <formula1>Likert_Labels</formula1>
    </dataValidation>
    <dataValidation type="list" allowBlank="1" showInputMessage="1" showErrorMessage="1" sqref="Q221">
      <formula1>Likert_Labels</formula1>
    </dataValidation>
    <dataValidation type="list" allowBlank="1" showInputMessage="1" showErrorMessage="1" sqref="R221">
      <formula1>Likert_Labels</formula1>
    </dataValidation>
    <dataValidation type="list" allowBlank="1" showInputMessage="1" showErrorMessage="1" sqref="C222">
      <formula1>Contexts</formula1>
    </dataValidation>
    <dataValidation type="list" allowBlank="1" showInputMessage="1" showErrorMessage="1" sqref="G222">
      <formula1>Likert_Labels</formula1>
    </dataValidation>
    <dataValidation type="list" allowBlank="1" showInputMessage="1" showErrorMessage="1" sqref="H222">
      <formula1>Likert_Labels</formula1>
    </dataValidation>
    <dataValidation type="list" allowBlank="1" showInputMessage="1" showErrorMessage="1" sqref="I222">
      <formula1>Likert_Labels</formula1>
    </dataValidation>
    <dataValidation type="list" allowBlank="1" showInputMessage="1" showErrorMessage="1" sqref="J222">
      <formula1>Likert_Labels</formula1>
    </dataValidation>
    <dataValidation type="list" allowBlank="1" showInputMessage="1" showErrorMessage="1" sqref="K222">
      <formula1>Likert_Labels</formula1>
    </dataValidation>
    <dataValidation type="list" allowBlank="1" showInputMessage="1" showErrorMessage="1" sqref="L222">
      <formula1>Likert_Labels</formula1>
    </dataValidation>
    <dataValidation type="list" allowBlank="1" showInputMessage="1" showErrorMessage="1" sqref="M222">
      <formula1>Likert_Labels</formula1>
    </dataValidation>
    <dataValidation type="list" allowBlank="1" showInputMessage="1" showErrorMessage="1" sqref="N222">
      <formula1>Likert_Labels</formula1>
    </dataValidation>
    <dataValidation type="list" allowBlank="1" showInputMessage="1" showErrorMessage="1" sqref="O222">
      <formula1>Likert_Labels</formula1>
    </dataValidation>
    <dataValidation type="list" allowBlank="1" showInputMessage="1" showErrorMessage="1" sqref="P222">
      <formula1>Likert_Labels</formula1>
    </dataValidation>
    <dataValidation type="list" allowBlank="1" showInputMessage="1" showErrorMessage="1" sqref="Q222">
      <formula1>Likert_Labels</formula1>
    </dataValidation>
    <dataValidation type="list" allowBlank="1" showInputMessage="1" showErrorMessage="1" sqref="R222">
      <formula1>Likert_Labels</formula1>
    </dataValidation>
    <dataValidation type="list" allowBlank="1" showInputMessage="1" showErrorMessage="1" sqref="C223">
      <formula1>Contexts</formula1>
    </dataValidation>
    <dataValidation type="list" allowBlank="1" showInputMessage="1" showErrorMessage="1" sqref="G223">
      <formula1>Likert_Labels</formula1>
    </dataValidation>
    <dataValidation type="list" allowBlank="1" showInputMessage="1" showErrorMessage="1" sqref="H223">
      <formula1>Likert_Labels</formula1>
    </dataValidation>
    <dataValidation type="list" allowBlank="1" showInputMessage="1" showErrorMessage="1" sqref="I223">
      <formula1>Likert_Labels</formula1>
    </dataValidation>
    <dataValidation type="list" allowBlank="1" showInputMessage="1" showErrorMessage="1" sqref="J223">
      <formula1>Likert_Labels</formula1>
    </dataValidation>
    <dataValidation type="list" allowBlank="1" showInputMessage="1" showErrorMessage="1" sqref="K223">
      <formula1>Likert_Labels</formula1>
    </dataValidation>
    <dataValidation type="list" allowBlank="1" showInputMessage="1" showErrorMessage="1" sqref="L223">
      <formula1>Likert_Labels</formula1>
    </dataValidation>
    <dataValidation type="list" allowBlank="1" showInputMessage="1" showErrorMessage="1" sqref="M223">
      <formula1>Likert_Labels</formula1>
    </dataValidation>
    <dataValidation type="list" allowBlank="1" showInputMessage="1" showErrorMessage="1" sqref="N223">
      <formula1>Likert_Labels</formula1>
    </dataValidation>
    <dataValidation type="list" allowBlank="1" showInputMessage="1" showErrorMessage="1" sqref="O223">
      <formula1>Likert_Labels</formula1>
    </dataValidation>
    <dataValidation type="list" allowBlank="1" showInputMessage="1" showErrorMessage="1" sqref="P223">
      <formula1>Likert_Labels</formula1>
    </dataValidation>
    <dataValidation type="list" allowBlank="1" showInputMessage="1" showErrorMessage="1" sqref="Q223">
      <formula1>Likert_Labels</formula1>
    </dataValidation>
    <dataValidation type="list" allowBlank="1" showInputMessage="1" showErrorMessage="1" sqref="R223">
      <formula1>Likert_Labels</formula1>
    </dataValidation>
    <dataValidation type="list" allowBlank="1" showInputMessage="1" showErrorMessage="1" sqref="C224">
      <formula1>Contexts</formula1>
    </dataValidation>
    <dataValidation type="list" allowBlank="1" showInputMessage="1" showErrorMessage="1" sqref="G224">
      <formula1>Likert_Labels</formula1>
    </dataValidation>
    <dataValidation type="list" allowBlank="1" showInputMessage="1" showErrorMessage="1" sqref="H224">
      <formula1>Likert_Labels</formula1>
    </dataValidation>
    <dataValidation type="list" allowBlank="1" showInputMessage="1" showErrorMessage="1" sqref="I224">
      <formula1>Likert_Labels</formula1>
    </dataValidation>
    <dataValidation type="list" allowBlank="1" showInputMessage="1" showErrorMessage="1" sqref="J224">
      <formula1>Likert_Labels</formula1>
    </dataValidation>
    <dataValidation type="list" allowBlank="1" showInputMessage="1" showErrorMessage="1" sqref="K224">
      <formula1>Likert_Labels</formula1>
    </dataValidation>
    <dataValidation type="list" allowBlank="1" showInputMessage="1" showErrorMessage="1" sqref="L224">
      <formula1>Likert_Labels</formula1>
    </dataValidation>
    <dataValidation type="list" allowBlank="1" showInputMessage="1" showErrorMessage="1" sqref="M224">
      <formula1>Likert_Labels</formula1>
    </dataValidation>
    <dataValidation type="list" allowBlank="1" showInputMessage="1" showErrorMessage="1" sqref="N224">
      <formula1>Likert_Labels</formula1>
    </dataValidation>
    <dataValidation type="list" allowBlank="1" showInputMessage="1" showErrorMessage="1" sqref="O224">
      <formula1>Likert_Labels</formula1>
    </dataValidation>
    <dataValidation type="list" allowBlank="1" showInputMessage="1" showErrorMessage="1" sqref="P224">
      <formula1>Likert_Labels</formula1>
    </dataValidation>
    <dataValidation type="list" allowBlank="1" showInputMessage="1" showErrorMessage="1" sqref="Q224">
      <formula1>Likert_Labels</formula1>
    </dataValidation>
    <dataValidation type="list" allowBlank="1" showInputMessage="1" showErrorMessage="1" sqref="R224">
      <formula1>Likert_Labels</formula1>
    </dataValidation>
    <dataValidation type="list" allowBlank="1" showInputMessage="1" showErrorMessage="1" sqref="C225">
      <formula1>Contexts</formula1>
    </dataValidation>
    <dataValidation type="list" allowBlank="1" showInputMessage="1" showErrorMessage="1" sqref="G225">
      <formula1>Likert_Labels</formula1>
    </dataValidation>
    <dataValidation type="list" allowBlank="1" showInputMessage="1" showErrorMessage="1" sqref="H225">
      <formula1>Likert_Labels</formula1>
    </dataValidation>
    <dataValidation type="list" allowBlank="1" showInputMessage="1" showErrorMessage="1" sqref="I225">
      <formula1>Likert_Labels</formula1>
    </dataValidation>
    <dataValidation type="list" allowBlank="1" showInputMessage="1" showErrorMessage="1" sqref="J225">
      <formula1>Likert_Labels</formula1>
    </dataValidation>
    <dataValidation type="list" allowBlank="1" showInputMessage="1" showErrorMessage="1" sqref="K225">
      <formula1>Likert_Labels</formula1>
    </dataValidation>
    <dataValidation type="list" allowBlank="1" showInputMessage="1" showErrorMessage="1" sqref="L225">
      <formula1>Likert_Labels</formula1>
    </dataValidation>
    <dataValidation type="list" allowBlank="1" showInputMessage="1" showErrorMessage="1" sqref="M225">
      <formula1>Likert_Labels</formula1>
    </dataValidation>
    <dataValidation type="list" allowBlank="1" showInputMessage="1" showErrorMessage="1" sqref="N225">
      <formula1>Likert_Labels</formula1>
    </dataValidation>
    <dataValidation type="list" allowBlank="1" showInputMessage="1" showErrorMessage="1" sqref="O225">
      <formula1>Likert_Labels</formula1>
    </dataValidation>
    <dataValidation type="list" allowBlank="1" showInputMessage="1" showErrorMessage="1" sqref="P225">
      <formula1>Likert_Labels</formula1>
    </dataValidation>
    <dataValidation type="list" allowBlank="1" showInputMessage="1" showErrorMessage="1" sqref="Q225">
      <formula1>Likert_Labels</formula1>
    </dataValidation>
    <dataValidation type="list" allowBlank="1" showInputMessage="1" showErrorMessage="1" sqref="R225">
      <formula1>Likert_Labels</formula1>
    </dataValidation>
    <dataValidation type="list" allowBlank="1" showInputMessage="1" showErrorMessage="1" sqref="C226">
      <formula1>Contexts</formula1>
    </dataValidation>
    <dataValidation type="list" allowBlank="1" showInputMessage="1" showErrorMessage="1" sqref="G226">
      <formula1>Likert_Labels</formula1>
    </dataValidation>
    <dataValidation type="list" allowBlank="1" showInputMessage="1" showErrorMessage="1" sqref="H226">
      <formula1>Likert_Labels</formula1>
    </dataValidation>
    <dataValidation type="list" allowBlank="1" showInputMessage="1" showErrorMessage="1" sqref="I226">
      <formula1>Likert_Labels</formula1>
    </dataValidation>
    <dataValidation type="list" allowBlank="1" showInputMessage="1" showErrorMessage="1" sqref="J226">
      <formula1>Likert_Labels</formula1>
    </dataValidation>
    <dataValidation type="list" allowBlank="1" showInputMessage="1" showErrorMessage="1" sqref="K226">
      <formula1>Likert_Labels</formula1>
    </dataValidation>
    <dataValidation type="list" allowBlank="1" showInputMessage="1" showErrorMessage="1" sqref="L226">
      <formula1>Likert_Labels</formula1>
    </dataValidation>
    <dataValidation type="list" allowBlank="1" showInputMessage="1" showErrorMessage="1" sqref="M226">
      <formula1>Likert_Labels</formula1>
    </dataValidation>
    <dataValidation type="list" allowBlank="1" showInputMessage="1" showErrorMessage="1" sqref="N226">
      <formula1>Likert_Labels</formula1>
    </dataValidation>
    <dataValidation type="list" allowBlank="1" showInputMessage="1" showErrorMessage="1" sqref="O226">
      <formula1>Likert_Labels</formula1>
    </dataValidation>
    <dataValidation type="list" allowBlank="1" showInputMessage="1" showErrorMessage="1" sqref="P226">
      <formula1>Likert_Labels</formula1>
    </dataValidation>
    <dataValidation type="list" allowBlank="1" showInputMessage="1" showErrorMessage="1" sqref="Q226">
      <formula1>Likert_Labels</formula1>
    </dataValidation>
    <dataValidation type="list" allowBlank="1" showInputMessage="1" showErrorMessage="1" sqref="R226">
      <formula1>Likert_Labels</formula1>
    </dataValidation>
    <dataValidation type="list" allowBlank="1" showInputMessage="1" showErrorMessage="1" sqref="C227">
      <formula1>Contexts</formula1>
    </dataValidation>
    <dataValidation type="list" allowBlank="1" showInputMessage="1" showErrorMessage="1" sqref="G227">
      <formula1>Likert_Labels</formula1>
    </dataValidation>
    <dataValidation type="list" allowBlank="1" showInputMessage="1" showErrorMessage="1" sqref="H227">
      <formula1>Likert_Labels</formula1>
    </dataValidation>
    <dataValidation type="list" allowBlank="1" showInputMessage="1" showErrorMessage="1" sqref="I227">
      <formula1>Likert_Labels</formula1>
    </dataValidation>
    <dataValidation type="list" allowBlank="1" showInputMessage="1" showErrorMessage="1" sqref="J227">
      <formula1>Likert_Labels</formula1>
    </dataValidation>
    <dataValidation type="list" allowBlank="1" showInputMessage="1" showErrorMessage="1" sqref="K227">
      <formula1>Likert_Labels</formula1>
    </dataValidation>
    <dataValidation type="list" allowBlank="1" showInputMessage="1" showErrorMessage="1" sqref="L227">
      <formula1>Likert_Labels</formula1>
    </dataValidation>
    <dataValidation type="list" allowBlank="1" showInputMessage="1" showErrorMessage="1" sqref="M227">
      <formula1>Likert_Labels</formula1>
    </dataValidation>
    <dataValidation type="list" allowBlank="1" showInputMessage="1" showErrorMessage="1" sqref="N227">
      <formula1>Likert_Labels</formula1>
    </dataValidation>
    <dataValidation type="list" allowBlank="1" showInputMessage="1" showErrorMessage="1" sqref="O227">
      <formula1>Likert_Labels</formula1>
    </dataValidation>
    <dataValidation type="list" allowBlank="1" showInputMessage="1" showErrorMessage="1" sqref="P227">
      <formula1>Likert_Labels</formula1>
    </dataValidation>
    <dataValidation type="list" allowBlank="1" showInputMessage="1" showErrorMessage="1" sqref="Q227">
      <formula1>Likert_Labels</formula1>
    </dataValidation>
    <dataValidation type="list" allowBlank="1" showInputMessage="1" showErrorMessage="1" sqref="R227">
      <formula1>Likert_Labels</formula1>
    </dataValidation>
    <dataValidation type="list" allowBlank="1" showInputMessage="1" showErrorMessage="1" sqref="C228">
      <formula1>Contexts</formula1>
    </dataValidation>
    <dataValidation type="list" allowBlank="1" showInputMessage="1" showErrorMessage="1" sqref="G228">
      <formula1>Likert_Labels</formula1>
    </dataValidation>
    <dataValidation type="list" allowBlank="1" showInputMessage="1" showErrorMessage="1" sqref="H228">
      <formula1>Likert_Labels</formula1>
    </dataValidation>
    <dataValidation type="list" allowBlank="1" showInputMessage="1" showErrorMessage="1" sqref="I228">
      <formula1>Likert_Labels</formula1>
    </dataValidation>
    <dataValidation type="list" allowBlank="1" showInputMessage="1" showErrorMessage="1" sqref="J228">
      <formula1>Likert_Labels</formula1>
    </dataValidation>
    <dataValidation type="list" allowBlank="1" showInputMessage="1" showErrorMessage="1" sqref="K228">
      <formula1>Likert_Labels</formula1>
    </dataValidation>
    <dataValidation type="list" allowBlank="1" showInputMessage="1" showErrorMessage="1" sqref="L228">
      <formula1>Likert_Labels</formula1>
    </dataValidation>
    <dataValidation type="list" allowBlank="1" showInputMessage="1" showErrorMessage="1" sqref="M228">
      <formula1>Likert_Labels</formula1>
    </dataValidation>
    <dataValidation type="list" allowBlank="1" showInputMessage="1" showErrorMessage="1" sqref="N228">
      <formula1>Likert_Labels</formula1>
    </dataValidation>
    <dataValidation type="list" allowBlank="1" showInputMessage="1" showErrorMessage="1" sqref="O228">
      <formula1>Likert_Labels</formula1>
    </dataValidation>
    <dataValidation type="list" allowBlank="1" showInputMessage="1" showErrorMessage="1" sqref="P228">
      <formula1>Likert_Labels</formula1>
    </dataValidation>
    <dataValidation type="list" allowBlank="1" showInputMessage="1" showErrorMessage="1" sqref="Q228">
      <formula1>Likert_Labels</formula1>
    </dataValidation>
    <dataValidation type="list" allowBlank="1" showInputMessage="1" showErrorMessage="1" sqref="R228">
      <formula1>Likert_Labels</formula1>
    </dataValidation>
    <dataValidation type="list" allowBlank="1" showInputMessage="1" showErrorMessage="1" sqref="C229">
      <formula1>Contexts</formula1>
    </dataValidation>
    <dataValidation type="list" allowBlank="1" showInputMessage="1" showErrorMessage="1" sqref="G229">
      <formula1>Likert_Labels</formula1>
    </dataValidation>
    <dataValidation type="list" allowBlank="1" showInputMessage="1" showErrorMessage="1" sqref="H229">
      <formula1>Likert_Labels</formula1>
    </dataValidation>
    <dataValidation type="list" allowBlank="1" showInputMessage="1" showErrorMessage="1" sqref="I229">
      <formula1>Likert_Labels</formula1>
    </dataValidation>
    <dataValidation type="list" allowBlank="1" showInputMessage="1" showErrorMessage="1" sqref="J229">
      <formula1>Likert_Labels</formula1>
    </dataValidation>
    <dataValidation type="list" allowBlank="1" showInputMessage="1" showErrorMessage="1" sqref="K229">
      <formula1>Likert_Labels</formula1>
    </dataValidation>
    <dataValidation type="list" allowBlank="1" showInputMessage="1" showErrorMessage="1" sqref="L229">
      <formula1>Likert_Labels</formula1>
    </dataValidation>
    <dataValidation type="list" allowBlank="1" showInputMessage="1" showErrorMessage="1" sqref="M229">
      <formula1>Likert_Labels</formula1>
    </dataValidation>
    <dataValidation type="list" allowBlank="1" showInputMessage="1" showErrorMessage="1" sqref="N229">
      <formula1>Likert_Labels</formula1>
    </dataValidation>
    <dataValidation type="list" allowBlank="1" showInputMessage="1" showErrorMessage="1" sqref="O229">
      <formula1>Likert_Labels</formula1>
    </dataValidation>
    <dataValidation type="list" allowBlank="1" showInputMessage="1" showErrorMessage="1" sqref="P229">
      <formula1>Likert_Labels</formula1>
    </dataValidation>
    <dataValidation type="list" allowBlank="1" showInputMessage="1" showErrorMessage="1" sqref="Q229">
      <formula1>Likert_Labels</formula1>
    </dataValidation>
    <dataValidation type="list" allowBlank="1" showInputMessage="1" showErrorMessage="1" sqref="R229">
      <formula1>Likert_Labels</formula1>
    </dataValidation>
    <dataValidation type="list" allowBlank="1" showInputMessage="1" showErrorMessage="1" sqref="C230">
      <formula1>Contexts</formula1>
    </dataValidation>
    <dataValidation type="list" allowBlank="1" showInputMessage="1" showErrorMessage="1" sqref="G230">
      <formula1>Likert_Labels</formula1>
    </dataValidation>
    <dataValidation type="list" allowBlank="1" showInputMessage="1" showErrorMessage="1" sqref="H230">
      <formula1>Likert_Labels</formula1>
    </dataValidation>
    <dataValidation type="list" allowBlank="1" showInputMessage="1" showErrorMessage="1" sqref="I230">
      <formula1>Likert_Labels</formula1>
    </dataValidation>
    <dataValidation type="list" allowBlank="1" showInputMessage="1" showErrorMessage="1" sqref="J230">
      <formula1>Likert_Labels</formula1>
    </dataValidation>
    <dataValidation type="list" allowBlank="1" showInputMessage="1" showErrorMessage="1" sqref="K230">
      <formula1>Likert_Labels</formula1>
    </dataValidation>
    <dataValidation type="list" allowBlank="1" showInputMessage="1" showErrorMessage="1" sqref="L230">
      <formula1>Likert_Labels</formula1>
    </dataValidation>
    <dataValidation type="list" allowBlank="1" showInputMessage="1" showErrorMessage="1" sqref="M230">
      <formula1>Likert_Labels</formula1>
    </dataValidation>
    <dataValidation type="list" allowBlank="1" showInputMessage="1" showErrorMessage="1" sqref="N230">
      <formula1>Likert_Labels</formula1>
    </dataValidation>
    <dataValidation type="list" allowBlank="1" showInputMessage="1" showErrorMessage="1" sqref="O230">
      <formula1>Likert_Labels</formula1>
    </dataValidation>
    <dataValidation type="list" allowBlank="1" showInputMessage="1" showErrorMessage="1" sqref="P230">
      <formula1>Likert_Labels</formula1>
    </dataValidation>
    <dataValidation type="list" allowBlank="1" showInputMessage="1" showErrorMessage="1" sqref="Q230">
      <formula1>Likert_Labels</formula1>
    </dataValidation>
    <dataValidation type="list" allowBlank="1" showInputMessage="1" showErrorMessage="1" sqref="R230">
      <formula1>Likert_Labels</formula1>
    </dataValidation>
    <dataValidation type="list" allowBlank="1" showInputMessage="1" showErrorMessage="1" sqref="C231">
      <formula1>Contexts</formula1>
    </dataValidation>
    <dataValidation type="list" allowBlank="1" showInputMessage="1" showErrorMessage="1" sqref="G231">
      <formula1>Likert_Labels</formula1>
    </dataValidation>
    <dataValidation type="list" allowBlank="1" showInputMessage="1" showErrorMessage="1" sqref="H231">
      <formula1>Likert_Labels</formula1>
    </dataValidation>
    <dataValidation type="list" allowBlank="1" showInputMessage="1" showErrorMessage="1" sqref="I231">
      <formula1>Likert_Labels</formula1>
    </dataValidation>
    <dataValidation type="list" allowBlank="1" showInputMessage="1" showErrorMessage="1" sqref="J231">
      <formula1>Likert_Labels</formula1>
    </dataValidation>
    <dataValidation type="list" allowBlank="1" showInputMessage="1" showErrorMessage="1" sqref="K231">
      <formula1>Likert_Labels</formula1>
    </dataValidation>
    <dataValidation type="list" allowBlank="1" showInputMessage="1" showErrorMessage="1" sqref="L231">
      <formula1>Likert_Labels</formula1>
    </dataValidation>
    <dataValidation type="list" allowBlank="1" showInputMessage="1" showErrorMessage="1" sqref="M231">
      <formula1>Likert_Labels</formula1>
    </dataValidation>
    <dataValidation type="list" allowBlank="1" showInputMessage="1" showErrorMessage="1" sqref="N231">
      <formula1>Likert_Labels</formula1>
    </dataValidation>
    <dataValidation type="list" allowBlank="1" showInputMessage="1" showErrorMessage="1" sqref="O231">
      <formula1>Likert_Labels</formula1>
    </dataValidation>
    <dataValidation type="list" allowBlank="1" showInputMessage="1" showErrorMessage="1" sqref="P231">
      <formula1>Likert_Labels</formula1>
    </dataValidation>
    <dataValidation type="list" allowBlank="1" showInputMessage="1" showErrorMessage="1" sqref="Q231">
      <formula1>Likert_Labels</formula1>
    </dataValidation>
    <dataValidation type="list" allowBlank="1" showInputMessage="1" showErrorMessage="1" sqref="R231">
      <formula1>Likert_Labels</formula1>
    </dataValidation>
    <dataValidation type="list" allowBlank="1" showInputMessage="1" showErrorMessage="1" sqref="C232">
      <formula1>Contexts</formula1>
    </dataValidation>
    <dataValidation type="list" allowBlank="1" showInputMessage="1" showErrorMessage="1" sqref="G232">
      <formula1>Likert_Labels</formula1>
    </dataValidation>
    <dataValidation type="list" allowBlank="1" showInputMessage="1" showErrorMessage="1" sqref="H232">
      <formula1>Likert_Labels</formula1>
    </dataValidation>
    <dataValidation type="list" allowBlank="1" showInputMessage="1" showErrorMessage="1" sqref="I232">
      <formula1>Likert_Labels</formula1>
    </dataValidation>
    <dataValidation type="list" allowBlank="1" showInputMessage="1" showErrorMessage="1" sqref="J232">
      <formula1>Likert_Labels</formula1>
    </dataValidation>
    <dataValidation type="list" allowBlank="1" showInputMessage="1" showErrorMessage="1" sqref="K232">
      <formula1>Likert_Labels</formula1>
    </dataValidation>
    <dataValidation type="list" allowBlank="1" showInputMessage="1" showErrorMessage="1" sqref="L232">
      <formula1>Likert_Labels</formula1>
    </dataValidation>
    <dataValidation type="list" allowBlank="1" showInputMessage="1" showErrorMessage="1" sqref="M232">
      <formula1>Likert_Labels</formula1>
    </dataValidation>
    <dataValidation type="list" allowBlank="1" showInputMessage="1" showErrorMessage="1" sqref="N232">
      <formula1>Likert_Labels</formula1>
    </dataValidation>
    <dataValidation type="list" allowBlank="1" showInputMessage="1" showErrorMessage="1" sqref="O232">
      <formula1>Likert_Labels</formula1>
    </dataValidation>
    <dataValidation type="list" allowBlank="1" showInputMessage="1" showErrorMessage="1" sqref="P232">
      <formula1>Likert_Labels</formula1>
    </dataValidation>
    <dataValidation type="list" allowBlank="1" showInputMessage="1" showErrorMessage="1" sqref="Q232">
      <formula1>Likert_Labels</formula1>
    </dataValidation>
    <dataValidation type="list" allowBlank="1" showInputMessage="1" showErrorMessage="1" sqref="R232">
      <formula1>Likert_Labels</formula1>
    </dataValidation>
    <dataValidation type="list" allowBlank="1" showInputMessage="1" showErrorMessage="1" sqref="C233">
      <formula1>Contexts</formula1>
    </dataValidation>
    <dataValidation type="list" allowBlank="1" showInputMessage="1" showErrorMessage="1" sqref="G233">
      <formula1>Likert_Labels</formula1>
    </dataValidation>
    <dataValidation type="list" allowBlank="1" showInputMessage="1" showErrorMessage="1" sqref="H233">
      <formula1>Likert_Labels</formula1>
    </dataValidation>
    <dataValidation type="list" allowBlank="1" showInputMessage="1" showErrorMessage="1" sqref="I233">
      <formula1>Likert_Labels</formula1>
    </dataValidation>
    <dataValidation type="list" allowBlank="1" showInputMessage="1" showErrorMessage="1" sqref="J233">
      <formula1>Likert_Labels</formula1>
    </dataValidation>
    <dataValidation type="list" allowBlank="1" showInputMessage="1" showErrorMessage="1" sqref="K233">
      <formula1>Likert_Labels</formula1>
    </dataValidation>
    <dataValidation type="list" allowBlank="1" showInputMessage="1" showErrorMessage="1" sqref="L233">
      <formula1>Likert_Labels</formula1>
    </dataValidation>
    <dataValidation type="list" allowBlank="1" showInputMessage="1" showErrorMessage="1" sqref="M233">
      <formula1>Likert_Labels</formula1>
    </dataValidation>
    <dataValidation type="list" allowBlank="1" showInputMessage="1" showErrorMessage="1" sqref="N233">
      <formula1>Likert_Labels</formula1>
    </dataValidation>
    <dataValidation type="list" allowBlank="1" showInputMessage="1" showErrorMessage="1" sqref="O233">
      <formula1>Likert_Labels</formula1>
    </dataValidation>
    <dataValidation type="list" allowBlank="1" showInputMessage="1" showErrorMessage="1" sqref="P233">
      <formula1>Likert_Labels</formula1>
    </dataValidation>
    <dataValidation type="list" allowBlank="1" showInputMessage="1" showErrorMessage="1" sqref="Q233">
      <formula1>Likert_Labels</formula1>
    </dataValidation>
    <dataValidation type="list" allowBlank="1" showInputMessage="1" showErrorMessage="1" sqref="R233">
      <formula1>Likert_Labels</formula1>
    </dataValidation>
    <dataValidation type="list" allowBlank="1" showInputMessage="1" showErrorMessage="1" sqref="C234">
      <formula1>Contexts</formula1>
    </dataValidation>
    <dataValidation type="list" allowBlank="1" showInputMessage="1" showErrorMessage="1" sqref="G234">
      <formula1>Likert_Labels</formula1>
    </dataValidation>
    <dataValidation type="list" allowBlank="1" showInputMessage="1" showErrorMessage="1" sqref="H234">
      <formula1>Likert_Labels</formula1>
    </dataValidation>
    <dataValidation type="list" allowBlank="1" showInputMessage="1" showErrorMessage="1" sqref="I234">
      <formula1>Likert_Labels</formula1>
    </dataValidation>
    <dataValidation type="list" allowBlank="1" showInputMessage="1" showErrorMessage="1" sqref="J234">
      <formula1>Likert_Labels</formula1>
    </dataValidation>
    <dataValidation type="list" allowBlank="1" showInputMessage="1" showErrorMessage="1" sqref="K234">
      <formula1>Likert_Labels</formula1>
    </dataValidation>
    <dataValidation type="list" allowBlank="1" showInputMessage="1" showErrorMessage="1" sqref="L234">
      <formula1>Likert_Labels</formula1>
    </dataValidation>
    <dataValidation type="list" allowBlank="1" showInputMessage="1" showErrorMessage="1" sqref="M234">
      <formula1>Likert_Labels</formula1>
    </dataValidation>
    <dataValidation type="list" allowBlank="1" showInputMessage="1" showErrorMessage="1" sqref="N234">
      <formula1>Likert_Labels</formula1>
    </dataValidation>
    <dataValidation type="list" allowBlank="1" showInputMessage="1" showErrorMessage="1" sqref="O234">
      <formula1>Likert_Labels</formula1>
    </dataValidation>
    <dataValidation type="list" allowBlank="1" showInputMessage="1" showErrorMessage="1" sqref="P234">
      <formula1>Likert_Labels</formula1>
    </dataValidation>
    <dataValidation type="list" allowBlank="1" showInputMessage="1" showErrorMessage="1" sqref="Q234">
      <formula1>Likert_Labels</formula1>
    </dataValidation>
    <dataValidation type="list" allowBlank="1" showInputMessage="1" showErrorMessage="1" sqref="R234">
      <formula1>Likert_Labels</formula1>
    </dataValidation>
    <dataValidation type="list" allowBlank="1" showInputMessage="1" showErrorMessage="1" sqref="C235">
      <formula1>Contexts</formula1>
    </dataValidation>
    <dataValidation type="list" allowBlank="1" showInputMessage="1" showErrorMessage="1" sqref="G235">
      <formula1>Likert_Labels</formula1>
    </dataValidation>
    <dataValidation type="list" allowBlank="1" showInputMessage="1" showErrorMessage="1" sqref="H235">
      <formula1>Likert_Labels</formula1>
    </dataValidation>
    <dataValidation type="list" allowBlank="1" showInputMessage="1" showErrorMessage="1" sqref="I235">
      <formula1>Likert_Labels</formula1>
    </dataValidation>
    <dataValidation type="list" allowBlank="1" showInputMessage="1" showErrorMessage="1" sqref="J235">
      <formula1>Likert_Labels</formula1>
    </dataValidation>
    <dataValidation type="list" allowBlank="1" showInputMessage="1" showErrorMessage="1" sqref="K235">
      <formula1>Likert_Labels</formula1>
    </dataValidation>
    <dataValidation type="list" allowBlank="1" showInputMessage="1" showErrorMessage="1" sqref="L235">
      <formula1>Likert_Labels</formula1>
    </dataValidation>
    <dataValidation type="list" allowBlank="1" showInputMessage="1" showErrorMessage="1" sqref="M235">
      <formula1>Likert_Labels</formula1>
    </dataValidation>
    <dataValidation type="list" allowBlank="1" showInputMessage="1" showErrorMessage="1" sqref="N235">
      <formula1>Likert_Labels</formula1>
    </dataValidation>
    <dataValidation type="list" allowBlank="1" showInputMessage="1" showErrorMessage="1" sqref="O235">
      <formula1>Likert_Labels</formula1>
    </dataValidation>
    <dataValidation type="list" allowBlank="1" showInputMessage="1" showErrorMessage="1" sqref="P235">
      <formula1>Likert_Labels</formula1>
    </dataValidation>
    <dataValidation type="list" allowBlank="1" showInputMessage="1" showErrorMessage="1" sqref="Q235">
      <formula1>Likert_Labels</formula1>
    </dataValidation>
    <dataValidation type="list" allowBlank="1" showInputMessage="1" showErrorMessage="1" sqref="R235">
      <formula1>Likert_Labels</formula1>
    </dataValidation>
    <dataValidation type="list" allowBlank="1" showInputMessage="1" showErrorMessage="1" sqref="C236">
      <formula1>Contexts</formula1>
    </dataValidation>
    <dataValidation type="list" allowBlank="1" showInputMessage="1" showErrorMessage="1" sqref="G236">
      <formula1>Likert_Labels</formula1>
    </dataValidation>
    <dataValidation type="list" allowBlank="1" showInputMessage="1" showErrorMessage="1" sqref="H236">
      <formula1>Likert_Labels</formula1>
    </dataValidation>
    <dataValidation type="list" allowBlank="1" showInputMessage="1" showErrorMessage="1" sqref="I236">
      <formula1>Likert_Labels</formula1>
    </dataValidation>
    <dataValidation type="list" allowBlank="1" showInputMessage="1" showErrorMessage="1" sqref="J236">
      <formula1>Likert_Labels</formula1>
    </dataValidation>
    <dataValidation type="list" allowBlank="1" showInputMessage="1" showErrorMessage="1" sqref="K236">
      <formula1>Likert_Labels</formula1>
    </dataValidation>
    <dataValidation type="list" allowBlank="1" showInputMessage="1" showErrorMessage="1" sqref="L236">
      <formula1>Likert_Labels</formula1>
    </dataValidation>
    <dataValidation type="list" allowBlank="1" showInputMessage="1" showErrorMessage="1" sqref="M236">
      <formula1>Likert_Labels</formula1>
    </dataValidation>
    <dataValidation type="list" allowBlank="1" showInputMessage="1" showErrorMessage="1" sqref="N236">
      <formula1>Likert_Labels</formula1>
    </dataValidation>
    <dataValidation type="list" allowBlank="1" showInputMessage="1" showErrorMessage="1" sqref="O236">
      <formula1>Likert_Labels</formula1>
    </dataValidation>
    <dataValidation type="list" allowBlank="1" showInputMessage="1" showErrorMessage="1" sqref="P236">
      <formula1>Likert_Labels</formula1>
    </dataValidation>
    <dataValidation type="list" allowBlank="1" showInputMessage="1" showErrorMessage="1" sqref="Q236">
      <formula1>Likert_Labels</formula1>
    </dataValidation>
    <dataValidation type="list" allowBlank="1" showInputMessage="1" showErrorMessage="1" sqref="R236">
      <formula1>Likert_Labels</formula1>
    </dataValidation>
    <dataValidation type="list" allowBlank="1" showInputMessage="1" showErrorMessage="1" sqref="C237">
      <formula1>Contexts</formula1>
    </dataValidation>
    <dataValidation type="list" allowBlank="1" showInputMessage="1" showErrorMessage="1" sqref="G237">
      <formula1>Likert_Labels</formula1>
    </dataValidation>
    <dataValidation type="list" allowBlank="1" showInputMessage="1" showErrorMessage="1" sqref="H237">
      <formula1>Likert_Labels</formula1>
    </dataValidation>
    <dataValidation type="list" allowBlank="1" showInputMessage="1" showErrorMessage="1" sqref="I237">
      <formula1>Likert_Labels</formula1>
    </dataValidation>
    <dataValidation type="list" allowBlank="1" showInputMessage="1" showErrorMessage="1" sqref="J237">
      <formula1>Likert_Labels</formula1>
    </dataValidation>
    <dataValidation type="list" allowBlank="1" showInputMessage="1" showErrorMessage="1" sqref="K237">
      <formula1>Likert_Labels</formula1>
    </dataValidation>
    <dataValidation type="list" allowBlank="1" showInputMessage="1" showErrorMessage="1" sqref="L237">
      <formula1>Likert_Labels</formula1>
    </dataValidation>
    <dataValidation type="list" allowBlank="1" showInputMessage="1" showErrorMessage="1" sqref="M237">
      <formula1>Likert_Labels</formula1>
    </dataValidation>
    <dataValidation type="list" allowBlank="1" showInputMessage="1" showErrorMessage="1" sqref="N237">
      <formula1>Likert_Labels</formula1>
    </dataValidation>
    <dataValidation type="list" allowBlank="1" showInputMessage="1" showErrorMessage="1" sqref="O237">
      <formula1>Likert_Labels</formula1>
    </dataValidation>
    <dataValidation type="list" allowBlank="1" showInputMessage="1" showErrorMessage="1" sqref="P237">
      <formula1>Likert_Labels</formula1>
    </dataValidation>
    <dataValidation type="list" allowBlank="1" showInputMessage="1" showErrorMessage="1" sqref="Q237">
      <formula1>Likert_Labels</formula1>
    </dataValidation>
    <dataValidation type="list" allowBlank="1" showInputMessage="1" showErrorMessage="1" sqref="R237">
      <formula1>Likert_Labels</formula1>
    </dataValidation>
    <dataValidation type="list" allowBlank="1" showInputMessage="1" showErrorMessage="1" sqref="C238">
      <formula1>Contexts</formula1>
    </dataValidation>
    <dataValidation type="list" allowBlank="1" showInputMessage="1" showErrorMessage="1" sqref="G238">
      <formula1>Likert_Labels</formula1>
    </dataValidation>
    <dataValidation type="list" allowBlank="1" showInputMessage="1" showErrorMessage="1" sqref="H238">
      <formula1>Likert_Labels</formula1>
    </dataValidation>
    <dataValidation type="list" allowBlank="1" showInputMessage="1" showErrorMessage="1" sqref="I238">
      <formula1>Likert_Labels</formula1>
    </dataValidation>
    <dataValidation type="list" allowBlank="1" showInputMessage="1" showErrorMessage="1" sqref="J238">
      <formula1>Likert_Labels</formula1>
    </dataValidation>
    <dataValidation type="list" allowBlank="1" showInputMessage="1" showErrorMessage="1" sqref="K238">
      <formula1>Likert_Labels</formula1>
    </dataValidation>
    <dataValidation type="list" allowBlank="1" showInputMessage="1" showErrorMessage="1" sqref="L238">
      <formula1>Likert_Labels</formula1>
    </dataValidation>
    <dataValidation type="list" allowBlank="1" showInputMessage="1" showErrorMessage="1" sqref="M238">
      <formula1>Likert_Labels</formula1>
    </dataValidation>
    <dataValidation type="list" allowBlank="1" showInputMessage="1" showErrorMessage="1" sqref="N238">
      <formula1>Likert_Labels</formula1>
    </dataValidation>
    <dataValidation type="list" allowBlank="1" showInputMessage="1" showErrorMessage="1" sqref="O238">
      <formula1>Likert_Labels</formula1>
    </dataValidation>
    <dataValidation type="list" allowBlank="1" showInputMessage="1" showErrorMessage="1" sqref="P238">
      <formula1>Likert_Labels</formula1>
    </dataValidation>
    <dataValidation type="list" allowBlank="1" showInputMessage="1" showErrorMessage="1" sqref="Q238">
      <formula1>Likert_Labels</formula1>
    </dataValidation>
    <dataValidation type="list" allowBlank="1" showInputMessage="1" showErrorMessage="1" sqref="R238">
      <formula1>Likert_Labels</formula1>
    </dataValidation>
    <dataValidation type="list" allowBlank="1" showInputMessage="1" showErrorMessage="1" sqref="C239">
      <formula1>Contexts</formula1>
    </dataValidation>
    <dataValidation type="list" allowBlank="1" showInputMessage="1" showErrorMessage="1" sqref="G239">
      <formula1>Likert_Labels</formula1>
    </dataValidation>
    <dataValidation type="list" allowBlank="1" showInputMessage="1" showErrorMessage="1" sqref="H239">
      <formula1>Likert_Labels</formula1>
    </dataValidation>
    <dataValidation type="list" allowBlank="1" showInputMessage="1" showErrorMessage="1" sqref="I239">
      <formula1>Likert_Labels</formula1>
    </dataValidation>
    <dataValidation type="list" allowBlank="1" showInputMessage="1" showErrorMessage="1" sqref="J239">
      <formula1>Likert_Labels</formula1>
    </dataValidation>
    <dataValidation type="list" allowBlank="1" showInputMessage="1" showErrorMessage="1" sqref="K239">
      <formula1>Likert_Labels</formula1>
    </dataValidation>
    <dataValidation type="list" allowBlank="1" showInputMessage="1" showErrorMessage="1" sqref="L239">
      <formula1>Likert_Labels</formula1>
    </dataValidation>
    <dataValidation type="list" allowBlank="1" showInputMessage="1" showErrorMessage="1" sqref="M239">
      <formula1>Likert_Labels</formula1>
    </dataValidation>
    <dataValidation type="list" allowBlank="1" showInputMessage="1" showErrorMessage="1" sqref="N239">
      <formula1>Likert_Labels</formula1>
    </dataValidation>
    <dataValidation type="list" allowBlank="1" showInputMessage="1" showErrorMessage="1" sqref="O239">
      <formula1>Likert_Labels</formula1>
    </dataValidation>
    <dataValidation type="list" allowBlank="1" showInputMessage="1" showErrorMessage="1" sqref="P239">
      <formula1>Likert_Labels</formula1>
    </dataValidation>
    <dataValidation type="list" allowBlank="1" showInputMessage="1" showErrorMessage="1" sqref="Q239">
      <formula1>Likert_Labels</formula1>
    </dataValidation>
    <dataValidation type="list" allowBlank="1" showInputMessage="1" showErrorMessage="1" sqref="R239">
      <formula1>Likert_Labels</formula1>
    </dataValidation>
    <dataValidation type="list" allowBlank="1" showInputMessage="1" showErrorMessage="1" sqref="C240">
      <formula1>Contexts</formula1>
    </dataValidation>
    <dataValidation type="list" allowBlank="1" showInputMessage="1" showErrorMessage="1" sqref="G240">
      <formula1>Likert_Labels</formula1>
    </dataValidation>
    <dataValidation type="list" allowBlank="1" showInputMessage="1" showErrorMessage="1" sqref="H240">
      <formula1>Likert_Labels</formula1>
    </dataValidation>
    <dataValidation type="list" allowBlank="1" showInputMessage="1" showErrorMessage="1" sqref="I240">
      <formula1>Likert_Labels</formula1>
    </dataValidation>
    <dataValidation type="list" allowBlank="1" showInputMessage="1" showErrorMessage="1" sqref="J240">
      <formula1>Likert_Labels</formula1>
    </dataValidation>
    <dataValidation type="list" allowBlank="1" showInputMessage="1" showErrorMessage="1" sqref="K240">
      <formula1>Likert_Labels</formula1>
    </dataValidation>
    <dataValidation type="list" allowBlank="1" showInputMessage="1" showErrorMessage="1" sqref="L240">
      <formula1>Likert_Labels</formula1>
    </dataValidation>
    <dataValidation type="list" allowBlank="1" showInputMessage="1" showErrorMessage="1" sqref="M240">
      <formula1>Likert_Labels</formula1>
    </dataValidation>
    <dataValidation type="list" allowBlank="1" showInputMessage="1" showErrorMessage="1" sqref="N240">
      <formula1>Likert_Labels</formula1>
    </dataValidation>
    <dataValidation type="list" allowBlank="1" showInputMessage="1" showErrorMessage="1" sqref="O240">
      <formula1>Likert_Labels</formula1>
    </dataValidation>
    <dataValidation type="list" allowBlank="1" showInputMessage="1" showErrorMessage="1" sqref="P240">
      <formula1>Likert_Labels</formula1>
    </dataValidation>
    <dataValidation type="list" allowBlank="1" showInputMessage="1" showErrorMessage="1" sqref="Q240">
      <formula1>Likert_Labels</formula1>
    </dataValidation>
    <dataValidation type="list" allowBlank="1" showInputMessage="1" showErrorMessage="1" sqref="R240">
      <formula1>Likert_Labels</formula1>
    </dataValidation>
    <dataValidation type="list" allowBlank="1" showInputMessage="1" showErrorMessage="1" sqref="C241">
      <formula1>Contexts</formula1>
    </dataValidation>
    <dataValidation type="list" allowBlank="1" showInputMessage="1" showErrorMessage="1" sqref="G241">
      <formula1>Likert_Labels</formula1>
    </dataValidation>
    <dataValidation type="list" allowBlank="1" showInputMessage="1" showErrorMessage="1" sqref="H241">
      <formula1>Likert_Labels</formula1>
    </dataValidation>
    <dataValidation type="list" allowBlank="1" showInputMessage="1" showErrorMessage="1" sqref="I241">
      <formula1>Likert_Labels</formula1>
    </dataValidation>
    <dataValidation type="list" allowBlank="1" showInputMessage="1" showErrorMessage="1" sqref="J241">
      <formula1>Likert_Labels</formula1>
    </dataValidation>
    <dataValidation type="list" allowBlank="1" showInputMessage="1" showErrorMessage="1" sqref="K241">
      <formula1>Likert_Labels</formula1>
    </dataValidation>
    <dataValidation type="list" allowBlank="1" showInputMessage="1" showErrorMessage="1" sqref="L241">
      <formula1>Likert_Labels</formula1>
    </dataValidation>
    <dataValidation type="list" allowBlank="1" showInputMessage="1" showErrorMessage="1" sqref="M241">
      <formula1>Likert_Labels</formula1>
    </dataValidation>
    <dataValidation type="list" allowBlank="1" showInputMessage="1" showErrorMessage="1" sqref="N241">
      <formula1>Likert_Labels</formula1>
    </dataValidation>
    <dataValidation type="list" allowBlank="1" showInputMessage="1" showErrorMessage="1" sqref="O241">
      <formula1>Likert_Labels</formula1>
    </dataValidation>
    <dataValidation type="list" allowBlank="1" showInputMessage="1" showErrorMessage="1" sqref="P241">
      <formula1>Likert_Labels</formula1>
    </dataValidation>
    <dataValidation type="list" allowBlank="1" showInputMessage="1" showErrorMessage="1" sqref="Q241">
      <formula1>Likert_Labels</formula1>
    </dataValidation>
    <dataValidation type="list" allowBlank="1" showInputMessage="1" showErrorMessage="1" sqref="R241">
      <formula1>Likert_Labels</formula1>
    </dataValidation>
    <dataValidation type="list" allowBlank="1" showInputMessage="1" showErrorMessage="1" sqref="C242">
      <formula1>Contexts</formula1>
    </dataValidation>
    <dataValidation type="list" allowBlank="1" showInputMessage="1" showErrorMessage="1" sqref="G242">
      <formula1>Likert_Labels</formula1>
    </dataValidation>
    <dataValidation type="list" allowBlank="1" showInputMessage="1" showErrorMessage="1" sqref="H242">
      <formula1>Likert_Labels</formula1>
    </dataValidation>
    <dataValidation type="list" allowBlank="1" showInputMessage="1" showErrorMessage="1" sqref="I242">
      <formula1>Likert_Labels</formula1>
    </dataValidation>
    <dataValidation type="list" allowBlank="1" showInputMessage="1" showErrorMessage="1" sqref="J242">
      <formula1>Likert_Labels</formula1>
    </dataValidation>
    <dataValidation type="list" allowBlank="1" showInputMessage="1" showErrorMessage="1" sqref="K242">
      <formula1>Likert_Labels</formula1>
    </dataValidation>
    <dataValidation type="list" allowBlank="1" showInputMessage="1" showErrorMessage="1" sqref="L242">
      <formula1>Likert_Labels</formula1>
    </dataValidation>
    <dataValidation type="list" allowBlank="1" showInputMessage="1" showErrorMessage="1" sqref="M242">
      <formula1>Likert_Labels</formula1>
    </dataValidation>
    <dataValidation type="list" allowBlank="1" showInputMessage="1" showErrorMessage="1" sqref="N242">
      <formula1>Likert_Labels</formula1>
    </dataValidation>
    <dataValidation type="list" allowBlank="1" showInputMessage="1" showErrorMessage="1" sqref="O242">
      <formula1>Likert_Labels</formula1>
    </dataValidation>
    <dataValidation type="list" allowBlank="1" showInputMessage="1" showErrorMessage="1" sqref="P242">
      <formula1>Likert_Labels</formula1>
    </dataValidation>
    <dataValidation type="list" allowBlank="1" showInputMessage="1" showErrorMessage="1" sqref="Q242">
      <formula1>Likert_Labels</formula1>
    </dataValidation>
    <dataValidation type="list" allowBlank="1" showInputMessage="1" showErrorMessage="1" sqref="R242">
      <formula1>Likert_Labels</formula1>
    </dataValidation>
    <dataValidation type="list" allowBlank="1" showInputMessage="1" showErrorMessage="1" sqref="C243">
      <formula1>Contexts</formula1>
    </dataValidation>
    <dataValidation type="list" allowBlank="1" showInputMessage="1" showErrorMessage="1" sqref="G243">
      <formula1>Likert_Labels</formula1>
    </dataValidation>
    <dataValidation type="list" allowBlank="1" showInputMessage="1" showErrorMessage="1" sqref="H243">
      <formula1>Likert_Labels</formula1>
    </dataValidation>
    <dataValidation type="list" allowBlank="1" showInputMessage="1" showErrorMessage="1" sqref="I243">
      <formula1>Likert_Labels</formula1>
    </dataValidation>
    <dataValidation type="list" allowBlank="1" showInputMessage="1" showErrorMessage="1" sqref="J243">
      <formula1>Likert_Labels</formula1>
    </dataValidation>
    <dataValidation type="list" allowBlank="1" showInputMessage="1" showErrorMessage="1" sqref="K243">
      <formula1>Likert_Labels</formula1>
    </dataValidation>
    <dataValidation type="list" allowBlank="1" showInputMessage="1" showErrorMessage="1" sqref="L243">
      <formula1>Likert_Labels</formula1>
    </dataValidation>
    <dataValidation type="list" allowBlank="1" showInputMessage="1" showErrorMessage="1" sqref="M243">
      <formula1>Likert_Labels</formula1>
    </dataValidation>
    <dataValidation type="list" allowBlank="1" showInputMessage="1" showErrorMessage="1" sqref="N243">
      <formula1>Likert_Labels</formula1>
    </dataValidation>
    <dataValidation type="list" allowBlank="1" showInputMessage="1" showErrorMessage="1" sqref="O243">
      <formula1>Likert_Labels</formula1>
    </dataValidation>
    <dataValidation type="list" allowBlank="1" showInputMessage="1" showErrorMessage="1" sqref="P243">
      <formula1>Likert_Labels</formula1>
    </dataValidation>
    <dataValidation type="list" allowBlank="1" showInputMessage="1" showErrorMessage="1" sqref="Q243">
      <formula1>Likert_Labels</formula1>
    </dataValidation>
    <dataValidation type="list" allowBlank="1" showInputMessage="1" showErrorMessage="1" sqref="R243">
      <formula1>Likert_Labels</formula1>
    </dataValidation>
    <dataValidation type="list" allowBlank="1" showInputMessage="1" showErrorMessage="1" sqref="C244">
      <formula1>Contexts</formula1>
    </dataValidation>
    <dataValidation type="list" allowBlank="1" showInputMessage="1" showErrorMessage="1" sqref="G244">
      <formula1>Likert_Labels</formula1>
    </dataValidation>
    <dataValidation type="list" allowBlank="1" showInputMessage="1" showErrorMessage="1" sqref="H244">
      <formula1>Likert_Labels</formula1>
    </dataValidation>
    <dataValidation type="list" allowBlank="1" showInputMessage="1" showErrorMessage="1" sqref="I244">
      <formula1>Likert_Labels</formula1>
    </dataValidation>
    <dataValidation type="list" allowBlank="1" showInputMessage="1" showErrorMessage="1" sqref="J244">
      <formula1>Likert_Labels</formula1>
    </dataValidation>
    <dataValidation type="list" allowBlank="1" showInputMessage="1" showErrorMessage="1" sqref="K244">
      <formula1>Likert_Labels</formula1>
    </dataValidation>
    <dataValidation type="list" allowBlank="1" showInputMessage="1" showErrorMessage="1" sqref="L244">
      <formula1>Likert_Labels</formula1>
    </dataValidation>
    <dataValidation type="list" allowBlank="1" showInputMessage="1" showErrorMessage="1" sqref="M244">
      <formula1>Likert_Labels</formula1>
    </dataValidation>
    <dataValidation type="list" allowBlank="1" showInputMessage="1" showErrorMessage="1" sqref="N244">
      <formula1>Likert_Labels</formula1>
    </dataValidation>
    <dataValidation type="list" allowBlank="1" showInputMessage="1" showErrorMessage="1" sqref="O244">
      <formula1>Likert_Labels</formula1>
    </dataValidation>
    <dataValidation type="list" allowBlank="1" showInputMessage="1" showErrorMessage="1" sqref="P244">
      <formula1>Likert_Labels</formula1>
    </dataValidation>
    <dataValidation type="list" allowBlank="1" showInputMessage="1" showErrorMessage="1" sqref="Q244">
      <formula1>Likert_Labels</formula1>
    </dataValidation>
    <dataValidation type="list" allowBlank="1" showInputMessage="1" showErrorMessage="1" sqref="R244">
      <formula1>Likert_Labels</formula1>
    </dataValidation>
    <dataValidation type="list" allowBlank="1" showInputMessage="1" showErrorMessage="1" sqref="C245">
      <formula1>Contexts</formula1>
    </dataValidation>
    <dataValidation type="list" allowBlank="1" showInputMessage="1" showErrorMessage="1" sqref="G245">
      <formula1>Likert_Labels</formula1>
    </dataValidation>
    <dataValidation type="list" allowBlank="1" showInputMessage="1" showErrorMessage="1" sqref="H245">
      <formula1>Likert_Labels</formula1>
    </dataValidation>
    <dataValidation type="list" allowBlank="1" showInputMessage="1" showErrorMessage="1" sqref="I245">
      <formula1>Likert_Labels</formula1>
    </dataValidation>
    <dataValidation type="list" allowBlank="1" showInputMessage="1" showErrorMessage="1" sqref="J245">
      <formula1>Likert_Labels</formula1>
    </dataValidation>
    <dataValidation type="list" allowBlank="1" showInputMessage="1" showErrorMessage="1" sqref="K245">
      <formula1>Likert_Labels</formula1>
    </dataValidation>
    <dataValidation type="list" allowBlank="1" showInputMessage="1" showErrorMessage="1" sqref="L245">
      <formula1>Likert_Labels</formula1>
    </dataValidation>
    <dataValidation type="list" allowBlank="1" showInputMessage="1" showErrorMessage="1" sqref="M245">
      <formula1>Likert_Labels</formula1>
    </dataValidation>
    <dataValidation type="list" allowBlank="1" showInputMessage="1" showErrorMessage="1" sqref="N245">
      <formula1>Likert_Labels</formula1>
    </dataValidation>
    <dataValidation type="list" allowBlank="1" showInputMessage="1" showErrorMessage="1" sqref="O245">
      <formula1>Likert_Labels</formula1>
    </dataValidation>
    <dataValidation type="list" allowBlank="1" showInputMessage="1" showErrorMessage="1" sqref="P245">
      <formula1>Likert_Labels</formula1>
    </dataValidation>
    <dataValidation type="list" allowBlank="1" showInputMessage="1" showErrorMessage="1" sqref="Q245">
      <formula1>Likert_Labels</formula1>
    </dataValidation>
    <dataValidation type="list" allowBlank="1" showInputMessage="1" showErrorMessage="1" sqref="R245">
      <formula1>Likert_Labels</formula1>
    </dataValidation>
    <dataValidation type="list" allowBlank="1" showInputMessage="1" showErrorMessage="1" sqref="C246">
      <formula1>Contexts</formula1>
    </dataValidation>
    <dataValidation type="list" allowBlank="1" showInputMessage="1" showErrorMessage="1" sqref="G246">
      <formula1>Likert_Labels</formula1>
    </dataValidation>
    <dataValidation type="list" allowBlank="1" showInputMessage="1" showErrorMessage="1" sqref="H246">
      <formula1>Likert_Labels</formula1>
    </dataValidation>
    <dataValidation type="list" allowBlank="1" showInputMessage="1" showErrorMessage="1" sqref="I246">
      <formula1>Likert_Labels</formula1>
    </dataValidation>
    <dataValidation type="list" allowBlank="1" showInputMessage="1" showErrorMessage="1" sqref="J246">
      <formula1>Likert_Labels</formula1>
    </dataValidation>
    <dataValidation type="list" allowBlank="1" showInputMessage="1" showErrorMessage="1" sqref="K246">
      <formula1>Likert_Labels</formula1>
    </dataValidation>
    <dataValidation type="list" allowBlank="1" showInputMessage="1" showErrorMessage="1" sqref="L246">
      <formula1>Likert_Labels</formula1>
    </dataValidation>
    <dataValidation type="list" allowBlank="1" showInputMessage="1" showErrorMessage="1" sqref="M246">
      <formula1>Likert_Labels</formula1>
    </dataValidation>
    <dataValidation type="list" allowBlank="1" showInputMessage="1" showErrorMessage="1" sqref="N246">
      <formula1>Likert_Labels</formula1>
    </dataValidation>
    <dataValidation type="list" allowBlank="1" showInputMessage="1" showErrorMessage="1" sqref="O246">
      <formula1>Likert_Labels</formula1>
    </dataValidation>
    <dataValidation type="list" allowBlank="1" showInputMessage="1" showErrorMessage="1" sqref="P246">
      <formula1>Likert_Labels</formula1>
    </dataValidation>
    <dataValidation type="list" allowBlank="1" showInputMessage="1" showErrorMessage="1" sqref="Q246">
      <formula1>Likert_Labels</formula1>
    </dataValidation>
    <dataValidation type="list" allowBlank="1" showInputMessage="1" showErrorMessage="1" sqref="R246">
      <formula1>Likert_Labels</formula1>
    </dataValidation>
    <dataValidation type="list" allowBlank="1" showInputMessage="1" showErrorMessage="1" sqref="C247">
      <formula1>Contexts</formula1>
    </dataValidation>
    <dataValidation type="list" allowBlank="1" showInputMessage="1" showErrorMessage="1" sqref="G247">
      <formula1>Likert_Labels</formula1>
    </dataValidation>
    <dataValidation type="list" allowBlank="1" showInputMessage="1" showErrorMessage="1" sqref="H247">
      <formula1>Likert_Labels</formula1>
    </dataValidation>
    <dataValidation type="list" allowBlank="1" showInputMessage="1" showErrorMessage="1" sqref="I247">
      <formula1>Likert_Labels</formula1>
    </dataValidation>
    <dataValidation type="list" allowBlank="1" showInputMessage="1" showErrorMessage="1" sqref="J247">
      <formula1>Likert_Labels</formula1>
    </dataValidation>
    <dataValidation type="list" allowBlank="1" showInputMessage="1" showErrorMessage="1" sqref="K247">
      <formula1>Likert_Labels</formula1>
    </dataValidation>
    <dataValidation type="list" allowBlank="1" showInputMessage="1" showErrorMessage="1" sqref="L247">
      <formula1>Likert_Labels</formula1>
    </dataValidation>
    <dataValidation type="list" allowBlank="1" showInputMessage="1" showErrorMessage="1" sqref="M247">
      <formula1>Likert_Labels</formula1>
    </dataValidation>
    <dataValidation type="list" allowBlank="1" showInputMessage="1" showErrorMessage="1" sqref="N247">
      <formula1>Likert_Labels</formula1>
    </dataValidation>
    <dataValidation type="list" allowBlank="1" showInputMessage="1" showErrorMessage="1" sqref="O247">
      <formula1>Likert_Labels</formula1>
    </dataValidation>
    <dataValidation type="list" allowBlank="1" showInputMessage="1" showErrorMessage="1" sqref="P247">
      <formula1>Likert_Labels</formula1>
    </dataValidation>
    <dataValidation type="list" allowBlank="1" showInputMessage="1" showErrorMessage="1" sqref="Q247">
      <formula1>Likert_Labels</formula1>
    </dataValidation>
    <dataValidation type="list" allowBlank="1" showInputMessage="1" showErrorMessage="1" sqref="R247">
      <formula1>Likert_Labels</formula1>
    </dataValidation>
    <dataValidation type="list" allowBlank="1" showInputMessage="1" showErrorMessage="1" sqref="C248">
      <formula1>Contexts</formula1>
    </dataValidation>
    <dataValidation type="list" allowBlank="1" showInputMessage="1" showErrorMessage="1" sqref="G248">
      <formula1>Likert_Labels</formula1>
    </dataValidation>
    <dataValidation type="list" allowBlank="1" showInputMessage="1" showErrorMessage="1" sqref="H248">
      <formula1>Likert_Labels</formula1>
    </dataValidation>
    <dataValidation type="list" allowBlank="1" showInputMessage="1" showErrorMessage="1" sqref="I248">
      <formula1>Likert_Labels</formula1>
    </dataValidation>
    <dataValidation type="list" allowBlank="1" showInputMessage="1" showErrorMessage="1" sqref="J248">
      <formula1>Likert_Labels</formula1>
    </dataValidation>
    <dataValidation type="list" allowBlank="1" showInputMessage="1" showErrorMessage="1" sqref="K248">
      <formula1>Likert_Labels</formula1>
    </dataValidation>
    <dataValidation type="list" allowBlank="1" showInputMessage="1" showErrorMessage="1" sqref="L248">
      <formula1>Likert_Labels</formula1>
    </dataValidation>
    <dataValidation type="list" allowBlank="1" showInputMessage="1" showErrorMessage="1" sqref="M248">
      <formula1>Likert_Labels</formula1>
    </dataValidation>
    <dataValidation type="list" allowBlank="1" showInputMessage="1" showErrorMessage="1" sqref="N248">
      <formula1>Likert_Labels</formula1>
    </dataValidation>
    <dataValidation type="list" allowBlank="1" showInputMessage="1" showErrorMessage="1" sqref="O248">
      <formula1>Likert_Labels</formula1>
    </dataValidation>
    <dataValidation type="list" allowBlank="1" showInputMessage="1" showErrorMessage="1" sqref="P248">
      <formula1>Likert_Labels</formula1>
    </dataValidation>
    <dataValidation type="list" allowBlank="1" showInputMessage="1" showErrorMessage="1" sqref="Q248">
      <formula1>Likert_Labels</formula1>
    </dataValidation>
    <dataValidation type="list" allowBlank="1" showInputMessage="1" showErrorMessage="1" sqref="R248">
      <formula1>Likert_Labels</formula1>
    </dataValidation>
    <dataValidation type="list" allowBlank="1" showInputMessage="1" showErrorMessage="1" sqref="C249">
      <formula1>Contexts</formula1>
    </dataValidation>
    <dataValidation type="list" allowBlank="1" showInputMessage="1" showErrorMessage="1" sqref="G249">
      <formula1>Likert_Labels</formula1>
    </dataValidation>
    <dataValidation type="list" allowBlank="1" showInputMessage="1" showErrorMessage="1" sqref="H249">
      <formula1>Likert_Labels</formula1>
    </dataValidation>
    <dataValidation type="list" allowBlank="1" showInputMessage="1" showErrorMessage="1" sqref="I249">
      <formula1>Likert_Labels</formula1>
    </dataValidation>
    <dataValidation type="list" allowBlank="1" showInputMessage="1" showErrorMessage="1" sqref="J249">
      <formula1>Likert_Labels</formula1>
    </dataValidation>
    <dataValidation type="list" allowBlank="1" showInputMessage="1" showErrorMessage="1" sqref="K249">
      <formula1>Likert_Labels</formula1>
    </dataValidation>
    <dataValidation type="list" allowBlank="1" showInputMessage="1" showErrorMessage="1" sqref="L249">
      <formula1>Likert_Labels</formula1>
    </dataValidation>
    <dataValidation type="list" allowBlank="1" showInputMessage="1" showErrorMessage="1" sqref="M249">
      <formula1>Likert_Labels</formula1>
    </dataValidation>
    <dataValidation type="list" allowBlank="1" showInputMessage="1" showErrorMessage="1" sqref="N249">
      <formula1>Likert_Labels</formula1>
    </dataValidation>
    <dataValidation type="list" allowBlank="1" showInputMessage="1" showErrorMessage="1" sqref="O249">
      <formula1>Likert_Labels</formula1>
    </dataValidation>
    <dataValidation type="list" allowBlank="1" showInputMessage="1" showErrorMessage="1" sqref="P249">
      <formula1>Likert_Labels</formula1>
    </dataValidation>
    <dataValidation type="list" allowBlank="1" showInputMessage="1" showErrorMessage="1" sqref="Q249">
      <formula1>Likert_Labels</formula1>
    </dataValidation>
    <dataValidation type="list" allowBlank="1" showInputMessage="1" showErrorMessage="1" sqref="R249">
      <formula1>Likert_Labels</formula1>
    </dataValidation>
    <dataValidation type="list" allowBlank="1" showInputMessage="1" showErrorMessage="1" sqref="C250">
      <formula1>Contexts</formula1>
    </dataValidation>
    <dataValidation type="list" allowBlank="1" showInputMessage="1" showErrorMessage="1" sqref="G250">
      <formula1>Likert_Labels</formula1>
    </dataValidation>
    <dataValidation type="list" allowBlank="1" showInputMessage="1" showErrorMessage="1" sqref="H250">
      <formula1>Likert_Labels</formula1>
    </dataValidation>
    <dataValidation type="list" allowBlank="1" showInputMessage="1" showErrorMessage="1" sqref="I250">
      <formula1>Likert_Labels</formula1>
    </dataValidation>
    <dataValidation type="list" allowBlank="1" showInputMessage="1" showErrorMessage="1" sqref="J250">
      <formula1>Likert_Labels</formula1>
    </dataValidation>
    <dataValidation type="list" allowBlank="1" showInputMessage="1" showErrorMessage="1" sqref="K250">
      <formula1>Likert_Labels</formula1>
    </dataValidation>
    <dataValidation type="list" allowBlank="1" showInputMessage="1" showErrorMessage="1" sqref="L250">
      <formula1>Likert_Labels</formula1>
    </dataValidation>
    <dataValidation type="list" allowBlank="1" showInputMessage="1" showErrorMessage="1" sqref="M250">
      <formula1>Likert_Labels</formula1>
    </dataValidation>
    <dataValidation type="list" allowBlank="1" showInputMessage="1" showErrorMessage="1" sqref="N250">
      <formula1>Likert_Labels</formula1>
    </dataValidation>
    <dataValidation type="list" allowBlank="1" showInputMessage="1" showErrorMessage="1" sqref="O250">
      <formula1>Likert_Labels</formula1>
    </dataValidation>
    <dataValidation type="list" allowBlank="1" showInputMessage="1" showErrorMessage="1" sqref="P250">
      <formula1>Likert_Labels</formula1>
    </dataValidation>
    <dataValidation type="list" allowBlank="1" showInputMessage="1" showErrorMessage="1" sqref="Q250">
      <formula1>Likert_Labels</formula1>
    </dataValidation>
    <dataValidation type="list" allowBlank="1" showInputMessage="1" showErrorMessage="1" sqref="R250">
      <formula1>Likert_Labels</formula1>
    </dataValidation>
    <dataValidation type="list" allowBlank="1" showInputMessage="1" showErrorMessage="1" sqref="C251">
      <formula1>Contexts</formula1>
    </dataValidation>
    <dataValidation type="list" allowBlank="1" showInputMessage="1" showErrorMessage="1" sqref="G251">
      <formula1>Likert_Labels</formula1>
    </dataValidation>
    <dataValidation type="list" allowBlank="1" showInputMessage="1" showErrorMessage="1" sqref="H251">
      <formula1>Likert_Labels</formula1>
    </dataValidation>
    <dataValidation type="list" allowBlank="1" showInputMessage="1" showErrorMessage="1" sqref="I251">
      <formula1>Likert_Labels</formula1>
    </dataValidation>
    <dataValidation type="list" allowBlank="1" showInputMessage="1" showErrorMessage="1" sqref="J251">
      <formula1>Likert_Labels</formula1>
    </dataValidation>
    <dataValidation type="list" allowBlank="1" showInputMessage="1" showErrorMessage="1" sqref="K251">
      <formula1>Likert_Labels</formula1>
    </dataValidation>
    <dataValidation type="list" allowBlank="1" showInputMessage="1" showErrorMessage="1" sqref="L251">
      <formula1>Likert_Labels</formula1>
    </dataValidation>
    <dataValidation type="list" allowBlank="1" showInputMessage="1" showErrorMessage="1" sqref="M251">
      <formula1>Likert_Labels</formula1>
    </dataValidation>
    <dataValidation type="list" allowBlank="1" showInputMessage="1" showErrorMessage="1" sqref="N251">
      <formula1>Likert_Labels</formula1>
    </dataValidation>
    <dataValidation type="list" allowBlank="1" showInputMessage="1" showErrorMessage="1" sqref="O251">
      <formula1>Likert_Labels</formula1>
    </dataValidation>
    <dataValidation type="list" allowBlank="1" showInputMessage="1" showErrorMessage="1" sqref="P251">
      <formula1>Likert_Labels</formula1>
    </dataValidation>
    <dataValidation type="list" allowBlank="1" showInputMessage="1" showErrorMessage="1" sqref="Q251">
      <formula1>Likert_Labels</formula1>
    </dataValidation>
    <dataValidation type="list" allowBlank="1" showInputMessage="1" showErrorMessage="1" sqref="R251">
      <formula1>Likert_Labels</formula1>
    </dataValidation>
    <dataValidation type="list" allowBlank="1" showInputMessage="1" showErrorMessage="1" sqref="C252">
      <formula1>Contexts</formula1>
    </dataValidation>
    <dataValidation type="list" allowBlank="1" showInputMessage="1" showErrorMessage="1" sqref="G252">
      <formula1>Likert_Labels</formula1>
    </dataValidation>
    <dataValidation type="list" allowBlank="1" showInputMessage="1" showErrorMessage="1" sqref="H252">
      <formula1>Likert_Labels</formula1>
    </dataValidation>
    <dataValidation type="list" allowBlank="1" showInputMessage="1" showErrorMessage="1" sqref="I252">
      <formula1>Likert_Labels</formula1>
    </dataValidation>
    <dataValidation type="list" allowBlank="1" showInputMessage="1" showErrorMessage="1" sqref="J252">
      <formula1>Likert_Labels</formula1>
    </dataValidation>
    <dataValidation type="list" allowBlank="1" showInputMessage="1" showErrorMessage="1" sqref="K252">
      <formula1>Likert_Labels</formula1>
    </dataValidation>
    <dataValidation type="list" allowBlank="1" showInputMessage="1" showErrorMessage="1" sqref="L252">
      <formula1>Likert_Labels</formula1>
    </dataValidation>
    <dataValidation type="list" allowBlank="1" showInputMessage="1" showErrorMessage="1" sqref="M252">
      <formula1>Likert_Labels</formula1>
    </dataValidation>
    <dataValidation type="list" allowBlank="1" showInputMessage="1" showErrorMessage="1" sqref="N252">
      <formula1>Likert_Labels</formula1>
    </dataValidation>
    <dataValidation type="list" allowBlank="1" showInputMessage="1" showErrorMessage="1" sqref="O252">
      <formula1>Likert_Labels</formula1>
    </dataValidation>
    <dataValidation type="list" allowBlank="1" showInputMessage="1" showErrorMessage="1" sqref="P252">
      <formula1>Likert_Labels</formula1>
    </dataValidation>
    <dataValidation type="list" allowBlank="1" showInputMessage="1" showErrorMessage="1" sqref="Q252">
      <formula1>Likert_Labels</formula1>
    </dataValidation>
    <dataValidation type="list" allowBlank="1" showInputMessage="1" showErrorMessage="1" sqref="R252">
      <formula1>Likert_Labels</formula1>
    </dataValidation>
    <dataValidation type="list" allowBlank="1" showInputMessage="1" showErrorMessage="1" sqref="C253">
      <formula1>Contexts</formula1>
    </dataValidation>
    <dataValidation type="list" allowBlank="1" showInputMessage="1" showErrorMessage="1" sqref="G253">
      <formula1>Likert_Labels</formula1>
    </dataValidation>
    <dataValidation type="list" allowBlank="1" showInputMessage="1" showErrorMessage="1" sqref="H253">
      <formula1>Likert_Labels</formula1>
    </dataValidation>
    <dataValidation type="list" allowBlank="1" showInputMessage="1" showErrorMessage="1" sqref="I253">
      <formula1>Likert_Labels</formula1>
    </dataValidation>
    <dataValidation type="list" allowBlank="1" showInputMessage="1" showErrorMessage="1" sqref="J253">
      <formula1>Likert_Labels</formula1>
    </dataValidation>
    <dataValidation type="list" allowBlank="1" showInputMessage="1" showErrorMessage="1" sqref="K253">
      <formula1>Likert_Labels</formula1>
    </dataValidation>
    <dataValidation type="list" allowBlank="1" showInputMessage="1" showErrorMessage="1" sqref="L253">
      <formula1>Likert_Labels</formula1>
    </dataValidation>
    <dataValidation type="list" allowBlank="1" showInputMessage="1" showErrorMessage="1" sqref="M253">
      <formula1>Likert_Labels</formula1>
    </dataValidation>
    <dataValidation type="list" allowBlank="1" showInputMessage="1" showErrorMessage="1" sqref="N253">
      <formula1>Likert_Labels</formula1>
    </dataValidation>
    <dataValidation type="list" allowBlank="1" showInputMessage="1" showErrorMessage="1" sqref="O253">
      <formula1>Likert_Labels</formula1>
    </dataValidation>
    <dataValidation type="list" allowBlank="1" showInputMessage="1" showErrorMessage="1" sqref="P253">
      <formula1>Likert_Labels</formula1>
    </dataValidation>
    <dataValidation type="list" allowBlank="1" showInputMessage="1" showErrorMessage="1" sqref="Q253">
      <formula1>Likert_Labels</formula1>
    </dataValidation>
    <dataValidation type="list" allowBlank="1" showInputMessage="1" showErrorMessage="1" sqref="R253">
      <formula1>Likert_Labels</formula1>
    </dataValidation>
    <dataValidation type="list" allowBlank="1" showInputMessage="1" showErrorMessage="1" sqref="C254">
      <formula1>Contexts</formula1>
    </dataValidation>
    <dataValidation type="list" allowBlank="1" showInputMessage="1" showErrorMessage="1" sqref="G254">
      <formula1>Likert_Labels</formula1>
    </dataValidation>
    <dataValidation type="list" allowBlank="1" showInputMessage="1" showErrorMessage="1" sqref="H254">
      <formula1>Likert_Labels</formula1>
    </dataValidation>
    <dataValidation type="list" allowBlank="1" showInputMessage="1" showErrorMessage="1" sqref="I254">
      <formula1>Likert_Labels</formula1>
    </dataValidation>
    <dataValidation type="list" allowBlank="1" showInputMessage="1" showErrorMessage="1" sqref="J254">
      <formula1>Likert_Labels</formula1>
    </dataValidation>
    <dataValidation type="list" allowBlank="1" showInputMessage="1" showErrorMessage="1" sqref="K254">
      <formula1>Likert_Labels</formula1>
    </dataValidation>
    <dataValidation type="list" allowBlank="1" showInputMessage="1" showErrorMessage="1" sqref="L254">
      <formula1>Likert_Labels</formula1>
    </dataValidation>
    <dataValidation type="list" allowBlank="1" showInputMessage="1" showErrorMessage="1" sqref="M254">
      <formula1>Likert_Labels</formula1>
    </dataValidation>
    <dataValidation type="list" allowBlank="1" showInputMessage="1" showErrorMessage="1" sqref="N254">
      <formula1>Likert_Labels</formula1>
    </dataValidation>
    <dataValidation type="list" allowBlank="1" showInputMessage="1" showErrorMessage="1" sqref="O254">
      <formula1>Likert_Labels</formula1>
    </dataValidation>
    <dataValidation type="list" allowBlank="1" showInputMessage="1" showErrorMessage="1" sqref="P254">
      <formula1>Likert_Labels</formula1>
    </dataValidation>
    <dataValidation type="list" allowBlank="1" showInputMessage="1" showErrorMessage="1" sqref="Q254">
      <formula1>Likert_Labels</formula1>
    </dataValidation>
    <dataValidation type="list" allowBlank="1" showInputMessage="1" showErrorMessage="1" sqref="R254">
      <formula1>Likert_Labels</formula1>
    </dataValidation>
    <dataValidation type="list" allowBlank="1" showInputMessage="1" showErrorMessage="1" sqref="C255">
      <formula1>Contexts</formula1>
    </dataValidation>
    <dataValidation type="list" allowBlank="1" showInputMessage="1" showErrorMessage="1" sqref="G255">
      <formula1>Likert_Labels</formula1>
    </dataValidation>
    <dataValidation type="list" allowBlank="1" showInputMessage="1" showErrorMessage="1" sqref="H255">
      <formula1>Likert_Labels</formula1>
    </dataValidation>
    <dataValidation type="list" allowBlank="1" showInputMessage="1" showErrorMessage="1" sqref="I255">
      <formula1>Likert_Labels</formula1>
    </dataValidation>
    <dataValidation type="list" allowBlank="1" showInputMessage="1" showErrorMessage="1" sqref="J255">
      <formula1>Likert_Labels</formula1>
    </dataValidation>
    <dataValidation type="list" allowBlank="1" showInputMessage="1" showErrorMessage="1" sqref="K255">
      <formula1>Likert_Labels</formula1>
    </dataValidation>
    <dataValidation type="list" allowBlank="1" showInputMessage="1" showErrorMessage="1" sqref="L255">
      <formula1>Likert_Labels</formula1>
    </dataValidation>
    <dataValidation type="list" allowBlank="1" showInputMessage="1" showErrorMessage="1" sqref="M255">
      <formula1>Likert_Labels</formula1>
    </dataValidation>
    <dataValidation type="list" allowBlank="1" showInputMessage="1" showErrorMessage="1" sqref="N255">
      <formula1>Likert_Labels</formula1>
    </dataValidation>
    <dataValidation type="list" allowBlank="1" showInputMessage="1" showErrorMessage="1" sqref="O255">
      <formula1>Likert_Labels</formula1>
    </dataValidation>
    <dataValidation type="list" allowBlank="1" showInputMessage="1" showErrorMessage="1" sqref="P255">
      <formula1>Likert_Labels</formula1>
    </dataValidation>
    <dataValidation type="list" allowBlank="1" showInputMessage="1" showErrorMessage="1" sqref="Q255">
      <formula1>Likert_Labels</formula1>
    </dataValidation>
    <dataValidation type="list" allowBlank="1" showInputMessage="1" showErrorMessage="1" sqref="R255">
      <formula1>Likert_Labels</formula1>
    </dataValidation>
    <dataValidation type="list" allowBlank="1" showInputMessage="1" showErrorMessage="1" sqref="C256">
      <formula1>Contexts</formula1>
    </dataValidation>
    <dataValidation type="list" allowBlank="1" showInputMessage="1" showErrorMessage="1" sqref="G256">
      <formula1>Likert_Labels</formula1>
    </dataValidation>
    <dataValidation type="list" allowBlank="1" showInputMessage="1" showErrorMessage="1" sqref="H256">
      <formula1>Likert_Labels</formula1>
    </dataValidation>
    <dataValidation type="list" allowBlank="1" showInputMessage="1" showErrorMessage="1" sqref="I256">
      <formula1>Likert_Labels</formula1>
    </dataValidation>
    <dataValidation type="list" allowBlank="1" showInputMessage="1" showErrorMessage="1" sqref="J256">
      <formula1>Likert_Labels</formula1>
    </dataValidation>
    <dataValidation type="list" allowBlank="1" showInputMessage="1" showErrorMessage="1" sqref="K256">
      <formula1>Likert_Labels</formula1>
    </dataValidation>
    <dataValidation type="list" allowBlank="1" showInputMessage="1" showErrorMessage="1" sqref="L256">
      <formula1>Likert_Labels</formula1>
    </dataValidation>
    <dataValidation type="list" allowBlank="1" showInputMessage="1" showErrorMessage="1" sqref="M256">
      <formula1>Likert_Labels</formula1>
    </dataValidation>
    <dataValidation type="list" allowBlank="1" showInputMessage="1" showErrorMessage="1" sqref="N256">
      <formula1>Likert_Labels</formula1>
    </dataValidation>
    <dataValidation type="list" allowBlank="1" showInputMessage="1" showErrorMessage="1" sqref="O256">
      <formula1>Likert_Labels</formula1>
    </dataValidation>
    <dataValidation type="list" allowBlank="1" showInputMessage="1" showErrorMessage="1" sqref="P256">
      <formula1>Likert_Labels</formula1>
    </dataValidation>
    <dataValidation type="list" allowBlank="1" showInputMessage="1" showErrorMessage="1" sqref="Q256">
      <formula1>Likert_Labels</formula1>
    </dataValidation>
    <dataValidation type="list" allowBlank="1" showInputMessage="1" showErrorMessage="1" sqref="R256">
      <formula1>Likert_Labels</formula1>
    </dataValidation>
    <dataValidation type="list" allowBlank="1" showInputMessage="1" showErrorMessage="1" sqref="C257">
      <formula1>Contexts</formula1>
    </dataValidation>
    <dataValidation type="list" allowBlank="1" showInputMessage="1" showErrorMessage="1" sqref="G257">
      <formula1>Likert_Labels</formula1>
    </dataValidation>
    <dataValidation type="list" allowBlank="1" showInputMessage="1" showErrorMessage="1" sqref="H257">
      <formula1>Likert_Labels</formula1>
    </dataValidation>
    <dataValidation type="list" allowBlank="1" showInputMessage="1" showErrorMessage="1" sqref="I257">
      <formula1>Likert_Labels</formula1>
    </dataValidation>
    <dataValidation type="list" allowBlank="1" showInputMessage="1" showErrorMessage="1" sqref="J257">
      <formula1>Likert_Labels</formula1>
    </dataValidation>
    <dataValidation type="list" allowBlank="1" showInputMessage="1" showErrorMessage="1" sqref="K257">
      <formula1>Likert_Labels</formula1>
    </dataValidation>
    <dataValidation type="list" allowBlank="1" showInputMessage="1" showErrorMessage="1" sqref="L257">
      <formula1>Likert_Labels</formula1>
    </dataValidation>
    <dataValidation type="list" allowBlank="1" showInputMessage="1" showErrorMessage="1" sqref="M257">
      <formula1>Likert_Labels</formula1>
    </dataValidation>
    <dataValidation type="list" allowBlank="1" showInputMessage="1" showErrorMessage="1" sqref="N257">
      <formula1>Likert_Labels</formula1>
    </dataValidation>
    <dataValidation type="list" allowBlank="1" showInputMessage="1" showErrorMessage="1" sqref="O257">
      <formula1>Likert_Labels</formula1>
    </dataValidation>
    <dataValidation type="list" allowBlank="1" showInputMessage="1" showErrorMessage="1" sqref="P257">
      <formula1>Likert_Labels</formula1>
    </dataValidation>
    <dataValidation type="list" allowBlank="1" showInputMessage="1" showErrorMessage="1" sqref="Q257">
      <formula1>Likert_Labels</formula1>
    </dataValidation>
    <dataValidation type="list" allowBlank="1" showInputMessage="1" showErrorMessage="1" sqref="R257">
      <formula1>Likert_Labels</formula1>
    </dataValidation>
    <dataValidation type="list" allowBlank="1" showInputMessage="1" showErrorMessage="1" sqref="C258">
      <formula1>Contexts</formula1>
    </dataValidation>
    <dataValidation type="list" allowBlank="1" showInputMessage="1" showErrorMessage="1" sqref="G258">
      <formula1>Likert_Labels</formula1>
    </dataValidation>
    <dataValidation type="list" allowBlank="1" showInputMessage="1" showErrorMessage="1" sqref="H258">
      <formula1>Likert_Labels</formula1>
    </dataValidation>
    <dataValidation type="list" allowBlank="1" showInputMessage="1" showErrorMessage="1" sqref="I258">
      <formula1>Likert_Labels</formula1>
    </dataValidation>
    <dataValidation type="list" allowBlank="1" showInputMessage="1" showErrorMessage="1" sqref="J258">
      <formula1>Likert_Labels</formula1>
    </dataValidation>
    <dataValidation type="list" allowBlank="1" showInputMessage="1" showErrorMessage="1" sqref="K258">
      <formula1>Likert_Labels</formula1>
    </dataValidation>
    <dataValidation type="list" allowBlank="1" showInputMessage="1" showErrorMessage="1" sqref="L258">
      <formula1>Likert_Labels</formula1>
    </dataValidation>
    <dataValidation type="list" allowBlank="1" showInputMessage="1" showErrorMessage="1" sqref="M258">
      <formula1>Likert_Labels</formula1>
    </dataValidation>
    <dataValidation type="list" allowBlank="1" showInputMessage="1" showErrorMessage="1" sqref="N258">
      <formula1>Likert_Labels</formula1>
    </dataValidation>
    <dataValidation type="list" allowBlank="1" showInputMessage="1" showErrorMessage="1" sqref="O258">
      <formula1>Likert_Labels</formula1>
    </dataValidation>
    <dataValidation type="list" allowBlank="1" showInputMessage="1" showErrorMessage="1" sqref="P258">
      <formula1>Likert_Labels</formula1>
    </dataValidation>
    <dataValidation type="list" allowBlank="1" showInputMessage="1" showErrorMessage="1" sqref="Q258">
      <formula1>Likert_Labels</formula1>
    </dataValidation>
    <dataValidation type="list" allowBlank="1" showInputMessage="1" showErrorMessage="1" sqref="R258">
      <formula1>Likert_Labels</formula1>
    </dataValidation>
    <dataValidation type="list" allowBlank="1" showInputMessage="1" showErrorMessage="1" sqref="C259">
      <formula1>Contexts</formula1>
    </dataValidation>
    <dataValidation type="list" allowBlank="1" showInputMessage="1" showErrorMessage="1" sqref="G259">
      <formula1>Likert_Labels</formula1>
    </dataValidation>
    <dataValidation type="list" allowBlank="1" showInputMessage="1" showErrorMessage="1" sqref="H259">
      <formula1>Likert_Labels</formula1>
    </dataValidation>
    <dataValidation type="list" allowBlank="1" showInputMessage="1" showErrorMessage="1" sqref="I259">
      <formula1>Likert_Labels</formula1>
    </dataValidation>
    <dataValidation type="list" allowBlank="1" showInputMessage="1" showErrorMessage="1" sqref="J259">
      <formula1>Likert_Labels</formula1>
    </dataValidation>
    <dataValidation type="list" allowBlank="1" showInputMessage="1" showErrorMessage="1" sqref="K259">
      <formula1>Likert_Labels</formula1>
    </dataValidation>
    <dataValidation type="list" allowBlank="1" showInputMessage="1" showErrorMessage="1" sqref="L259">
      <formula1>Likert_Labels</formula1>
    </dataValidation>
    <dataValidation type="list" allowBlank="1" showInputMessage="1" showErrorMessage="1" sqref="M259">
      <formula1>Likert_Labels</formula1>
    </dataValidation>
    <dataValidation type="list" allowBlank="1" showInputMessage="1" showErrorMessage="1" sqref="N259">
      <formula1>Likert_Labels</formula1>
    </dataValidation>
    <dataValidation type="list" allowBlank="1" showInputMessage="1" showErrorMessage="1" sqref="O259">
      <formula1>Likert_Labels</formula1>
    </dataValidation>
    <dataValidation type="list" allowBlank="1" showInputMessage="1" showErrorMessage="1" sqref="P259">
      <formula1>Likert_Labels</formula1>
    </dataValidation>
    <dataValidation type="list" allowBlank="1" showInputMessage="1" showErrorMessage="1" sqref="Q259">
      <formula1>Likert_Labels</formula1>
    </dataValidation>
    <dataValidation type="list" allowBlank="1" showInputMessage="1" showErrorMessage="1" sqref="R259">
      <formula1>Likert_Labels</formula1>
    </dataValidation>
    <dataValidation type="list" allowBlank="1" showInputMessage="1" showErrorMessage="1" sqref="C260">
      <formula1>Contexts</formula1>
    </dataValidation>
    <dataValidation type="list" allowBlank="1" showInputMessage="1" showErrorMessage="1" sqref="G260">
      <formula1>Likert_Labels</formula1>
    </dataValidation>
    <dataValidation type="list" allowBlank="1" showInputMessage="1" showErrorMessage="1" sqref="H260">
      <formula1>Likert_Labels</formula1>
    </dataValidation>
    <dataValidation type="list" allowBlank="1" showInputMessage="1" showErrorMessage="1" sqref="I260">
      <formula1>Likert_Labels</formula1>
    </dataValidation>
    <dataValidation type="list" allowBlank="1" showInputMessage="1" showErrorMessage="1" sqref="J260">
      <formula1>Likert_Labels</formula1>
    </dataValidation>
    <dataValidation type="list" allowBlank="1" showInputMessage="1" showErrorMessage="1" sqref="K260">
      <formula1>Likert_Labels</formula1>
    </dataValidation>
    <dataValidation type="list" allowBlank="1" showInputMessage="1" showErrorMessage="1" sqref="L260">
      <formula1>Likert_Labels</formula1>
    </dataValidation>
    <dataValidation type="list" allowBlank="1" showInputMessage="1" showErrorMessage="1" sqref="M260">
      <formula1>Likert_Labels</formula1>
    </dataValidation>
    <dataValidation type="list" allowBlank="1" showInputMessage="1" showErrorMessage="1" sqref="N260">
      <formula1>Likert_Labels</formula1>
    </dataValidation>
    <dataValidation type="list" allowBlank="1" showInputMessage="1" showErrorMessage="1" sqref="O260">
      <formula1>Likert_Labels</formula1>
    </dataValidation>
    <dataValidation type="list" allowBlank="1" showInputMessage="1" showErrorMessage="1" sqref="P260">
      <formula1>Likert_Labels</formula1>
    </dataValidation>
    <dataValidation type="list" allowBlank="1" showInputMessage="1" showErrorMessage="1" sqref="Q260">
      <formula1>Likert_Labels</formula1>
    </dataValidation>
    <dataValidation type="list" allowBlank="1" showInputMessage="1" showErrorMessage="1" sqref="R260">
      <formula1>Likert_Labels</formula1>
    </dataValidation>
    <dataValidation type="list" allowBlank="1" showInputMessage="1" showErrorMessage="1" sqref="C261">
      <formula1>Contexts</formula1>
    </dataValidation>
    <dataValidation type="list" allowBlank="1" showInputMessage="1" showErrorMessage="1" sqref="G261">
      <formula1>Likert_Labels</formula1>
    </dataValidation>
    <dataValidation type="list" allowBlank="1" showInputMessage="1" showErrorMessage="1" sqref="H261">
      <formula1>Likert_Labels</formula1>
    </dataValidation>
    <dataValidation type="list" allowBlank="1" showInputMessage="1" showErrorMessage="1" sqref="I261">
      <formula1>Likert_Labels</formula1>
    </dataValidation>
    <dataValidation type="list" allowBlank="1" showInputMessage="1" showErrorMessage="1" sqref="J261">
      <formula1>Likert_Labels</formula1>
    </dataValidation>
    <dataValidation type="list" allowBlank="1" showInputMessage="1" showErrorMessage="1" sqref="K261">
      <formula1>Likert_Labels</formula1>
    </dataValidation>
    <dataValidation type="list" allowBlank="1" showInputMessage="1" showErrorMessage="1" sqref="L261">
      <formula1>Likert_Labels</formula1>
    </dataValidation>
    <dataValidation type="list" allowBlank="1" showInputMessage="1" showErrorMessage="1" sqref="M261">
      <formula1>Likert_Labels</formula1>
    </dataValidation>
    <dataValidation type="list" allowBlank="1" showInputMessage="1" showErrorMessage="1" sqref="N261">
      <formula1>Likert_Labels</formula1>
    </dataValidation>
    <dataValidation type="list" allowBlank="1" showInputMessage="1" showErrorMessage="1" sqref="O261">
      <formula1>Likert_Labels</formula1>
    </dataValidation>
    <dataValidation type="list" allowBlank="1" showInputMessage="1" showErrorMessage="1" sqref="P261">
      <formula1>Likert_Labels</formula1>
    </dataValidation>
    <dataValidation type="list" allowBlank="1" showInputMessage="1" showErrorMessage="1" sqref="Q261">
      <formula1>Likert_Labels</formula1>
    </dataValidation>
    <dataValidation type="list" allowBlank="1" showInputMessage="1" showErrorMessage="1" sqref="R261">
      <formula1>Likert_Labels</formula1>
    </dataValidation>
    <dataValidation type="list" allowBlank="1" showInputMessage="1" showErrorMessage="1" sqref="C262">
      <formula1>Contexts</formula1>
    </dataValidation>
    <dataValidation type="list" allowBlank="1" showInputMessage="1" showErrorMessage="1" sqref="G262">
      <formula1>Likert_Labels</formula1>
    </dataValidation>
    <dataValidation type="list" allowBlank="1" showInputMessage="1" showErrorMessage="1" sqref="H262">
      <formula1>Likert_Labels</formula1>
    </dataValidation>
    <dataValidation type="list" allowBlank="1" showInputMessage="1" showErrorMessage="1" sqref="I262">
      <formula1>Likert_Labels</formula1>
    </dataValidation>
    <dataValidation type="list" allowBlank="1" showInputMessage="1" showErrorMessage="1" sqref="J262">
      <formula1>Likert_Labels</formula1>
    </dataValidation>
    <dataValidation type="list" allowBlank="1" showInputMessage="1" showErrorMessage="1" sqref="K262">
      <formula1>Likert_Labels</formula1>
    </dataValidation>
    <dataValidation type="list" allowBlank="1" showInputMessage="1" showErrorMessage="1" sqref="L262">
      <formula1>Likert_Labels</formula1>
    </dataValidation>
    <dataValidation type="list" allowBlank="1" showInputMessage="1" showErrorMessage="1" sqref="M262">
      <formula1>Likert_Labels</formula1>
    </dataValidation>
    <dataValidation type="list" allowBlank="1" showInputMessage="1" showErrorMessage="1" sqref="N262">
      <formula1>Likert_Labels</formula1>
    </dataValidation>
    <dataValidation type="list" allowBlank="1" showInputMessage="1" showErrorMessage="1" sqref="O262">
      <formula1>Likert_Labels</formula1>
    </dataValidation>
    <dataValidation type="list" allowBlank="1" showInputMessage="1" showErrorMessage="1" sqref="P262">
      <formula1>Likert_Labels</formula1>
    </dataValidation>
    <dataValidation type="list" allowBlank="1" showInputMessage="1" showErrorMessage="1" sqref="Q262">
      <formula1>Likert_Labels</formula1>
    </dataValidation>
    <dataValidation type="list" allowBlank="1" showInputMessage="1" showErrorMessage="1" sqref="R262">
      <formula1>Likert_Labels</formula1>
    </dataValidation>
    <dataValidation type="list" allowBlank="1" showInputMessage="1" showErrorMessage="1" sqref="C263">
      <formula1>Contexts</formula1>
    </dataValidation>
    <dataValidation type="list" allowBlank="1" showInputMessage="1" showErrorMessage="1" sqref="G263">
      <formula1>Likert_Labels</formula1>
    </dataValidation>
    <dataValidation type="list" allowBlank="1" showInputMessage="1" showErrorMessage="1" sqref="H263">
      <formula1>Likert_Labels</formula1>
    </dataValidation>
    <dataValidation type="list" allowBlank="1" showInputMessage="1" showErrorMessage="1" sqref="I263">
      <formula1>Likert_Labels</formula1>
    </dataValidation>
    <dataValidation type="list" allowBlank="1" showInputMessage="1" showErrorMessage="1" sqref="J263">
      <formula1>Likert_Labels</formula1>
    </dataValidation>
    <dataValidation type="list" allowBlank="1" showInputMessage="1" showErrorMessage="1" sqref="K263">
      <formula1>Likert_Labels</formula1>
    </dataValidation>
    <dataValidation type="list" allowBlank="1" showInputMessage="1" showErrorMessage="1" sqref="L263">
      <formula1>Likert_Labels</formula1>
    </dataValidation>
    <dataValidation type="list" allowBlank="1" showInputMessage="1" showErrorMessage="1" sqref="M263">
      <formula1>Likert_Labels</formula1>
    </dataValidation>
    <dataValidation type="list" allowBlank="1" showInputMessage="1" showErrorMessage="1" sqref="N263">
      <formula1>Likert_Labels</formula1>
    </dataValidation>
    <dataValidation type="list" allowBlank="1" showInputMessage="1" showErrorMessage="1" sqref="O263">
      <formula1>Likert_Labels</formula1>
    </dataValidation>
    <dataValidation type="list" allowBlank="1" showInputMessage="1" showErrorMessage="1" sqref="P263">
      <formula1>Likert_Labels</formula1>
    </dataValidation>
    <dataValidation type="list" allowBlank="1" showInputMessage="1" showErrorMessage="1" sqref="Q263">
      <formula1>Likert_Labels</formula1>
    </dataValidation>
    <dataValidation type="list" allowBlank="1" showInputMessage="1" showErrorMessage="1" sqref="R263">
      <formula1>Likert_Labels</formula1>
    </dataValidation>
    <dataValidation type="list" allowBlank="1" showInputMessage="1" showErrorMessage="1" sqref="C264">
      <formula1>Contexts</formula1>
    </dataValidation>
    <dataValidation type="list" allowBlank="1" showInputMessage="1" showErrorMessage="1" sqref="G264">
      <formula1>Likert_Labels</formula1>
    </dataValidation>
    <dataValidation type="list" allowBlank="1" showInputMessage="1" showErrorMessage="1" sqref="H264">
      <formula1>Likert_Labels</formula1>
    </dataValidation>
    <dataValidation type="list" allowBlank="1" showInputMessage="1" showErrorMessage="1" sqref="I264">
      <formula1>Likert_Labels</formula1>
    </dataValidation>
    <dataValidation type="list" allowBlank="1" showInputMessage="1" showErrorMessage="1" sqref="J264">
      <formula1>Likert_Labels</formula1>
    </dataValidation>
    <dataValidation type="list" allowBlank="1" showInputMessage="1" showErrorMessage="1" sqref="K264">
      <formula1>Likert_Labels</formula1>
    </dataValidation>
    <dataValidation type="list" allowBlank="1" showInputMessage="1" showErrorMessage="1" sqref="L264">
      <formula1>Likert_Labels</formula1>
    </dataValidation>
    <dataValidation type="list" allowBlank="1" showInputMessage="1" showErrorMessage="1" sqref="M264">
      <formula1>Likert_Labels</formula1>
    </dataValidation>
    <dataValidation type="list" allowBlank="1" showInputMessage="1" showErrorMessage="1" sqref="N264">
      <formula1>Likert_Labels</formula1>
    </dataValidation>
    <dataValidation type="list" allowBlank="1" showInputMessage="1" showErrorMessage="1" sqref="O264">
      <formula1>Likert_Labels</formula1>
    </dataValidation>
    <dataValidation type="list" allowBlank="1" showInputMessage="1" showErrorMessage="1" sqref="P264">
      <formula1>Likert_Labels</formula1>
    </dataValidation>
    <dataValidation type="list" allowBlank="1" showInputMessage="1" showErrorMessage="1" sqref="Q264">
      <formula1>Likert_Labels</formula1>
    </dataValidation>
    <dataValidation type="list" allowBlank="1" showInputMessage="1" showErrorMessage="1" sqref="R264">
      <formula1>Likert_Labels</formula1>
    </dataValidation>
    <dataValidation type="list" allowBlank="1" showInputMessage="1" showErrorMessage="1" sqref="C265">
      <formula1>Contexts</formula1>
    </dataValidation>
    <dataValidation type="list" allowBlank="1" showInputMessage="1" showErrorMessage="1" sqref="G265">
      <formula1>Likert_Labels</formula1>
    </dataValidation>
    <dataValidation type="list" allowBlank="1" showInputMessage="1" showErrorMessage="1" sqref="H265">
      <formula1>Likert_Labels</formula1>
    </dataValidation>
    <dataValidation type="list" allowBlank="1" showInputMessage="1" showErrorMessage="1" sqref="I265">
      <formula1>Likert_Labels</formula1>
    </dataValidation>
    <dataValidation type="list" allowBlank="1" showInputMessage="1" showErrorMessage="1" sqref="J265">
      <formula1>Likert_Labels</formula1>
    </dataValidation>
    <dataValidation type="list" allowBlank="1" showInputMessage="1" showErrorMessage="1" sqref="K265">
      <formula1>Likert_Labels</formula1>
    </dataValidation>
    <dataValidation type="list" allowBlank="1" showInputMessage="1" showErrorMessage="1" sqref="L265">
      <formula1>Likert_Labels</formula1>
    </dataValidation>
    <dataValidation type="list" allowBlank="1" showInputMessage="1" showErrorMessage="1" sqref="M265">
      <formula1>Likert_Labels</formula1>
    </dataValidation>
    <dataValidation type="list" allowBlank="1" showInputMessage="1" showErrorMessage="1" sqref="N265">
      <formula1>Likert_Labels</formula1>
    </dataValidation>
    <dataValidation type="list" allowBlank="1" showInputMessage="1" showErrorMessage="1" sqref="O265">
      <formula1>Likert_Labels</formula1>
    </dataValidation>
    <dataValidation type="list" allowBlank="1" showInputMessage="1" showErrorMessage="1" sqref="P265">
      <formula1>Likert_Labels</formula1>
    </dataValidation>
    <dataValidation type="list" allowBlank="1" showInputMessage="1" showErrorMessage="1" sqref="Q265">
      <formula1>Likert_Labels</formula1>
    </dataValidation>
    <dataValidation type="list" allowBlank="1" showInputMessage="1" showErrorMessage="1" sqref="R265">
      <formula1>Likert_Labels</formula1>
    </dataValidation>
    <dataValidation type="list" allowBlank="1" showInputMessage="1" showErrorMessage="1" sqref="C266">
      <formula1>Contexts</formula1>
    </dataValidation>
    <dataValidation type="list" allowBlank="1" showInputMessage="1" showErrorMessage="1" sqref="G266">
      <formula1>Likert_Labels</formula1>
    </dataValidation>
    <dataValidation type="list" allowBlank="1" showInputMessage="1" showErrorMessage="1" sqref="H266">
      <formula1>Likert_Labels</formula1>
    </dataValidation>
    <dataValidation type="list" allowBlank="1" showInputMessage="1" showErrorMessage="1" sqref="I266">
      <formula1>Likert_Labels</formula1>
    </dataValidation>
    <dataValidation type="list" allowBlank="1" showInputMessage="1" showErrorMessage="1" sqref="J266">
      <formula1>Likert_Labels</formula1>
    </dataValidation>
    <dataValidation type="list" allowBlank="1" showInputMessage="1" showErrorMessage="1" sqref="K266">
      <formula1>Likert_Labels</formula1>
    </dataValidation>
    <dataValidation type="list" allowBlank="1" showInputMessage="1" showErrorMessage="1" sqref="L266">
      <formula1>Likert_Labels</formula1>
    </dataValidation>
    <dataValidation type="list" allowBlank="1" showInputMessage="1" showErrorMessage="1" sqref="M266">
      <formula1>Likert_Labels</formula1>
    </dataValidation>
    <dataValidation type="list" allowBlank="1" showInputMessage="1" showErrorMessage="1" sqref="N266">
      <formula1>Likert_Labels</formula1>
    </dataValidation>
    <dataValidation type="list" allowBlank="1" showInputMessage="1" showErrorMessage="1" sqref="O266">
      <formula1>Likert_Labels</formula1>
    </dataValidation>
    <dataValidation type="list" allowBlank="1" showInputMessage="1" showErrorMessage="1" sqref="P266">
      <formula1>Likert_Labels</formula1>
    </dataValidation>
    <dataValidation type="list" allowBlank="1" showInputMessage="1" showErrorMessage="1" sqref="Q266">
      <formula1>Likert_Labels</formula1>
    </dataValidation>
    <dataValidation type="list" allowBlank="1" showInputMessage="1" showErrorMessage="1" sqref="R266">
      <formula1>Likert_Labels</formula1>
    </dataValidation>
    <dataValidation type="list" allowBlank="1" showInputMessage="1" showErrorMessage="1" sqref="C267">
      <formula1>Contexts</formula1>
    </dataValidation>
    <dataValidation type="list" allowBlank="1" showInputMessage="1" showErrorMessage="1" sqref="G267">
      <formula1>Likert_Labels</formula1>
    </dataValidation>
    <dataValidation type="list" allowBlank="1" showInputMessage="1" showErrorMessage="1" sqref="H267">
      <formula1>Likert_Labels</formula1>
    </dataValidation>
    <dataValidation type="list" allowBlank="1" showInputMessage="1" showErrorMessage="1" sqref="I267">
      <formula1>Likert_Labels</formula1>
    </dataValidation>
    <dataValidation type="list" allowBlank="1" showInputMessage="1" showErrorMessage="1" sqref="J267">
      <formula1>Likert_Labels</formula1>
    </dataValidation>
    <dataValidation type="list" allowBlank="1" showInputMessage="1" showErrorMessage="1" sqref="K267">
      <formula1>Likert_Labels</formula1>
    </dataValidation>
    <dataValidation type="list" allowBlank="1" showInputMessage="1" showErrorMessage="1" sqref="L267">
      <formula1>Likert_Labels</formula1>
    </dataValidation>
    <dataValidation type="list" allowBlank="1" showInputMessage="1" showErrorMessage="1" sqref="M267">
      <formula1>Likert_Labels</formula1>
    </dataValidation>
    <dataValidation type="list" allowBlank="1" showInputMessage="1" showErrorMessage="1" sqref="N267">
      <formula1>Likert_Labels</formula1>
    </dataValidation>
    <dataValidation type="list" allowBlank="1" showInputMessage="1" showErrorMessage="1" sqref="O267">
      <formula1>Likert_Labels</formula1>
    </dataValidation>
    <dataValidation type="list" allowBlank="1" showInputMessage="1" showErrorMessage="1" sqref="P267">
      <formula1>Likert_Labels</formula1>
    </dataValidation>
    <dataValidation type="list" allowBlank="1" showInputMessage="1" showErrorMessage="1" sqref="Q267">
      <formula1>Likert_Labels</formula1>
    </dataValidation>
    <dataValidation type="list" allowBlank="1" showInputMessage="1" showErrorMessage="1" sqref="R267">
      <formula1>Likert_Labels</formula1>
    </dataValidation>
    <dataValidation type="list" allowBlank="1" showInputMessage="1" showErrorMessage="1" sqref="C268">
      <formula1>Contexts</formula1>
    </dataValidation>
    <dataValidation type="list" allowBlank="1" showInputMessage="1" showErrorMessage="1" sqref="G268">
      <formula1>Likert_Labels</formula1>
    </dataValidation>
    <dataValidation type="list" allowBlank="1" showInputMessage="1" showErrorMessage="1" sqref="H268">
      <formula1>Likert_Labels</formula1>
    </dataValidation>
    <dataValidation type="list" allowBlank="1" showInputMessage="1" showErrorMessage="1" sqref="I268">
      <formula1>Likert_Labels</formula1>
    </dataValidation>
    <dataValidation type="list" allowBlank="1" showInputMessage="1" showErrorMessage="1" sqref="J268">
      <formula1>Likert_Labels</formula1>
    </dataValidation>
    <dataValidation type="list" allowBlank="1" showInputMessage="1" showErrorMessage="1" sqref="K268">
      <formula1>Likert_Labels</formula1>
    </dataValidation>
    <dataValidation type="list" allowBlank="1" showInputMessage="1" showErrorMessage="1" sqref="L268">
      <formula1>Likert_Labels</formula1>
    </dataValidation>
    <dataValidation type="list" allowBlank="1" showInputMessage="1" showErrorMessage="1" sqref="M268">
      <formula1>Likert_Labels</formula1>
    </dataValidation>
    <dataValidation type="list" allowBlank="1" showInputMessage="1" showErrorMessage="1" sqref="N268">
      <formula1>Likert_Labels</formula1>
    </dataValidation>
    <dataValidation type="list" allowBlank="1" showInputMessage="1" showErrorMessage="1" sqref="O268">
      <formula1>Likert_Labels</formula1>
    </dataValidation>
    <dataValidation type="list" allowBlank="1" showInputMessage="1" showErrorMessage="1" sqref="P268">
      <formula1>Likert_Labels</formula1>
    </dataValidation>
    <dataValidation type="list" allowBlank="1" showInputMessage="1" showErrorMessage="1" sqref="Q268">
      <formula1>Likert_Labels</formula1>
    </dataValidation>
    <dataValidation type="list" allowBlank="1" showInputMessage="1" showErrorMessage="1" sqref="R268">
      <formula1>Likert_Labels</formula1>
    </dataValidation>
    <dataValidation type="list" allowBlank="1" showInputMessage="1" showErrorMessage="1" sqref="C269">
      <formula1>Contexts</formula1>
    </dataValidation>
    <dataValidation type="list" allowBlank="1" showInputMessage="1" showErrorMessage="1" sqref="G269">
      <formula1>Likert_Labels</formula1>
    </dataValidation>
    <dataValidation type="list" allowBlank="1" showInputMessage="1" showErrorMessage="1" sqref="H269">
      <formula1>Likert_Labels</formula1>
    </dataValidation>
    <dataValidation type="list" allowBlank="1" showInputMessage="1" showErrorMessage="1" sqref="I269">
      <formula1>Likert_Labels</formula1>
    </dataValidation>
    <dataValidation type="list" allowBlank="1" showInputMessage="1" showErrorMessage="1" sqref="J269">
      <formula1>Likert_Labels</formula1>
    </dataValidation>
    <dataValidation type="list" allowBlank="1" showInputMessage="1" showErrorMessage="1" sqref="K269">
      <formula1>Likert_Labels</formula1>
    </dataValidation>
    <dataValidation type="list" allowBlank="1" showInputMessage="1" showErrorMessage="1" sqref="L269">
      <formula1>Likert_Labels</formula1>
    </dataValidation>
    <dataValidation type="list" allowBlank="1" showInputMessage="1" showErrorMessage="1" sqref="M269">
      <formula1>Likert_Labels</formula1>
    </dataValidation>
    <dataValidation type="list" allowBlank="1" showInputMessage="1" showErrorMessage="1" sqref="N269">
      <formula1>Likert_Labels</formula1>
    </dataValidation>
    <dataValidation type="list" allowBlank="1" showInputMessage="1" showErrorMessage="1" sqref="O269">
      <formula1>Likert_Labels</formula1>
    </dataValidation>
    <dataValidation type="list" allowBlank="1" showInputMessage="1" showErrorMessage="1" sqref="P269">
      <formula1>Likert_Labels</formula1>
    </dataValidation>
    <dataValidation type="list" allowBlank="1" showInputMessage="1" showErrorMessage="1" sqref="Q269">
      <formula1>Likert_Labels</formula1>
    </dataValidation>
    <dataValidation type="list" allowBlank="1" showInputMessage="1" showErrorMessage="1" sqref="R269">
      <formula1>Likert_Labels</formula1>
    </dataValidation>
    <dataValidation type="list" allowBlank="1" showInputMessage="1" showErrorMessage="1" sqref="C270">
      <formula1>Contexts</formula1>
    </dataValidation>
    <dataValidation type="list" allowBlank="1" showInputMessage="1" showErrorMessage="1" sqref="G270">
      <formula1>Likert_Labels</formula1>
    </dataValidation>
    <dataValidation type="list" allowBlank="1" showInputMessage="1" showErrorMessage="1" sqref="H270">
      <formula1>Likert_Labels</formula1>
    </dataValidation>
    <dataValidation type="list" allowBlank="1" showInputMessage="1" showErrorMessage="1" sqref="I270">
      <formula1>Likert_Labels</formula1>
    </dataValidation>
    <dataValidation type="list" allowBlank="1" showInputMessage="1" showErrorMessage="1" sqref="J270">
      <formula1>Likert_Labels</formula1>
    </dataValidation>
    <dataValidation type="list" allowBlank="1" showInputMessage="1" showErrorMessage="1" sqref="K270">
      <formula1>Likert_Labels</formula1>
    </dataValidation>
    <dataValidation type="list" allowBlank="1" showInputMessage="1" showErrorMessage="1" sqref="L270">
      <formula1>Likert_Labels</formula1>
    </dataValidation>
    <dataValidation type="list" allowBlank="1" showInputMessage="1" showErrorMessage="1" sqref="M270">
      <formula1>Likert_Labels</formula1>
    </dataValidation>
    <dataValidation type="list" allowBlank="1" showInputMessage="1" showErrorMessage="1" sqref="N270">
      <formula1>Likert_Labels</formula1>
    </dataValidation>
    <dataValidation type="list" allowBlank="1" showInputMessage="1" showErrorMessage="1" sqref="O270">
      <formula1>Likert_Labels</formula1>
    </dataValidation>
    <dataValidation type="list" allowBlank="1" showInputMessage="1" showErrorMessage="1" sqref="P270">
      <formula1>Likert_Labels</formula1>
    </dataValidation>
    <dataValidation type="list" allowBlank="1" showInputMessage="1" showErrorMessage="1" sqref="Q270">
      <formula1>Likert_Labels</formula1>
    </dataValidation>
    <dataValidation type="list" allowBlank="1" showInputMessage="1" showErrorMessage="1" sqref="R270">
      <formula1>Likert_Labels</formula1>
    </dataValidation>
    <dataValidation type="list" allowBlank="1" showInputMessage="1" showErrorMessage="1" sqref="C271">
      <formula1>Contexts</formula1>
    </dataValidation>
    <dataValidation type="list" allowBlank="1" showInputMessage="1" showErrorMessage="1" sqref="G271">
      <formula1>Likert_Labels</formula1>
    </dataValidation>
    <dataValidation type="list" allowBlank="1" showInputMessage="1" showErrorMessage="1" sqref="H271">
      <formula1>Likert_Labels</formula1>
    </dataValidation>
    <dataValidation type="list" allowBlank="1" showInputMessage="1" showErrorMessage="1" sqref="I271">
      <formula1>Likert_Labels</formula1>
    </dataValidation>
    <dataValidation type="list" allowBlank="1" showInputMessage="1" showErrorMessage="1" sqref="J271">
      <formula1>Likert_Labels</formula1>
    </dataValidation>
    <dataValidation type="list" allowBlank="1" showInputMessage="1" showErrorMessage="1" sqref="K271">
      <formula1>Likert_Labels</formula1>
    </dataValidation>
    <dataValidation type="list" allowBlank="1" showInputMessage="1" showErrorMessage="1" sqref="L271">
      <formula1>Likert_Labels</formula1>
    </dataValidation>
    <dataValidation type="list" allowBlank="1" showInputMessage="1" showErrorMessage="1" sqref="M271">
      <formula1>Likert_Labels</formula1>
    </dataValidation>
    <dataValidation type="list" allowBlank="1" showInputMessage="1" showErrorMessage="1" sqref="N271">
      <formula1>Likert_Labels</formula1>
    </dataValidation>
    <dataValidation type="list" allowBlank="1" showInputMessage="1" showErrorMessage="1" sqref="O271">
      <formula1>Likert_Labels</formula1>
    </dataValidation>
    <dataValidation type="list" allowBlank="1" showInputMessage="1" showErrorMessage="1" sqref="P271">
      <formula1>Likert_Labels</formula1>
    </dataValidation>
    <dataValidation type="list" allowBlank="1" showInputMessage="1" showErrorMessage="1" sqref="Q271">
      <formula1>Likert_Labels</formula1>
    </dataValidation>
    <dataValidation type="list" allowBlank="1" showInputMessage="1" showErrorMessage="1" sqref="R271">
      <formula1>Likert_Labels</formula1>
    </dataValidation>
    <dataValidation type="list" allowBlank="1" showInputMessage="1" showErrorMessage="1" sqref="C272">
      <formula1>Contexts</formula1>
    </dataValidation>
    <dataValidation type="list" allowBlank="1" showInputMessage="1" showErrorMessage="1" sqref="G272">
      <formula1>Likert_Labels</formula1>
    </dataValidation>
    <dataValidation type="list" allowBlank="1" showInputMessage="1" showErrorMessage="1" sqref="H272">
      <formula1>Likert_Labels</formula1>
    </dataValidation>
    <dataValidation type="list" allowBlank="1" showInputMessage="1" showErrorMessage="1" sqref="I272">
      <formula1>Likert_Labels</formula1>
    </dataValidation>
    <dataValidation type="list" allowBlank="1" showInputMessage="1" showErrorMessage="1" sqref="J272">
      <formula1>Likert_Labels</formula1>
    </dataValidation>
    <dataValidation type="list" allowBlank="1" showInputMessage="1" showErrorMessage="1" sqref="K272">
      <formula1>Likert_Labels</formula1>
    </dataValidation>
    <dataValidation type="list" allowBlank="1" showInputMessage="1" showErrorMessage="1" sqref="L272">
      <formula1>Likert_Labels</formula1>
    </dataValidation>
    <dataValidation type="list" allowBlank="1" showInputMessage="1" showErrorMessage="1" sqref="M272">
      <formula1>Likert_Labels</formula1>
    </dataValidation>
    <dataValidation type="list" allowBlank="1" showInputMessage="1" showErrorMessage="1" sqref="N272">
      <formula1>Likert_Labels</formula1>
    </dataValidation>
    <dataValidation type="list" allowBlank="1" showInputMessage="1" showErrorMessage="1" sqref="O272">
      <formula1>Likert_Labels</formula1>
    </dataValidation>
    <dataValidation type="list" allowBlank="1" showInputMessage="1" showErrorMessage="1" sqref="P272">
      <formula1>Likert_Labels</formula1>
    </dataValidation>
    <dataValidation type="list" allowBlank="1" showInputMessage="1" showErrorMessage="1" sqref="Q272">
      <formula1>Likert_Labels</formula1>
    </dataValidation>
    <dataValidation type="list" allowBlank="1" showInputMessage="1" showErrorMessage="1" sqref="R272">
      <formula1>Likert_Labels</formula1>
    </dataValidation>
    <dataValidation type="list" allowBlank="1" showInputMessage="1" showErrorMessage="1" sqref="C273">
      <formula1>Contexts</formula1>
    </dataValidation>
    <dataValidation type="list" allowBlank="1" showInputMessage="1" showErrorMessage="1" sqref="G273">
      <formula1>Likert_Labels</formula1>
    </dataValidation>
    <dataValidation type="list" allowBlank="1" showInputMessage="1" showErrorMessage="1" sqref="H273">
      <formula1>Likert_Labels</formula1>
    </dataValidation>
    <dataValidation type="list" allowBlank="1" showInputMessage="1" showErrorMessage="1" sqref="I273">
      <formula1>Likert_Labels</formula1>
    </dataValidation>
    <dataValidation type="list" allowBlank="1" showInputMessage="1" showErrorMessage="1" sqref="J273">
      <formula1>Likert_Labels</formula1>
    </dataValidation>
    <dataValidation type="list" allowBlank="1" showInputMessage="1" showErrorMessage="1" sqref="K273">
      <formula1>Likert_Labels</formula1>
    </dataValidation>
    <dataValidation type="list" allowBlank="1" showInputMessage="1" showErrorMessage="1" sqref="L273">
      <formula1>Likert_Labels</formula1>
    </dataValidation>
    <dataValidation type="list" allowBlank="1" showInputMessage="1" showErrorMessage="1" sqref="M273">
      <formula1>Likert_Labels</formula1>
    </dataValidation>
    <dataValidation type="list" allowBlank="1" showInputMessage="1" showErrorMessage="1" sqref="N273">
      <formula1>Likert_Labels</formula1>
    </dataValidation>
    <dataValidation type="list" allowBlank="1" showInputMessage="1" showErrorMessage="1" sqref="O273">
      <formula1>Likert_Labels</formula1>
    </dataValidation>
    <dataValidation type="list" allowBlank="1" showInputMessage="1" showErrorMessage="1" sqref="P273">
      <formula1>Likert_Labels</formula1>
    </dataValidation>
    <dataValidation type="list" allowBlank="1" showInputMessage="1" showErrorMessage="1" sqref="Q273">
      <formula1>Likert_Labels</formula1>
    </dataValidation>
    <dataValidation type="list" allowBlank="1" showInputMessage="1" showErrorMessage="1" sqref="R273">
      <formula1>Likert_Labels</formula1>
    </dataValidation>
    <dataValidation type="list" allowBlank="1" showInputMessage="1" showErrorMessage="1" sqref="C274">
      <formula1>Contexts</formula1>
    </dataValidation>
    <dataValidation type="list" allowBlank="1" showInputMessage="1" showErrorMessage="1" sqref="G274">
      <formula1>Likert_Labels</formula1>
    </dataValidation>
    <dataValidation type="list" allowBlank="1" showInputMessage="1" showErrorMessage="1" sqref="H274">
      <formula1>Likert_Labels</formula1>
    </dataValidation>
    <dataValidation type="list" allowBlank="1" showInputMessage="1" showErrorMessage="1" sqref="I274">
      <formula1>Likert_Labels</formula1>
    </dataValidation>
    <dataValidation type="list" allowBlank="1" showInputMessage="1" showErrorMessage="1" sqref="J274">
      <formula1>Likert_Labels</formula1>
    </dataValidation>
    <dataValidation type="list" allowBlank="1" showInputMessage="1" showErrorMessage="1" sqref="K274">
      <formula1>Likert_Labels</formula1>
    </dataValidation>
    <dataValidation type="list" allowBlank="1" showInputMessage="1" showErrorMessage="1" sqref="L274">
      <formula1>Likert_Labels</formula1>
    </dataValidation>
    <dataValidation type="list" allowBlank="1" showInputMessage="1" showErrorMessage="1" sqref="M274">
      <formula1>Likert_Labels</formula1>
    </dataValidation>
    <dataValidation type="list" allowBlank="1" showInputMessage="1" showErrorMessage="1" sqref="N274">
      <formula1>Likert_Labels</formula1>
    </dataValidation>
    <dataValidation type="list" allowBlank="1" showInputMessage="1" showErrorMessage="1" sqref="O274">
      <formula1>Likert_Labels</formula1>
    </dataValidation>
    <dataValidation type="list" allowBlank="1" showInputMessage="1" showErrorMessage="1" sqref="P274">
      <formula1>Likert_Labels</formula1>
    </dataValidation>
    <dataValidation type="list" allowBlank="1" showInputMessage="1" showErrorMessage="1" sqref="Q274">
      <formula1>Likert_Labels</formula1>
    </dataValidation>
    <dataValidation type="list" allowBlank="1" showInputMessage="1" showErrorMessage="1" sqref="R274">
      <formula1>Likert_Labels</formula1>
    </dataValidation>
    <dataValidation type="list" allowBlank="1" showInputMessage="1" showErrorMessage="1" sqref="C275">
      <formula1>Contexts</formula1>
    </dataValidation>
    <dataValidation type="list" allowBlank="1" showInputMessage="1" showErrorMessage="1" sqref="G275">
      <formula1>Likert_Labels</formula1>
    </dataValidation>
    <dataValidation type="list" allowBlank="1" showInputMessage="1" showErrorMessage="1" sqref="H275">
      <formula1>Likert_Labels</formula1>
    </dataValidation>
    <dataValidation type="list" allowBlank="1" showInputMessage="1" showErrorMessage="1" sqref="I275">
      <formula1>Likert_Labels</formula1>
    </dataValidation>
    <dataValidation type="list" allowBlank="1" showInputMessage="1" showErrorMessage="1" sqref="J275">
      <formula1>Likert_Labels</formula1>
    </dataValidation>
    <dataValidation type="list" allowBlank="1" showInputMessage="1" showErrorMessage="1" sqref="K275">
      <formula1>Likert_Labels</formula1>
    </dataValidation>
    <dataValidation type="list" allowBlank="1" showInputMessage="1" showErrorMessage="1" sqref="L275">
      <formula1>Likert_Labels</formula1>
    </dataValidation>
    <dataValidation type="list" allowBlank="1" showInputMessage="1" showErrorMessage="1" sqref="M275">
      <formula1>Likert_Labels</formula1>
    </dataValidation>
    <dataValidation type="list" allowBlank="1" showInputMessage="1" showErrorMessage="1" sqref="N275">
      <formula1>Likert_Labels</formula1>
    </dataValidation>
    <dataValidation type="list" allowBlank="1" showInputMessage="1" showErrorMessage="1" sqref="O275">
      <formula1>Likert_Labels</formula1>
    </dataValidation>
    <dataValidation type="list" allowBlank="1" showInputMessage="1" showErrorMessage="1" sqref="P275">
      <formula1>Likert_Labels</formula1>
    </dataValidation>
    <dataValidation type="list" allowBlank="1" showInputMessage="1" showErrorMessage="1" sqref="Q275">
      <formula1>Likert_Labels</formula1>
    </dataValidation>
    <dataValidation type="list" allowBlank="1" showInputMessage="1" showErrorMessage="1" sqref="R275">
      <formula1>Likert_Labels</formula1>
    </dataValidation>
    <dataValidation type="list" allowBlank="1" showInputMessage="1" showErrorMessage="1" sqref="C276">
      <formula1>Contexts</formula1>
    </dataValidation>
    <dataValidation type="list" allowBlank="1" showInputMessage="1" showErrorMessage="1" sqref="G276">
      <formula1>Likert_Labels</formula1>
    </dataValidation>
    <dataValidation type="list" allowBlank="1" showInputMessage="1" showErrorMessage="1" sqref="H276">
      <formula1>Likert_Labels</formula1>
    </dataValidation>
    <dataValidation type="list" allowBlank="1" showInputMessage="1" showErrorMessage="1" sqref="I276">
      <formula1>Likert_Labels</formula1>
    </dataValidation>
    <dataValidation type="list" allowBlank="1" showInputMessage="1" showErrorMessage="1" sqref="J276">
      <formula1>Likert_Labels</formula1>
    </dataValidation>
    <dataValidation type="list" allowBlank="1" showInputMessage="1" showErrorMessage="1" sqref="K276">
      <formula1>Likert_Labels</formula1>
    </dataValidation>
    <dataValidation type="list" allowBlank="1" showInputMessage="1" showErrorMessage="1" sqref="L276">
      <formula1>Likert_Labels</formula1>
    </dataValidation>
    <dataValidation type="list" allowBlank="1" showInputMessage="1" showErrorMessage="1" sqref="M276">
      <formula1>Likert_Labels</formula1>
    </dataValidation>
    <dataValidation type="list" allowBlank="1" showInputMessage="1" showErrorMessage="1" sqref="N276">
      <formula1>Likert_Labels</formula1>
    </dataValidation>
    <dataValidation type="list" allowBlank="1" showInputMessage="1" showErrorMessage="1" sqref="O276">
      <formula1>Likert_Labels</formula1>
    </dataValidation>
    <dataValidation type="list" allowBlank="1" showInputMessage="1" showErrorMessage="1" sqref="P276">
      <formula1>Likert_Labels</formula1>
    </dataValidation>
    <dataValidation type="list" allowBlank="1" showInputMessage="1" showErrorMessage="1" sqref="Q276">
      <formula1>Likert_Labels</formula1>
    </dataValidation>
    <dataValidation type="list" allowBlank="1" showInputMessage="1" showErrorMessage="1" sqref="R276">
      <formula1>Likert_Labels</formula1>
    </dataValidation>
    <dataValidation type="list" allowBlank="1" showInputMessage="1" showErrorMessage="1" sqref="C277">
      <formula1>Contexts</formula1>
    </dataValidation>
    <dataValidation type="list" allowBlank="1" showInputMessage="1" showErrorMessage="1" sqref="G277">
      <formula1>Likert_Labels</formula1>
    </dataValidation>
    <dataValidation type="list" allowBlank="1" showInputMessage="1" showErrorMessage="1" sqref="H277">
      <formula1>Likert_Labels</formula1>
    </dataValidation>
    <dataValidation type="list" allowBlank="1" showInputMessage="1" showErrorMessage="1" sqref="I277">
      <formula1>Likert_Labels</formula1>
    </dataValidation>
    <dataValidation type="list" allowBlank="1" showInputMessage="1" showErrorMessage="1" sqref="J277">
      <formula1>Likert_Labels</formula1>
    </dataValidation>
    <dataValidation type="list" allowBlank="1" showInputMessage="1" showErrorMessage="1" sqref="K277">
      <formula1>Likert_Labels</formula1>
    </dataValidation>
    <dataValidation type="list" allowBlank="1" showInputMessage="1" showErrorMessage="1" sqref="L277">
      <formula1>Likert_Labels</formula1>
    </dataValidation>
    <dataValidation type="list" allowBlank="1" showInputMessage="1" showErrorMessage="1" sqref="M277">
      <formula1>Likert_Labels</formula1>
    </dataValidation>
    <dataValidation type="list" allowBlank="1" showInputMessage="1" showErrorMessage="1" sqref="N277">
      <formula1>Likert_Labels</formula1>
    </dataValidation>
    <dataValidation type="list" allowBlank="1" showInputMessage="1" showErrorMessage="1" sqref="O277">
      <formula1>Likert_Labels</formula1>
    </dataValidation>
    <dataValidation type="list" allowBlank="1" showInputMessage="1" showErrorMessage="1" sqref="P277">
      <formula1>Likert_Labels</formula1>
    </dataValidation>
    <dataValidation type="list" allowBlank="1" showInputMessage="1" showErrorMessage="1" sqref="Q277">
      <formula1>Likert_Labels</formula1>
    </dataValidation>
    <dataValidation type="list" allowBlank="1" showInputMessage="1" showErrorMessage="1" sqref="R277">
      <formula1>Likert_Labels</formula1>
    </dataValidation>
    <dataValidation type="list" allowBlank="1" showInputMessage="1" showErrorMessage="1" sqref="C278">
      <formula1>Contexts</formula1>
    </dataValidation>
    <dataValidation type="list" allowBlank="1" showInputMessage="1" showErrorMessage="1" sqref="G278">
      <formula1>Likert_Labels</formula1>
    </dataValidation>
    <dataValidation type="list" allowBlank="1" showInputMessage="1" showErrorMessage="1" sqref="H278">
      <formula1>Likert_Labels</formula1>
    </dataValidation>
    <dataValidation type="list" allowBlank="1" showInputMessage="1" showErrorMessage="1" sqref="I278">
      <formula1>Likert_Labels</formula1>
    </dataValidation>
    <dataValidation type="list" allowBlank="1" showInputMessage="1" showErrorMessage="1" sqref="J278">
      <formula1>Likert_Labels</formula1>
    </dataValidation>
    <dataValidation type="list" allowBlank="1" showInputMessage="1" showErrorMessage="1" sqref="K278">
      <formula1>Likert_Labels</formula1>
    </dataValidation>
    <dataValidation type="list" allowBlank="1" showInputMessage="1" showErrorMessage="1" sqref="L278">
      <formula1>Likert_Labels</formula1>
    </dataValidation>
    <dataValidation type="list" allowBlank="1" showInputMessage="1" showErrorMessage="1" sqref="M278">
      <formula1>Likert_Labels</formula1>
    </dataValidation>
    <dataValidation type="list" allowBlank="1" showInputMessage="1" showErrorMessage="1" sqref="N278">
      <formula1>Likert_Labels</formula1>
    </dataValidation>
    <dataValidation type="list" allowBlank="1" showInputMessage="1" showErrorMessage="1" sqref="O278">
      <formula1>Likert_Labels</formula1>
    </dataValidation>
    <dataValidation type="list" allowBlank="1" showInputMessage="1" showErrorMessage="1" sqref="P278">
      <formula1>Likert_Labels</formula1>
    </dataValidation>
    <dataValidation type="list" allowBlank="1" showInputMessage="1" showErrorMessage="1" sqref="Q278">
      <formula1>Likert_Labels</formula1>
    </dataValidation>
    <dataValidation type="list" allowBlank="1" showInputMessage="1" showErrorMessage="1" sqref="R278">
      <formula1>Likert_Labels</formula1>
    </dataValidation>
    <dataValidation type="list" allowBlank="1" showInputMessage="1" showErrorMessage="1" sqref="C279">
      <formula1>Contexts</formula1>
    </dataValidation>
    <dataValidation type="list" allowBlank="1" showInputMessage="1" showErrorMessage="1" sqref="G279">
      <formula1>Likert_Labels</formula1>
    </dataValidation>
    <dataValidation type="list" allowBlank="1" showInputMessage="1" showErrorMessage="1" sqref="H279">
      <formula1>Likert_Labels</formula1>
    </dataValidation>
    <dataValidation type="list" allowBlank="1" showInputMessage="1" showErrorMessage="1" sqref="I279">
      <formula1>Likert_Labels</formula1>
    </dataValidation>
    <dataValidation type="list" allowBlank="1" showInputMessage="1" showErrorMessage="1" sqref="J279">
      <formula1>Likert_Labels</formula1>
    </dataValidation>
    <dataValidation type="list" allowBlank="1" showInputMessage="1" showErrorMessage="1" sqref="K279">
      <formula1>Likert_Labels</formula1>
    </dataValidation>
    <dataValidation type="list" allowBlank="1" showInputMessage="1" showErrorMessage="1" sqref="L279">
      <formula1>Likert_Labels</formula1>
    </dataValidation>
    <dataValidation type="list" allowBlank="1" showInputMessage="1" showErrorMessage="1" sqref="M279">
      <formula1>Likert_Labels</formula1>
    </dataValidation>
    <dataValidation type="list" allowBlank="1" showInputMessage="1" showErrorMessage="1" sqref="N279">
      <formula1>Likert_Labels</formula1>
    </dataValidation>
    <dataValidation type="list" allowBlank="1" showInputMessage="1" showErrorMessage="1" sqref="O279">
      <formula1>Likert_Labels</formula1>
    </dataValidation>
    <dataValidation type="list" allowBlank="1" showInputMessage="1" showErrorMessage="1" sqref="P279">
      <formula1>Likert_Labels</formula1>
    </dataValidation>
    <dataValidation type="list" allowBlank="1" showInputMessage="1" showErrorMessage="1" sqref="Q279">
      <formula1>Likert_Labels</formula1>
    </dataValidation>
    <dataValidation type="list" allowBlank="1" showInputMessage="1" showErrorMessage="1" sqref="R279">
      <formula1>Likert_Labels</formula1>
    </dataValidation>
    <dataValidation type="list" allowBlank="1" showInputMessage="1" showErrorMessage="1" sqref="C280">
      <formula1>Contexts</formula1>
    </dataValidation>
    <dataValidation type="list" allowBlank="1" showInputMessage="1" showErrorMessage="1" sqref="G280">
      <formula1>Likert_Labels</formula1>
    </dataValidation>
    <dataValidation type="list" allowBlank="1" showInputMessage="1" showErrorMessage="1" sqref="H280">
      <formula1>Likert_Labels</formula1>
    </dataValidation>
    <dataValidation type="list" allowBlank="1" showInputMessage="1" showErrorMessage="1" sqref="I280">
      <formula1>Likert_Labels</formula1>
    </dataValidation>
    <dataValidation type="list" allowBlank="1" showInputMessage="1" showErrorMessage="1" sqref="J280">
      <formula1>Likert_Labels</formula1>
    </dataValidation>
    <dataValidation type="list" allowBlank="1" showInputMessage="1" showErrorMessage="1" sqref="K280">
      <formula1>Likert_Labels</formula1>
    </dataValidation>
    <dataValidation type="list" allowBlank="1" showInputMessage="1" showErrorMessage="1" sqref="L280">
      <formula1>Likert_Labels</formula1>
    </dataValidation>
    <dataValidation type="list" allowBlank="1" showInputMessage="1" showErrorMessage="1" sqref="M280">
      <formula1>Likert_Labels</formula1>
    </dataValidation>
    <dataValidation type="list" allowBlank="1" showInputMessage="1" showErrorMessage="1" sqref="N280">
      <formula1>Likert_Labels</formula1>
    </dataValidation>
    <dataValidation type="list" allowBlank="1" showInputMessage="1" showErrorMessage="1" sqref="O280">
      <formula1>Likert_Labels</formula1>
    </dataValidation>
    <dataValidation type="list" allowBlank="1" showInputMessage="1" showErrorMessage="1" sqref="P280">
      <formula1>Likert_Labels</formula1>
    </dataValidation>
    <dataValidation type="list" allowBlank="1" showInputMessage="1" showErrorMessage="1" sqref="Q280">
      <formula1>Likert_Labels</formula1>
    </dataValidation>
    <dataValidation type="list" allowBlank="1" showInputMessage="1" showErrorMessage="1" sqref="R280">
      <formula1>Likert_Labels</formula1>
    </dataValidation>
    <dataValidation type="list" allowBlank="1" showInputMessage="1" showErrorMessage="1" sqref="C281">
      <formula1>Contexts</formula1>
    </dataValidation>
    <dataValidation type="list" allowBlank="1" showInputMessage="1" showErrorMessage="1" sqref="G281">
      <formula1>Likert_Labels</formula1>
    </dataValidation>
    <dataValidation type="list" allowBlank="1" showInputMessage="1" showErrorMessage="1" sqref="H281">
      <formula1>Likert_Labels</formula1>
    </dataValidation>
    <dataValidation type="list" allowBlank="1" showInputMessage="1" showErrorMessage="1" sqref="I281">
      <formula1>Likert_Labels</formula1>
    </dataValidation>
    <dataValidation type="list" allowBlank="1" showInputMessage="1" showErrorMessage="1" sqref="J281">
      <formula1>Likert_Labels</formula1>
    </dataValidation>
    <dataValidation type="list" allowBlank="1" showInputMessage="1" showErrorMessage="1" sqref="K281">
      <formula1>Likert_Labels</formula1>
    </dataValidation>
    <dataValidation type="list" allowBlank="1" showInputMessage="1" showErrorMessage="1" sqref="L281">
      <formula1>Likert_Labels</formula1>
    </dataValidation>
    <dataValidation type="list" allowBlank="1" showInputMessage="1" showErrorMessage="1" sqref="M281">
      <formula1>Likert_Labels</formula1>
    </dataValidation>
    <dataValidation type="list" allowBlank="1" showInputMessage="1" showErrorMessage="1" sqref="N281">
      <formula1>Likert_Labels</formula1>
    </dataValidation>
    <dataValidation type="list" allowBlank="1" showInputMessage="1" showErrorMessage="1" sqref="O281">
      <formula1>Likert_Labels</formula1>
    </dataValidation>
    <dataValidation type="list" allowBlank="1" showInputMessage="1" showErrorMessage="1" sqref="P281">
      <formula1>Likert_Labels</formula1>
    </dataValidation>
    <dataValidation type="list" allowBlank="1" showInputMessage="1" showErrorMessage="1" sqref="Q281">
      <formula1>Likert_Labels</formula1>
    </dataValidation>
    <dataValidation type="list" allowBlank="1" showInputMessage="1" showErrorMessage="1" sqref="R281">
      <formula1>Likert_Labels</formula1>
    </dataValidation>
    <dataValidation type="list" allowBlank="1" showInputMessage="1" showErrorMessage="1" sqref="C282">
      <formula1>Contexts</formula1>
    </dataValidation>
    <dataValidation type="list" allowBlank="1" showInputMessage="1" showErrorMessage="1" sqref="G282">
      <formula1>Likert_Labels</formula1>
    </dataValidation>
    <dataValidation type="list" allowBlank="1" showInputMessage="1" showErrorMessage="1" sqref="H282">
      <formula1>Likert_Labels</formula1>
    </dataValidation>
    <dataValidation type="list" allowBlank="1" showInputMessage="1" showErrorMessage="1" sqref="I282">
      <formula1>Likert_Labels</formula1>
    </dataValidation>
    <dataValidation type="list" allowBlank="1" showInputMessage="1" showErrorMessage="1" sqref="J282">
      <formula1>Likert_Labels</formula1>
    </dataValidation>
    <dataValidation type="list" allowBlank="1" showInputMessage="1" showErrorMessage="1" sqref="K282">
      <formula1>Likert_Labels</formula1>
    </dataValidation>
    <dataValidation type="list" allowBlank="1" showInputMessage="1" showErrorMessage="1" sqref="L282">
      <formula1>Likert_Labels</formula1>
    </dataValidation>
    <dataValidation type="list" allowBlank="1" showInputMessage="1" showErrorMessage="1" sqref="M282">
      <formula1>Likert_Labels</formula1>
    </dataValidation>
    <dataValidation type="list" allowBlank="1" showInputMessage="1" showErrorMessage="1" sqref="N282">
      <formula1>Likert_Labels</formula1>
    </dataValidation>
    <dataValidation type="list" allowBlank="1" showInputMessage="1" showErrorMessage="1" sqref="O282">
      <formula1>Likert_Labels</formula1>
    </dataValidation>
    <dataValidation type="list" allowBlank="1" showInputMessage="1" showErrorMessage="1" sqref="P282">
      <formula1>Likert_Labels</formula1>
    </dataValidation>
    <dataValidation type="list" allowBlank="1" showInputMessage="1" showErrorMessage="1" sqref="Q282">
      <formula1>Likert_Labels</formula1>
    </dataValidation>
    <dataValidation type="list" allowBlank="1" showInputMessage="1" showErrorMessage="1" sqref="R282">
      <formula1>Likert_Labels</formula1>
    </dataValidation>
    <dataValidation type="list" allowBlank="1" showInputMessage="1" showErrorMessage="1" sqref="C283">
      <formula1>Contexts</formula1>
    </dataValidation>
    <dataValidation type="list" allowBlank="1" showInputMessage="1" showErrorMessage="1" sqref="G283">
      <formula1>Likert_Labels</formula1>
    </dataValidation>
    <dataValidation type="list" allowBlank="1" showInputMessage="1" showErrorMessage="1" sqref="H283">
      <formula1>Likert_Labels</formula1>
    </dataValidation>
    <dataValidation type="list" allowBlank="1" showInputMessage="1" showErrorMessage="1" sqref="I283">
      <formula1>Likert_Labels</formula1>
    </dataValidation>
    <dataValidation type="list" allowBlank="1" showInputMessage="1" showErrorMessage="1" sqref="J283">
      <formula1>Likert_Labels</formula1>
    </dataValidation>
    <dataValidation type="list" allowBlank="1" showInputMessage="1" showErrorMessage="1" sqref="K283">
      <formula1>Likert_Labels</formula1>
    </dataValidation>
    <dataValidation type="list" allowBlank="1" showInputMessage="1" showErrorMessage="1" sqref="L283">
      <formula1>Likert_Labels</formula1>
    </dataValidation>
    <dataValidation type="list" allowBlank="1" showInputMessage="1" showErrorMessage="1" sqref="M283">
      <formula1>Likert_Labels</formula1>
    </dataValidation>
    <dataValidation type="list" allowBlank="1" showInputMessage="1" showErrorMessage="1" sqref="N283">
      <formula1>Likert_Labels</formula1>
    </dataValidation>
    <dataValidation type="list" allowBlank="1" showInputMessage="1" showErrorMessage="1" sqref="O283">
      <formula1>Likert_Labels</formula1>
    </dataValidation>
    <dataValidation type="list" allowBlank="1" showInputMessage="1" showErrorMessage="1" sqref="P283">
      <formula1>Likert_Labels</formula1>
    </dataValidation>
    <dataValidation type="list" allowBlank="1" showInputMessage="1" showErrorMessage="1" sqref="Q283">
      <formula1>Likert_Labels</formula1>
    </dataValidation>
    <dataValidation type="list" allowBlank="1" showInputMessage="1" showErrorMessage="1" sqref="R283">
      <formula1>Likert_Labels</formula1>
    </dataValidation>
    <dataValidation type="list" allowBlank="1" showInputMessage="1" showErrorMessage="1" sqref="C284">
      <formula1>Contexts</formula1>
    </dataValidation>
    <dataValidation type="list" allowBlank="1" showInputMessage="1" showErrorMessage="1" sqref="G284">
      <formula1>Likert_Labels</formula1>
    </dataValidation>
    <dataValidation type="list" allowBlank="1" showInputMessage="1" showErrorMessage="1" sqref="H284">
      <formula1>Likert_Labels</formula1>
    </dataValidation>
    <dataValidation type="list" allowBlank="1" showInputMessage="1" showErrorMessage="1" sqref="I284">
      <formula1>Likert_Labels</formula1>
    </dataValidation>
    <dataValidation type="list" allowBlank="1" showInputMessage="1" showErrorMessage="1" sqref="J284">
      <formula1>Likert_Labels</formula1>
    </dataValidation>
    <dataValidation type="list" allowBlank="1" showInputMessage="1" showErrorMessage="1" sqref="K284">
      <formula1>Likert_Labels</formula1>
    </dataValidation>
    <dataValidation type="list" allowBlank="1" showInputMessage="1" showErrorMessage="1" sqref="L284">
      <formula1>Likert_Labels</formula1>
    </dataValidation>
    <dataValidation type="list" allowBlank="1" showInputMessage="1" showErrorMessage="1" sqref="M284">
      <formula1>Likert_Labels</formula1>
    </dataValidation>
    <dataValidation type="list" allowBlank="1" showInputMessage="1" showErrorMessage="1" sqref="N284">
      <formula1>Likert_Labels</formula1>
    </dataValidation>
    <dataValidation type="list" allowBlank="1" showInputMessage="1" showErrorMessage="1" sqref="O284">
      <formula1>Likert_Labels</formula1>
    </dataValidation>
    <dataValidation type="list" allowBlank="1" showInputMessage="1" showErrorMessage="1" sqref="P284">
      <formula1>Likert_Labels</formula1>
    </dataValidation>
    <dataValidation type="list" allowBlank="1" showInputMessage="1" showErrorMessage="1" sqref="Q284">
      <formula1>Likert_Labels</formula1>
    </dataValidation>
    <dataValidation type="list" allowBlank="1" showInputMessage="1" showErrorMessage="1" sqref="R284">
      <formula1>Likert_Labels</formula1>
    </dataValidation>
    <dataValidation type="list" allowBlank="1" showInputMessage="1" showErrorMessage="1" sqref="C285">
      <formula1>Contexts</formula1>
    </dataValidation>
    <dataValidation type="list" allowBlank="1" showInputMessage="1" showErrorMessage="1" sqref="G285">
      <formula1>Likert_Labels</formula1>
    </dataValidation>
    <dataValidation type="list" allowBlank="1" showInputMessage="1" showErrorMessage="1" sqref="H285">
      <formula1>Likert_Labels</formula1>
    </dataValidation>
    <dataValidation type="list" allowBlank="1" showInputMessage="1" showErrorMessage="1" sqref="I285">
      <formula1>Likert_Labels</formula1>
    </dataValidation>
    <dataValidation type="list" allowBlank="1" showInputMessage="1" showErrorMessage="1" sqref="J285">
      <formula1>Likert_Labels</formula1>
    </dataValidation>
    <dataValidation type="list" allowBlank="1" showInputMessage="1" showErrorMessage="1" sqref="K285">
      <formula1>Likert_Labels</formula1>
    </dataValidation>
    <dataValidation type="list" allowBlank="1" showInputMessage="1" showErrorMessage="1" sqref="L285">
      <formula1>Likert_Labels</formula1>
    </dataValidation>
    <dataValidation type="list" allowBlank="1" showInputMessage="1" showErrorMessage="1" sqref="M285">
      <formula1>Likert_Labels</formula1>
    </dataValidation>
    <dataValidation type="list" allowBlank="1" showInputMessage="1" showErrorMessage="1" sqref="N285">
      <formula1>Likert_Labels</formula1>
    </dataValidation>
    <dataValidation type="list" allowBlank="1" showInputMessage="1" showErrorMessage="1" sqref="O285">
      <formula1>Likert_Labels</formula1>
    </dataValidation>
    <dataValidation type="list" allowBlank="1" showInputMessage="1" showErrorMessage="1" sqref="P285">
      <formula1>Likert_Labels</formula1>
    </dataValidation>
    <dataValidation type="list" allowBlank="1" showInputMessage="1" showErrorMessage="1" sqref="Q285">
      <formula1>Likert_Labels</formula1>
    </dataValidation>
    <dataValidation type="list" allowBlank="1" showInputMessage="1" showErrorMessage="1" sqref="R285">
      <formula1>Likert_Labels</formula1>
    </dataValidation>
    <dataValidation type="list" allowBlank="1" showInputMessage="1" showErrorMessage="1" sqref="C286">
      <formula1>Contexts</formula1>
    </dataValidation>
    <dataValidation type="list" allowBlank="1" showInputMessage="1" showErrorMessage="1" sqref="G286">
      <formula1>Likert_Labels</formula1>
    </dataValidation>
    <dataValidation type="list" allowBlank="1" showInputMessage="1" showErrorMessage="1" sqref="H286">
      <formula1>Likert_Labels</formula1>
    </dataValidation>
    <dataValidation type="list" allowBlank="1" showInputMessage="1" showErrorMessage="1" sqref="I286">
      <formula1>Likert_Labels</formula1>
    </dataValidation>
    <dataValidation type="list" allowBlank="1" showInputMessage="1" showErrorMessage="1" sqref="J286">
      <formula1>Likert_Labels</formula1>
    </dataValidation>
    <dataValidation type="list" allowBlank="1" showInputMessage="1" showErrorMessage="1" sqref="K286">
      <formula1>Likert_Labels</formula1>
    </dataValidation>
    <dataValidation type="list" allowBlank="1" showInputMessage="1" showErrorMessage="1" sqref="L286">
      <formula1>Likert_Labels</formula1>
    </dataValidation>
    <dataValidation type="list" allowBlank="1" showInputMessage="1" showErrorMessage="1" sqref="M286">
      <formula1>Likert_Labels</formula1>
    </dataValidation>
    <dataValidation type="list" allowBlank="1" showInputMessage="1" showErrorMessage="1" sqref="N286">
      <formula1>Likert_Labels</formula1>
    </dataValidation>
    <dataValidation type="list" allowBlank="1" showInputMessage="1" showErrorMessage="1" sqref="O286">
      <formula1>Likert_Labels</formula1>
    </dataValidation>
    <dataValidation type="list" allowBlank="1" showInputMessage="1" showErrorMessage="1" sqref="P286">
      <formula1>Likert_Labels</formula1>
    </dataValidation>
    <dataValidation type="list" allowBlank="1" showInputMessage="1" showErrorMessage="1" sqref="Q286">
      <formula1>Likert_Labels</formula1>
    </dataValidation>
    <dataValidation type="list" allowBlank="1" showInputMessage="1" showErrorMessage="1" sqref="R286">
      <formula1>Likert_Labels</formula1>
    </dataValidation>
    <dataValidation type="list" allowBlank="1" showInputMessage="1" showErrorMessage="1" sqref="C287">
      <formula1>Contexts</formula1>
    </dataValidation>
    <dataValidation type="list" allowBlank="1" showInputMessage="1" showErrorMessage="1" sqref="G287">
      <formula1>Likert_Labels</formula1>
    </dataValidation>
    <dataValidation type="list" allowBlank="1" showInputMessage="1" showErrorMessage="1" sqref="H287">
      <formula1>Likert_Labels</formula1>
    </dataValidation>
    <dataValidation type="list" allowBlank="1" showInputMessage="1" showErrorMessage="1" sqref="I287">
      <formula1>Likert_Labels</formula1>
    </dataValidation>
    <dataValidation type="list" allowBlank="1" showInputMessage="1" showErrorMessage="1" sqref="J287">
      <formula1>Likert_Labels</formula1>
    </dataValidation>
    <dataValidation type="list" allowBlank="1" showInputMessage="1" showErrorMessage="1" sqref="K287">
      <formula1>Likert_Labels</formula1>
    </dataValidation>
    <dataValidation type="list" allowBlank="1" showInputMessage="1" showErrorMessage="1" sqref="L287">
      <formula1>Likert_Labels</formula1>
    </dataValidation>
    <dataValidation type="list" allowBlank="1" showInputMessage="1" showErrorMessage="1" sqref="M287">
      <formula1>Likert_Labels</formula1>
    </dataValidation>
    <dataValidation type="list" allowBlank="1" showInputMessage="1" showErrorMessage="1" sqref="N287">
      <formula1>Likert_Labels</formula1>
    </dataValidation>
    <dataValidation type="list" allowBlank="1" showInputMessage="1" showErrorMessage="1" sqref="O287">
      <formula1>Likert_Labels</formula1>
    </dataValidation>
    <dataValidation type="list" allowBlank="1" showInputMessage="1" showErrorMessage="1" sqref="P287">
      <formula1>Likert_Labels</formula1>
    </dataValidation>
    <dataValidation type="list" allowBlank="1" showInputMessage="1" showErrorMessage="1" sqref="Q287">
      <formula1>Likert_Labels</formula1>
    </dataValidation>
    <dataValidation type="list" allowBlank="1" showInputMessage="1" showErrorMessage="1" sqref="R287">
      <formula1>Likert_Labels</formula1>
    </dataValidation>
    <dataValidation type="list" allowBlank="1" showInputMessage="1" showErrorMessage="1" sqref="C288">
      <formula1>Contexts</formula1>
    </dataValidation>
    <dataValidation type="list" allowBlank="1" showInputMessage="1" showErrorMessage="1" sqref="G288">
      <formula1>Likert_Labels</formula1>
    </dataValidation>
    <dataValidation type="list" allowBlank="1" showInputMessage="1" showErrorMessage="1" sqref="H288">
      <formula1>Likert_Labels</formula1>
    </dataValidation>
    <dataValidation type="list" allowBlank="1" showInputMessage="1" showErrorMessage="1" sqref="I288">
      <formula1>Likert_Labels</formula1>
    </dataValidation>
    <dataValidation type="list" allowBlank="1" showInputMessage="1" showErrorMessage="1" sqref="J288">
      <formula1>Likert_Labels</formula1>
    </dataValidation>
    <dataValidation type="list" allowBlank="1" showInputMessage="1" showErrorMessage="1" sqref="K288">
      <formula1>Likert_Labels</formula1>
    </dataValidation>
    <dataValidation type="list" allowBlank="1" showInputMessage="1" showErrorMessage="1" sqref="L288">
      <formula1>Likert_Labels</formula1>
    </dataValidation>
    <dataValidation type="list" allowBlank="1" showInputMessage="1" showErrorMessage="1" sqref="M288">
      <formula1>Likert_Labels</formula1>
    </dataValidation>
    <dataValidation type="list" allowBlank="1" showInputMessage="1" showErrorMessage="1" sqref="N288">
      <formula1>Likert_Labels</formula1>
    </dataValidation>
    <dataValidation type="list" allowBlank="1" showInputMessage="1" showErrorMessage="1" sqref="O288">
      <formula1>Likert_Labels</formula1>
    </dataValidation>
    <dataValidation type="list" allowBlank="1" showInputMessage="1" showErrorMessage="1" sqref="P288">
      <formula1>Likert_Labels</formula1>
    </dataValidation>
    <dataValidation type="list" allowBlank="1" showInputMessage="1" showErrorMessage="1" sqref="Q288">
      <formula1>Likert_Labels</formula1>
    </dataValidation>
    <dataValidation type="list" allowBlank="1" showInputMessage="1" showErrorMessage="1" sqref="R288">
      <formula1>Likert_Labels</formula1>
    </dataValidation>
    <dataValidation type="list" allowBlank="1" showInputMessage="1" showErrorMessage="1" sqref="C289">
      <formula1>Contexts</formula1>
    </dataValidation>
    <dataValidation type="list" allowBlank="1" showInputMessage="1" showErrorMessage="1" sqref="G289">
      <formula1>Likert_Labels</formula1>
    </dataValidation>
    <dataValidation type="list" allowBlank="1" showInputMessage="1" showErrorMessage="1" sqref="H289">
      <formula1>Likert_Labels</formula1>
    </dataValidation>
    <dataValidation type="list" allowBlank="1" showInputMessage="1" showErrorMessage="1" sqref="I289">
      <formula1>Likert_Labels</formula1>
    </dataValidation>
    <dataValidation type="list" allowBlank="1" showInputMessage="1" showErrorMessage="1" sqref="J289">
      <formula1>Likert_Labels</formula1>
    </dataValidation>
    <dataValidation type="list" allowBlank="1" showInputMessage="1" showErrorMessage="1" sqref="K289">
      <formula1>Likert_Labels</formula1>
    </dataValidation>
    <dataValidation type="list" allowBlank="1" showInputMessage="1" showErrorMessage="1" sqref="L289">
      <formula1>Likert_Labels</formula1>
    </dataValidation>
    <dataValidation type="list" allowBlank="1" showInputMessage="1" showErrorMessage="1" sqref="M289">
      <formula1>Likert_Labels</formula1>
    </dataValidation>
    <dataValidation type="list" allowBlank="1" showInputMessage="1" showErrorMessage="1" sqref="N289">
      <formula1>Likert_Labels</formula1>
    </dataValidation>
    <dataValidation type="list" allowBlank="1" showInputMessage="1" showErrorMessage="1" sqref="O289">
      <formula1>Likert_Labels</formula1>
    </dataValidation>
    <dataValidation type="list" allowBlank="1" showInputMessage="1" showErrorMessage="1" sqref="P289">
      <formula1>Likert_Labels</formula1>
    </dataValidation>
    <dataValidation type="list" allowBlank="1" showInputMessage="1" showErrorMessage="1" sqref="Q289">
      <formula1>Likert_Labels</formula1>
    </dataValidation>
    <dataValidation type="list" allowBlank="1" showInputMessage="1" showErrorMessage="1" sqref="R289">
      <formula1>Likert_Labels</formula1>
    </dataValidation>
    <dataValidation type="list" allowBlank="1" showInputMessage="1" showErrorMessage="1" sqref="C290">
      <formula1>Contexts</formula1>
    </dataValidation>
    <dataValidation type="list" allowBlank="1" showInputMessage="1" showErrorMessage="1" sqref="G290">
      <formula1>Likert_Labels</formula1>
    </dataValidation>
    <dataValidation type="list" allowBlank="1" showInputMessage="1" showErrorMessage="1" sqref="H290">
      <formula1>Likert_Labels</formula1>
    </dataValidation>
    <dataValidation type="list" allowBlank="1" showInputMessage="1" showErrorMessage="1" sqref="I290">
      <formula1>Likert_Labels</formula1>
    </dataValidation>
    <dataValidation type="list" allowBlank="1" showInputMessage="1" showErrorMessage="1" sqref="J290">
      <formula1>Likert_Labels</formula1>
    </dataValidation>
    <dataValidation type="list" allowBlank="1" showInputMessage="1" showErrorMessage="1" sqref="K290">
      <formula1>Likert_Labels</formula1>
    </dataValidation>
    <dataValidation type="list" allowBlank="1" showInputMessage="1" showErrorMessage="1" sqref="L290">
      <formula1>Likert_Labels</formula1>
    </dataValidation>
    <dataValidation type="list" allowBlank="1" showInputMessage="1" showErrorMessage="1" sqref="M290">
      <formula1>Likert_Labels</formula1>
    </dataValidation>
    <dataValidation type="list" allowBlank="1" showInputMessage="1" showErrorMessage="1" sqref="N290">
      <formula1>Likert_Labels</formula1>
    </dataValidation>
    <dataValidation type="list" allowBlank="1" showInputMessage="1" showErrorMessage="1" sqref="O290">
      <formula1>Likert_Labels</formula1>
    </dataValidation>
    <dataValidation type="list" allowBlank="1" showInputMessage="1" showErrorMessage="1" sqref="P290">
      <formula1>Likert_Labels</formula1>
    </dataValidation>
    <dataValidation type="list" allowBlank="1" showInputMessage="1" showErrorMessage="1" sqref="Q290">
      <formula1>Likert_Labels</formula1>
    </dataValidation>
    <dataValidation type="list" allowBlank="1" showInputMessage="1" showErrorMessage="1" sqref="R290">
      <formula1>Likert_Labels</formula1>
    </dataValidation>
    <dataValidation type="list" allowBlank="1" showInputMessage="1" showErrorMessage="1" sqref="C291">
      <formula1>Contexts</formula1>
    </dataValidation>
    <dataValidation type="list" allowBlank="1" showInputMessage="1" showErrorMessage="1" sqref="G291">
      <formula1>Likert_Labels</formula1>
    </dataValidation>
    <dataValidation type="list" allowBlank="1" showInputMessage="1" showErrorMessage="1" sqref="H291">
      <formula1>Likert_Labels</formula1>
    </dataValidation>
    <dataValidation type="list" allowBlank="1" showInputMessage="1" showErrorMessage="1" sqref="I291">
      <formula1>Likert_Labels</formula1>
    </dataValidation>
    <dataValidation type="list" allowBlank="1" showInputMessage="1" showErrorMessage="1" sqref="J291">
      <formula1>Likert_Labels</formula1>
    </dataValidation>
    <dataValidation type="list" allowBlank="1" showInputMessage="1" showErrorMessage="1" sqref="K291">
      <formula1>Likert_Labels</formula1>
    </dataValidation>
    <dataValidation type="list" allowBlank="1" showInputMessage="1" showErrorMessage="1" sqref="L291">
      <formula1>Likert_Labels</formula1>
    </dataValidation>
    <dataValidation type="list" allowBlank="1" showInputMessage="1" showErrorMessage="1" sqref="M291">
      <formula1>Likert_Labels</formula1>
    </dataValidation>
    <dataValidation type="list" allowBlank="1" showInputMessage="1" showErrorMessage="1" sqref="N291">
      <formula1>Likert_Labels</formula1>
    </dataValidation>
    <dataValidation type="list" allowBlank="1" showInputMessage="1" showErrorMessage="1" sqref="O291">
      <formula1>Likert_Labels</formula1>
    </dataValidation>
    <dataValidation type="list" allowBlank="1" showInputMessage="1" showErrorMessage="1" sqref="P291">
      <formula1>Likert_Labels</formula1>
    </dataValidation>
    <dataValidation type="list" allowBlank="1" showInputMessage="1" showErrorMessage="1" sqref="Q291">
      <formula1>Likert_Labels</formula1>
    </dataValidation>
    <dataValidation type="list" allowBlank="1" showInputMessage="1" showErrorMessage="1" sqref="R291">
      <formula1>Likert_Labels</formula1>
    </dataValidation>
    <dataValidation type="list" allowBlank="1" showInputMessage="1" showErrorMessage="1" sqref="C292">
      <formula1>Contexts</formula1>
    </dataValidation>
    <dataValidation type="list" allowBlank="1" showInputMessage="1" showErrorMessage="1" sqref="G292">
      <formula1>Likert_Labels</formula1>
    </dataValidation>
    <dataValidation type="list" allowBlank="1" showInputMessage="1" showErrorMessage="1" sqref="H292">
      <formula1>Likert_Labels</formula1>
    </dataValidation>
    <dataValidation type="list" allowBlank="1" showInputMessage="1" showErrorMessage="1" sqref="I292">
      <formula1>Likert_Labels</formula1>
    </dataValidation>
    <dataValidation type="list" allowBlank="1" showInputMessage="1" showErrorMessage="1" sqref="J292">
      <formula1>Likert_Labels</formula1>
    </dataValidation>
    <dataValidation type="list" allowBlank="1" showInputMessage="1" showErrorMessage="1" sqref="K292">
      <formula1>Likert_Labels</formula1>
    </dataValidation>
    <dataValidation type="list" allowBlank="1" showInputMessage="1" showErrorMessage="1" sqref="L292">
      <formula1>Likert_Labels</formula1>
    </dataValidation>
    <dataValidation type="list" allowBlank="1" showInputMessage="1" showErrorMessage="1" sqref="M292">
      <formula1>Likert_Labels</formula1>
    </dataValidation>
    <dataValidation type="list" allowBlank="1" showInputMessage="1" showErrorMessage="1" sqref="N292">
      <formula1>Likert_Labels</formula1>
    </dataValidation>
    <dataValidation type="list" allowBlank="1" showInputMessage="1" showErrorMessage="1" sqref="O292">
      <formula1>Likert_Labels</formula1>
    </dataValidation>
    <dataValidation type="list" allowBlank="1" showInputMessage="1" showErrorMessage="1" sqref="P292">
      <formula1>Likert_Labels</formula1>
    </dataValidation>
    <dataValidation type="list" allowBlank="1" showInputMessage="1" showErrorMessage="1" sqref="Q292">
      <formula1>Likert_Labels</formula1>
    </dataValidation>
    <dataValidation type="list" allowBlank="1" showInputMessage="1" showErrorMessage="1" sqref="R292">
      <formula1>Likert_Labels</formula1>
    </dataValidation>
    <dataValidation type="list" allowBlank="1" showInputMessage="1" showErrorMessage="1" sqref="C293">
      <formula1>Contexts</formula1>
    </dataValidation>
    <dataValidation type="list" allowBlank="1" showInputMessage="1" showErrorMessage="1" sqref="G293">
      <formula1>Likert_Labels</formula1>
    </dataValidation>
    <dataValidation type="list" allowBlank="1" showInputMessage="1" showErrorMessage="1" sqref="H293">
      <formula1>Likert_Labels</formula1>
    </dataValidation>
    <dataValidation type="list" allowBlank="1" showInputMessage="1" showErrorMessage="1" sqref="I293">
      <formula1>Likert_Labels</formula1>
    </dataValidation>
    <dataValidation type="list" allowBlank="1" showInputMessage="1" showErrorMessage="1" sqref="J293">
      <formula1>Likert_Labels</formula1>
    </dataValidation>
    <dataValidation type="list" allowBlank="1" showInputMessage="1" showErrorMessage="1" sqref="K293">
      <formula1>Likert_Labels</formula1>
    </dataValidation>
    <dataValidation type="list" allowBlank="1" showInputMessage="1" showErrorMessage="1" sqref="L293">
      <formula1>Likert_Labels</formula1>
    </dataValidation>
    <dataValidation type="list" allowBlank="1" showInputMessage="1" showErrorMessage="1" sqref="M293">
      <formula1>Likert_Labels</formula1>
    </dataValidation>
    <dataValidation type="list" allowBlank="1" showInputMessage="1" showErrorMessage="1" sqref="N293">
      <formula1>Likert_Labels</formula1>
    </dataValidation>
    <dataValidation type="list" allowBlank="1" showInputMessage="1" showErrorMessage="1" sqref="O293">
      <formula1>Likert_Labels</formula1>
    </dataValidation>
    <dataValidation type="list" allowBlank="1" showInputMessage="1" showErrorMessage="1" sqref="P293">
      <formula1>Likert_Labels</formula1>
    </dataValidation>
    <dataValidation type="list" allowBlank="1" showInputMessage="1" showErrorMessage="1" sqref="Q293">
      <formula1>Likert_Labels</formula1>
    </dataValidation>
    <dataValidation type="list" allowBlank="1" showInputMessage="1" showErrorMessage="1" sqref="R293">
      <formula1>Likert_Labels</formula1>
    </dataValidation>
    <dataValidation type="list" allowBlank="1" showInputMessage="1" showErrorMessage="1" sqref="C294">
      <formula1>Contexts</formula1>
    </dataValidation>
    <dataValidation type="list" allowBlank="1" showInputMessage="1" showErrorMessage="1" sqref="G294">
      <formula1>Likert_Labels</formula1>
    </dataValidation>
    <dataValidation type="list" allowBlank="1" showInputMessage="1" showErrorMessage="1" sqref="H294">
      <formula1>Likert_Labels</formula1>
    </dataValidation>
    <dataValidation type="list" allowBlank="1" showInputMessage="1" showErrorMessage="1" sqref="I294">
      <formula1>Likert_Labels</formula1>
    </dataValidation>
    <dataValidation type="list" allowBlank="1" showInputMessage="1" showErrorMessage="1" sqref="J294">
      <formula1>Likert_Labels</formula1>
    </dataValidation>
    <dataValidation type="list" allowBlank="1" showInputMessage="1" showErrorMessage="1" sqref="K294">
      <formula1>Likert_Labels</formula1>
    </dataValidation>
    <dataValidation type="list" allowBlank="1" showInputMessage="1" showErrorMessage="1" sqref="L294">
      <formula1>Likert_Labels</formula1>
    </dataValidation>
    <dataValidation type="list" allowBlank="1" showInputMessage="1" showErrorMessage="1" sqref="M294">
      <formula1>Likert_Labels</formula1>
    </dataValidation>
    <dataValidation type="list" allowBlank="1" showInputMessage="1" showErrorMessage="1" sqref="N294">
      <formula1>Likert_Labels</formula1>
    </dataValidation>
    <dataValidation type="list" allowBlank="1" showInputMessage="1" showErrorMessage="1" sqref="O294">
      <formula1>Likert_Labels</formula1>
    </dataValidation>
    <dataValidation type="list" allowBlank="1" showInputMessage="1" showErrorMessage="1" sqref="P294">
      <formula1>Likert_Labels</formula1>
    </dataValidation>
    <dataValidation type="list" allowBlank="1" showInputMessage="1" showErrorMessage="1" sqref="Q294">
      <formula1>Likert_Labels</formula1>
    </dataValidation>
    <dataValidation type="list" allowBlank="1" showInputMessage="1" showErrorMessage="1" sqref="R294">
      <formula1>Likert_Labels</formula1>
    </dataValidation>
    <dataValidation type="list" allowBlank="1" showInputMessage="1" showErrorMessage="1" sqref="C295">
      <formula1>Contexts</formula1>
    </dataValidation>
    <dataValidation type="list" allowBlank="1" showInputMessage="1" showErrorMessage="1" sqref="G295">
      <formula1>Likert_Labels</formula1>
    </dataValidation>
    <dataValidation type="list" allowBlank="1" showInputMessage="1" showErrorMessage="1" sqref="H295">
      <formula1>Likert_Labels</formula1>
    </dataValidation>
    <dataValidation type="list" allowBlank="1" showInputMessage="1" showErrorMessage="1" sqref="I295">
      <formula1>Likert_Labels</formula1>
    </dataValidation>
    <dataValidation type="list" allowBlank="1" showInputMessage="1" showErrorMessage="1" sqref="J295">
      <formula1>Likert_Labels</formula1>
    </dataValidation>
    <dataValidation type="list" allowBlank="1" showInputMessage="1" showErrorMessage="1" sqref="K295">
      <formula1>Likert_Labels</formula1>
    </dataValidation>
    <dataValidation type="list" allowBlank="1" showInputMessage="1" showErrorMessage="1" sqref="L295">
      <formula1>Likert_Labels</formula1>
    </dataValidation>
    <dataValidation type="list" allowBlank="1" showInputMessage="1" showErrorMessage="1" sqref="M295">
      <formula1>Likert_Labels</formula1>
    </dataValidation>
    <dataValidation type="list" allowBlank="1" showInputMessage="1" showErrorMessage="1" sqref="N295">
      <formula1>Likert_Labels</formula1>
    </dataValidation>
    <dataValidation type="list" allowBlank="1" showInputMessage="1" showErrorMessage="1" sqref="O295">
      <formula1>Likert_Labels</formula1>
    </dataValidation>
    <dataValidation type="list" allowBlank="1" showInputMessage="1" showErrorMessage="1" sqref="P295">
      <formula1>Likert_Labels</formula1>
    </dataValidation>
    <dataValidation type="list" allowBlank="1" showInputMessage="1" showErrorMessage="1" sqref="Q295">
      <formula1>Likert_Labels</formula1>
    </dataValidation>
    <dataValidation type="list" allowBlank="1" showInputMessage="1" showErrorMessage="1" sqref="R295">
      <formula1>Likert_Labels</formula1>
    </dataValidation>
    <dataValidation type="list" allowBlank="1" showInputMessage="1" showErrorMessage="1" sqref="C296">
      <formula1>Contexts</formula1>
    </dataValidation>
    <dataValidation type="list" allowBlank="1" showInputMessage="1" showErrorMessage="1" sqref="G296">
      <formula1>Likert_Labels</formula1>
    </dataValidation>
    <dataValidation type="list" allowBlank="1" showInputMessage="1" showErrorMessage="1" sqref="H296">
      <formula1>Likert_Labels</formula1>
    </dataValidation>
    <dataValidation type="list" allowBlank="1" showInputMessage="1" showErrorMessage="1" sqref="I296">
      <formula1>Likert_Labels</formula1>
    </dataValidation>
    <dataValidation type="list" allowBlank="1" showInputMessage="1" showErrorMessage="1" sqref="J296">
      <formula1>Likert_Labels</formula1>
    </dataValidation>
    <dataValidation type="list" allowBlank="1" showInputMessage="1" showErrorMessage="1" sqref="K296">
      <formula1>Likert_Labels</formula1>
    </dataValidation>
    <dataValidation type="list" allowBlank="1" showInputMessage="1" showErrorMessage="1" sqref="L296">
      <formula1>Likert_Labels</formula1>
    </dataValidation>
    <dataValidation type="list" allowBlank="1" showInputMessage="1" showErrorMessage="1" sqref="M296">
      <formula1>Likert_Labels</formula1>
    </dataValidation>
    <dataValidation type="list" allowBlank="1" showInputMessage="1" showErrorMessage="1" sqref="N296">
      <formula1>Likert_Labels</formula1>
    </dataValidation>
    <dataValidation type="list" allowBlank="1" showInputMessage="1" showErrorMessage="1" sqref="O296">
      <formula1>Likert_Labels</formula1>
    </dataValidation>
    <dataValidation type="list" allowBlank="1" showInputMessage="1" showErrorMessage="1" sqref="P296">
      <formula1>Likert_Labels</formula1>
    </dataValidation>
    <dataValidation type="list" allowBlank="1" showInputMessage="1" showErrorMessage="1" sqref="Q296">
      <formula1>Likert_Labels</formula1>
    </dataValidation>
    <dataValidation type="list" allowBlank="1" showInputMessage="1" showErrorMessage="1" sqref="R296">
      <formula1>Likert_Labels</formula1>
    </dataValidation>
    <dataValidation type="list" allowBlank="1" showInputMessage="1" showErrorMessage="1" sqref="C297">
      <formula1>Contexts</formula1>
    </dataValidation>
    <dataValidation type="list" allowBlank="1" showInputMessage="1" showErrorMessage="1" sqref="G297">
      <formula1>Likert_Labels</formula1>
    </dataValidation>
    <dataValidation type="list" allowBlank="1" showInputMessage="1" showErrorMessage="1" sqref="H297">
      <formula1>Likert_Labels</formula1>
    </dataValidation>
    <dataValidation type="list" allowBlank="1" showInputMessage="1" showErrorMessage="1" sqref="I297">
      <formula1>Likert_Labels</formula1>
    </dataValidation>
    <dataValidation type="list" allowBlank="1" showInputMessage="1" showErrorMessage="1" sqref="J297">
      <formula1>Likert_Labels</formula1>
    </dataValidation>
    <dataValidation type="list" allowBlank="1" showInputMessage="1" showErrorMessage="1" sqref="K297">
      <formula1>Likert_Labels</formula1>
    </dataValidation>
    <dataValidation type="list" allowBlank="1" showInputMessage="1" showErrorMessage="1" sqref="L297">
      <formula1>Likert_Labels</formula1>
    </dataValidation>
    <dataValidation type="list" allowBlank="1" showInputMessage="1" showErrorMessage="1" sqref="M297">
      <formula1>Likert_Labels</formula1>
    </dataValidation>
    <dataValidation type="list" allowBlank="1" showInputMessage="1" showErrorMessage="1" sqref="N297">
      <formula1>Likert_Labels</formula1>
    </dataValidation>
    <dataValidation type="list" allowBlank="1" showInputMessage="1" showErrorMessage="1" sqref="O297">
      <formula1>Likert_Labels</formula1>
    </dataValidation>
    <dataValidation type="list" allowBlank="1" showInputMessage="1" showErrorMessage="1" sqref="P297">
      <formula1>Likert_Labels</formula1>
    </dataValidation>
    <dataValidation type="list" allowBlank="1" showInputMessage="1" showErrorMessage="1" sqref="Q297">
      <formula1>Likert_Labels</formula1>
    </dataValidation>
    <dataValidation type="list" allowBlank="1" showInputMessage="1" showErrorMessage="1" sqref="R297">
      <formula1>Likert_Labels</formula1>
    </dataValidation>
    <dataValidation type="list" allowBlank="1" showInputMessage="1" showErrorMessage="1" sqref="C298">
      <formula1>Contexts</formula1>
    </dataValidation>
    <dataValidation type="list" allowBlank="1" showInputMessage="1" showErrorMessage="1" sqref="G298">
      <formula1>Likert_Labels</formula1>
    </dataValidation>
    <dataValidation type="list" allowBlank="1" showInputMessage="1" showErrorMessage="1" sqref="H298">
      <formula1>Likert_Labels</formula1>
    </dataValidation>
    <dataValidation type="list" allowBlank="1" showInputMessage="1" showErrorMessage="1" sqref="I298">
      <formula1>Likert_Labels</formula1>
    </dataValidation>
    <dataValidation type="list" allowBlank="1" showInputMessage="1" showErrorMessage="1" sqref="J298">
      <formula1>Likert_Labels</formula1>
    </dataValidation>
    <dataValidation type="list" allowBlank="1" showInputMessage="1" showErrorMessage="1" sqref="K298">
      <formula1>Likert_Labels</formula1>
    </dataValidation>
    <dataValidation type="list" allowBlank="1" showInputMessage="1" showErrorMessage="1" sqref="L298">
      <formula1>Likert_Labels</formula1>
    </dataValidation>
    <dataValidation type="list" allowBlank="1" showInputMessage="1" showErrorMessage="1" sqref="M298">
      <formula1>Likert_Labels</formula1>
    </dataValidation>
    <dataValidation type="list" allowBlank="1" showInputMessage="1" showErrorMessage="1" sqref="N298">
      <formula1>Likert_Labels</formula1>
    </dataValidation>
    <dataValidation type="list" allowBlank="1" showInputMessage="1" showErrorMessage="1" sqref="O298">
      <formula1>Likert_Labels</formula1>
    </dataValidation>
    <dataValidation type="list" allowBlank="1" showInputMessage="1" showErrorMessage="1" sqref="P298">
      <formula1>Likert_Labels</formula1>
    </dataValidation>
    <dataValidation type="list" allowBlank="1" showInputMessage="1" showErrorMessage="1" sqref="Q298">
      <formula1>Likert_Labels</formula1>
    </dataValidation>
    <dataValidation type="list" allowBlank="1" showInputMessage="1" showErrorMessage="1" sqref="R298">
      <formula1>Likert_Labels</formula1>
    </dataValidation>
    <dataValidation type="list" allowBlank="1" showInputMessage="1" showErrorMessage="1" sqref="C299">
      <formula1>Contexts</formula1>
    </dataValidation>
    <dataValidation type="list" allowBlank="1" showInputMessage="1" showErrorMessage="1" sqref="G299">
      <formula1>Likert_Labels</formula1>
    </dataValidation>
    <dataValidation type="list" allowBlank="1" showInputMessage="1" showErrorMessage="1" sqref="H299">
      <formula1>Likert_Labels</formula1>
    </dataValidation>
    <dataValidation type="list" allowBlank="1" showInputMessage="1" showErrorMessage="1" sqref="I299">
      <formula1>Likert_Labels</formula1>
    </dataValidation>
    <dataValidation type="list" allowBlank="1" showInputMessage="1" showErrorMessage="1" sqref="J299">
      <formula1>Likert_Labels</formula1>
    </dataValidation>
    <dataValidation type="list" allowBlank="1" showInputMessage="1" showErrorMessage="1" sqref="K299">
      <formula1>Likert_Labels</formula1>
    </dataValidation>
    <dataValidation type="list" allowBlank="1" showInputMessage="1" showErrorMessage="1" sqref="L299">
      <formula1>Likert_Labels</formula1>
    </dataValidation>
    <dataValidation type="list" allowBlank="1" showInputMessage="1" showErrorMessage="1" sqref="M299">
      <formula1>Likert_Labels</formula1>
    </dataValidation>
    <dataValidation type="list" allowBlank="1" showInputMessage="1" showErrorMessage="1" sqref="N299">
      <formula1>Likert_Labels</formula1>
    </dataValidation>
    <dataValidation type="list" allowBlank="1" showInputMessage="1" showErrorMessage="1" sqref="O299">
      <formula1>Likert_Labels</formula1>
    </dataValidation>
    <dataValidation type="list" allowBlank="1" showInputMessage="1" showErrorMessage="1" sqref="P299">
      <formula1>Likert_Labels</formula1>
    </dataValidation>
    <dataValidation type="list" allowBlank="1" showInputMessage="1" showErrorMessage="1" sqref="Q299">
      <formula1>Likert_Labels</formula1>
    </dataValidation>
    <dataValidation type="list" allowBlank="1" showInputMessage="1" showErrorMessage="1" sqref="R299">
      <formula1>Likert_Labels</formula1>
    </dataValidation>
    <dataValidation type="list" allowBlank="1" showInputMessage="1" showErrorMessage="1" sqref="C300">
      <formula1>Contexts</formula1>
    </dataValidation>
    <dataValidation type="list" allowBlank="1" showInputMessage="1" showErrorMessage="1" sqref="G300">
      <formula1>Likert_Labels</formula1>
    </dataValidation>
    <dataValidation type="list" allowBlank="1" showInputMessage="1" showErrorMessage="1" sqref="H300">
      <formula1>Likert_Labels</formula1>
    </dataValidation>
    <dataValidation type="list" allowBlank="1" showInputMessage="1" showErrorMessage="1" sqref="I300">
      <formula1>Likert_Labels</formula1>
    </dataValidation>
    <dataValidation type="list" allowBlank="1" showInputMessage="1" showErrorMessage="1" sqref="J300">
      <formula1>Likert_Labels</formula1>
    </dataValidation>
    <dataValidation type="list" allowBlank="1" showInputMessage="1" showErrorMessage="1" sqref="K300">
      <formula1>Likert_Labels</formula1>
    </dataValidation>
    <dataValidation type="list" allowBlank="1" showInputMessage="1" showErrorMessage="1" sqref="L300">
      <formula1>Likert_Labels</formula1>
    </dataValidation>
    <dataValidation type="list" allowBlank="1" showInputMessage="1" showErrorMessage="1" sqref="M300">
      <formula1>Likert_Labels</formula1>
    </dataValidation>
    <dataValidation type="list" allowBlank="1" showInputMessage="1" showErrorMessage="1" sqref="N300">
      <formula1>Likert_Labels</formula1>
    </dataValidation>
    <dataValidation type="list" allowBlank="1" showInputMessage="1" showErrorMessage="1" sqref="O300">
      <formula1>Likert_Labels</formula1>
    </dataValidation>
    <dataValidation type="list" allowBlank="1" showInputMessage="1" showErrorMessage="1" sqref="P300">
      <formula1>Likert_Labels</formula1>
    </dataValidation>
    <dataValidation type="list" allowBlank="1" showInputMessage="1" showErrorMessage="1" sqref="Q300">
      <formula1>Likert_Labels</formula1>
    </dataValidation>
    <dataValidation type="list" allowBlank="1" showInputMessage="1" showErrorMessage="1" sqref="R300">
      <formula1>Likert_Labels</formula1>
    </dataValidation>
    <dataValidation type="list" allowBlank="1" showInputMessage="1" showErrorMessage="1" sqref="C301">
      <formula1>Contexts</formula1>
    </dataValidation>
    <dataValidation type="list" allowBlank="1" showInputMessage="1" showErrorMessage="1" sqref="G301">
      <formula1>Likert_Labels</formula1>
    </dataValidation>
    <dataValidation type="list" allowBlank="1" showInputMessage="1" showErrorMessage="1" sqref="H301">
      <formula1>Likert_Labels</formula1>
    </dataValidation>
    <dataValidation type="list" allowBlank="1" showInputMessage="1" showErrorMessage="1" sqref="I301">
      <formula1>Likert_Labels</formula1>
    </dataValidation>
    <dataValidation type="list" allowBlank="1" showInputMessage="1" showErrorMessage="1" sqref="J301">
      <formula1>Likert_Labels</formula1>
    </dataValidation>
    <dataValidation type="list" allowBlank="1" showInputMessage="1" showErrorMessage="1" sqref="K301">
      <formula1>Likert_Labels</formula1>
    </dataValidation>
    <dataValidation type="list" allowBlank="1" showInputMessage="1" showErrorMessage="1" sqref="L301">
      <formula1>Likert_Labels</formula1>
    </dataValidation>
    <dataValidation type="list" allowBlank="1" showInputMessage="1" showErrorMessage="1" sqref="M301">
      <formula1>Likert_Labels</formula1>
    </dataValidation>
    <dataValidation type="list" allowBlank="1" showInputMessage="1" showErrorMessage="1" sqref="N301">
      <formula1>Likert_Labels</formula1>
    </dataValidation>
    <dataValidation type="list" allowBlank="1" showInputMessage="1" showErrorMessage="1" sqref="O301">
      <formula1>Likert_Labels</formula1>
    </dataValidation>
    <dataValidation type="list" allowBlank="1" showInputMessage="1" showErrorMessage="1" sqref="P301">
      <formula1>Likert_Labels</formula1>
    </dataValidation>
    <dataValidation type="list" allowBlank="1" showInputMessage="1" showErrorMessage="1" sqref="Q301">
      <formula1>Likert_Labels</formula1>
    </dataValidation>
    <dataValidation type="list" allowBlank="1" showInputMessage="1" showErrorMessage="1" sqref="R301">
      <formula1>Likert_Labels</formula1>
    </dataValidation>
    <dataValidation type="list" allowBlank="1" showInputMessage="1" showErrorMessage="1" sqref="C302">
      <formula1>Contexts</formula1>
    </dataValidation>
    <dataValidation type="list" allowBlank="1" showInputMessage="1" showErrorMessage="1" sqref="G302">
      <formula1>Likert_Labels</formula1>
    </dataValidation>
    <dataValidation type="list" allowBlank="1" showInputMessage="1" showErrorMessage="1" sqref="H302">
      <formula1>Likert_Labels</formula1>
    </dataValidation>
    <dataValidation type="list" allowBlank="1" showInputMessage="1" showErrorMessage="1" sqref="I302">
      <formula1>Likert_Labels</formula1>
    </dataValidation>
    <dataValidation type="list" allowBlank="1" showInputMessage="1" showErrorMessage="1" sqref="J302">
      <formula1>Likert_Labels</formula1>
    </dataValidation>
    <dataValidation type="list" allowBlank="1" showInputMessage="1" showErrorMessage="1" sqref="K302">
      <formula1>Likert_Labels</formula1>
    </dataValidation>
    <dataValidation type="list" allowBlank="1" showInputMessage="1" showErrorMessage="1" sqref="L302">
      <formula1>Likert_Labels</formula1>
    </dataValidation>
    <dataValidation type="list" allowBlank="1" showInputMessage="1" showErrorMessage="1" sqref="M302">
      <formula1>Likert_Labels</formula1>
    </dataValidation>
    <dataValidation type="list" allowBlank="1" showInputMessage="1" showErrorMessage="1" sqref="N302">
      <formula1>Likert_Labels</formula1>
    </dataValidation>
    <dataValidation type="list" allowBlank="1" showInputMessage="1" showErrorMessage="1" sqref="O302">
      <formula1>Likert_Labels</formula1>
    </dataValidation>
    <dataValidation type="list" allowBlank="1" showInputMessage="1" showErrorMessage="1" sqref="P302">
      <formula1>Likert_Labels</formula1>
    </dataValidation>
    <dataValidation type="list" allowBlank="1" showInputMessage="1" showErrorMessage="1" sqref="Q302">
      <formula1>Likert_Labels</formula1>
    </dataValidation>
    <dataValidation type="list" allowBlank="1" showInputMessage="1" showErrorMessage="1" sqref="R302">
      <formula1>Likert_Labels</formula1>
    </dataValidation>
    <dataValidation type="list" allowBlank="1" showInputMessage="1" showErrorMessage="1" sqref="C303">
      <formula1>Contexts</formula1>
    </dataValidation>
    <dataValidation type="list" allowBlank="1" showInputMessage="1" showErrorMessage="1" sqref="G303">
      <formula1>Likert_Labels</formula1>
    </dataValidation>
    <dataValidation type="list" allowBlank="1" showInputMessage="1" showErrorMessage="1" sqref="H303">
      <formula1>Likert_Labels</formula1>
    </dataValidation>
    <dataValidation type="list" allowBlank="1" showInputMessage="1" showErrorMessage="1" sqref="I303">
      <formula1>Likert_Labels</formula1>
    </dataValidation>
    <dataValidation type="list" allowBlank="1" showInputMessage="1" showErrorMessage="1" sqref="J303">
      <formula1>Likert_Labels</formula1>
    </dataValidation>
    <dataValidation type="list" allowBlank="1" showInputMessage="1" showErrorMessage="1" sqref="K303">
      <formula1>Likert_Labels</formula1>
    </dataValidation>
    <dataValidation type="list" allowBlank="1" showInputMessage="1" showErrorMessage="1" sqref="L303">
      <formula1>Likert_Labels</formula1>
    </dataValidation>
    <dataValidation type="list" allowBlank="1" showInputMessage="1" showErrorMessage="1" sqref="M303">
      <formula1>Likert_Labels</formula1>
    </dataValidation>
    <dataValidation type="list" allowBlank="1" showInputMessage="1" showErrorMessage="1" sqref="N303">
      <formula1>Likert_Labels</formula1>
    </dataValidation>
    <dataValidation type="list" allowBlank="1" showInputMessage="1" showErrorMessage="1" sqref="O303">
      <formula1>Likert_Labels</formula1>
    </dataValidation>
    <dataValidation type="list" allowBlank="1" showInputMessage="1" showErrorMessage="1" sqref="P303">
      <formula1>Likert_Labels</formula1>
    </dataValidation>
    <dataValidation type="list" allowBlank="1" showInputMessage="1" showErrorMessage="1" sqref="Q303">
      <formula1>Likert_Labels</formula1>
    </dataValidation>
    <dataValidation type="list" allowBlank="1" showInputMessage="1" showErrorMessage="1" sqref="R303">
      <formula1>Likert_Labels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R301"/>
  <sheetViews>
    <sheetView workbookViewId="0"/>
  </sheetViews>
  <sheetFormatPr defaultRowHeight="15"/>
  <sheetData>
    <row r="1" spans="1:18">
      <c r="A1" s="3" t="s">
        <v>316</v>
      </c>
      <c r="B1" s="3" t="s">
        <v>317</v>
      </c>
      <c r="C1" s="3" t="s">
        <v>14</v>
      </c>
      <c r="D1" s="3" t="s">
        <v>318</v>
      </c>
      <c r="E1" s="3" t="s">
        <v>105</v>
      </c>
      <c r="F1" s="3" t="s">
        <v>319</v>
      </c>
      <c r="G1" s="3" t="s">
        <v>320</v>
      </c>
      <c r="H1" s="3" t="s">
        <v>321</v>
      </c>
      <c r="I1" s="3" t="s">
        <v>322</v>
      </c>
      <c r="J1" s="3" t="s">
        <v>323</v>
      </c>
      <c r="K1" s="3" t="s">
        <v>324</v>
      </c>
      <c r="L1" s="3" t="s">
        <v>325</v>
      </c>
      <c r="M1" s="3" t="s">
        <v>326</v>
      </c>
      <c r="N1" s="3" t="s">
        <v>327</v>
      </c>
      <c r="O1" s="3" t="s">
        <v>328</v>
      </c>
      <c r="P1" s="3" t="s">
        <v>329</v>
      </c>
      <c r="Q1" s="3" t="s">
        <v>330</v>
      </c>
      <c r="R1" s="3" t="s">
        <v>331</v>
      </c>
    </row>
    <row r="2" spans="1:18">
      <c r="A2" s="4">
        <f>Reponses!A4</f>
        <v>0</v>
      </c>
      <c r="B2" s="4">
        <f>Reponses!B4</f>
        <v>0</v>
      </c>
      <c r="C2" s="4">
        <f>Reponses!C4</f>
        <v>0</v>
      </c>
      <c r="D2" s="4">
        <f>Reponses!D4</f>
        <v>0</v>
      </c>
      <c r="E2" s="4">
        <f>Reponses!E4</f>
        <v>0</v>
      </c>
      <c r="F2" s="4">
        <f>Reponses!F4</f>
        <v>0</v>
      </c>
      <c r="G2" s="4">
        <f>IF(Reponses!G4="","",VLOOKUP(Reponses!G4,Likert_Map,1,FALSE))</f>
        <v>0</v>
      </c>
      <c r="H2" s="4">
        <f>IF(Reponses!H4="","",VLOOKUP(Reponses!H4,Likert_Map,1,FALSE))</f>
        <v>0</v>
      </c>
      <c r="I2" s="4">
        <f>IF(Reponses!I4="","",VLOOKUP(Reponses!I4,Likert_Map,1,FALSE))</f>
        <v>0</v>
      </c>
      <c r="J2" s="4">
        <f>IF(Reponses!J4="","",VLOOKUP(Reponses!J4,Likert_Map,1,FALSE))</f>
        <v>0</v>
      </c>
      <c r="K2" s="4">
        <f>IF(Reponses!K4="","",VLOOKUP(Reponses!K4,Likert_Map,1,FALSE))</f>
        <v>0</v>
      </c>
      <c r="L2" s="4">
        <f>IF(Reponses!L4="","",VLOOKUP(Reponses!L4,Likert_Map,1,FALSE))</f>
        <v>0</v>
      </c>
      <c r="M2" s="4">
        <f>IF(Reponses!M4="","",VLOOKUP(Reponses!M4,Likert_Map,1,FALSE))</f>
        <v>0</v>
      </c>
      <c r="N2" s="4">
        <f>IF(Reponses!N4="","",VLOOKUP(Reponses!N4,Likert_Map,1,FALSE))</f>
        <v>0</v>
      </c>
      <c r="O2" s="4">
        <f>IF(Reponses!O4="","",VLOOKUP(Reponses!O4,Likert_Map,1,FALSE))</f>
        <v>0</v>
      </c>
      <c r="P2" s="4">
        <f>IF(Reponses!P4="","",VLOOKUP(Reponses!P4,Likert_Map,1,FALSE))</f>
        <v>0</v>
      </c>
      <c r="Q2" s="4">
        <f>IF(Reponses!Q4="","",VLOOKUP(Reponses!Q4,Likert_Map,1,FALSE))</f>
        <v>0</v>
      </c>
      <c r="R2" s="4">
        <f>IF(Reponses!R4="","",VLOOKUP(Reponses!R4,Likert_Map,1,FALSE))</f>
        <v>0</v>
      </c>
    </row>
    <row r="3" spans="1:18">
      <c r="A3" s="4">
        <f>Reponses!A5</f>
        <v>0</v>
      </c>
      <c r="B3" s="4">
        <f>Reponses!B5</f>
        <v>0</v>
      </c>
      <c r="C3" s="4">
        <f>Reponses!C5</f>
        <v>0</v>
      </c>
      <c r="D3" s="4">
        <f>Reponses!D5</f>
        <v>0</v>
      </c>
      <c r="E3" s="4">
        <f>Reponses!E5</f>
        <v>0</v>
      </c>
      <c r="F3" s="4">
        <f>Reponses!F5</f>
        <v>0</v>
      </c>
      <c r="G3" s="4">
        <f>IF(Reponses!G5="","",VLOOKUP(Reponses!G5,Likert_Map,1,FALSE))</f>
        <v>0</v>
      </c>
      <c r="H3" s="4">
        <f>IF(Reponses!H5="","",VLOOKUP(Reponses!H5,Likert_Map,1,FALSE))</f>
        <v>0</v>
      </c>
      <c r="I3" s="4">
        <f>IF(Reponses!I5="","",VLOOKUP(Reponses!I5,Likert_Map,1,FALSE))</f>
        <v>0</v>
      </c>
      <c r="J3" s="4">
        <f>IF(Reponses!J5="","",VLOOKUP(Reponses!J5,Likert_Map,1,FALSE))</f>
        <v>0</v>
      </c>
      <c r="K3" s="4">
        <f>IF(Reponses!K5="","",VLOOKUP(Reponses!K5,Likert_Map,1,FALSE))</f>
        <v>0</v>
      </c>
      <c r="L3" s="4">
        <f>IF(Reponses!L5="","",VLOOKUP(Reponses!L5,Likert_Map,1,FALSE))</f>
        <v>0</v>
      </c>
      <c r="M3" s="4">
        <f>IF(Reponses!M5="","",VLOOKUP(Reponses!M5,Likert_Map,1,FALSE))</f>
        <v>0</v>
      </c>
      <c r="N3" s="4">
        <f>IF(Reponses!N5="","",VLOOKUP(Reponses!N5,Likert_Map,1,FALSE))</f>
        <v>0</v>
      </c>
      <c r="O3" s="4">
        <f>IF(Reponses!O5="","",VLOOKUP(Reponses!O5,Likert_Map,1,FALSE))</f>
        <v>0</v>
      </c>
      <c r="P3" s="4">
        <f>IF(Reponses!P5="","",VLOOKUP(Reponses!P5,Likert_Map,1,FALSE))</f>
        <v>0</v>
      </c>
      <c r="Q3" s="4">
        <f>IF(Reponses!Q5="","",VLOOKUP(Reponses!Q5,Likert_Map,1,FALSE))</f>
        <v>0</v>
      </c>
      <c r="R3" s="4">
        <f>IF(Reponses!R5="","",VLOOKUP(Reponses!R5,Likert_Map,1,FALSE))</f>
        <v>0</v>
      </c>
    </row>
    <row r="4" spans="1:18">
      <c r="A4" s="4">
        <f>Reponses!A6</f>
        <v>0</v>
      </c>
      <c r="B4" s="4">
        <f>Reponses!B6</f>
        <v>0</v>
      </c>
      <c r="C4" s="4">
        <f>Reponses!C6</f>
        <v>0</v>
      </c>
      <c r="D4" s="4">
        <f>Reponses!D6</f>
        <v>0</v>
      </c>
      <c r="E4" s="4">
        <f>Reponses!E6</f>
        <v>0</v>
      </c>
      <c r="F4" s="4">
        <f>Reponses!F6</f>
        <v>0</v>
      </c>
      <c r="G4" s="4">
        <f>IF(Reponses!G6="","",VLOOKUP(Reponses!G6,Likert_Map,1,FALSE))</f>
        <v>0</v>
      </c>
      <c r="H4" s="4">
        <f>IF(Reponses!H6="","",VLOOKUP(Reponses!H6,Likert_Map,1,FALSE))</f>
        <v>0</v>
      </c>
      <c r="I4" s="4">
        <f>IF(Reponses!I6="","",VLOOKUP(Reponses!I6,Likert_Map,1,FALSE))</f>
        <v>0</v>
      </c>
      <c r="J4" s="4">
        <f>IF(Reponses!J6="","",VLOOKUP(Reponses!J6,Likert_Map,1,FALSE))</f>
        <v>0</v>
      </c>
      <c r="K4" s="4">
        <f>IF(Reponses!K6="","",VLOOKUP(Reponses!K6,Likert_Map,1,FALSE))</f>
        <v>0</v>
      </c>
      <c r="L4" s="4">
        <f>IF(Reponses!L6="","",VLOOKUP(Reponses!L6,Likert_Map,1,FALSE))</f>
        <v>0</v>
      </c>
      <c r="M4" s="4">
        <f>IF(Reponses!M6="","",VLOOKUP(Reponses!M6,Likert_Map,1,FALSE))</f>
        <v>0</v>
      </c>
      <c r="N4" s="4">
        <f>IF(Reponses!N6="","",VLOOKUP(Reponses!N6,Likert_Map,1,FALSE))</f>
        <v>0</v>
      </c>
      <c r="O4" s="4">
        <f>IF(Reponses!O6="","",VLOOKUP(Reponses!O6,Likert_Map,1,FALSE))</f>
        <v>0</v>
      </c>
      <c r="P4" s="4">
        <f>IF(Reponses!P6="","",VLOOKUP(Reponses!P6,Likert_Map,1,FALSE))</f>
        <v>0</v>
      </c>
      <c r="Q4" s="4">
        <f>IF(Reponses!Q6="","",VLOOKUP(Reponses!Q6,Likert_Map,1,FALSE))</f>
        <v>0</v>
      </c>
      <c r="R4" s="4">
        <f>IF(Reponses!R6="","",VLOOKUP(Reponses!R6,Likert_Map,1,FALSE))</f>
        <v>0</v>
      </c>
    </row>
    <row r="5" spans="1:18">
      <c r="A5" s="4">
        <f>Reponses!A7</f>
        <v>0</v>
      </c>
      <c r="B5" s="4">
        <f>Reponses!B7</f>
        <v>0</v>
      </c>
      <c r="C5" s="4">
        <f>Reponses!C7</f>
        <v>0</v>
      </c>
      <c r="D5" s="4">
        <f>Reponses!D7</f>
        <v>0</v>
      </c>
      <c r="E5" s="4">
        <f>Reponses!E7</f>
        <v>0</v>
      </c>
      <c r="F5" s="4">
        <f>Reponses!F7</f>
        <v>0</v>
      </c>
      <c r="G5" s="4">
        <f>IF(Reponses!G7="","",VLOOKUP(Reponses!G7,Likert_Map,1,FALSE))</f>
        <v>0</v>
      </c>
      <c r="H5" s="4">
        <f>IF(Reponses!H7="","",VLOOKUP(Reponses!H7,Likert_Map,1,FALSE))</f>
        <v>0</v>
      </c>
      <c r="I5" s="4">
        <f>IF(Reponses!I7="","",VLOOKUP(Reponses!I7,Likert_Map,1,FALSE))</f>
        <v>0</v>
      </c>
      <c r="J5" s="4">
        <f>IF(Reponses!J7="","",VLOOKUP(Reponses!J7,Likert_Map,1,FALSE))</f>
        <v>0</v>
      </c>
      <c r="K5" s="4">
        <f>IF(Reponses!K7="","",VLOOKUP(Reponses!K7,Likert_Map,1,FALSE))</f>
        <v>0</v>
      </c>
      <c r="L5" s="4">
        <f>IF(Reponses!L7="","",VLOOKUP(Reponses!L7,Likert_Map,1,FALSE))</f>
        <v>0</v>
      </c>
      <c r="M5" s="4">
        <f>IF(Reponses!M7="","",VLOOKUP(Reponses!M7,Likert_Map,1,FALSE))</f>
        <v>0</v>
      </c>
      <c r="N5" s="4">
        <f>IF(Reponses!N7="","",VLOOKUP(Reponses!N7,Likert_Map,1,FALSE))</f>
        <v>0</v>
      </c>
      <c r="O5" s="4">
        <f>IF(Reponses!O7="","",VLOOKUP(Reponses!O7,Likert_Map,1,FALSE))</f>
        <v>0</v>
      </c>
      <c r="P5" s="4">
        <f>IF(Reponses!P7="","",VLOOKUP(Reponses!P7,Likert_Map,1,FALSE))</f>
        <v>0</v>
      </c>
      <c r="Q5" s="4">
        <f>IF(Reponses!Q7="","",VLOOKUP(Reponses!Q7,Likert_Map,1,FALSE))</f>
        <v>0</v>
      </c>
      <c r="R5" s="4">
        <f>IF(Reponses!R7="","",VLOOKUP(Reponses!R7,Likert_Map,1,FALSE))</f>
        <v>0</v>
      </c>
    </row>
    <row r="6" spans="1:18">
      <c r="A6" s="4">
        <f>Reponses!A8</f>
        <v>0</v>
      </c>
      <c r="B6" s="4">
        <f>Reponses!B8</f>
        <v>0</v>
      </c>
      <c r="C6" s="4">
        <f>Reponses!C8</f>
        <v>0</v>
      </c>
      <c r="D6" s="4">
        <f>Reponses!D8</f>
        <v>0</v>
      </c>
      <c r="E6" s="4">
        <f>Reponses!E8</f>
        <v>0</v>
      </c>
      <c r="F6" s="4">
        <f>Reponses!F8</f>
        <v>0</v>
      </c>
      <c r="G6" s="4">
        <f>IF(Reponses!G8="","",VLOOKUP(Reponses!G8,Likert_Map,1,FALSE))</f>
        <v>0</v>
      </c>
      <c r="H6" s="4">
        <f>IF(Reponses!H8="","",VLOOKUP(Reponses!H8,Likert_Map,1,FALSE))</f>
        <v>0</v>
      </c>
      <c r="I6" s="4">
        <f>IF(Reponses!I8="","",VLOOKUP(Reponses!I8,Likert_Map,1,FALSE))</f>
        <v>0</v>
      </c>
      <c r="J6" s="4">
        <f>IF(Reponses!J8="","",VLOOKUP(Reponses!J8,Likert_Map,1,FALSE))</f>
        <v>0</v>
      </c>
      <c r="K6" s="4">
        <f>IF(Reponses!K8="","",VLOOKUP(Reponses!K8,Likert_Map,1,FALSE))</f>
        <v>0</v>
      </c>
      <c r="L6" s="4">
        <f>IF(Reponses!L8="","",VLOOKUP(Reponses!L8,Likert_Map,1,FALSE))</f>
        <v>0</v>
      </c>
      <c r="M6" s="4">
        <f>IF(Reponses!M8="","",VLOOKUP(Reponses!M8,Likert_Map,1,FALSE))</f>
        <v>0</v>
      </c>
      <c r="N6" s="4">
        <f>IF(Reponses!N8="","",VLOOKUP(Reponses!N8,Likert_Map,1,FALSE))</f>
        <v>0</v>
      </c>
      <c r="O6" s="4">
        <f>IF(Reponses!O8="","",VLOOKUP(Reponses!O8,Likert_Map,1,FALSE))</f>
        <v>0</v>
      </c>
      <c r="P6" s="4">
        <f>IF(Reponses!P8="","",VLOOKUP(Reponses!P8,Likert_Map,1,FALSE))</f>
        <v>0</v>
      </c>
      <c r="Q6" s="4">
        <f>IF(Reponses!Q8="","",VLOOKUP(Reponses!Q8,Likert_Map,1,FALSE))</f>
        <v>0</v>
      </c>
      <c r="R6" s="4">
        <f>IF(Reponses!R8="","",VLOOKUP(Reponses!R8,Likert_Map,1,FALSE))</f>
        <v>0</v>
      </c>
    </row>
    <row r="7" spans="1:18">
      <c r="A7" s="4">
        <f>Reponses!A9</f>
        <v>0</v>
      </c>
      <c r="B7" s="4">
        <f>Reponses!B9</f>
        <v>0</v>
      </c>
      <c r="C7" s="4">
        <f>Reponses!C9</f>
        <v>0</v>
      </c>
      <c r="D7" s="4">
        <f>Reponses!D9</f>
        <v>0</v>
      </c>
      <c r="E7" s="4">
        <f>Reponses!E9</f>
        <v>0</v>
      </c>
      <c r="F7" s="4">
        <f>Reponses!F9</f>
        <v>0</v>
      </c>
      <c r="G7" s="4">
        <f>IF(Reponses!G9="","",VLOOKUP(Reponses!G9,Likert_Map,1,FALSE))</f>
        <v>0</v>
      </c>
      <c r="H7" s="4">
        <f>IF(Reponses!H9="","",VLOOKUP(Reponses!H9,Likert_Map,1,FALSE))</f>
        <v>0</v>
      </c>
      <c r="I7" s="4">
        <f>IF(Reponses!I9="","",VLOOKUP(Reponses!I9,Likert_Map,1,FALSE))</f>
        <v>0</v>
      </c>
      <c r="J7" s="4">
        <f>IF(Reponses!J9="","",VLOOKUP(Reponses!J9,Likert_Map,1,FALSE))</f>
        <v>0</v>
      </c>
      <c r="K7" s="4">
        <f>IF(Reponses!K9="","",VLOOKUP(Reponses!K9,Likert_Map,1,FALSE))</f>
        <v>0</v>
      </c>
      <c r="L7" s="4">
        <f>IF(Reponses!L9="","",VLOOKUP(Reponses!L9,Likert_Map,1,FALSE))</f>
        <v>0</v>
      </c>
      <c r="M7" s="4">
        <f>IF(Reponses!M9="","",VLOOKUP(Reponses!M9,Likert_Map,1,FALSE))</f>
        <v>0</v>
      </c>
      <c r="N7" s="4">
        <f>IF(Reponses!N9="","",VLOOKUP(Reponses!N9,Likert_Map,1,FALSE))</f>
        <v>0</v>
      </c>
      <c r="O7" s="4">
        <f>IF(Reponses!O9="","",VLOOKUP(Reponses!O9,Likert_Map,1,FALSE))</f>
        <v>0</v>
      </c>
      <c r="P7" s="4">
        <f>IF(Reponses!P9="","",VLOOKUP(Reponses!P9,Likert_Map,1,FALSE))</f>
        <v>0</v>
      </c>
      <c r="Q7" s="4">
        <f>IF(Reponses!Q9="","",VLOOKUP(Reponses!Q9,Likert_Map,1,FALSE))</f>
        <v>0</v>
      </c>
      <c r="R7" s="4">
        <f>IF(Reponses!R9="","",VLOOKUP(Reponses!R9,Likert_Map,1,FALSE))</f>
        <v>0</v>
      </c>
    </row>
    <row r="8" spans="1:18">
      <c r="A8" s="4">
        <f>Reponses!A10</f>
        <v>0</v>
      </c>
      <c r="B8" s="4">
        <f>Reponses!B10</f>
        <v>0</v>
      </c>
      <c r="C8" s="4">
        <f>Reponses!C10</f>
        <v>0</v>
      </c>
      <c r="D8" s="4">
        <f>Reponses!D10</f>
        <v>0</v>
      </c>
      <c r="E8" s="4">
        <f>Reponses!E10</f>
        <v>0</v>
      </c>
      <c r="F8" s="4">
        <f>Reponses!F10</f>
        <v>0</v>
      </c>
      <c r="G8" s="4">
        <f>IF(Reponses!G10="","",VLOOKUP(Reponses!G10,Likert_Map,1,FALSE))</f>
        <v>0</v>
      </c>
      <c r="H8" s="4">
        <f>IF(Reponses!H10="","",VLOOKUP(Reponses!H10,Likert_Map,1,FALSE))</f>
        <v>0</v>
      </c>
      <c r="I8" s="4">
        <f>IF(Reponses!I10="","",VLOOKUP(Reponses!I10,Likert_Map,1,FALSE))</f>
        <v>0</v>
      </c>
      <c r="J8" s="4">
        <f>IF(Reponses!J10="","",VLOOKUP(Reponses!J10,Likert_Map,1,FALSE))</f>
        <v>0</v>
      </c>
      <c r="K8" s="4">
        <f>IF(Reponses!K10="","",VLOOKUP(Reponses!K10,Likert_Map,1,FALSE))</f>
        <v>0</v>
      </c>
      <c r="L8" s="4">
        <f>IF(Reponses!L10="","",VLOOKUP(Reponses!L10,Likert_Map,1,FALSE))</f>
        <v>0</v>
      </c>
      <c r="M8" s="4">
        <f>IF(Reponses!M10="","",VLOOKUP(Reponses!M10,Likert_Map,1,FALSE))</f>
        <v>0</v>
      </c>
      <c r="N8" s="4">
        <f>IF(Reponses!N10="","",VLOOKUP(Reponses!N10,Likert_Map,1,FALSE))</f>
        <v>0</v>
      </c>
      <c r="O8" s="4">
        <f>IF(Reponses!O10="","",VLOOKUP(Reponses!O10,Likert_Map,1,FALSE))</f>
        <v>0</v>
      </c>
      <c r="P8" s="4">
        <f>IF(Reponses!P10="","",VLOOKUP(Reponses!P10,Likert_Map,1,FALSE))</f>
        <v>0</v>
      </c>
      <c r="Q8" s="4">
        <f>IF(Reponses!Q10="","",VLOOKUP(Reponses!Q10,Likert_Map,1,FALSE))</f>
        <v>0</v>
      </c>
      <c r="R8" s="4">
        <f>IF(Reponses!R10="","",VLOOKUP(Reponses!R10,Likert_Map,1,FALSE))</f>
        <v>0</v>
      </c>
    </row>
    <row r="9" spans="1:18">
      <c r="A9" s="4">
        <f>Reponses!A11</f>
        <v>0</v>
      </c>
      <c r="B9" s="4">
        <f>Reponses!B11</f>
        <v>0</v>
      </c>
      <c r="C9" s="4">
        <f>Reponses!C11</f>
        <v>0</v>
      </c>
      <c r="D9" s="4">
        <f>Reponses!D11</f>
        <v>0</v>
      </c>
      <c r="E9" s="4">
        <f>Reponses!E11</f>
        <v>0</v>
      </c>
      <c r="F9" s="4">
        <f>Reponses!F11</f>
        <v>0</v>
      </c>
      <c r="G9" s="4">
        <f>IF(Reponses!G11="","",VLOOKUP(Reponses!G11,Likert_Map,1,FALSE))</f>
        <v>0</v>
      </c>
      <c r="H9" s="4">
        <f>IF(Reponses!H11="","",VLOOKUP(Reponses!H11,Likert_Map,1,FALSE))</f>
        <v>0</v>
      </c>
      <c r="I9" s="4">
        <f>IF(Reponses!I11="","",VLOOKUP(Reponses!I11,Likert_Map,1,FALSE))</f>
        <v>0</v>
      </c>
      <c r="J9" s="4">
        <f>IF(Reponses!J11="","",VLOOKUP(Reponses!J11,Likert_Map,1,FALSE))</f>
        <v>0</v>
      </c>
      <c r="K9" s="4">
        <f>IF(Reponses!K11="","",VLOOKUP(Reponses!K11,Likert_Map,1,FALSE))</f>
        <v>0</v>
      </c>
      <c r="L9" s="4">
        <f>IF(Reponses!L11="","",VLOOKUP(Reponses!L11,Likert_Map,1,FALSE))</f>
        <v>0</v>
      </c>
      <c r="M9" s="4">
        <f>IF(Reponses!M11="","",VLOOKUP(Reponses!M11,Likert_Map,1,FALSE))</f>
        <v>0</v>
      </c>
      <c r="N9" s="4">
        <f>IF(Reponses!N11="","",VLOOKUP(Reponses!N11,Likert_Map,1,FALSE))</f>
        <v>0</v>
      </c>
      <c r="O9" s="4">
        <f>IF(Reponses!O11="","",VLOOKUP(Reponses!O11,Likert_Map,1,FALSE))</f>
        <v>0</v>
      </c>
      <c r="P9" s="4">
        <f>IF(Reponses!P11="","",VLOOKUP(Reponses!P11,Likert_Map,1,FALSE))</f>
        <v>0</v>
      </c>
      <c r="Q9" s="4">
        <f>IF(Reponses!Q11="","",VLOOKUP(Reponses!Q11,Likert_Map,1,FALSE))</f>
        <v>0</v>
      </c>
      <c r="R9" s="4">
        <f>IF(Reponses!R11="","",VLOOKUP(Reponses!R11,Likert_Map,1,FALSE))</f>
        <v>0</v>
      </c>
    </row>
    <row r="10" spans="1:18">
      <c r="A10" s="4">
        <f>Reponses!A12</f>
        <v>0</v>
      </c>
      <c r="B10" s="4">
        <f>Reponses!B12</f>
        <v>0</v>
      </c>
      <c r="C10" s="4">
        <f>Reponses!C12</f>
        <v>0</v>
      </c>
      <c r="D10" s="4">
        <f>Reponses!D12</f>
        <v>0</v>
      </c>
      <c r="E10" s="4">
        <f>Reponses!E12</f>
        <v>0</v>
      </c>
      <c r="F10" s="4">
        <f>Reponses!F12</f>
        <v>0</v>
      </c>
      <c r="G10" s="4">
        <f>IF(Reponses!G12="","",VLOOKUP(Reponses!G12,Likert_Map,1,FALSE))</f>
        <v>0</v>
      </c>
      <c r="H10" s="4">
        <f>IF(Reponses!H12="","",VLOOKUP(Reponses!H12,Likert_Map,1,FALSE))</f>
        <v>0</v>
      </c>
      <c r="I10" s="4">
        <f>IF(Reponses!I12="","",VLOOKUP(Reponses!I12,Likert_Map,1,FALSE))</f>
        <v>0</v>
      </c>
      <c r="J10" s="4">
        <f>IF(Reponses!J12="","",VLOOKUP(Reponses!J12,Likert_Map,1,FALSE))</f>
        <v>0</v>
      </c>
      <c r="K10" s="4">
        <f>IF(Reponses!K12="","",VLOOKUP(Reponses!K12,Likert_Map,1,FALSE))</f>
        <v>0</v>
      </c>
      <c r="L10" s="4">
        <f>IF(Reponses!L12="","",VLOOKUP(Reponses!L12,Likert_Map,1,FALSE))</f>
        <v>0</v>
      </c>
      <c r="M10" s="4">
        <f>IF(Reponses!M12="","",VLOOKUP(Reponses!M12,Likert_Map,1,FALSE))</f>
        <v>0</v>
      </c>
      <c r="N10" s="4">
        <f>IF(Reponses!N12="","",VLOOKUP(Reponses!N12,Likert_Map,1,FALSE))</f>
        <v>0</v>
      </c>
      <c r="O10" s="4">
        <f>IF(Reponses!O12="","",VLOOKUP(Reponses!O12,Likert_Map,1,FALSE))</f>
        <v>0</v>
      </c>
      <c r="P10" s="4">
        <f>IF(Reponses!P12="","",VLOOKUP(Reponses!P12,Likert_Map,1,FALSE))</f>
        <v>0</v>
      </c>
      <c r="Q10" s="4">
        <f>IF(Reponses!Q12="","",VLOOKUP(Reponses!Q12,Likert_Map,1,FALSE))</f>
        <v>0</v>
      </c>
      <c r="R10" s="4">
        <f>IF(Reponses!R12="","",VLOOKUP(Reponses!R12,Likert_Map,1,FALSE))</f>
        <v>0</v>
      </c>
    </row>
    <row r="11" spans="1:18">
      <c r="A11" s="4">
        <f>Reponses!A13</f>
        <v>0</v>
      </c>
      <c r="B11" s="4">
        <f>Reponses!B13</f>
        <v>0</v>
      </c>
      <c r="C11" s="4">
        <f>Reponses!C13</f>
        <v>0</v>
      </c>
      <c r="D11" s="4">
        <f>Reponses!D13</f>
        <v>0</v>
      </c>
      <c r="E11" s="4">
        <f>Reponses!E13</f>
        <v>0</v>
      </c>
      <c r="F11" s="4">
        <f>Reponses!F13</f>
        <v>0</v>
      </c>
      <c r="G11" s="4">
        <f>IF(Reponses!G13="","",VLOOKUP(Reponses!G13,Likert_Map,1,FALSE))</f>
        <v>0</v>
      </c>
      <c r="H11" s="4">
        <f>IF(Reponses!H13="","",VLOOKUP(Reponses!H13,Likert_Map,1,FALSE))</f>
        <v>0</v>
      </c>
      <c r="I11" s="4">
        <f>IF(Reponses!I13="","",VLOOKUP(Reponses!I13,Likert_Map,1,FALSE))</f>
        <v>0</v>
      </c>
      <c r="J11" s="4">
        <f>IF(Reponses!J13="","",VLOOKUP(Reponses!J13,Likert_Map,1,FALSE))</f>
        <v>0</v>
      </c>
      <c r="K11" s="4">
        <f>IF(Reponses!K13="","",VLOOKUP(Reponses!K13,Likert_Map,1,FALSE))</f>
        <v>0</v>
      </c>
      <c r="L11" s="4">
        <f>IF(Reponses!L13="","",VLOOKUP(Reponses!L13,Likert_Map,1,FALSE))</f>
        <v>0</v>
      </c>
      <c r="M11" s="4">
        <f>IF(Reponses!M13="","",VLOOKUP(Reponses!M13,Likert_Map,1,FALSE))</f>
        <v>0</v>
      </c>
      <c r="N11" s="4">
        <f>IF(Reponses!N13="","",VLOOKUP(Reponses!N13,Likert_Map,1,FALSE))</f>
        <v>0</v>
      </c>
      <c r="O11" s="4">
        <f>IF(Reponses!O13="","",VLOOKUP(Reponses!O13,Likert_Map,1,FALSE))</f>
        <v>0</v>
      </c>
      <c r="P11" s="4">
        <f>IF(Reponses!P13="","",VLOOKUP(Reponses!P13,Likert_Map,1,FALSE))</f>
        <v>0</v>
      </c>
      <c r="Q11" s="4">
        <f>IF(Reponses!Q13="","",VLOOKUP(Reponses!Q13,Likert_Map,1,FALSE))</f>
        <v>0</v>
      </c>
      <c r="R11" s="4">
        <f>IF(Reponses!R13="","",VLOOKUP(Reponses!R13,Likert_Map,1,FALSE))</f>
        <v>0</v>
      </c>
    </row>
    <row r="12" spans="1:18">
      <c r="A12" s="4">
        <f>Reponses!A14</f>
        <v>0</v>
      </c>
      <c r="B12" s="4">
        <f>Reponses!B14</f>
        <v>0</v>
      </c>
      <c r="C12" s="4">
        <f>Reponses!C14</f>
        <v>0</v>
      </c>
      <c r="D12" s="4">
        <f>Reponses!D14</f>
        <v>0</v>
      </c>
      <c r="E12" s="4">
        <f>Reponses!E14</f>
        <v>0</v>
      </c>
      <c r="F12" s="4">
        <f>Reponses!F14</f>
        <v>0</v>
      </c>
      <c r="G12" s="4">
        <f>IF(Reponses!G14="","",VLOOKUP(Reponses!G14,Likert_Map,1,FALSE))</f>
        <v>0</v>
      </c>
      <c r="H12" s="4">
        <f>IF(Reponses!H14="","",VLOOKUP(Reponses!H14,Likert_Map,1,FALSE))</f>
        <v>0</v>
      </c>
      <c r="I12" s="4">
        <f>IF(Reponses!I14="","",VLOOKUP(Reponses!I14,Likert_Map,1,FALSE))</f>
        <v>0</v>
      </c>
      <c r="J12" s="4">
        <f>IF(Reponses!J14="","",VLOOKUP(Reponses!J14,Likert_Map,1,FALSE))</f>
        <v>0</v>
      </c>
      <c r="K12" s="4">
        <f>IF(Reponses!K14="","",VLOOKUP(Reponses!K14,Likert_Map,1,FALSE))</f>
        <v>0</v>
      </c>
      <c r="L12" s="4">
        <f>IF(Reponses!L14="","",VLOOKUP(Reponses!L14,Likert_Map,1,FALSE))</f>
        <v>0</v>
      </c>
      <c r="M12" s="4">
        <f>IF(Reponses!M14="","",VLOOKUP(Reponses!M14,Likert_Map,1,FALSE))</f>
        <v>0</v>
      </c>
      <c r="N12" s="4">
        <f>IF(Reponses!N14="","",VLOOKUP(Reponses!N14,Likert_Map,1,FALSE))</f>
        <v>0</v>
      </c>
      <c r="O12" s="4">
        <f>IF(Reponses!O14="","",VLOOKUP(Reponses!O14,Likert_Map,1,FALSE))</f>
        <v>0</v>
      </c>
      <c r="P12" s="4">
        <f>IF(Reponses!P14="","",VLOOKUP(Reponses!P14,Likert_Map,1,FALSE))</f>
        <v>0</v>
      </c>
      <c r="Q12" s="4">
        <f>IF(Reponses!Q14="","",VLOOKUP(Reponses!Q14,Likert_Map,1,FALSE))</f>
        <v>0</v>
      </c>
      <c r="R12" s="4">
        <f>IF(Reponses!R14="","",VLOOKUP(Reponses!R14,Likert_Map,1,FALSE))</f>
        <v>0</v>
      </c>
    </row>
    <row r="13" spans="1:18">
      <c r="A13" s="4">
        <f>Reponses!A15</f>
        <v>0</v>
      </c>
      <c r="B13" s="4">
        <f>Reponses!B15</f>
        <v>0</v>
      </c>
      <c r="C13" s="4">
        <f>Reponses!C15</f>
        <v>0</v>
      </c>
      <c r="D13" s="4">
        <f>Reponses!D15</f>
        <v>0</v>
      </c>
      <c r="E13" s="4">
        <f>Reponses!E15</f>
        <v>0</v>
      </c>
      <c r="F13" s="4">
        <f>Reponses!F15</f>
        <v>0</v>
      </c>
      <c r="G13" s="4">
        <f>IF(Reponses!G15="","",VLOOKUP(Reponses!G15,Likert_Map,1,FALSE))</f>
        <v>0</v>
      </c>
      <c r="H13" s="4">
        <f>IF(Reponses!H15="","",VLOOKUP(Reponses!H15,Likert_Map,1,FALSE))</f>
        <v>0</v>
      </c>
      <c r="I13" s="4">
        <f>IF(Reponses!I15="","",VLOOKUP(Reponses!I15,Likert_Map,1,FALSE))</f>
        <v>0</v>
      </c>
      <c r="J13" s="4">
        <f>IF(Reponses!J15="","",VLOOKUP(Reponses!J15,Likert_Map,1,FALSE))</f>
        <v>0</v>
      </c>
      <c r="K13" s="4">
        <f>IF(Reponses!K15="","",VLOOKUP(Reponses!K15,Likert_Map,1,FALSE))</f>
        <v>0</v>
      </c>
      <c r="L13" s="4">
        <f>IF(Reponses!L15="","",VLOOKUP(Reponses!L15,Likert_Map,1,FALSE))</f>
        <v>0</v>
      </c>
      <c r="M13" s="4">
        <f>IF(Reponses!M15="","",VLOOKUP(Reponses!M15,Likert_Map,1,FALSE))</f>
        <v>0</v>
      </c>
      <c r="N13" s="4">
        <f>IF(Reponses!N15="","",VLOOKUP(Reponses!N15,Likert_Map,1,FALSE))</f>
        <v>0</v>
      </c>
      <c r="O13" s="4">
        <f>IF(Reponses!O15="","",VLOOKUP(Reponses!O15,Likert_Map,1,FALSE))</f>
        <v>0</v>
      </c>
      <c r="P13" s="4">
        <f>IF(Reponses!P15="","",VLOOKUP(Reponses!P15,Likert_Map,1,FALSE))</f>
        <v>0</v>
      </c>
      <c r="Q13" s="4">
        <f>IF(Reponses!Q15="","",VLOOKUP(Reponses!Q15,Likert_Map,1,FALSE))</f>
        <v>0</v>
      </c>
      <c r="R13" s="4">
        <f>IF(Reponses!R15="","",VLOOKUP(Reponses!R15,Likert_Map,1,FALSE))</f>
        <v>0</v>
      </c>
    </row>
    <row r="14" spans="1:18">
      <c r="A14" s="4">
        <f>Reponses!A16</f>
        <v>0</v>
      </c>
      <c r="B14" s="4">
        <f>Reponses!B16</f>
        <v>0</v>
      </c>
      <c r="C14" s="4">
        <f>Reponses!C16</f>
        <v>0</v>
      </c>
      <c r="D14" s="4">
        <f>Reponses!D16</f>
        <v>0</v>
      </c>
      <c r="E14" s="4">
        <f>Reponses!E16</f>
        <v>0</v>
      </c>
      <c r="F14" s="4">
        <f>Reponses!F16</f>
        <v>0</v>
      </c>
      <c r="G14" s="4">
        <f>IF(Reponses!G16="","",VLOOKUP(Reponses!G16,Likert_Map,1,FALSE))</f>
        <v>0</v>
      </c>
      <c r="H14" s="4">
        <f>IF(Reponses!H16="","",VLOOKUP(Reponses!H16,Likert_Map,1,FALSE))</f>
        <v>0</v>
      </c>
      <c r="I14" s="4">
        <f>IF(Reponses!I16="","",VLOOKUP(Reponses!I16,Likert_Map,1,FALSE))</f>
        <v>0</v>
      </c>
      <c r="J14" s="4">
        <f>IF(Reponses!J16="","",VLOOKUP(Reponses!J16,Likert_Map,1,FALSE))</f>
        <v>0</v>
      </c>
      <c r="K14" s="4">
        <f>IF(Reponses!K16="","",VLOOKUP(Reponses!K16,Likert_Map,1,FALSE))</f>
        <v>0</v>
      </c>
      <c r="L14" s="4">
        <f>IF(Reponses!L16="","",VLOOKUP(Reponses!L16,Likert_Map,1,FALSE))</f>
        <v>0</v>
      </c>
      <c r="M14" s="4">
        <f>IF(Reponses!M16="","",VLOOKUP(Reponses!M16,Likert_Map,1,FALSE))</f>
        <v>0</v>
      </c>
      <c r="N14" s="4">
        <f>IF(Reponses!N16="","",VLOOKUP(Reponses!N16,Likert_Map,1,FALSE))</f>
        <v>0</v>
      </c>
      <c r="O14" s="4">
        <f>IF(Reponses!O16="","",VLOOKUP(Reponses!O16,Likert_Map,1,FALSE))</f>
        <v>0</v>
      </c>
      <c r="P14" s="4">
        <f>IF(Reponses!P16="","",VLOOKUP(Reponses!P16,Likert_Map,1,FALSE))</f>
        <v>0</v>
      </c>
      <c r="Q14" s="4">
        <f>IF(Reponses!Q16="","",VLOOKUP(Reponses!Q16,Likert_Map,1,FALSE))</f>
        <v>0</v>
      </c>
      <c r="R14" s="4">
        <f>IF(Reponses!R16="","",VLOOKUP(Reponses!R16,Likert_Map,1,FALSE))</f>
        <v>0</v>
      </c>
    </row>
    <row r="15" spans="1:18">
      <c r="A15" s="4">
        <f>Reponses!A17</f>
        <v>0</v>
      </c>
      <c r="B15" s="4">
        <f>Reponses!B17</f>
        <v>0</v>
      </c>
      <c r="C15" s="4">
        <f>Reponses!C17</f>
        <v>0</v>
      </c>
      <c r="D15" s="4">
        <f>Reponses!D17</f>
        <v>0</v>
      </c>
      <c r="E15" s="4">
        <f>Reponses!E17</f>
        <v>0</v>
      </c>
      <c r="F15" s="4">
        <f>Reponses!F17</f>
        <v>0</v>
      </c>
      <c r="G15" s="4">
        <f>IF(Reponses!G17="","",VLOOKUP(Reponses!G17,Likert_Map,1,FALSE))</f>
        <v>0</v>
      </c>
      <c r="H15" s="4">
        <f>IF(Reponses!H17="","",VLOOKUP(Reponses!H17,Likert_Map,1,FALSE))</f>
        <v>0</v>
      </c>
      <c r="I15" s="4">
        <f>IF(Reponses!I17="","",VLOOKUP(Reponses!I17,Likert_Map,1,FALSE))</f>
        <v>0</v>
      </c>
      <c r="J15" s="4">
        <f>IF(Reponses!J17="","",VLOOKUP(Reponses!J17,Likert_Map,1,FALSE))</f>
        <v>0</v>
      </c>
      <c r="K15" s="4">
        <f>IF(Reponses!K17="","",VLOOKUP(Reponses!K17,Likert_Map,1,FALSE))</f>
        <v>0</v>
      </c>
      <c r="L15" s="4">
        <f>IF(Reponses!L17="","",VLOOKUP(Reponses!L17,Likert_Map,1,FALSE))</f>
        <v>0</v>
      </c>
      <c r="M15" s="4">
        <f>IF(Reponses!M17="","",VLOOKUP(Reponses!M17,Likert_Map,1,FALSE))</f>
        <v>0</v>
      </c>
      <c r="N15" s="4">
        <f>IF(Reponses!N17="","",VLOOKUP(Reponses!N17,Likert_Map,1,FALSE))</f>
        <v>0</v>
      </c>
      <c r="O15" s="4">
        <f>IF(Reponses!O17="","",VLOOKUP(Reponses!O17,Likert_Map,1,FALSE))</f>
        <v>0</v>
      </c>
      <c r="P15" s="4">
        <f>IF(Reponses!P17="","",VLOOKUP(Reponses!P17,Likert_Map,1,FALSE))</f>
        <v>0</v>
      </c>
      <c r="Q15" s="4">
        <f>IF(Reponses!Q17="","",VLOOKUP(Reponses!Q17,Likert_Map,1,FALSE))</f>
        <v>0</v>
      </c>
      <c r="R15" s="4">
        <f>IF(Reponses!R17="","",VLOOKUP(Reponses!R17,Likert_Map,1,FALSE))</f>
        <v>0</v>
      </c>
    </row>
    <row r="16" spans="1:18">
      <c r="A16" s="4">
        <f>Reponses!A18</f>
        <v>0</v>
      </c>
      <c r="B16" s="4">
        <f>Reponses!B18</f>
        <v>0</v>
      </c>
      <c r="C16" s="4">
        <f>Reponses!C18</f>
        <v>0</v>
      </c>
      <c r="D16" s="4">
        <f>Reponses!D18</f>
        <v>0</v>
      </c>
      <c r="E16" s="4">
        <f>Reponses!E18</f>
        <v>0</v>
      </c>
      <c r="F16" s="4">
        <f>Reponses!F18</f>
        <v>0</v>
      </c>
      <c r="G16" s="4">
        <f>IF(Reponses!G18="","",VLOOKUP(Reponses!G18,Likert_Map,1,FALSE))</f>
        <v>0</v>
      </c>
      <c r="H16" s="4">
        <f>IF(Reponses!H18="","",VLOOKUP(Reponses!H18,Likert_Map,1,FALSE))</f>
        <v>0</v>
      </c>
      <c r="I16" s="4">
        <f>IF(Reponses!I18="","",VLOOKUP(Reponses!I18,Likert_Map,1,FALSE))</f>
        <v>0</v>
      </c>
      <c r="J16" s="4">
        <f>IF(Reponses!J18="","",VLOOKUP(Reponses!J18,Likert_Map,1,FALSE))</f>
        <v>0</v>
      </c>
      <c r="K16" s="4">
        <f>IF(Reponses!K18="","",VLOOKUP(Reponses!K18,Likert_Map,1,FALSE))</f>
        <v>0</v>
      </c>
      <c r="L16" s="4">
        <f>IF(Reponses!L18="","",VLOOKUP(Reponses!L18,Likert_Map,1,FALSE))</f>
        <v>0</v>
      </c>
      <c r="M16" s="4">
        <f>IF(Reponses!M18="","",VLOOKUP(Reponses!M18,Likert_Map,1,FALSE))</f>
        <v>0</v>
      </c>
      <c r="N16" s="4">
        <f>IF(Reponses!N18="","",VLOOKUP(Reponses!N18,Likert_Map,1,FALSE))</f>
        <v>0</v>
      </c>
      <c r="O16" s="4">
        <f>IF(Reponses!O18="","",VLOOKUP(Reponses!O18,Likert_Map,1,FALSE))</f>
        <v>0</v>
      </c>
      <c r="P16" s="4">
        <f>IF(Reponses!P18="","",VLOOKUP(Reponses!P18,Likert_Map,1,FALSE))</f>
        <v>0</v>
      </c>
      <c r="Q16" s="4">
        <f>IF(Reponses!Q18="","",VLOOKUP(Reponses!Q18,Likert_Map,1,FALSE))</f>
        <v>0</v>
      </c>
      <c r="R16" s="4">
        <f>IF(Reponses!R18="","",VLOOKUP(Reponses!R18,Likert_Map,1,FALSE))</f>
        <v>0</v>
      </c>
    </row>
    <row r="17" spans="1:18">
      <c r="A17" s="4">
        <f>Reponses!A19</f>
        <v>0</v>
      </c>
      <c r="B17" s="4">
        <f>Reponses!B19</f>
        <v>0</v>
      </c>
      <c r="C17" s="4">
        <f>Reponses!C19</f>
        <v>0</v>
      </c>
      <c r="D17" s="4">
        <f>Reponses!D19</f>
        <v>0</v>
      </c>
      <c r="E17" s="4">
        <f>Reponses!E19</f>
        <v>0</v>
      </c>
      <c r="F17" s="4">
        <f>Reponses!F19</f>
        <v>0</v>
      </c>
      <c r="G17" s="4">
        <f>IF(Reponses!G19="","",VLOOKUP(Reponses!G19,Likert_Map,1,FALSE))</f>
        <v>0</v>
      </c>
      <c r="H17" s="4">
        <f>IF(Reponses!H19="","",VLOOKUP(Reponses!H19,Likert_Map,1,FALSE))</f>
        <v>0</v>
      </c>
      <c r="I17" s="4">
        <f>IF(Reponses!I19="","",VLOOKUP(Reponses!I19,Likert_Map,1,FALSE))</f>
        <v>0</v>
      </c>
      <c r="J17" s="4">
        <f>IF(Reponses!J19="","",VLOOKUP(Reponses!J19,Likert_Map,1,FALSE))</f>
        <v>0</v>
      </c>
      <c r="K17" s="4">
        <f>IF(Reponses!K19="","",VLOOKUP(Reponses!K19,Likert_Map,1,FALSE))</f>
        <v>0</v>
      </c>
      <c r="L17" s="4">
        <f>IF(Reponses!L19="","",VLOOKUP(Reponses!L19,Likert_Map,1,FALSE))</f>
        <v>0</v>
      </c>
      <c r="M17" s="4">
        <f>IF(Reponses!M19="","",VLOOKUP(Reponses!M19,Likert_Map,1,FALSE))</f>
        <v>0</v>
      </c>
      <c r="N17" s="4">
        <f>IF(Reponses!N19="","",VLOOKUP(Reponses!N19,Likert_Map,1,FALSE))</f>
        <v>0</v>
      </c>
      <c r="O17" s="4">
        <f>IF(Reponses!O19="","",VLOOKUP(Reponses!O19,Likert_Map,1,FALSE))</f>
        <v>0</v>
      </c>
      <c r="P17" s="4">
        <f>IF(Reponses!P19="","",VLOOKUP(Reponses!P19,Likert_Map,1,FALSE))</f>
        <v>0</v>
      </c>
      <c r="Q17" s="4">
        <f>IF(Reponses!Q19="","",VLOOKUP(Reponses!Q19,Likert_Map,1,FALSE))</f>
        <v>0</v>
      </c>
      <c r="R17" s="4">
        <f>IF(Reponses!R19="","",VLOOKUP(Reponses!R19,Likert_Map,1,FALSE))</f>
        <v>0</v>
      </c>
    </row>
    <row r="18" spans="1:18">
      <c r="A18" s="4">
        <f>Reponses!A20</f>
        <v>0</v>
      </c>
      <c r="B18" s="4">
        <f>Reponses!B20</f>
        <v>0</v>
      </c>
      <c r="C18" s="4">
        <f>Reponses!C20</f>
        <v>0</v>
      </c>
      <c r="D18" s="4">
        <f>Reponses!D20</f>
        <v>0</v>
      </c>
      <c r="E18" s="4">
        <f>Reponses!E20</f>
        <v>0</v>
      </c>
      <c r="F18" s="4">
        <f>Reponses!F20</f>
        <v>0</v>
      </c>
      <c r="G18" s="4">
        <f>IF(Reponses!G20="","",VLOOKUP(Reponses!G20,Likert_Map,1,FALSE))</f>
        <v>0</v>
      </c>
      <c r="H18" s="4">
        <f>IF(Reponses!H20="","",VLOOKUP(Reponses!H20,Likert_Map,1,FALSE))</f>
        <v>0</v>
      </c>
      <c r="I18" s="4">
        <f>IF(Reponses!I20="","",VLOOKUP(Reponses!I20,Likert_Map,1,FALSE))</f>
        <v>0</v>
      </c>
      <c r="J18" s="4">
        <f>IF(Reponses!J20="","",VLOOKUP(Reponses!J20,Likert_Map,1,FALSE))</f>
        <v>0</v>
      </c>
      <c r="K18" s="4">
        <f>IF(Reponses!K20="","",VLOOKUP(Reponses!K20,Likert_Map,1,FALSE))</f>
        <v>0</v>
      </c>
      <c r="L18" s="4">
        <f>IF(Reponses!L20="","",VLOOKUP(Reponses!L20,Likert_Map,1,FALSE))</f>
        <v>0</v>
      </c>
      <c r="M18" s="4">
        <f>IF(Reponses!M20="","",VLOOKUP(Reponses!M20,Likert_Map,1,FALSE))</f>
        <v>0</v>
      </c>
      <c r="N18" s="4">
        <f>IF(Reponses!N20="","",VLOOKUP(Reponses!N20,Likert_Map,1,FALSE))</f>
        <v>0</v>
      </c>
      <c r="O18" s="4">
        <f>IF(Reponses!O20="","",VLOOKUP(Reponses!O20,Likert_Map,1,FALSE))</f>
        <v>0</v>
      </c>
      <c r="P18" s="4">
        <f>IF(Reponses!P20="","",VLOOKUP(Reponses!P20,Likert_Map,1,FALSE))</f>
        <v>0</v>
      </c>
      <c r="Q18" s="4">
        <f>IF(Reponses!Q20="","",VLOOKUP(Reponses!Q20,Likert_Map,1,FALSE))</f>
        <v>0</v>
      </c>
      <c r="R18" s="4">
        <f>IF(Reponses!R20="","",VLOOKUP(Reponses!R20,Likert_Map,1,FALSE))</f>
        <v>0</v>
      </c>
    </row>
    <row r="19" spans="1:18">
      <c r="A19" s="4">
        <f>Reponses!A21</f>
        <v>0</v>
      </c>
      <c r="B19" s="4">
        <f>Reponses!B21</f>
        <v>0</v>
      </c>
      <c r="C19" s="4">
        <f>Reponses!C21</f>
        <v>0</v>
      </c>
      <c r="D19" s="4">
        <f>Reponses!D21</f>
        <v>0</v>
      </c>
      <c r="E19" s="4">
        <f>Reponses!E21</f>
        <v>0</v>
      </c>
      <c r="F19" s="4">
        <f>Reponses!F21</f>
        <v>0</v>
      </c>
      <c r="G19" s="4">
        <f>IF(Reponses!G21="","",VLOOKUP(Reponses!G21,Likert_Map,1,FALSE))</f>
        <v>0</v>
      </c>
      <c r="H19" s="4">
        <f>IF(Reponses!H21="","",VLOOKUP(Reponses!H21,Likert_Map,1,FALSE))</f>
        <v>0</v>
      </c>
      <c r="I19" s="4">
        <f>IF(Reponses!I21="","",VLOOKUP(Reponses!I21,Likert_Map,1,FALSE))</f>
        <v>0</v>
      </c>
      <c r="J19" s="4">
        <f>IF(Reponses!J21="","",VLOOKUP(Reponses!J21,Likert_Map,1,FALSE))</f>
        <v>0</v>
      </c>
      <c r="K19" s="4">
        <f>IF(Reponses!K21="","",VLOOKUP(Reponses!K21,Likert_Map,1,FALSE))</f>
        <v>0</v>
      </c>
      <c r="L19" s="4">
        <f>IF(Reponses!L21="","",VLOOKUP(Reponses!L21,Likert_Map,1,FALSE))</f>
        <v>0</v>
      </c>
      <c r="M19" s="4">
        <f>IF(Reponses!M21="","",VLOOKUP(Reponses!M21,Likert_Map,1,FALSE))</f>
        <v>0</v>
      </c>
      <c r="N19" s="4">
        <f>IF(Reponses!N21="","",VLOOKUP(Reponses!N21,Likert_Map,1,FALSE))</f>
        <v>0</v>
      </c>
      <c r="O19" s="4">
        <f>IF(Reponses!O21="","",VLOOKUP(Reponses!O21,Likert_Map,1,FALSE))</f>
        <v>0</v>
      </c>
      <c r="P19" s="4">
        <f>IF(Reponses!P21="","",VLOOKUP(Reponses!P21,Likert_Map,1,FALSE))</f>
        <v>0</v>
      </c>
      <c r="Q19" s="4">
        <f>IF(Reponses!Q21="","",VLOOKUP(Reponses!Q21,Likert_Map,1,FALSE))</f>
        <v>0</v>
      </c>
      <c r="R19" s="4">
        <f>IF(Reponses!R21="","",VLOOKUP(Reponses!R21,Likert_Map,1,FALSE))</f>
        <v>0</v>
      </c>
    </row>
    <row r="20" spans="1:18">
      <c r="A20" s="4">
        <f>Reponses!A22</f>
        <v>0</v>
      </c>
      <c r="B20" s="4">
        <f>Reponses!B22</f>
        <v>0</v>
      </c>
      <c r="C20" s="4">
        <f>Reponses!C22</f>
        <v>0</v>
      </c>
      <c r="D20" s="4">
        <f>Reponses!D22</f>
        <v>0</v>
      </c>
      <c r="E20" s="4">
        <f>Reponses!E22</f>
        <v>0</v>
      </c>
      <c r="F20" s="4">
        <f>Reponses!F22</f>
        <v>0</v>
      </c>
      <c r="G20" s="4">
        <f>IF(Reponses!G22="","",VLOOKUP(Reponses!G22,Likert_Map,1,FALSE))</f>
        <v>0</v>
      </c>
      <c r="H20" s="4">
        <f>IF(Reponses!H22="","",VLOOKUP(Reponses!H22,Likert_Map,1,FALSE))</f>
        <v>0</v>
      </c>
      <c r="I20" s="4">
        <f>IF(Reponses!I22="","",VLOOKUP(Reponses!I22,Likert_Map,1,FALSE))</f>
        <v>0</v>
      </c>
      <c r="J20" s="4">
        <f>IF(Reponses!J22="","",VLOOKUP(Reponses!J22,Likert_Map,1,FALSE))</f>
        <v>0</v>
      </c>
      <c r="K20" s="4">
        <f>IF(Reponses!K22="","",VLOOKUP(Reponses!K22,Likert_Map,1,FALSE))</f>
        <v>0</v>
      </c>
      <c r="L20" s="4">
        <f>IF(Reponses!L22="","",VLOOKUP(Reponses!L22,Likert_Map,1,FALSE))</f>
        <v>0</v>
      </c>
      <c r="M20" s="4">
        <f>IF(Reponses!M22="","",VLOOKUP(Reponses!M22,Likert_Map,1,FALSE))</f>
        <v>0</v>
      </c>
      <c r="N20" s="4">
        <f>IF(Reponses!N22="","",VLOOKUP(Reponses!N22,Likert_Map,1,FALSE))</f>
        <v>0</v>
      </c>
      <c r="O20" s="4">
        <f>IF(Reponses!O22="","",VLOOKUP(Reponses!O22,Likert_Map,1,FALSE))</f>
        <v>0</v>
      </c>
      <c r="P20" s="4">
        <f>IF(Reponses!P22="","",VLOOKUP(Reponses!P22,Likert_Map,1,FALSE))</f>
        <v>0</v>
      </c>
      <c r="Q20" s="4">
        <f>IF(Reponses!Q22="","",VLOOKUP(Reponses!Q22,Likert_Map,1,FALSE))</f>
        <v>0</v>
      </c>
      <c r="R20" s="4">
        <f>IF(Reponses!R22="","",VLOOKUP(Reponses!R22,Likert_Map,1,FALSE))</f>
        <v>0</v>
      </c>
    </row>
    <row r="21" spans="1:18">
      <c r="A21" s="4">
        <f>Reponses!A23</f>
        <v>0</v>
      </c>
      <c r="B21" s="4">
        <f>Reponses!B23</f>
        <v>0</v>
      </c>
      <c r="C21" s="4">
        <f>Reponses!C23</f>
        <v>0</v>
      </c>
      <c r="D21" s="4">
        <f>Reponses!D23</f>
        <v>0</v>
      </c>
      <c r="E21" s="4">
        <f>Reponses!E23</f>
        <v>0</v>
      </c>
      <c r="F21" s="4">
        <f>Reponses!F23</f>
        <v>0</v>
      </c>
      <c r="G21" s="4">
        <f>IF(Reponses!G23="","",VLOOKUP(Reponses!G23,Likert_Map,1,FALSE))</f>
        <v>0</v>
      </c>
      <c r="H21" s="4">
        <f>IF(Reponses!H23="","",VLOOKUP(Reponses!H23,Likert_Map,1,FALSE))</f>
        <v>0</v>
      </c>
      <c r="I21" s="4">
        <f>IF(Reponses!I23="","",VLOOKUP(Reponses!I23,Likert_Map,1,FALSE))</f>
        <v>0</v>
      </c>
      <c r="J21" s="4">
        <f>IF(Reponses!J23="","",VLOOKUP(Reponses!J23,Likert_Map,1,FALSE))</f>
        <v>0</v>
      </c>
      <c r="K21" s="4">
        <f>IF(Reponses!K23="","",VLOOKUP(Reponses!K23,Likert_Map,1,FALSE))</f>
        <v>0</v>
      </c>
      <c r="L21" s="4">
        <f>IF(Reponses!L23="","",VLOOKUP(Reponses!L23,Likert_Map,1,FALSE))</f>
        <v>0</v>
      </c>
      <c r="M21" s="4">
        <f>IF(Reponses!M23="","",VLOOKUP(Reponses!M23,Likert_Map,1,FALSE))</f>
        <v>0</v>
      </c>
      <c r="N21" s="4">
        <f>IF(Reponses!N23="","",VLOOKUP(Reponses!N23,Likert_Map,1,FALSE))</f>
        <v>0</v>
      </c>
      <c r="O21" s="4">
        <f>IF(Reponses!O23="","",VLOOKUP(Reponses!O23,Likert_Map,1,FALSE))</f>
        <v>0</v>
      </c>
      <c r="P21" s="4">
        <f>IF(Reponses!P23="","",VLOOKUP(Reponses!P23,Likert_Map,1,FALSE))</f>
        <v>0</v>
      </c>
      <c r="Q21" s="4">
        <f>IF(Reponses!Q23="","",VLOOKUP(Reponses!Q23,Likert_Map,1,FALSE))</f>
        <v>0</v>
      </c>
      <c r="R21" s="4">
        <f>IF(Reponses!R23="","",VLOOKUP(Reponses!R23,Likert_Map,1,FALSE))</f>
        <v>0</v>
      </c>
    </row>
    <row r="22" spans="1:18">
      <c r="A22" s="4">
        <f>Reponses!A24</f>
        <v>0</v>
      </c>
      <c r="B22" s="4">
        <f>Reponses!B24</f>
        <v>0</v>
      </c>
      <c r="C22" s="4">
        <f>Reponses!C24</f>
        <v>0</v>
      </c>
      <c r="D22" s="4">
        <f>Reponses!D24</f>
        <v>0</v>
      </c>
      <c r="E22" s="4">
        <f>Reponses!E24</f>
        <v>0</v>
      </c>
      <c r="F22" s="4">
        <f>Reponses!F24</f>
        <v>0</v>
      </c>
      <c r="G22" s="4">
        <f>IF(Reponses!G24="","",VLOOKUP(Reponses!G24,Likert_Map,1,FALSE))</f>
        <v>0</v>
      </c>
      <c r="H22" s="4">
        <f>IF(Reponses!H24="","",VLOOKUP(Reponses!H24,Likert_Map,1,FALSE))</f>
        <v>0</v>
      </c>
      <c r="I22" s="4">
        <f>IF(Reponses!I24="","",VLOOKUP(Reponses!I24,Likert_Map,1,FALSE))</f>
        <v>0</v>
      </c>
      <c r="J22" s="4">
        <f>IF(Reponses!J24="","",VLOOKUP(Reponses!J24,Likert_Map,1,FALSE))</f>
        <v>0</v>
      </c>
      <c r="K22" s="4">
        <f>IF(Reponses!K24="","",VLOOKUP(Reponses!K24,Likert_Map,1,FALSE))</f>
        <v>0</v>
      </c>
      <c r="L22" s="4">
        <f>IF(Reponses!L24="","",VLOOKUP(Reponses!L24,Likert_Map,1,FALSE))</f>
        <v>0</v>
      </c>
      <c r="M22" s="4">
        <f>IF(Reponses!M24="","",VLOOKUP(Reponses!M24,Likert_Map,1,FALSE))</f>
        <v>0</v>
      </c>
      <c r="N22" s="4">
        <f>IF(Reponses!N24="","",VLOOKUP(Reponses!N24,Likert_Map,1,FALSE))</f>
        <v>0</v>
      </c>
      <c r="O22" s="4">
        <f>IF(Reponses!O24="","",VLOOKUP(Reponses!O24,Likert_Map,1,FALSE))</f>
        <v>0</v>
      </c>
      <c r="P22" s="4">
        <f>IF(Reponses!P24="","",VLOOKUP(Reponses!P24,Likert_Map,1,FALSE))</f>
        <v>0</v>
      </c>
      <c r="Q22" s="4">
        <f>IF(Reponses!Q24="","",VLOOKUP(Reponses!Q24,Likert_Map,1,FALSE))</f>
        <v>0</v>
      </c>
      <c r="R22" s="4">
        <f>IF(Reponses!R24="","",VLOOKUP(Reponses!R24,Likert_Map,1,FALSE))</f>
        <v>0</v>
      </c>
    </row>
    <row r="23" spans="1:18">
      <c r="A23" s="4">
        <f>Reponses!A25</f>
        <v>0</v>
      </c>
      <c r="B23" s="4">
        <f>Reponses!B25</f>
        <v>0</v>
      </c>
      <c r="C23" s="4">
        <f>Reponses!C25</f>
        <v>0</v>
      </c>
      <c r="D23" s="4">
        <f>Reponses!D25</f>
        <v>0</v>
      </c>
      <c r="E23" s="4">
        <f>Reponses!E25</f>
        <v>0</v>
      </c>
      <c r="F23" s="4">
        <f>Reponses!F25</f>
        <v>0</v>
      </c>
      <c r="G23" s="4">
        <f>IF(Reponses!G25="","",VLOOKUP(Reponses!G25,Likert_Map,1,FALSE))</f>
        <v>0</v>
      </c>
      <c r="H23" s="4">
        <f>IF(Reponses!H25="","",VLOOKUP(Reponses!H25,Likert_Map,1,FALSE))</f>
        <v>0</v>
      </c>
      <c r="I23" s="4">
        <f>IF(Reponses!I25="","",VLOOKUP(Reponses!I25,Likert_Map,1,FALSE))</f>
        <v>0</v>
      </c>
      <c r="J23" s="4">
        <f>IF(Reponses!J25="","",VLOOKUP(Reponses!J25,Likert_Map,1,FALSE))</f>
        <v>0</v>
      </c>
      <c r="K23" s="4">
        <f>IF(Reponses!K25="","",VLOOKUP(Reponses!K25,Likert_Map,1,FALSE))</f>
        <v>0</v>
      </c>
      <c r="L23" s="4">
        <f>IF(Reponses!L25="","",VLOOKUP(Reponses!L25,Likert_Map,1,FALSE))</f>
        <v>0</v>
      </c>
      <c r="M23" s="4">
        <f>IF(Reponses!M25="","",VLOOKUP(Reponses!M25,Likert_Map,1,FALSE))</f>
        <v>0</v>
      </c>
      <c r="N23" s="4">
        <f>IF(Reponses!N25="","",VLOOKUP(Reponses!N25,Likert_Map,1,FALSE))</f>
        <v>0</v>
      </c>
      <c r="O23" s="4">
        <f>IF(Reponses!O25="","",VLOOKUP(Reponses!O25,Likert_Map,1,FALSE))</f>
        <v>0</v>
      </c>
      <c r="P23" s="4">
        <f>IF(Reponses!P25="","",VLOOKUP(Reponses!P25,Likert_Map,1,FALSE))</f>
        <v>0</v>
      </c>
      <c r="Q23" s="4">
        <f>IF(Reponses!Q25="","",VLOOKUP(Reponses!Q25,Likert_Map,1,FALSE))</f>
        <v>0</v>
      </c>
      <c r="R23" s="4">
        <f>IF(Reponses!R25="","",VLOOKUP(Reponses!R25,Likert_Map,1,FALSE))</f>
        <v>0</v>
      </c>
    </row>
    <row r="24" spans="1:18">
      <c r="A24" s="4">
        <f>Reponses!A26</f>
        <v>0</v>
      </c>
      <c r="B24" s="4">
        <f>Reponses!B26</f>
        <v>0</v>
      </c>
      <c r="C24" s="4">
        <f>Reponses!C26</f>
        <v>0</v>
      </c>
      <c r="D24" s="4">
        <f>Reponses!D26</f>
        <v>0</v>
      </c>
      <c r="E24" s="4">
        <f>Reponses!E26</f>
        <v>0</v>
      </c>
      <c r="F24" s="4">
        <f>Reponses!F26</f>
        <v>0</v>
      </c>
      <c r="G24" s="4">
        <f>IF(Reponses!G26="","",VLOOKUP(Reponses!G26,Likert_Map,1,FALSE))</f>
        <v>0</v>
      </c>
      <c r="H24" s="4">
        <f>IF(Reponses!H26="","",VLOOKUP(Reponses!H26,Likert_Map,1,FALSE))</f>
        <v>0</v>
      </c>
      <c r="I24" s="4">
        <f>IF(Reponses!I26="","",VLOOKUP(Reponses!I26,Likert_Map,1,FALSE))</f>
        <v>0</v>
      </c>
      <c r="J24" s="4">
        <f>IF(Reponses!J26="","",VLOOKUP(Reponses!J26,Likert_Map,1,FALSE))</f>
        <v>0</v>
      </c>
      <c r="K24" s="4">
        <f>IF(Reponses!K26="","",VLOOKUP(Reponses!K26,Likert_Map,1,FALSE))</f>
        <v>0</v>
      </c>
      <c r="L24" s="4">
        <f>IF(Reponses!L26="","",VLOOKUP(Reponses!L26,Likert_Map,1,FALSE))</f>
        <v>0</v>
      </c>
      <c r="M24" s="4">
        <f>IF(Reponses!M26="","",VLOOKUP(Reponses!M26,Likert_Map,1,FALSE))</f>
        <v>0</v>
      </c>
      <c r="N24" s="4">
        <f>IF(Reponses!N26="","",VLOOKUP(Reponses!N26,Likert_Map,1,FALSE))</f>
        <v>0</v>
      </c>
      <c r="O24" s="4">
        <f>IF(Reponses!O26="","",VLOOKUP(Reponses!O26,Likert_Map,1,FALSE))</f>
        <v>0</v>
      </c>
      <c r="P24" s="4">
        <f>IF(Reponses!P26="","",VLOOKUP(Reponses!P26,Likert_Map,1,FALSE))</f>
        <v>0</v>
      </c>
      <c r="Q24" s="4">
        <f>IF(Reponses!Q26="","",VLOOKUP(Reponses!Q26,Likert_Map,1,FALSE))</f>
        <v>0</v>
      </c>
      <c r="R24" s="4">
        <f>IF(Reponses!R26="","",VLOOKUP(Reponses!R26,Likert_Map,1,FALSE))</f>
        <v>0</v>
      </c>
    </row>
    <row r="25" spans="1:18">
      <c r="A25" s="4">
        <f>Reponses!A27</f>
        <v>0</v>
      </c>
      <c r="B25" s="4">
        <f>Reponses!B27</f>
        <v>0</v>
      </c>
      <c r="C25" s="4">
        <f>Reponses!C27</f>
        <v>0</v>
      </c>
      <c r="D25" s="4">
        <f>Reponses!D27</f>
        <v>0</v>
      </c>
      <c r="E25" s="4">
        <f>Reponses!E27</f>
        <v>0</v>
      </c>
      <c r="F25" s="4">
        <f>Reponses!F27</f>
        <v>0</v>
      </c>
      <c r="G25" s="4">
        <f>IF(Reponses!G27="","",VLOOKUP(Reponses!G27,Likert_Map,1,FALSE))</f>
        <v>0</v>
      </c>
      <c r="H25" s="4">
        <f>IF(Reponses!H27="","",VLOOKUP(Reponses!H27,Likert_Map,1,FALSE))</f>
        <v>0</v>
      </c>
      <c r="I25" s="4">
        <f>IF(Reponses!I27="","",VLOOKUP(Reponses!I27,Likert_Map,1,FALSE))</f>
        <v>0</v>
      </c>
      <c r="J25" s="4">
        <f>IF(Reponses!J27="","",VLOOKUP(Reponses!J27,Likert_Map,1,FALSE))</f>
        <v>0</v>
      </c>
      <c r="K25" s="4">
        <f>IF(Reponses!K27="","",VLOOKUP(Reponses!K27,Likert_Map,1,FALSE))</f>
        <v>0</v>
      </c>
      <c r="L25" s="4">
        <f>IF(Reponses!L27="","",VLOOKUP(Reponses!L27,Likert_Map,1,FALSE))</f>
        <v>0</v>
      </c>
      <c r="M25" s="4">
        <f>IF(Reponses!M27="","",VLOOKUP(Reponses!M27,Likert_Map,1,FALSE))</f>
        <v>0</v>
      </c>
      <c r="N25" s="4">
        <f>IF(Reponses!N27="","",VLOOKUP(Reponses!N27,Likert_Map,1,FALSE))</f>
        <v>0</v>
      </c>
      <c r="O25" s="4">
        <f>IF(Reponses!O27="","",VLOOKUP(Reponses!O27,Likert_Map,1,FALSE))</f>
        <v>0</v>
      </c>
      <c r="P25" s="4">
        <f>IF(Reponses!P27="","",VLOOKUP(Reponses!P27,Likert_Map,1,FALSE))</f>
        <v>0</v>
      </c>
      <c r="Q25" s="4">
        <f>IF(Reponses!Q27="","",VLOOKUP(Reponses!Q27,Likert_Map,1,FALSE))</f>
        <v>0</v>
      </c>
      <c r="R25" s="4">
        <f>IF(Reponses!R27="","",VLOOKUP(Reponses!R27,Likert_Map,1,FALSE))</f>
        <v>0</v>
      </c>
    </row>
    <row r="26" spans="1:18">
      <c r="A26" s="4">
        <f>Reponses!A28</f>
        <v>0</v>
      </c>
      <c r="B26" s="4">
        <f>Reponses!B28</f>
        <v>0</v>
      </c>
      <c r="C26" s="4">
        <f>Reponses!C28</f>
        <v>0</v>
      </c>
      <c r="D26" s="4">
        <f>Reponses!D28</f>
        <v>0</v>
      </c>
      <c r="E26" s="4">
        <f>Reponses!E28</f>
        <v>0</v>
      </c>
      <c r="F26" s="4">
        <f>Reponses!F28</f>
        <v>0</v>
      </c>
      <c r="G26" s="4">
        <f>IF(Reponses!G28="","",VLOOKUP(Reponses!G28,Likert_Map,1,FALSE))</f>
        <v>0</v>
      </c>
      <c r="H26" s="4">
        <f>IF(Reponses!H28="","",VLOOKUP(Reponses!H28,Likert_Map,1,FALSE))</f>
        <v>0</v>
      </c>
      <c r="I26" s="4">
        <f>IF(Reponses!I28="","",VLOOKUP(Reponses!I28,Likert_Map,1,FALSE))</f>
        <v>0</v>
      </c>
      <c r="J26" s="4">
        <f>IF(Reponses!J28="","",VLOOKUP(Reponses!J28,Likert_Map,1,FALSE))</f>
        <v>0</v>
      </c>
      <c r="K26" s="4">
        <f>IF(Reponses!K28="","",VLOOKUP(Reponses!K28,Likert_Map,1,FALSE))</f>
        <v>0</v>
      </c>
      <c r="L26" s="4">
        <f>IF(Reponses!L28="","",VLOOKUP(Reponses!L28,Likert_Map,1,FALSE))</f>
        <v>0</v>
      </c>
      <c r="M26" s="4">
        <f>IF(Reponses!M28="","",VLOOKUP(Reponses!M28,Likert_Map,1,FALSE))</f>
        <v>0</v>
      </c>
      <c r="N26" s="4">
        <f>IF(Reponses!N28="","",VLOOKUP(Reponses!N28,Likert_Map,1,FALSE))</f>
        <v>0</v>
      </c>
      <c r="O26" s="4">
        <f>IF(Reponses!O28="","",VLOOKUP(Reponses!O28,Likert_Map,1,FALSE))</f>
        <v>0</v>
      </c>
      <c r="P26" s="4">
        <f>IF(Reponses!P28="","",VLOOKUP(Reponses!P28,Likert_Map,1,FALSE))</f>
        <v>0</v>
      </c>
      <c r="Q26" s="4">
        <f>IF(Reponses!Q28="","",VLOOKUP(Reponses!Q28,Likert_Map,1,FALSE))</f>
        <v>0</v>
      </c>
      <c r="R26" s="4">
        <f>IF(Reponses!R28="","",VLOOKUP(Reponses!R28,Likert_Map,1,FALSE))</f>
        <v>0</v>
      </c>
    </row>
    <row r="27" spans="1:18">
      <c r="A27" s="4">
        <f>Reponses!A29</f>
        <v>0</v>
      </c>
      <c r="B27" s="4">
        <f>Reponses!B29</f>
        <v>0</v>
      </c>
      <c r="C27" s="4">
        <f>Reponses!C29</f>
        <v>0</v>
      </c>
      <c r="D27" s="4">
        <f>Reponses!D29</f>
        <v>0</v>
      </c>
      <c r="E27" s="4">
        <f>Reponses!E29</f>
        <v>0</v>
      </c>
      <c r="F27" s="4">
        <f>Reponses!F29</f>
        <v>0</v>
      </c>
      <c r="G27" s="4">
        <f>IF(Reponses!G29="","",VLOOKUP(Reponses!G29,Likert_Map,1,FALSE))</f>
        <v>0</v>
      </c>
      <c r="H27" s="4">
        <f>IF(Reponses!H29="","",VLOOKUP(Reponses!H29,Likert_Map,1,FALSE))</f>
        <v>0</v>
      </c>
      <c r="I27" s="4">
        <f>IF(Reponses!I29="","",VLOOKUP(Reponses!I29,Likert_Map,1,FALSE))</f>
        <v>0</v>
      </c>
      <c r="J27" s="4">
        <f>IF(Reponses!J29="","",VLOOKUP(Reponses!J29,Likert_Map,1,FALSE))</f>
        <v>0</v>
      </c>
      <c r="K27" s="4">
        <f>IF(Reponses!K29="","",VLOOKUP(Reponses!K29,Likert_Map,1,FALSE))</f>
        <v>0</v>
      </c>
      <c r="L27" s="4">
        <f>IF(Reponses!L29="","",VLOOKUP(Reponses!L29,Likert_Map,1,FALSE))</f>
        <v>0</v>
      </c>
      <c r="M27" s="4">
        <f>IF(Reponses!M29="","",VLOOKUP(Reponses!M29,Likert_Map,1,FALSE))</f>
        <v>0</v>
      </c>
      <c r="N27" s="4">
        <f>IF(Reponses!N29="","",VLOOKUP(Reponses!N29,Likert_Map,1,FALSE))</f>
        <v>0</v>
      </c>
      <c r="O27" s="4">
        <f>IF(Reponses!O29="","",VLOOKUP(Reponses!O29,Likert_Map,1,FALSE))</f>
        <v>0</v>
      </c>
      <c r="P27" s="4">
        <f>IF(Reponses!P29="","",VLOOKUP(Reponses!P29,Likert_Map,1,FALSE))</f>
        <v>0</v>
      </c>
      <c r="Q27" s="4">
        <f>IF(Reponses!Q29="","",VLOOKUP(Reponses!Q29,Likert_Map,1,FALSE))</f>
        <v>0</v>
      </c>
      <c r="R27" s="4">
        <f>IF(Reponses!R29="","",VLOOKUP(Reponses!R29,Likert_Map,1,FALSE))</f>
        <v>0</v>
      </c>
    </row>
    <row r="28" spans="1:18">
      <c r="A28" s="4">
        <f>Reponses!A30</f>
        <v>0</v>
      </c>
      <c r="B28" s="4">
        <f>Reponses!B30</f>
        <v>0</v>
      </c>
      <c r="C28" s="4">
        <f>Reponses!C30</f>
        <v>0</v>
      </c>
      <c r="D28" s="4">
        <f>Reponses!D30</f>
        <v>0</v>
      </c>
      <c r="E28" s="4">
        <f>Reponses!E30</f>
        <v>0</v>
      </c>
      <c r="F28" s="4">
        <f>Reponses!F30</f>
        <v>0</v>
      </c>
      <c r="G28" s="4">
        <f>IF(Reponses!G30="","",VLOOKUP(Reponses!G30,Likert_Map,1,FALSE))</f>
        <v>0</v>
      </c>
      <c r="H28" s="4">
        <f>IF(Reponses!H30="","",VLOOKUP(Reponses!H30,Likert_Map,1,FALSE))</f>
        <v>0</v>
      </c>
      <c r="I28" s="4">
        <f>IF(Reponses!I30="","",VLOOKUP(Reponses!I30,Likert_Map,1,FALSE))</f>
        <v>0</v>
      </c>
      <c r="J28" s="4">
        <f>IF(Reponses!J30="","",VLOOKUP(Reponses!J30,Likert_Map,1,FALSE))</f>
        <v>0</v>
      </c>
      <c r="K28" s="4">
        <f>IF(Reponses!K30="","",VLOOKUP(Reponses!K30,Likert_Map,1,FALSE))</f>
        <v>0</v>
      </c>
      <c r="L28" s="4">
        <f>IF(Reponses!L30="","",VLOOKUP(Reponses!L30,Likert_Map,1,FALSE))</f>
        <v>0</v>
      </c>
      <c r="M28" s="4">
        <f>IF(Reponses!M30="","",VLOOKUP(Reponses!M30,Likert_Map,1,FALSE))</f>
        <v>0</v>
      </c>
      <c r="N28" s="4">
        <f>IF(Reponses!N30="","",VLOOKUP(Reponses!N30,Likert_Map,1,FALSE))</f>
        <v>0</v>
      </c>
      <c r="O28" s="4">
        <f>IF(Reponses!O30="","",VLOOKUP(Reponses!O30,Likert_Map,1,FALSE))</f>
        <v>0</v>
      </c>
      <c r="P28" s="4">
        <f>IF(Reponses!P30="","",VLOOKUP(Reponses!P30,Likert_Map,1,FALSE))</f>
        <v>0</v>
      </c>
      <c r="Q28" s="4">
        <f>IF(Reponses!Q30="","",VLOOKUP(Reponses!Q30,Likert_Map,1,FALSE))</f>
        <v>0</v>
      </c>
      <c r="R28" s="4">
        <f>IF(Reponses!R30="","",VLOOKUP(Reponses!R30,Likert_Map,1,FALSE))</f>
        <v>0</v>
      </c>
    </row>
    <row r="29" spans="1:18">
      <c r="A29" s="4">
        <f>Reponses!A31</f>
        <v>0</v>
      </c>
      <c r="B29" s="4">
        <f>Reponses!B31</f>
        <v>0</v>
      </c>
      <c r="C29" s="4">
        <f>Reponses!C31</f>
        <v>0</v>
      </c>
      <c r="D29" s="4">
        <f>Reponses!D31</f>
        <v>0</v>
      </c>
      <c r="E29" s="4">
        <f>Reponses!E31</f>
        <v>0</v>
      </c>
      <c r="F29" s="4">
        <f>Reponses!F31</f>
        <v>0</v>
      </c>
      <c r="G29" s="4">
        <f>IF(Reponses!G31="","",VLOOKUP(Reponses!G31,Likert_Map,1,FALSE))</f>
        <v>0</v>
      </c>
      <c r="H29" s="4">
        <f>IF(Reponses!H31="","",VLOOKUP(Reponses!H31,Likert_Map,1,FALSE))</f>
        <v>0</v>
      </c>
      <c r="I29" s="4">
        <f>IF(Reponses!I31="","",VLOOKUP(Reponses!I31,Likert_Map,1,FALSE))</f>
        <v>0</v>
      </c>
      <c r="J29" s="4">
        <f>IF(Reponses!J31="","",VLOOKUP(Reponses!J31,Likert_Map,1,FALSE))</f>
        <v>0</v>
      </c>
      <c r="K29" s="4">
        <f>IF(Reponses!K31="","",VLOOKUP(Reponses!K31,Likert_Map,1,FALSE))</f>
        <v>0</v>
      </c>
      <c r="L29" s="4">
        <f>IF(Reponses!L31="","",VLOOKUP(Reponses!L31,Likert_Map,1,FALSE))</f>
        <v>0</v>
      </c>
      <c r="M29" s="4">
        <f>IF(Reponses!M31="","",VLOOKUP(Reponses!M31,Likert_Map,1,FALSE))</f>
        <v>0</v>
      </c>
      <c r="N29" s="4">
        <f>IF(Reponses!N31="","",VLOOKUP(Reponses!N31,Likert_Map,1,FALSE))</f>
        <v>0</v>
      </c>
      <c r="O29" s="4">
        <f>IF(Reponses!O31="","",VLOOKUP(Reponses!O31,Likert_Map,1,FALSE))</f>
        <v>0</v>
      </c>
      <c r="P29" s="4">
        <f>IF(Reponses!P31="","",VLOOKUP(Reponses!P31,Likert_Map,1,FALSE))</f>
        <v>0</v>
      </c>
      <c r="Q29" s="4">
        <f>IF(Reponses!Q31="","",VLOOKUP(Reponses!Q31,Likert_Map,1,FALSE))</f>
        <v>0</v>
      </c>
      <c r="R29" s="4">
        <f>IF(Reponses!R31="","",VLOOKUP(Reponses!R31,Likert_Map,1,FALSE))</f>
        <v>0</v>
      </c>
    </row>
    <row r="30" spans="1:18">
      <c r="A30" s="4">
        <f>Reponses!A32</f>
        <v>0</v>
      </c>
      <c r="B30" s="4">
        <f>Reponses!B32</f>
        <v>0</v>
      </c>
      <c r="C30" s="4">
        <f>Reponses!C32</f>
        <v>0</v>
      </c>
      <c r="D30" s="4">
        <f>Reponses!D32</f>
        <v>0</v>
      </c>
      <c r="E30" s="4">
        <f>Reponses!E32</f>
        <v>0</v>
      </c>
      <c r="F30" s="4">
        <f>Reponses!F32</f>
        <v>0</v>
      </c>
      <c r="G30" s="4">
        <f>IF(Reponses!G32="","",VLOOKUP(Reponses!G32,Likert_Map,1,FALSE))</f>
        <v>0</v>
      </c>
      <c r="H30" s="4">
        <f>IF(Reponses!H32="","",VLOOKUP(Reponses!H32,Likert_Map,1,FALSE))</f>
        <v>0</v>
      </c>
      <c r="I30" s="4">
        <f>IF(Reponses!I32="","",VLOOKUP(Reponses!I32,Likert_Map,1,FALSE))</f>
        <v>0</v>
      </c>
      <c r="J30" s="4">
        <f>IF(Reponses!J32="","",VLOOKUP(Reponses!J32,Likert_Map,1,FALSE))</f>
        <v>0</v>
      </c>
      <c r="K30" s="4">
        <f>IF(Reponses!K32="","",VLOOKUP(Reponses!K32,Likert_Map,1,FALSE))</f>
        <v>0</v>
      </c>
      <c r="L30" s="4">
        <f>IF(Reponses!L32="","",VLOOKUP(Reponses!L32,Likert_Map,1,FALSE))</f>
        <v>0</v>
      </c>
      <c r="M30" s="4">
        <f>IF(Reponses!M32="","",VLOOKUP(Reponses!M32,Likert_Map,1,FALSE))</f>
        <v>0</v>
      </c>
      <c r="N30" s="4">
        <f>IF(Reponses!N32="","",VLOOKUP(Reponses!N32,Likert_Map,1,FALSE))</f>
        <v>0</v>
      </c>
      <c r="O30" s="4">
        <f>IF(Reponses!O32="","",VLOOKUP(Reponses!O32,Likert_Map,1,FALSE))</f>
        <v>0</v>
      </c>
      <c r="P30" s="4">
        <f>IF(Reponses!P32="","",VLOOKUP(Reponses!P32,Likert_Map,1,FALSE))</f>
        <v>0</v>
      </c>
      <c r="Q30" s="4">
        <f>IF(Reponses!Q32="","",VLOOKUP(Reponses!Q32,Likert_Map,1,FALSE))</f>
        <v>0</v>
      </c>
      <c r="R30" s="4">
        <f>IF(Reponses!R32="","",VLOOKUP(Reponses!R32,Likert_Map,1,FALSE))</f>
        <v>0</v>
      </c>
    </row>
    <row r="31" spans="1:18">
      <c r="A31" s="4">
        <f>Reponses!A33</f>
        <v>0</v>
      </c>
      <c r="B31" s="4">
        <f>Reponses!B33</f>
        <v>0</v>
      </c>
      <c r="C31" s="4">
        <f>Reponses!C33</f>
        <v>0</v>
      </c>
      <c r="D31" s="4">
        <f>Reponses!D33</f>
        <v>0</v>
      </c>
      <c r="E31" s="4">
        <f>Reponses!E33</f>
        <v>0</v>
      </c>
      <c r="F31" s="4">
        <f>Reponses!F33</f>
        <v>0</v>
      </c>
      <c r="G31" s="4">
        <f>IF(Reponses!G33="","",VLOOKUP(Reponses!G33,Likert_Map,1,FALSE))</f>
        <v>0</v>
      </c>
      <c r="H31" s="4">
        <f>IF(Reponses!H33="","",VLOOKUP(Reponses!H33,Likert_Map,1,FALSE))</f>
        <v>0</v>
      </c>
      <c r="I31" s="4">
        <f>IF(Reponses!I33="","",VLOOKUP(Reponses!I33,Likert_Map,1,FALSE))</f>
        <v>0</v>
      </c>
      <c r="J31" s="4">
        <f>IF(Reponses!J33="","",VLOOKUP(Reponses!J33,Likert_Map,1,FALSE))</f>
        <v>0</v>
      </c>
      <c r="K31" s="4">
        <f>IF(Reponses!K33="","",VLOOKUP(Reponses!K33,Likert_Map,1,FALSE))</f>
        <v>0</v>
      </c>
      <c r="L31" s="4">
        <f>IF(Reponses!L33="","",VLOOKUP(Reponses!L33,Likert_Map,1,FALSE))</f>
        <v>0</v>
      </c>
      <c r="M31" s="4">
        <f>IF(Reponses!M33="","",VLOOKUP(Reponses!M33,Likert_Map,1,FALSE))</f>
        <v>0</v>
      </c>
      <c r="N31" s="4">
        <f>IF(Reponses!N33="","",VLOOKUP(Reponses!N33,Likert_Map,1,FALSE))</f>
        <v>0</v>
      </c>
      <c r="O31" s="4">
        <f>IF(Reponses!O33="","",VLOOKUP(Reponses!O33,Likert_Map,1,FALSE))</f>
        <v>0</v>
      </c>
      <c r="P31" s="4">
        <f>IF(Reponses!P33="","",VLOOKUP(Reponses!P33,Likert_Map,1,FALSE))</f>
        <v>0</v>
      </c>
      <c r="Q31" s="4">
        <f>IF(Reponses!Q33="","",VLOOKUP(Reponses!Q33,Likert_Map,1,FALSE))</f>
        <v>0</v>
      </c>
      <c r="R31" s="4">
        <f>IF(Reponses!R33="","",VLOOKUP(Reponses!R33,Likert_Map,1,FALSE))</f>
        <v>0</v>
      </c>
    </row>
    <row r="32" spans="1:18">
      <c r="A32" s="4">
        <f>Reponses!A34</f>
        <v>0</v>
      </c>
      <c r="B32" s="4">
        <f>Reponses!B34</f>
        <v>0</v>
      </c>
      <c r="C32" s="4">
        <f>Reponses!C34</f>
        <v>0</v>
      </c>
      <c r="D32" s="4">
        <f>Reponses!D34</f>
        <v>0</v>
      </c>
      <c r="E32" s="4">
        <f>Reponses!E34</f>
        <v>0</v>
      </c>
      <c r="F32" s="4">
        <f>Reponses!F34</f>
        <v>0</v>
      </c>
      <c r="G32" s="4">
        <f>IF(Reponses!G34="","",VLOOKUP(Reponses!G34,Likert_Map,1,FALSE))</f>
        <v>0</v>
      </c>
      <c r="H32" s="4">
        <f>IF(Reponses!H34="","",VLOOKUP(Reponses!H34,Likert_Map,1,FALSE))</f>
        <v>0</v>
      </c>
      <c r="I32" s="4">
        <f>IF(Reponses!I34="","",VLOOKUP(Reponses!I34,Likert_Map,1,FALSE))</f>
        <v>0</v>
      </c>
      <c r="J32" s="4">
        <f>IF(Reponses!J34="","",VLOOKUP(Reponses!J34,Likert_Map,1,FALSE))</f>
        <v>0</v>
      </c>
      <c r="K32" s="4">
        <f>IF(Reponses!K34="","",VLOOKUP(Reponses!K34,Likert_Map,1,FALSE))</f>
        <v>0</v>
      </c>
      <c r="L32" s="4">
        <f>IF(Reponses!L34="","",VLOOKUP(Reponses!L34,Likert_Map,1,FALSE))</f>
        <v>0</v>
      </c>
      <c r="M32" s="4">
        <f>IF(Reponses!M34="","",VLOOKUP(Reponses!M34,Likert_Map,1,FALSE))</f>
        <v>0</v>
      </c>
      <c r="N32" s="4">
        <f>IF(Reponses!N34="","",VLOOKUP(Reponses!N34,Likert_Map,1,FALSE))</f>
        <v>0</v>
      </c>
      <c r="O32" s="4">
        <f>IF(Reponses!O34="","",VLOOKUP(Reponses!O34,Likert_Map,1,FALSE))</f>
        <v>0</v>
      </c>
      <c r="P32" s="4">
        <f>IF(Reponses!P34="","",VLOOKUP(Reponses!P34,Likert_Map,1,FALSE))</f>
        <v>0</v>
      </c>
      <c r="Q32" s="4">
        <f>IF(Reponses!Q34="","",VLOOKUP(Reponses!Q34,Likert_Map,1,FALSE))</f>
        <v>0</v>
      </c>
      <c r="R32" s="4">
        <f>IF(Reponses!R34="","",VLOOKUP(Reponses!R34,Likert_Map,1,FALSE))</f>
        <v>0</v>
      </c>
    </row>
    <row r="33" spans="1:18">
      <c r="A33" s="4">
        <f>Reponses!A35</f>
        <v>0</v>
      </c>
      <c r="B33" s="4">
        <f>Reponses!B35</f>
        <v>0</v>
      </c>
      <c r="C33" s="4">
        <f>Reponses!C35</f>
        <v>0</v>
      </c>
      <c r="D33" s="4">
        <f>Reponses!D35</f>
        <v>0</v>
      </c>
      <c r="E33" s="4">
        <f>Reponses!E35</f>
        <v>0</v>
      </c>
      <c r="F33" s="4">
        <f>Reponses!F35</f>
        <v>0</v>
      </c>
      <c r="G33" s="4">
        <f>IF(Reponses!G35="","",VLOOKUP(Reponses!G35,Likert_Map,1,FALSE))</f>
        <v>0</v>
      </c>
      <c r="H33" s="4">
        <f>IF(Reponses!H35="","",VLOOKUP(Reponses!H35,Likert_Map,1,FALSE))</f>
        <v>0</v>
      </c>
      <c r="I33" s="4">
        <f>IF(Reponses!I35="","",VLOOKUP(Reponses!I35,Likert_Map,1,FALSE))</f>
        <v>0</v>
      </c>
      <c r="J33" s="4">
        <f>IF(Reponses!J35="","",VLOOKUP(Reponses!J35,Likert_Map,1,FALSE))</f>
        <v>0</v>
      </c>
      <c r="K33" s="4">
        <f>IF(Reponses!K35="","",VLOOKUP(Reponses!K35,Likert_Map,1,FALSE))</f>
        <v>0</v>
      </c>
      <c r="L33" s="4">
        <f>IF(Reponses!L35="","",VLOOKUP(Reponses!L35,Likert_Map,1,FALSE))</f>
        <v>0</v>
      </c>
      <c r="M33" s="4">
        <f>IF(Reponses!M35="","",VLOOKUP(Reponses!M35,Likert_Map,1,FALSE))</f>
        <v>0</v>
      </c>
      <c r="N33" s="4">
        <f>IF(Reponses!N35="","",VLOOKUP(Reponses!N35,Likert_Map,1,FALSE))</f>
        <v>0</v>
      </c>
      <c r="O33" s="4">
        <f>IF(Reponses!O35="","",VLOOKUP(Reponses!O35,Likert_Map,1,FALSE))</f>
        <v>0</v>
      </c>
      <c r="P33" s="4">
        <f>IF(Reponses!P35="","",VLOOKUP(Reponses!P35,Likert_Map,1,FALSE))</f>
        <v>0</v>
      </c>
      <c r="Q33" s="4">
        <f>IF(Reponses!Q35="","",VLOOKUP(Reponses!Q35,Likert_Map,1,FALSE))</f>
        <v>0</v>
      </c>
      <c r="R33" s="4">
        <f>IF(Reponses!R35="","",VLOOKUP(Reponses!R35,Likert_Map,1,FALSE))</f>
        <v>0</v>
      </c>
    </row>
    <row r="34" spans="1:18">
      <c r="A34" s="4">
        <f>Reponses!A36</f>
        <v>0</v>
      </c>
      <c r="B34" s="4">
        <f>Reponses!B36</f>
        <v>0</v>
      </c>
      <c r="C34" s="4">
        <f>Reponses!C36</f>
        <v>0</v>
      </c>
      <c r="D34" s="4">
        <f>Reponses!D36</f>
        <v>0</v>
      </c>
      <c r="E34" s="4">
        <f>Reponses!E36</f>
        <v>0</v>
      </c>
      <c r="F34" s="4">
        <f>Reponses!F36</f>
        <v>0</v>
      </c>
      <c r="G34" s="4">
        <f>IF(Reponses!G36="","",VLOOKUP(Reponses!G36,Likert_Map,1,FALSE))</f>
        <v>0</v>
      </c>
      <c r="H34" s="4">
        <f>IF(Reponses!H36="","",VLOOKUP(Reponses!H36,Likert_Map,1,FALSE))</f>
        <v>0</v>
      </c>
      <c r="I34" s="4">
        <f>IF(Reponses!I36="","",VLOOKUP(Reponses!I36,Likert_Map,1,FALSE))</f>
        <v>0</v>
      </c>
      <c r="J34" s="4">
        <f>IF(Reponses!J36="","",VLOOKUP(Reponses!J36,Likert_Map,1,FALSE))</f>
        <v>0</v>
      </c>
      <c r="K34" s="4">
        <f>IF(Reponses!K36="","",VLOOKUP(Reponses!K36,Likert_Map,1,FALSE))</f>
        <v>0</v>
      </c>
      <c r="L34" s="4">
        <f>IF(Reponses!L36="","",VLOOKUP(Reponses!L36,Likert_Map,1,FALSE))</f>
        <v>0</v>
      </c>
      <c r="M34" s="4">
        <f>IF(Reponses!M36="","",VLOOKUP(Reponses!M36,Likert_Map,1,FALSE))</f>
        <v>0</v>
      </c>
      <c r="N34" s="4">
        <f>IF(Reponses!N36="","",VLOOKUP(Reponses!N36,Likert_Map,1,FALSE))</f>
        <v>0</v>
      </c>
      <c r="O34" s="4">
        <f>IF(Reponses!O36="","",VLOOKUP(Reponses!O36,Likert_Map,1,FALSE))</f>
        <v>0</v>
      </c>
      <c r="P34" s="4">
        <f>IF(Reponses!P36="","",VLOOKUP(Reponses!P36,Likert_Map,1,FALSE))</f>
        <v>0</v>
      </c>
      <c r="Q34" s="4">
        <f>IF(Reponses!Q36="","",VLOOKUP(Reponses!Q36,Likert_Map,1,FALSE))</f>
        <v>0</v>
      </c>
      <c r="R34" s="4">
        <f>IF(Reponses!R36="","",VLOOKUP(Reponses!R36,Likert_Map,1,FALSE))</f>
        <v>0</v>
      </c>
    </row>
    <row r="35" spans="1:18">
      <c r="A35" s="4">
        <f>Reponses!A37</f>
        <v>0</v>
      </c>
      <c r="B35" s="4">
        <f>Reponses!B37</f>
        <v>0</v>
      </c>
      <c r="C35" s="4">
        <f>Reponses!C37</f>
        <v>0</v>
      </c>
      <c r="D35" s="4">
        <f>Reponses!D37</f>
        <v>0</v>
      </c>
      <c r="E35" s="4">
        <f>Reponses!E37</f>
        <v>0</v>
      </c>
      <c r="F35" s="4">
        <f>Reponses!F37</f>
        <v>0</v>
      </c>
      <c r="G35" s="4">
        <f>IF(Reponses!G37="","",VLOOKUP(Reponses!G37,Likert_Map,1,FALSE))</f>
        <v>0</v>
      </c>
      <c r="H35" s="4">
        <f>IF(Reponses!H37="","",VLOOKUP(Reponses!H37,Likert_Map,1,FALSE))</f>
        <v>0</v>
      </c>
      <c r="I35" s="4">
        <f>IF(Reponses!I37="","",VLOOKUP(Reponses!I37,Likert_Map,1,FALSE))</f>
        <v>0</v>
      </c>
      <c r="J35" s="4">
        <f>IF(Reponses!J37="","",VLOOKUP(Reponses!J37,Likert_Map,1,FALSE))</f>
        <v>0</v>
      </c>
      <c r="K35" s="4">
        <f>IF(Reponses!K37="","",VLOOKUP(Reponses!K37,Likert_Map,1,FALSE))</f>
        <v>0</v>
      </c>
      <c r="L35" s="4">
        <f>IF(Reponses!L37="","",VLOOKUP(Reponses!L37,Likert_Map,1,FALSE))</f>
        <v>0</v>
      </c>
      <c r="M35" s="4">
        <f>IF(Reponses!M37="","",VLOOKUP(Reponses!M37,Likert_Map,1,FALSE))</f>
        <v>0</v>
      </c>
      <c r="N35" s="4">
        <f>IF(Reponses!N37="","",VLOOKUP(Reponses!N37,Likert_Map,1,FALSE))</f>
        <v>0</v>
      </c>
      <c r="O35" s="4">
        <f>IF(Reponses!O37="","",VLOOKUP(Reponses!O37,Likert_Map,1,FALSE))</f>
        <v>0</v>
      </c>
      <c r="P35" s="4">
        <f>IF(Reponses!P37="","",VLOOKUP(Reponses!P37,Likert_Map,1,FALSE))</f>
        <v>0</v>
      </c>
      <c r="Q35" s="4">
        <f>IF(Reponses!Q37="","",VLOOKUP(Reponses!Q37,Likert_Map,1,FALSE))</f>
        <v>0</v>
      </c>
      <c r="R35" s="4">
        <f>IF(Reponses!R37="","",VLOOKUP(Reponses!R37,Likert_Map,1,FALSE))</f>
        <v>0</v>
      </c>
    </row>
    <row r="36" spans="1:18">
      <c r="A36" s="4">
        <f>Reponses!A38</f>
        <v>0</v>
      </c>
      <c r="B36" s="4">
        <f>Reponses!B38</f>
        <v>0</v>
      </c>
      <c r="C36" s="4">
        <f>Reponses!C38</f>
        <v>0</v>
      </c>
      <c r="D36" s="4">
        <f>Reponses!D38</f>
        <v>0</v>
      </c>
      <c r="E36" s="4">
        <f>Reponses!E38</f>
        <v>0</v>
      </c>
      <c r="F36" s="4">
        <f>Reponses!F38</f>
        <v>0</v>
      </c>
      <c r="G36" s="4">
        <f>IF(Reponses!G38="","",VLOOKUP(Reponses!G38,Likert_Map,1,FALSE))</f>
        <v>0</v>
      </c>
      <c r="H36" s="4">
        <f>IF(Reponses!H38="","",VLOOKUP(Reponses!H38,Likert_Map,1,FALSE))</f>
        <v>0</v>
      </c>
      <c r="I36" s="4">
        <f>IF(Reponses!I38="","",VLOOKUP(Reponses!I38,Likert_Map,1,FALSE))</f>
        <v>0</v>
      </c>
      <c r="J36" s="4">
        <f>IF(Reponses!J38="","",VLOOKUP(Reponses!J38,Likert_Map,1,FALSE))</f>
        <v>0</v>
      </c>
      <c r="K36" s="4">
        <f>IF(Reponses!K38="","",VLOOKUP(Reponses!K38,Likert_Map,1,FALSE))</f>
        <v>0</v>
      </c>
      <c r="L36" s="4">
        <f>IF(Reponses!L38="","",VLOOKUP(Reponses!L38,Likert_Map,1,FALSE))</f>
        <v>0</v>
      </c>
      <c r="M36" s="4">
        <f>IF(Reponses!M38="","",VLOOKUP(Reponses!M38,Likert_Map,1,FALSE))</f>
        <v>0</v>
      </c>
      <c r="N36" s="4">
        <f>IF(Reponses!N38="","",VLOOKUP(Reponses!N38,Likert_Map,1,FALSE))</f>
        <v>0</v>
      </c>
      <c r="O36" s="4">
        <f>IF(Reponses!O38="","",VLOOKUP(Reponses!O38,Likert_Map,1,FALSE))</f>
        <v>0</v>
      </c>
      <c r="P36" s="4">
        <f>IF(Reponses!P38="","",VLOOKUP(Reponses!P38,Likert_Map,1,FALSE))</f>
        <v>0</v>
      </c>
      <c r="Q36" s="4">
        <f>IF(Reponses!Q38="","",VLOOKUP(Reponses!Q38,Likert_Map,1,FALSE))</f>
        <v>0</v>
      </c>
      <c r="R36" s="4">
        <f>IF(Reponses!R38="","",VLOOKUP(Reponses!R38,Likert_Map,1,FALSE))</f>
        <v>0</v>
      </c>
    </row>
    <row r="37" spans="1:18">
      <c r="A37" s="4">
        <f>Reponses!A39</f>
        <v>0</v>
      </c>
      <c r="B37" s="4">
        <f>Reponses!B39</f>
        <v>0</v>
      </c>
      <c r="C37" s="4">
        <f>Reponses!C39</f>
        <v>0</v>
      </c>
      <c r="D37" s="4">
        <f>Reponses!D39</f>
        <v>0</v>
      </c>
      <c r="E37" s="4">
        <f>Reponses!E39</f>
        <v>0</v>
      </c>
      <c r="F37" s="4">
        <f>Reponses!F39</f>
        <v>0</v>
      </c>
      <c r="G37" s="4">
        <f>IF(Reponses!G39="","",VLOOKUP(Reponses!G39,Likert_Map,1,FALSE))</f>
        <v>0</v>
      </c>
      <c r="H37" s="4">
        <f>IF(Reponses!H39="","",VLOOKUP(Reponses!H39,Likert_Map,1,FALSE))</f>
        <v>0</v>
      </c>
      <c r="I37" s="4">
        <f>IF(Reponses!I39="","",VLOOKUP(Reponses!I39,Likert_Map,1,FALSE))</f>
        <v>0</v>
      </c>
      <c r="J37" s="4">
        <f>IF(Reponses!J39="","",VLOOKUP(Reponses!J39,Likert_Map,1,FALSE))</f>
        <v>0</v>
      </c>
      <c r="K37" s="4">
        <f>IF(Reponses!K39="","",VLOOKUP(Reponses!K39,Likert_Map,1,FALSE))</f>
        <v>0</v>
      </c>
      <c r="L37" s="4">
        <f>IF(Reponses!L39="","",VLOOKUP(Reponses!L39,Likert_Map,1,FALSE))</f>
        <v>0</v>
      </c>
      <c r="M37" s="4">
        <f>IF(Reponses!M39="","",VLOOKUP(Reponses!M39,Likert_Map,1,FALSE))</f>
        <v>0</v>
      </c>
      <c r="N37" s="4">
        <f>IF(Reponses!N39="","",VLOOKUP(Reponses!N39,Likert_Map,1,FALSE))</f>
        <v>0</v>
      </c>
      <c r="O37" s="4">
        <f>IF(Reponses!O39="","",VLOOKUP(Reponses!O39,Likert_Map,1,FALSE))</f>
        <v>0</v>
      </c>
      <c r="P37" s="4">
        <f>IF(Reponses!P39="","",VLOOKUP(Reponses!P39,Likert_Map,1,FALSE))</f>
        <v>0</v>
      </c>
      <c r="Q37" s="4">
        <f>IF(Reponses!Q39="","",VLOOKUP(Reponses!Q39,Likert_Map,1,FALSE))</f>
        <v>0</v>
      </c>
      <c r="R37" s="4">
        <f>IF(Reponses!R39="","",VLOOKUP(Reponses!R39,Likert_Map,1,FALSE))</f>
        <v>0</v>
      </c>
    </row>
    <row r="38" spans="1:18">
      <c r="A38" s="4">
        <f>Reponses!A40</f>
        <v>0</v>
      </c>
      <c r="B38" s="4">
        <f>Reponses!B40</f>
        <v>0</v>
      </c>
      <c r="C38" s="4">
        <f>Reponses!C40</f>
        <v>0</v>
      </c>
      <c r="D38" s="4">
        <f>Reponses!D40</f>
        <v>0</v>
      </c>
      <c r="E38" s="4">
        <f>Reponses!E40</f>
        <v>0</v>
      </c>
      <c r="F38" s="4">
        <f>Reponses!F40</f>
        <v>0</v>
      </c>
      <c r="G38" s="4">
        <f>IF(Reponses!G40="","",VLOOKUP(Reponses!G40,Likert_Map,1,FALSE))</f>
        <v>0</v>
      </c>
      <c r="H38" s="4">
        <f>IF(Reponses!H40="","",VLOOKUP(Reponses!H40,Likert_Map,1,FALSE))</f>
        <v>0</v>
      </c>
      <c r="I38" s="4">
        <f>IF(Reponses!I40="","",VLOOKUP(Reponses!I40,Likert_Map,1,FALSE))</f>
        <v>0</v>
      </c>
      <c r="J38" s="4">
        <f>IF(Reponses!J40="","",VLOOKUP(Reponses!J40,Likert_Map,1,FALSE))</f>
        <v>0</v>
      </c>
      <c r="K38" s="4">
        <f>IF(Reponses!K40="","",VLOOKUP(Reponses!K40,Likert_Map,1,FALSE))</f>
        <v>0</v>
      </c>
      <c r="L38" s="4">
        <f>IF(Reponses!L40="","",VLOOKUP(Reponses!L40,Likert_Map,1,FALSE))</f>
        <v>0</v>
      </c>
      <c r="M38" s="4">
        <f>IF(Reponses!M40="","",VLOOKUP(Reponses!M40,Likert_Map,1,FALSE))</f>
        <v>0</v>
      </c>
      <c r="N38" s="4">
        <f>IF(Reponses!N40="","",VLOOKUP(Reponses!N40,Likert_Map,1,FALSE))</f>
        <v>0</v>
      </c>
      <c r="O38" s="4">
        <f>IF(Reponses!O40="","",VLOOKUP(Reponses!O40,Likert_Map,1,FALSE))</f>
        <v>0</v>
      </c>
      <c r="P38" s="4">
        <f>IF(Reponses!P40="","",VLOOKUP(Reponses!P40,Likert_Map,1,FALSE))</f>
        <v>0</v>
      </c>
      <c r="Q38" s="4">
        <f>IF(Reponses!Q40="","",VLOOKUP(Reponses!Q40,Likert_Map,1,FALSE))</f>
        <v>0</v>
      </c>
      <c r="R38" s="4">
        <f>IF(Reponses!R40="","",VLOOKUP(Reponses!R40,Likert_Map,1,FALSE))</f>
        <v>0</v>
      </c>
    </row>
    <row r="39" spans="1:18">
      <c r="A39" s="4">
        <f>Reponses!A41</f>
        <v>0</v>
      </c>
      <c r="B39" s="4">
        <f>Reponses!B41</f>
        <v>0</v>
      </c>
      <c r="C39" s="4">
        <f>Reponses!C41</f>
        <v>0</v>
      </c>
      <c r="D39" s="4">
        <f>Reponses!D41</f>
        <v>0</v>
      </c>
      <c r="E39" s="4">
        <f>Reponses!E41</f>
        <v>0</v>
      </c>
      <c r="F39" s="4">
        <f>Reponses!F41</f>
        <v>0</v>
      </c>
      <c r="G39" s="4">
        <f>IF(Reponses!G41="","",VLOOKUP(Reponses!G41,Likert_Map,1,FALSE))</f>
        <v>0</v>
      </c>
      <c r="H39" s="4">
        <f>IF(Reponses!H41="","",VLOOKUP(Reponses!H41,Likert_Map,1,FALSE))</f>
        <v>0</v>
      </c>
      <c r="I39" s="4">
        <f>IF(Reponses!I41="","",VLOOKUP(Reponses!I41,Likert_Map,1,FALSE))</f>
        <v>0</v>
      </c>
      <c r="J39" s="4">
        <f>IF(Reponses!J41="","",VLOOKUP(Reponses!J41,Likert_Map,1,FALSE))</f>
        <v>0</v>
      </c>
      <c r="K39" s="4">
        <f>IF(Reponses!K41="","",VLOOKUP(Reponses!K41,Likert_Map,1,FALSE))</f>
        <v>0</v>
      </c>
      <c r="L39" s="4">
        <f>IF(Reponses!L41="","",VLOOKUP(Reponses!L41,Likert_Map,1,FALSE))</f>
        <v>0</v>
      </c>
      <c r="M39" s="4">
        <f>IF(Reponses!M41="","",VLOOKUP(Reponses!M41,Likert_Map,1,FALSE))</f>
        <v>0</v>
      </c>
      <c r="N39" s="4">
        <f>IF(Reponses!N41="","",VLOOKUP(Reponses!N41,Likert_Map,1,FALSE))</f>
        <v>0</v>
      </c>
      <c r="O39" s="4">
        <f>IF(Reponses!O41="","",VLOOKUP(Reponses!O41,Likert_Map,1,FALSE))</f>
        <v>0</v>
      </c>
      <c r="P39" s="4">
        <f>IF(Reponses!P41="","",VLOOKUP(Reponses!P41,Likert_Map,1,FALSE))</f>
        <v>0</v>
      </c>
      <c r="Q39" s="4">
        <f>IF(Reponses!Q41="","",VLOOKUP(Reponses!Q41,Likert_Map,1,FALSE))</f>
        <v>0</v>
      </c>
      <c r="R39" s="4">
        <f>IF(Reponses!R41="","",VLOOKUP(Reponses!R41,Likert_Map,1,FALSE))</f>
        <v>0</v>
      </c>
    </row>
    <row r="40" spans="1:18">
      <c r="A40" s="4">
        <f>Reponses!A42</f>
        <v>0</v>
      </c>
      <c r="B40" s="4">
        <f>Reponses!B42</f>
        <v>0</v>
      </c>
      <c r="C40" s="4">
        <f>Reponses!C42</f>
        <v>0</v>
      </c>
      <c r="D40" s="4">
        <f>Reponses!D42</f>
        <v>0</v>
      </c>
      <c r="E40" s="4">
        <f>Reponses!E42</f>
        <v>0</v>
      </c>
      <c r="F40" s="4">
        <f>Reponses!F42</f>
        <v>0</v>
      </c>
      <c r="G40" s="4">
        <f>IF(Reponses!G42="","",VLOOKUP(Reponses!G42,Likert_Map,1,FALSE))</f>
        <v>0</v>
      </c>
      <c r="H40" s="4">
        <f>IF(Reponses!H42="","",VLOOKUP(Reponses!H42,Likert_Map,1,FALSE))</f>
        <v>0</v>
      </c>
      <c r="I40" s="4">
        <f>IF(Reponses!I42="","",VLOOKUP(Reponses!I42,Likert_Map,1,FALSE))</f>
        <v>0</v>
      </c>
      <c r="J40" s="4">
        <f>IF(Reponses!J42="","",VLOOKUP(Reponses!J42,Likert_Map,1,FALSE))</f>
        <v>0</v>
      </c>
      <c r="K40" s="4">
        <f>IF(Reponses!K42="","",VLOOKUP(Reponses!K42,Likert_Map,1,FALSE))</f>
        <v>0</v>
      </c>
      <c r="L40" s="4">
        <f>IF(Reponses!L42="","",VLOOKUP(Reponses!L42,Likert_Map,1,FALSE))</f>
        <v>0</v>
      </c>
      <c r="M40" s="4">
        <f>IF(Reponses!M42="","",VLOOKUP(Reponses!M42,Likert_Map,1,FALSE))</f>
        <v>0</v>
      </c>
      <c r="N40" s="4">
        <f>IF(Reponses!N42="","",VLOOKUP(Reponses!N42,Likert_Map,1,FALSE))</f>
        <v>0</v>
      </c>
      <c r="O40" s="4">
        <f>IF(Reponses!O42="","",VLOOKUP(Reponses!O42,Likert_Map,1,FALSE))</f>
        <v>0</v>
      </c>
      <c r="P40" s="4">
        <f>IF(Reponses!P42="","",VLOOKUP(Reponses!P42,Likert_Map,1,FALSE))</f>
        <v>0</v>
      </c>
      <c r="Q40" s="4">
        <f>IF(Reponses!Q42="","",VLOOKUP(Reponses!Q42,Likert_Map,1,FALSE))</f>
        <v>0</v>
      </c>
      <c r="R40" s="4">
        <f>IF(Reponses!R42="","",VLOOKUP(Reponses!R42,Likert_Map,1,FALSE))</f>
        <v>0</v>
      </c>
    </row>
    <row r="41" spans="1:18">
      <c r="A41" s="4">
        <f>Reponses!A43</f>
        <v>0</v>
      </c>
      <c r="B41" s="4">
        <f>Reponses!B43</f>
        <v>0</v>
      </c>
      <c r="C41" s="4">
        <f>Reponses!C43</f>
        <v>0</v>
      </c>
      <c r="D41" s="4">
        <f>Reponses!D43</f>
        <v>0</v>
      </c>
      <c r="E41" s="4">
        <f>Reponses!E43</f>
        <v>0</v>
      </c>
      <c r="F41" s="4">
        <f>Reponses!F43</f>
        <v>0</v>
      </c>
      <c r="G41" s="4">
        <f>IF(Reponses!G43="","",VLOOKUP(Reponses!G43,Likert_Map,1,FALSE))</f>
        <v>0</v>
      </c>
      <c r="H41" s="4">
        <f>IF(Reponses!H43="","",VLOOKUP(Reponses!H43,Likert_Map,1,FALSE))</f>
        <v>0</v>
      </c>
      <c r="I41" s="4">
        <f>IF(Reponses!I43="","",VLOOKUP(Reponses!I43,Likert_Map,1,FALSE))</f>
        <v>0</v>
      </c>
      <c r="J41" s="4">
        <f>IF(Reponses!J43="","",VLOOKUP(Reponses!J43,Likert_Map,1,FALSE))</f>
        <v>0</v>
      </c>
      <c r="K41" s="4">
        <f>IF(Reponses!K43="","",VLOOKUP(Reponses!K43,Likert_Map,1,FALSE))</f>
        <v>0</v>
      </c>
      <c r="L41" s="4">
        <f>IF(Reponses!L43="","",VLOOKUP(Reponses!L43,Likert_Map,1,FALSE))</f>
        <v>0</v>
      </c>
      <c r="M41" s="4">
        <f>IF(Reponses!M43="","",VLOOKUP(Reponses!M43,Likert_Map,1,FALSE))</f>
        <v>0</v>
      </c>
      <c r="N41" s="4">
        <f>IF(Reponses!N43="","",VLOOKUP(Reponses!N43,Likert_Map,1,FALSE))</f>
        <v>0</v>
      </c>
      <c r="O41" s="4">
        <f>IF(Reponses!O43="","",VLOOKUP(Reponses!O43,Likert_Map,1,FALSE))</f>
        <v>0</v>
      </c>
      <c r="P41" s="4">
        <f>IF(Reponses!P43="","",VLOOKUP(Reponses!P43,Likert_Map,1,FALSE))</f>
        <v>0</v>
      </c>
      <c r="Q41" s="4">
        <f>IF(Reponses!Q43="","",VLOOKUP(Reponses!Q43,Likert_Map,1,FALSE))</f>
        <v>0</v>
      </c>
      <c r="R41" s="4">
        <f>IF(Reponses!R43="","",VLOOKUP(Reponses!R43,Likert_Map,1,FALSE))</f>
        <v>0</v>
      </c>
    </row>
    <row r="42" spans="1:18">
      <c r="A42" s="4">
        <f>Reponses!A44</f>
        <v>0</v>
      </c>
      <c r="B42" s="4">
        <f>Reponses!B44</f>
        <v>0</v>
      </c>
      <c r="C42" s="4">
        <f>Reponses!C44</f>
        <v>0</v>
      </c>
      <c r="D42" s="4">
        <f>Reponses!D44</f>
        <v>0</v>
      </c>
      <c r="E42" s="4">
        <f>Reponses!E44</f>
        <v>0</v>
      </c>
      <c r="F42" s="4">
        <f>Reponses!F44</f>
        <v>0</v>
      </c>
      <c r="G42" s="4">
        <f>IF(Reponses!G44="","",VLOOKUP(Reponses!G44,Likert_Map,1,FALSE))</f>
        <v>0</v>
      </c>
      <c r="H42" s="4">
        <f>IF(Reponses!H44="","",VLOOKUP(Reponses!H44,Likert_Map,1,FALSE))</f>
        <v>0</v>
      </c>
      <c r="I42" s="4">
        <f>IF(Reponses!I44="","",VLOOKUP(Reponses!I44,Likert_Map,1,FALSE))</f>
        <v>0</v>
      </c>
      <c r="J42" s="4">
        <f>IF(Reponses!J44="","",VLOOKUP(Reponses!J44,Likert_Map,1,FALSE))</f>
        <v>0</v>
      </c>
      <c r="K42" s="4">
        <f>IF(Reponses!K44="","",VLOOKUP(Reponses!K44,Likert_Map,1,FALSE))</f>
        <v>0</v>
      </c>
      <c r="L42" s="4">
        <f>IF(Reponses!L44="","",VLOOKUP(Reponses!L44,Likert_Map,1,FALSE))</f>
        <v>0</v>
      </c>
      <c r="M42" s="4">
        <f>IF(Reponses!M44="","",VLOOKUP(Reponses!M44,Likert_Map,1,FALSE))</f>
        <v>0</v>
      </c>
      <c r="N42" s="4">
        <f>IF(Reponses!N44="","",VLOOKUP(Reponses!N44,Likert_Map,1,FALSE))</f>
        <v>0</v>
      </c>
      <c r="O42" s="4">
        <f>IF(Reponses!O44="","",VLOOKUP(Reponses!O44,Likert_Map,1,FALSE))</f>
        <v>0</v>
      </c>
      <c r="P42" s="4">
        <f>IF(Reponses!P44="","",VLOOKUP(Reponses!P44,Likert_Map,1,FALSE))</f>
        <v>0</v>
      </c>
      <c r="Q42" s="4">
        <f>IF(Reponses!Q44="","",VLOOKUP(Reponses!Q44,Likert_Map,1,FALSE))</f>
        <v>0</v>
      </c>
      <c r="R42" s="4">
        <f>IF(Reponses!R44="","",VLOOKUP(Reponses!R44,Likert_Map,1,FALSE))</f>
        <v>0</v>
      </c>
    </row>
    <row r="43" spans="1:18">
      <c r="A43" s="4">
        <f>Reponses!A45</f>
        <v>0</v>
      </c>
      <c r="B43" s="4">
        <f>Reponses!B45</f>
        <v>0</v>
      </c>
      <c r="C43" s="4">
        <f>Reponses!C45</f>
        <v>0</v>
      </c>
      <c r="D43" s="4">
        <f>Reponses!D45</f>
        <v>0</v>
      </c>
      <c r="E43" s="4">
        <f>Reponses!E45</f>
        <v>0</v>
      </c>
      <c r="F43" s="4">
        <f>Reponses!F45</f>
        <v>0</v>
      </c>
      <c r="G43" s="4">
        <f>IF(Reponses!G45="","",VLOOKUP(Reponses!G45,Likert_Map,1,FALSE))</f>
        <v>0</v>
      </c>
      <c r="H43" s="4">
        <f>IF(Reponses!H45="","",VLOOKUP(Reponses!H45,Likert_Map,1,FALSE))</f>
        <v>0</v>
      </c>
      <c r="I43" s="4">
        <f>IF(Reponses!I45="","",VLOOKUP(Reponses!I45,Likert_Map,1,FALSE))</f>
        <v>0</v>
      </c>
      <c r="J43" s="4">
        <f>IF(Reponses!J45="","",VLOOKUP(Reponses!J45,Likert_Map,1,FALSE))</f>
        <v>0</v>
      </c>
      <c r="K43" s="4">
        <f>IF(Reponses!K45="","",VLOOKUP(Reponses!K45,Likert_Map,1,FALSE))</f>
        <v>0</v>
      </c>
      <c r="L43" s="4">
        <f>IF(Reponses!L45="","",VLOOKUP(Reponses!L45,Likert_Map,1,FALSE))</f>
        <v>0</v>
      </c>
      <c r="M43" s="4">
        <f>IF(Reponses!M45="","",VLOOKUP(Reponses!M45,Likert_Map,1,FALSE))</f>
        <v>0</v>
      </c>
      <c r="N43" s="4">
        <f>IF(Reponses!N45="","",VLOOKUP(Reponses!N45,Likert_Map,1,FALSE))</f>
        <v>0</v>
      </c>
      <c r="O43" s="4">
        <f>IF(Reponses!O45="","",VLOOKUP(Reponses!O45,Likert_Map,1,FALSE))</f>
        <v>0</v>
      </c>
      <c r="P43" s="4">
        <f>IF(Reponses!P45="","",VLOOKUP(Reponses!P45,Likert_Map,1,FALSE))</f>
        <v>0</v>
      </c>
      <c r="Q43" s="4">
        <f>IF(Reponses!Q45="","",VLOOKUP(Reponses!Q45,Likert_Map,1,FALSE))</f>
        <v>0</v>
      </c>
      <c r="R43" s="4">
        <f>IF(Reponses!R45="","",VLOOKUP(Reponses!R45,Likert_Map,1,FALSE))</f>
        <v>0</v>
      </c>
    </row>
    <row r="44" spans="1:18">
      <c r="A44" s="4">
        <f>Reponses!A46</f>
        <v>0</v>
      </c>
      <c r="B44" s="4">
        <f>Reponses!B46</f>
        <v>0</v>
      </c>
      <c r="C44" s="4">
        <f>Reponses!C46</f>
        <v>0</v>
      </c>
      <c r="D44" s="4">
        <f>Reponses!D46</f>
        <v>0</v>
      </c>
      <c r="E44" s="4">
        <f>Reponses!E46</f>
        <v>0</v>
      </c>
      <c r="F44" s="4">
        <f>Reponses!F46</f>
        <v>0</v>
      </c>
      <c r="G44" s="4">
        <f>IF(Reponses!G46="","",VLOOKUP(Reponses!G46,Likert_Map,1,FALSE))</f>
        <v>0</v>
      </c>
      <c r="H44" s="4">
        <f>IF(Reponses!H46="","",VLOOKUP(Reponses!H46,Likert_Map,1,FALSE))</f>
        <v>0</v>
      </c>
      <c r="I44" s="4">
        <f>IF(Reponses!I46="","",VLOOKUP(Reponses!I46,Likert_Map,1,FALSE))</f>
        <v>0</v>
      </c>
      <c r="J44" s="4">
        <f>IF(Reponses!J46="","",VLOOKUP(Reponses!J46,Likert_Map,1,FALSE))</f>
        <v>0</v>
      </c>
      <c r="K44" s="4">
        <f>IF(Reponses!K46="","",VLOOKUP(Reponses!K46,Likert_Map,1,FALSE))</f>
        <v>0</v>
      </c>
      <c r="L44" s="4">
        <f>IF(Reponses!L46="","",VLOOKUP(Reponses!L46,Likert_Map,1,FALSE))</f>
        <v>0</v>
      </c>
      <c r="M44" s="4">
        <f>IF(Reponses!M46="","",VLOOKUP(Reponses!M46,Likert_Map,1,FALSE))</f>
        <v>0</v>
      </c>
      <c r="N44" s="4">
        <f>IF(Reponses!N46="","",VLOOKUP(Reponses!N46,Likert_Map,1,FALSE))</f>
        <v>0</v>
      </c>
      <c r="O44" s="4">
        <f>IF(Reponses!O46="","",VLOOKUP(Reponses!O46,Likert_Map,1,FALSE))</f>
        <v>0</v>
      </c>
      <c r="P44" s="4">
        <f>IF(Reponses!P46="","",VLOOKUP(Reponses!P46,Likert_Map,1,FALSE))</f>
        <v>0</v>
      </c>
      <c r="Q44" s="4">
        <f>IF(Reponses!Q46="","",VLOOKUP(Reponses!Q46,Likert_Map,1,FALSE))</f>
        <v>0</v>
      </c>
      <c r="R44" s="4">
        <f>IF(Reponses!R46="","",VLOOKUP(Reponses!R46,Likert_Map,1,FALSE))</f>
        <v>0</v>
      </c>
    </row>
    <row r="45" spans="1:18">
      <c r="A45" s="4">
        <f>Reponses!A47</f>
        <v>0</v>
      </c>
      <c r="B45" s="4">
        <f>Reponses!B47</f>
        <v>0</v>
      </c>
      <c r="C45" s="4">
        <f>Reponses!C47</f>
        <v>0</v>
      </c>
      <c r="D45" s="4">
        <f>Reponses!D47</f>
        <v>0</v>
      </c>
      <c r="E45" s="4">
        <f>Reponses!E47</f>
        <v>0</v>
      </c>
      <c r="F45" s="4">
        <f>Reponses!F47</f>
        <v>0</v>
      </c>
      <c r="G45" s="4">
        <f>IF(Reponses!G47="","",VLOOKUP(Reponses!G47,Likert_Map,1,FALSE))</f>
        <v>0</v>
      </c>
      <c r="H45" s="4">
        <f>IF(Reponses!H47="","",VLOOKUP(Reponses!H47,Likert_Map,1,FALSE))</f>
        <v>0</v>
      </c>
      <c r="I45" s="4">
        <f>IF(Reponses!I47="","",VLOOKUP(Reponses!I47,Likert_Map,1,FALSE))</f>
        <v>0</v>
      </c>
      <c r="J45" s="4">
        <f>IF(Reponses!J47="","",VLOOKUP(Reponses!J47,Likert_Map,1,FALSE))</f>
        <v>0</v>
      </c>
      <c r="K45" s="4">
        <f>IF(Reponses!K47="","",VLOOKUP(Reponses!K47,Likert_Map,1,FALSE))</f>
        <v>0</v>
      </c>
      <c r="L45" s="4">
        <f>IF(Reponses!L47="","",VLOOKUP(Reponses!L47,Likert_Map,1,FALSE))</f>
        <v>0</v>
      </c>
      <c r="M45" s="4">
        <f>IF(Reponses!M47="","",VLOOKUP(Reponses!M47,Likert_Map,1,FALSE))</f>
        <v>0</v>
      </c>
      <c r="N45" s="4">
        <f>IF(Reponses!N47="","",VLOOKUP(Reponses!N47,Likert_Map,1,FALSE))</f>
        <v>0</v>
      </c>
      <c r="O45" s="4">
        <f>IF(Reponses!O47="","",VLOOKUP(Reponses!O47,Likert_Map,1,FALSE))</f>
        <v>0</v>
      </c>
      <c r="P45" s="4">
        <f>IF(Reponses!P47="","",VLOOKUP(Reponses!P47,Likert_Map,1,FALSE))</f>
        <v>0</v>
      </c>
      <c r="Q45" s="4">
        <f>IF(Reponses!Q47="","",VLOOKUP(Reponses!Q47,Likert_Map,1,FALSE))</f>
        <v>0</v>
      </c>
      <c r="R45" s="4">
        <f>IF(Reponses!R47="","",VLOOKUP(Reponses!R47,Likert_Map,1,FALSE))</f>
        <v>0</v>
      </c>
    </row>
    <row r="46" spans="1:18">
      <c r="A46" s="4">
        <f>Reponses!A48</f>
        <v>0</v>
      </c>
      <c r="B46" s="4">
        <f>Reponses!B48</f>
        <v>0</v>
      </c>
      <c r="C46" s="4">
        <f>Reponses!C48</f>
        <v>0</v>
      </c>
      <c r="D46" s="4">
        <f>Reponses!D48</f>
        <v>0</v>
      </c>
      <c r="E46" s="4">
        <f>Reponses!E48</f>
        <v>0</v>
      </c>
      <c r="F46" s="4">
        <f>Reponses!F48</f>
        <v>0</v>
      </c>
      <c r="G46" s="4">
        <f>IF(Reponses!G48="","",VLOOKUP(Reponses!G48,Likert_Map,1,FALSE))</f>
        <v>0</v>
      </c>
      <c r="H46" s="4">
        <f>IF(Reponses!H48="","",VLOOKUP(Reponses!H48,Likert_Map,1,FALSE))</f>
        <v>0</v>
      </c>
      <c r="I46" s="4">
        <f>IF(Reponses!I48="","",VLOOKUP(Reponses!I48,Likert_Map,1,FALSE))</f>
        <v>0</v>
      </c>
      <c r="J46" s="4">
        <f>IF(Reponses!J48="","",VLOOKUP(Reponses!J48,Likert_Map,1,FALSE))</f>
        <v>0</v>
      </c>
      <c r="K46" s="4">
        <f>IF(Reponses!K48="","",VLOOKUP(Reponses!K48,Likert_Map,1,FALSE))</f>
        <v>0</v>
      </c>
      <c r="L46" s="4">
        <f>IF(Reponses!L48="","",VLOOKUP(Reponses!L48,Likert_Map,1,FALSE))</f>
        <v>0</v>
      </c>
      <c r="M46" s="4">
        <f>IF(Reponses!M48="","",VLOOKUP(Reponses!M48,Likert_Map,1,FALSE))</f>
        <v>0</v>
      </c>
      <c r="N46" s="4">
        <f>IF(Reponses!N48="","",VLOOKUP(Reponses!N48,Likert_Map,1,FALSE))</f>
        <v>0</v>
      </c>
      <c r="O46" s="4">
        <f>IF(Reponses!O48="","",VLOOKUP(Reponses!O48,Likert_Map,1,FALSE))</f>
        <v>0</v>
      </c>
      <c r="P46" s="4">
        <f>IF(Reponses!P48="","",VLOOKUP(Reponses!P48,Likert_Map,1,FALSE))</f>
        <v>0</v>
      </c>
      <c r="Q46" s="4">
        <f>IF(Reponses!Q48="","",VLOOKUP(Reponses!Q48,Likert_Map,1,FALSE))</f>
        <v>0</v>
      </c>
      <c r="R46" s="4">
        <f>IF(Reponses!R48="","",VLOOKUP(Reponses!R48,Likert_Map,1,FALSE))</f>
        <v>0</v>
      </c>
    </row>
    <row r="47" spans="1:18">
      <c r="A47" s="4">
        <f>Reponses!A49</f>
        <v>0</v>
      </c>
      <c r="B47" s="4">
        <f>Reponses!B49</f>
        <v>0</v>
      </c>
      <c r="C47" s="4">
        <f>Reponses!C49</f>
        <v>0</v>
      </c>
      <c r="D47" s="4">
        <f>Reponses!D49</f>
        <v>0</v>
      </c>
      <c r="E47" s="4">
        <f>Reponses!E49</f>
        <v>0</v>
      </c>
      <c r="F47" s="4">
        <f>Reponses!F49</f>
        <v>0</v>
      </c>
      <c r="G47" s="4">
        <f>IF(Reponses!G49="","",VLOOKUP(Reponses!G49,Likert_Map,1,FALSE))</f>
        <v>0</v>
      </c>
      <c r="H47" s="4">
        <f>IF(Reponses!H49="","",VLOOKUP(Reponses!H49,Likert_Map,1,FALSE))</f>
        <v>0</v>
      </c>
      <c r="I47" s="4">
        <f>IF(Reponses!I49="","",VLOOKUP(Reponses!I49,Likert_Map,1,FALSE))</f>
        <v>0</v>
      </c>
      <c r="J47" s="4">
        <f>IF(Reponses!J49="","",VLOOKUP(Reponses!J49,Likert_Map,1,FALSE))</f>
        <v>0</v>
      </c>
      <c r="K47" s="4">
        <f>IF(Reponses!K49="","",VLOOKUP(Reponses!K49,Likert_Map,1,FALSE))</f>
        <v>0</v>
      </c>
      <c r="L47" s="4">
        <f>IF(Reponses!L49="","",VLOOKUP(Reponses!L49,Likert_Map,1,FALSE))</f>
        <v>0</v>
      </c>
      <c r="M47" s="4">
        <f>IF(Reponses!M49="","",VLOOKUP(Reponses!M49,Likert_Map,1,FALSE))</f>
        <v>0</v>
      </c>
      <c r="N47" s="4">
        <f>IF(Reponses!N49="","",VLOOKUP(Reponses!N49,Likert_Map,1,FALSE))</f>
        <v>0</v>
      </c>
      <c r="O47" s="4">
        <f>IF(Reponses!O49="","",VLOOKUP(Reponses!O49,Likert_Map,1,FALSE))</f>
        <v>0</v>
      </c>
      <c r="P47" s="4">
        <f>IF(Reponses!P49="","",VLOOKUP(Reponses!P49,Likert_Map,1,FALSE))</f>
        <v>0</v>
      </c>
      <c r="Q47" s="4">
        <f>IF(Reponses!Q49="","",VLOOKUP(Reponses!Q49,Likert_Map,1,FALSE))</f>
        <v>0</v>
      </c>
      <c r="R47" s="4">
        <f>IF(Reponses!R49="","",VLOOKUP(Reponses!R49,Likert_Map,1,FALSE))</f>
        <v>0</v>
      </c>
    </row>
    <row r="48" spans="1:18">
      <c r="A48" s="4">
        <f>Reponses!A50</f>
        <v>0</v>
      </c>
      <c r="B48" s="4">
        <f>Reponses!B50</f>
        <v>0</v>
      </c>
      <c r="C48" s="4">
        <f>Reponses!C50</f>
        <v>0</v>
      </c>
      <c r="D48" s="4">
        <f>Reponses!D50</f>
        <v>0</v>
      </c>
      <c r="E48" s="4">
        <f>Reponses!E50</f>
        <v>0</v>
      </c>
      <c r="F48" s="4">
        <f>Reponses!F50</f>
        <v>0</v>
      </c>
      <c r="G48" s="4">
        <f>IF(Reponses!G50="","",VLOOKUP(Reponses!G50,Likert_Map,1,FALSE))</f>
        <v>0</v>
      </c>
      <c r="H48" s="4">
        <f>IF(Reponses!H50="","",VLOOKUP(Reponses!H50,Likert_Map,1,FALSE))</f>
        <v>0</v>
      </c>
      <c r="I48" s="4">
        <f>IF(Reponses!I50="","",VLOOKUP(Reponses!I50,Likert_Map,1,FALSE))</f>
        <v>0</v>
      </c>
      <c r="J48" s="4">
        <f>IF(Reponses!J50="","",VLOOKUP(Reponses!J50,Likert_Map,1,FALSE))</f>
        <v>0</v>
      </c>
      <c r="K48" s="4">
        <f>IF(Reponses!K50="","",VLOOKUP(Reponses!K50,Likert_Map,1,FALSE))</f>
        <v>0</v>
      </c>
      <c r="L48" s="4">
        <f>IF(Reponses!L50="","",VLOOKUP(Reponses!L50,Likert_Map,1,FALSE))</f>
        <v>0</v>
      </c>
      <c r="M48" s="4">
        <f>IF(Reponses!M50="","",VLOOKUP(Reponses!M50,Likert_Map,1,FALSE))</f>
        <v>0</v>
      </c>
      <c r="N48" s="4">
        <f>IF(Reponses!N50="","",VLOOKUP(Reponses!N50,Likert_Map,1,FALSE))</f>
        <v>0</v>
      </c>
      <c r="O48" s="4">
        <f>IF(Reponses!O50="","",VLOOKUP(Reponses!O50,Likert_Map,1,FALSE))</f>
        <v>0</v>
      </c>
      <c r="P48" s="4">
        <f>IF(Reponses!P50="","",VLOOKUP(Reponses!P50,Likert_Map,1,FALSE))</f>
        <v>0</v>
      </c>
      <c r="Q48" s="4">
        <f>IF(Reponses!Q50="","",VLOOKUP(Reponses!Q50,Likert_Map,1,FALSE))</f>
        <v>0</v>
      </c>
      <c r="R48" s="4">
        <f>IF(Reponses!R50="","",VLOOKUP(Reponses!R50,Likert_Map,1,FALSE))</f>
        <v>0</v>
      </c>
    </row>
    <row r="49" spans="1:18">
      <c r="A49" s="4">
        <f>Reponses!A51</f>
        <v>0</v>
      </c>
      <c r="B49" s="4">
        <f>Reponses!B51</f>
        <v>0</v>
      </c>
      <c r="C49" s="4">
        <f>Reponses!C51</f>
        <v>0</v>
      </c>
      <c r="D49" s="4">
        <f>Reponses!D51</f>
        <v>0</v>
      </c>
      <c r="E49" s="4">
        <f>Reponses!E51</f>
        <v>0</v>
      </c>
      <c r="F49" s="4">
        <f>Reponses!F51</f>
        <v>0</v>
      </c>
      <c r="G49" s="4">
        <f>IF(Reponses!G51="","",VLOOKUP(Reponses!G51,Likert_Map,1,FALSE))</f>
        <v>0</v>
      </c>
      <c r="H49" s="4">
        <f>IF(Reponses!H51="","",VLOOKUP(Reponses!H51,Likert_Map,1,FALSE))</f>
        <v>0</v>
      </c>
      <c r="I49" s="4">
        <f>IF(Reponses!I51="","",VLOOKUP(Reponses!I51,Likert_Map,1,FALSE))</f>
        <v>0</v>
      </c>
      <c r="J49" s="4">
        <f>IF(Reponses!J51="","",VLOOKUP(Reponses!J51,Likert_Map,1,FALSE))</f>
        <v>0</v>
      </c>
      <c r="K49" s="4">
        <f>IF(Reponses!K51="","",VLOOKUP(Reponses!K51,Likert_Map,1,FALSE))</f>
        <v>0</v>
      </c>
      <c r="L49" s="4">
        <f>IF(Reponses!L51="","",VLOOKUP(Reponses!L51,Likert_Map,1,FALSE))</f>
        <v>0</v>
      </c>
      <c r="M49" s="4">
        <f>IF(Reponses!M51="","",VLOOKUP(Reponses!M51,Likert_Map,1,FALSE))</f>
        <v>0</v>
      </c>
      <c r="N49" s="4">
        <f>IF(Reponses!N51="","",VLOOKUP(Reponses!N51,Likert_Map,1,FALSE))</f>
        <v>0</v>
      </c>
      <c r="O49" s="4">
        <f>IF(Reponses!O51="","",VLOOKUP(Reponses!O51,Likert_Map,1,FALSE))</f>
        <v>0</v>
      </c>
      <c r="P49" s="4">
        <f>IF(Reponses!P51="","",VLOOKUP(Reponses!P51,Likert_Map,1,FALSE))</f>
        <v>0</v>
      </c>
      <c r="Q49" s="4">
        <f>IF(Reponses!Q51="","",VLOOKUP(Reponses!Q51,Likert_Map,1,FALSE))</f>
        <v>0</v>
      </c>
      <c r="R49" s="4">
        <f>IF(Reponses!R51="","",VLOOKUP(Reponses!R51,Likert_Map,1,FALSE))</f>
        <v>0</v>
      </c>
    </row>
    <row r="50" spans="1:18">
      <c r="A50" s="4">
        <f>Reponses!A52</f>
        <v>0</v>
      </c>
      <c r="B50" s="4">
        <f>Reponses!B52</f>
        <v>0</v>
      </c>
      <c r="C50" s="4">
        <f>Reponses!C52</f>
        <v>0</v>
      </c>
      <c r="D50" s="4">
        <f>Reponses!D52</f>
        <v>0</v>
      </c>
      <c r="E50" s="4">
        <f>Reponses!E52</f>
        <v>0</v>
      </c>
      <c r="F50" s="4">
        <f>Reponses!F52</f>
        <v>0</v>
      </c>
      <c r="G50" s="4">
        <f>IF(Reponses!G52="","",VLOOKUP(Reponses!G52,Likert_Map,1,FALSE))</f>
        <v>0</v>
      </c>
      <c r="H50" s="4">
        <f>IF(Reponses!H52="","",VLOOKUP(Reponses!H52,Likert_Map,1,FALSE))</f>
        <v>0</v>
      </c>
      <c r="I50" s="4">
        <f>IF(Reponses!I52="","",VLOOKUP(Reponses!I52,Likert_Map,1,FALSE))</f>
        <v>0</v>
      </c>
      <c r="J50" s="4">
        <f>IF(Reponses!J52="","",VLOOKUP(Reponses!J52,Likert_Map,1,FALSE))</f>
        <v>0</v>
      </c>
      <c r="K50" s="4">
        <f>IF(Reponses!K52="","",VLOOKUP(Reponses!K52,Likert_Map,1,FALSE))</f>
        <v>0</v>
      </c>
      <c r="L50" s="4">
        <f>IF(Reponses!L52="","",VLOOKUP(Reponses!L52,Likert_Map,1,FALSE))</f>
        <v>0</v>
      </c>
      <c r="M50" s="4">
        <f>IF(Reponses!M52="","",VLOOKUP(Reponses!M52,Likert_Map,1,FALSE))</f>
        <v>0</v>
      </c>
      <c r="N50" s="4">
        <f>IF(Reponses!N52="","",VLOOKUP(Reponses!N52,Likert_Map,1,FALSE))</f>
        <v>0</v>
      </c>
      <c r="O50" s="4">
        <f>IF(Reponses!O52="","",VLOOKUP(Reponses!O52,Likert_Map,1,FALSE))</f>
        <v>0</v>
      </c>
      <c r="P50" s="4">
        <f>IF(Reponses!P52="","",VLOOKUP(Reponses!P52,Likert_Map,1,FALSE))</f>
        <v>0</v>
      </c>
      <c r="Q50" s="4">
        <f>IF(Reponses!Q52="","",VLOOKUP(Reponses!Q52,Likert_Map,1,FALSE))</f>
        <v>0</v>
      </c>
      <c r="R50" s="4">
        <f>IF(Reponses!R52="","",VLOOKUP(Reponses!R52,Likert_Map,1,FALSE))</f>
        <v>0</v>
      </c>
    </row>
    <row r="51" spans="1:18">
      <c r="A51" s="4">
        <f>Reponses!A53</f>
        <v>0</v>
      </c>
      <c r="B51" s="4">
        <f>Reponses!B53</f>
        <v>0</v>
      </c>
      <c r="C51" s="4">
        <f>Reponses!C53</f>
        <v>0</v>
      </c>
      <c r="D51" s="4">
        <f>Reponses!D53</f>
        <v>0</v>
      </c>
      <c r="E51" s="4">
        <f>Reponses!E53</f>
        <v>0</v>
      </c>
      <c r="F51" s="4">
        <f>Reponses!F53</f>
        <v>0</v>
      </c>
      <c r="G51" s="4">
        <f>IF(Reponses!G53="","",VLOOKUP(Reponses!G53,Likert_Map,1,FALSE))</f>
        <v>0</v>
      </c>
      <c r="H51" s="4">
        <f>IF(Reponses!H53="","",VLOOKUP(Reponses!H53,Likert_Map,1,FALSE))</f>
        <v>0</v>
      </c>
      <c r="I51" s="4">
        <f>IF(Reponses!I53="","",VLOOKUP(Reponses!I53,Likert_Map,1,FALSE))</f>
        <v>0</v>
      </c>
      <c r="J51" s="4">
        <f>IF(Reponses!J53="","",VLOOKUP(Reponses!J53,Likert_Map,1,FALSE))</f>
        <v>0</v>
      </c>
      <c r="K51" s="4">
        <f>IF(Reponses!K53="","",VLOOKUP(Reponses!K53,Likert_Map,1,FALSE))</f>
        <v>0</v>
      </c>
      <c r="L51" s="4">
        <f>IF(Reponses!L53="","",VLOOKUP(Reponses!L53,Likert_Map,1,FALSE))</f>
        <v>0</v>
      </c>
      <c r="M51" s="4">
        <f>IF(Reponses!M53="","",VLOOKUP(Reponses!M53,Likert_Map,1,FALSE))</f>
        <v>0</v>
      </c>
      <c r="N51" s="4">
        <f>IF(Reponses!N53="","",VLOOKUP(Reponses!N53,Likert_Map,1,FALSE))</f>
        <v>0</v>
      </c>
      <c r="O51" s="4">
        <f>IF(Reponses!O53="","",VLOOKUP(Reponses!O53,Likert_Map,1,FALSE))</f>
        <v>0</v>
      </c>
      <c r="P51" s="4">
        <f>IF(Reponses!P53="","",VLOOKUP(Reponses!P53,Likert_Map,1,FALSE))</f>
        <v>0</v>
      </c>
      <c r="Q51" s="4">
        <f>IF(Reponses!Q53="","",VLOOKUP(Reponses!Q53,Likert_Map,1,FALSE))</f>
        <v>0</v>
      </c>
      <c r="R51" s="4">
        <f>IF(Reponses!R53="","",VLOOKUP(Reponses!R53,Likert_Map,1,FALSE))</f>
        <v>0</v>
      </c>
    </row>
    <row r="52" spans="1:18">
      <c r="A52" s="4">
        <f>Reponses!A54</f>
        <v>0</v>
      </c>
      <c r="B52" s="4">
        <f>Reponses!B54</f>
        <v>0</v>
      </c>
      <c r="C52" s="4">
        <f>Reponses!C54</f>
        <v>0</v>
      </c>
      <c r="D52" s="4">
        <f>Reponses!D54</f>
        <v>0</v>
      </c>
      <c r="E52" s="4">
        <f>Reponses!E54</f>
        <v>0</v>
      </c>
      <c r="F52" s="4">
        <f>Reponses!F54</f>
        <v>0</v>
      </c>
      <c r="G52" s="4">
        <f>IF(Reponses!G54="","",VLOOKUP(Reponses!G54,Likert_Map,1,FALSE))</f>
        <v>0</v>
      </c>
      <c r="H52" s="4">
        <f>IF(Reponses!H54="","",VLOOKUP(Reponses!H54,Likert_Map,1,FALSE))</f>
        <v>0</v>
      </c>
      <c r="I52" s="4">
        <f>IF(Reponses!I54="","",VLOOKUP(Reponses!I54,Likert_Map,1,FALSE))</f>
        <v>0</v>
      </c>
      <c r="J52" s="4">
        <f>IF(Reponses!J54="","",VLOOKUP(Reponses!J54,Likert_Map,1,FALSE))</f>
        <v>0</v>
      </c>
      <c r="K52" s="4">
        <f>IF(Reponses!K54="","",VLOOKUP(Reponses!K54,Likert_Map,1,FALSE))</f>
        <v>0</v>
      </c>
      <c r="L52" s="4">
        <f>IF(Reponses!L54="","",VLOOKUP(Reponses!L54,Likert_Map,1,FALSE))</f>
        <v>0</v>
      </c>
      <c r="M52" s="4">
        <f>IF(Reponses!M54="","",VLOOKUP(Reponses!M54,Likert_Map,1,FALSE))</f>
        <v>0</v>
      </c>
      <c r="N52" s="4">
        <f>IF(Reponses!N54="","",VLOOKUP(Reponses!N54,Likert_Map,1,FALSE))</f>
        <v>0</v>
      </c>
      <c r="O52" s="4">
        <f>IF(Reponses!O54="","",VLOOKUP(Reponses!O54,Likert_Map,1,FALSE))</f>
        <v>0</v>
      </c>
      <c r="P52" s="4">
        <f>IF(Reponses!P54="","",VLOOKUP(Reponses!P54,Likert_Map,1,FALSE))</f>
        <v>0</v>
      </c>
      <c r="Q52" s="4">
        <f>IF(Reponses!Q54="","",VLOOKUP(Reponses!Q54,Likert_Map,1,FALSE))</f>
        <v>0</v>
      </c>
      <c r="R52" s="4">
        <f>IF(Reponses!R54="","",VLOOKUP(Reponses!R54,Likert_Map,1,FALSE))</f>
        <v>0</v>
      </c>
    </row>
    <row r="53" spans="1:18">
      <c r="A53" s="4">
        <f>Reponses!A55</f>
        <v>0</v>
      </c>
      <c r="B53" s="4">
        <f>Reponses!B55</f>
        <v>0</v>
      </c>
      <c r="C53" s="4">
        <f>Reponses!C55</f>
        <v>0</v>
      </c>
      <c r="D53" s="4">
        <f>Reponses!D55</f>
        <v>0</v>
      </c>
      <c r="E53" s="4">
        <f>Reponses!E55</f>
        <v>0</v>
      </c>
      <c r="F53" s="4">
        <f>Reponses!F55</f>
        <v>0</v>
      </c>
      <c r="G53" s="4">
        <f>IF(Reponses!G55="","",VLOOKUP(Reponses!G55,Likert_Map,1,FALSE))</f>
        <v>0</v>
      </c>
      <c r="H53" s="4">
        <f>IF(Reponses!H55="","",VLOOKUP(Reponses!H55,Likert_Map,1,FALSE))</f>
        <v>0</v>
      </c>
      <c r="I53" s="4">
        <f>IF(Reponses!I55="","",VLOOKUP(Reponses!I55,Likert_Map,1,FALSE))</f>
        <v>0</v>
      </c>
      <c r="J53" s="4">
        <f>IF(Reponses!J55="","",VLOOKUP(Reponses!J55,Likert_Map,1,FALSE))</f>
        <v>0</v>
      </c>
      <c r="K53" s="4">
        <f>IF(Reponses!K55="","",VLOOKUP(Reponses!K55,Likert_Map,1,FALSE))</f>
        <v>0</v>
      </c>
      <c r="L53" s="4">
        <f>IF(Reponses!L55="","",VLOOKUP(Reponses!L55,Likert_Map,1,FALSE))</f>
        <v>0</v>
      </c>
      <c r="M53" s="4">
        <f>IF(Reponses!M55="","",VLOOKUP(Reponses!M55,Likert_Map,1,FALSE))</f>
        <v>0</v>
      </c>
      <c r="N53" s="4">
        <f>IF(Reponses!N55="","",VLOOKUP(Reponses!N55,Likert_Map,1,FALSE))</f>
        <v>0</v>
      </c>
      <c r="O53" s="4">
        <f>IF(Reponses!O55="","",VLOOKUP(Reponses!O55,Likert_Map,1,FALSE))</f>
        <v>0</v>
      </c>
      <c r="P53" s="4">
        <f>IF(Reponses!P55="","",VLOOKUP(Reponses!P55,Likert_Map,1,FALSE))</f>
        <v>0</v>
      </c>
      <c r="Q53" s="4">
        <f>IF(Reponses!Q55="","",VLOOKUP(Reponses!Q55,Likert_Map,1,FALSE))</f>
        <v>0</v>
      </c>
      <c r="R53" s="4">
        <f>IF(Reponses!R55="","",VLOOKUP(Reponses!R55,Likert_Map,1,FALSE))</f>
        <v>0</v>
      </c>
    </row>
    <row r="54" spans="1:18">
      <c r="A54" s="4">
        <f>Reponses!A56</f>
        <v>0</v>
      </c>
      <c r="B54" s="4">
        <f>Reponses!B56</f>
        <v>0</v>
      </c>
      <c r="C54" s="4">
        <f>Reponses!C56</f>
        <v>0</v>
      </c>
      <c r="D54" s="4">
        <f>Reponses!D56</f>
        <v>0</v>
      </c>
      <c r="E54" s="4">
        <f>Reponses!E56</f>
        <v>0</v>
      </c>
      <c r="F54" s="4">
        <f>Reponses!F56</f>
        <v>0</v>
      </c>
      <c r="G54" s="4">
        <f>IF(Reponses!G56="","",VLOOKUP(Reponses!G56,Likert_Map,1,FALSE))</f>
        <v>0</v>
      </c>
      <c r="H54" s="4">
        <f>IF(Reponses!H56="","",VLOOKUP(Reponses!H56,Likert_Map,1,FALSE))</f>
        <v>0</v>
      </c>
      <c r="I54" s="4">
        <f>IF(Reponses!I56="","",VLOOKUP(Reponses!I56,Likert_Map,1,FALSE))</f>
        <v>0</v>
      </c>
      <c r="J54" s="4">
        <f>IF(Reponses!J56="","",VLOOKUP(Reponses!J56,Likert_Map,1,FALSE))</f>
        <v>0</v>
      </c>
      <c r="K54" s="4">
        <f>IF(Reponses!K56="","",VLOOKUP(Reponses!K56,Likert_Map,1,FALSE))</f>
        <v>0</v>
      </c>
      <c r="L54" s="4">
        <f>IF(Reponses!L56="","",VLOOKUP(Reponses!L56,Likert_Map,1,FALSE))</f>
        <v>0</v>
      </c>
      <c r="M54" s="4">
        <f>IF(Reponses!M56="","",VLOOKUP(Reponses!M56,Likert_Map,1,FALSE))</f>
        <v>0</v>
      </c>
      <c r="N54" s="4">
        <f>IF(Reponses!N56="","",VLOOKUP(Reponses!N56,Likert_Map,1,FALSE))</f>
        <v>0</v>
      </c>
      <c r="O54" s="4">
        <f>IF(Reponses!O56="","",VLOOKUP(Reponses!O56,Likert_Map,1,FALSE))</f>
        <v>0</v>
      </c>
      <c r="P54" s="4">
        <f>IF(Reponses!P56="","",VLOOKUP(Reponses!P56,Likert_Map,1,FALSE))</f>
        <v>0</v>
      </c>
      <c r="Q54" s="4">
        <f>IF(Reponses!Q56="","",VLOOKUP(Reponses!Q56,Likert_Map,1,FALSE))</f>
        <v>0</v>
      </c>
      <c r="R54" s="4">
        <f>IF(Reponses!R56="","",VLOOKUP(Reponses!R56,Likert_Map,1,FALSE))</f>
        <v>0</v>
      </c>
    </row>
    <row r="55" spans="1:18">
      <c r="A55" s="4">
        <f>Reponses!A57</f>
        <v>0</v>
      </c>
      <c r="B55" s="4">
        <f>Reponses!B57</f>
        <v>0</v>
      </c>
      <c r="C55" s="4">
        <f>Reponses!C57</f>
        <v>0</v>
      </c>
      <c r="D55" s="4">
        <f>Reponses!D57</f>
        <v>0</v>
      </c>
      <c r="E55" s="4">
        <f>Reponses!E57</f>
        <v>0</v>
      </c>
      <c r="F55" s="4">
        <f>Reponses!F57</f>
        <v>0</v>
      </c>
      <c r="G55" s="4">
        <f>IF(Reponses!G57="","",VLOOKUP(Reponses!G57,Likert_Map,1,FALSE))</f>
        <v>0</v>
      </c>
      <c r="H55" s="4">
        <f>IF(Reponses!H57="","",VLOOKUP(Reponses!H57,Likert_Map,1,FALSE))</f>
        <v>0</v>
      </c>
      <c r="I55" s="4">
        <f>IF(Reponses!I57="","",VLOOKUP(Reponses!I57,Likert_Map,1,FALSE))</f>
        <v>0</v>
      </c>
      <c r="J55" s="4">
        <f>IF(Reponses!J57="","",VLOOKUP(Reponses!J57,Likert_Map,1,FALSE))</f>
        <v>0</v>
      </c>
      <c r="K55" s="4">
        <f>IF(Reponses!K57="","",VLOOKUP(Reponses!K57,Likert_Map,1,FALSE))</f>
        <v>0</v>
      </c>
      <c r="L55" s="4">
        <f>IF(Reponses!L57="","",VLOOKUP(Reponses!L57,Likert_Map,1,FALSE))</f>
        <v>0</v>
      </c>
      <c r="M55" s="4">
        <f>IF(Reponses!M57="","",VLOOKUP(Reponses!M57,Likert_Map,1,FALSE))</f>
        <v>0</v>
      </c>
      <c r="N55" s="4">
        <f>IF(Reponses!N57="","",VLOOKUP(Reponses!N57,Likert_Map,1,FALSE))</f>
        <v>0</v>
      </c>
      <c r="O55" s="4">
        <f>IF(Reponses!O57="","",VLOOKUP(Reponses!O57,Likert_Map,1,FALSE))</f>
        <v>0</v>
      </c>
      <c r="P55" s="4">
        <f>IF(Reponses!P57="","",VLOOKUP(Reponses!P57,Likert_Map,1,FALSE))</f>
        <v>0</v>
      </c>
      <c r="Q55" s="4">
        <f>IF(Reponses!Q57="","",VLOOKUP(Reponses!Q57,Likert_Map,1,FALSE))</f>
        <v>0</v>
      </c>
      <c r="R55" s="4">
        <f>IF(Reponses!R57="","",VLOOKUP(Reponses!R57,Likert_Map,1,FALSE))</f>
        <v>0</v>
      </c>
    </row>
    <row r="56" spans="1:18">
      <c r="A56" s="4">
        <f>Reponses!A58</f>
        <v>0</v>
      </c>
      <c r="B56" s="4">
        <f>Reponses!B58</f>
        <v>0</v>
      </c>
      <c r="C56" s="4">
        <f>Reponses!C58</f>
        <v>0</v>
      </c>
      <c r="D56" s="4">
        <f>Reponses!D58</f>
        <v>0</v>
      </c>
      <c r="E56" s="4">
        <f>Reponses!E58</f>
        <v>0</v>
      </c>
      <c r="F56" s="4">
        <f>Reponses!F58</f>
        <v>0</v>
      </c>
      <c r="G56" s="4">
        <f>IF(Reponses!G58="","",VLOOKUP(Reponses!G58,Likert_Map,1,FALSE))</f>
        <v>0</v>
      </c>
      <c r="H56" s="4">
        <f>IF(Reponses!H58="","",VLOOKUP(Reponses!H58,Likert_Map,1,FALSE))</f>
        <v>0</v>
      </c>
      <c r="I56" s="4">
        <f>IF(Reponses!I58="","",VLOOKUP(Reponses!I58,Likert_Map,1,FALSE))</f>
        <v>0</v>
      </c>
      <c r="J56" s="4">
        <f>IF(Reponses!J58="","",VLOOKUP(Reponses!J58,Likert_Map,1,FALSE))</f>
        <v>0</v>
      </c>
      <c r="K56" s="4">
        <f>IF(Reponses!K58="","",VLOOKUP(Reponses!K58,Likert_Map,1,FALSE))</f>
        <v>0</v>
      </c>
      <c r="L56" s="4">
        <f>IF(Reponses!L58="","",VLOOKUP(Reponses!L58,Likert_Map,1,FALSE))</f>
        <v>0</v>
      </c>
      <c r="M56" s="4">
        <f>IF(Reponses!M58="","",VLOOKUP(Reponses!M58,Likert_Map,1,FALSE))</f>
        <v>0</v>
      </c>
      <c r="N56" s="4">
        <f>IF(Reponses!N58="","",VLOOKUP(Reponses!N58,Likert_Map,1,FALSE))</f>
        <v>0</v>
      </c>
      <c r="O56" s="4">
        <f>IF(Reponses!O58="","",VLOOKUP(Reponses!O58,Likert_Map,1,FALSE))</f>
        <v>0</v>
      </c>
      <c r="P56" s="4">
        <f>IF(Reponses!P58="","",VLOOKUP(Reponses!P58,Likert_Map,1,FALSE))</f>
        <v>0</v>
      </c>
      <c r="Q56" s="4">
        <f>IF(Reponses!Q58="","",VLOOKUP(Reponses!Q58,Likert_Map,1,FALSE))</f>
        <v>0</v>
      </c>
      <c r="R56" s="4">
        <f>IF(Reponses!R58="","",VLOOKUP(Reponses!R58,Likert_Map,1,FALSE))</f>
        <v>0</v>
      </c>
    </row>
    <row r="57" spans="1:18">
      <c r="A57" s="4">
        <f>Reponses!A59</f>
        <v>0</v>
      </c>
      <c r="B57" s="4">
        <f>Reponses!B59</f>
        <v>0</v>
      </c>
      <c r="C57" s="4">
        <f>Reponses!C59</f>
        <v>0</v>
      </c>
      <c r="D57" s="4">
        <f>Reponses!D59</f>
        <v>0</v>
      </c>
      <c r="E57" s="4">
        <f>Reponses!E59</f>
        <v>0</v>
      </c>
      <c r="F57" s="4">
        <f>Reponses!F59</f>
        <v>0</v>
      </c>
      <c r="G57" s="4">
        <f>IF(Reponses!G59="","",VLOOKUP(Reponses!G59,Likert_Map,1,FALSE))</f>
        <v>0</v>
      </c>
      <c r="H57" s="4">
        <f>IF(Reponses!H59="","",VLOOKUP(Reponses!H59,Likert_Map,1,FALSE))</f>
        <v>0</v>
      </c>
      <c r="I57" s="4">
        <f>IF(Reponses!I59="","",VLOOKUP(Reponses!I59,Likert_Map,1,FALSE))</f>
        <v>0</v>
      </c>
      <c r="J57" s="4">
        <f>IF(Reponses!J59="","",VLOOKUP(Reponses!J59,Likert_Map,1,FALSE))</f>
        <v>0</v>
      </c>
      <c r="K57" s="4">
        <f>IF(Reponses!K59="","",VLOOKUP(Reponses!K59,Likert_Map,1,FALSE))</f>
        <v>0</v>
      </c>
      <c r="L57" s="4">
        <f>IF(Reponses!L59="","",VLOOKUP(Reponses!L59,Likert_Map,1,FALSE))</f>
        <v>0</v>
      </c>
      <c r="M57" s="4">
        <f>IF(Reponses!M59="","",VLOOKUP(Reponses!M59,Likert_Map,1,FALSE))</f>
        <v>0</v>
      </c>
      <c r="N57" s="4">
        <f>IF(Reponses!N59="","",VLOOKUP(Reponses!N59,Likert_Map,1,FALSE))</f>
        <v>0</v>
      </c>
      <c r="O57" s="4">
        <f>IF(Reponses!O59="","",VLOOKUP(Reponses!O59,Likert_Map,1,FALSE))</f>
        <v>0</v>
      </c>
      <c r="P57" s="4">
        <f>IF(Reponses!P59="","",VLOOKUP(Reponses!P59,Likert_Map,1,FALSE))</f>
        <v>0</v>
      </c>
      <c r="Q57" s="4">
        <f>IF(Reponses!Q59="","",VLOOKUP(Reponses!Q59,Likert_Map,1,FALSE))</f>
        <v>0</v>
      </c>
      <c r="R57" s="4">
        <f>IF(Reponses!R59="","",VLOOKUP(Reponses!R59,Likert_Map,1,FALSE))</f>
        <v>0</v>
      </c>
    </row>
    <row r="58" spans="1:18">
      <c r="A58" s="4">
        <f>Reponses!A60</f>
        <v>0</v>
      </c>
      <c r="B58" s="4">
        <f>Reponses!B60</f>
        <v>0</v>
      </c>
      <c r="C58" s="4">
        <f>Reponses!C60</f>
        <v>0</v>
      </c>
      <c r="D58" s="4">
        <f>Reponses!D60</f>
        <v>0</v>
      </c>
      <c r="E58" s="4">
        <f>Reponses!E60</f>
        <v>0</v>
      </c>
      <c r="F58" s="4">
        <f>Reponses!F60</f>
        <v>0</v>
      </c>
      <c r="G58" s="4">
        <f>IF(Reponses!G60="","",VLOOKUP(Reponses!G60,Likert_Map,1,FALSE))</f>
        <v>0</v>
      </c>
      <c r="H58" s="4">
        <f>IF(Reponses!H60="","",VLOOKUP(Reponses!H60,Likert_Map,1,FALSE))</f>
        <v>0</v>
      </c>
      <c r="I58" s="4">
        <f>IF(Reponses!I60="","",VLOOKUP(Reponses!I60,Likert_Map,1,FALSE))</f>
        <v>0</v>
      </c>
      <c r="J58" s="4">
        <f>IF(Reponses!J60="","",VLOOKUP(Reponses!J60,Likert_Map,1,FALSE))</f>
        <v>0</v>
      </c>
      <c r="K58" s="4">
        <f>IF(Reponses!K60="","",VLOOKUP(Reponses!K60,Likert_Map,1,FALSE))</f>
        <v>0</v>
      </c>
      <c r="L58" s="4">
        <f>IF(Reponses!L60="","",VLOOKUP(Reponses!L60,Likert_Map,1,FALSE))</f>
        <v>0</v>
      </c>
      <c r="M58" s="4">
        <f>IF(Reponses!M60="","",VLOOKUP(Reponses!M60,Likert_Map,1,FALSE))</f>
        <v>0</v>
      </c>
      <c r="N58" s="4">
        <f>IF(Reponses!N60="","",VLOOKUP(Reponses!N60,Likert_Map,1,FALSE))</f>
        <v>0</v>
      </c>
      <c r="O58" s="4">
        <f>IF(Reponses!O60="","",VLOOKUP(Reponses!O60,Likert_Map,1,FALSE))</f>
        <v>0</v>
      </c>
      <c r="P58" s="4">
        <f>IF(Reponses!P60="","",VLOOKUP(Reponses!P60,Likert_Map,1,FALSE))</f>
        <v>0</v>
      </c>
      <c r="Q58" s="4">
        <f>IF(Reponses!Q60="","",VLOOKUP(Reponses!Q60,Likert_Map,1,FALSE))</f>
        <v>0</v>
      </c>
      <c r="R58" s="4">
        <f>IF(Reponses!R60="","",VLOOKUP(Reponses!R60,Likert_Map,1,FALSE))</f>
        <v>0</v>
      </c>
    </row>
    <row r="59" spans="1:18">
      <c r="A59" s="4">
        <f>Reponses!A61</f>
        <v>0</v>
      </c>
      <c r="B59" s="4">
        <f>Reponses!B61</f>
        <v>0</v>
      </c>
      <c r="C59" s="4">
        <f>Reponses!C61</f>
        <v>0</v>
      </c>
      <c r="D59" s="4">
        <f>Reponses!D61</f>
        <v>0</v>
      </c>
      <c r="E59" s="4">
        <f>Reponses!E61</f>
        <v>0</v>
      </c>
      <c r="F59" s="4">
        <f>Reponses!F61</f>
        <v>0</v>
      </c>
      <c r="G59" s="4">
        <f>IF(Reponses!G61="","",VLOOKUP(Reponses!G61,Likert_Map,1,FALSE))</f>
        <v>0</v>
      </c>
      <c r="H59" s="4">
        <f>IF(Reponses!H61="","",VLOOKUP(Reponses!H61,Likert_Map,1,FALSE))</f>
        <v>0</v>
      </c>
      <c r="I59" s="4">
        <f>IF(Reponses!I61="","",VLOOKUP(Reponses!I61,Likert_Map,1,FALSE))</f>
        <v>0</v>
      </c>
      <c r="J59" s="4">
        <f>IF(Reponses!J61="","",VLOOKUP(Reponses!J61,Likert_Map,1,FALSE))</f>
        <v>0</v>
      </c>
      <c r="K59" s="4">
        <f>IF(Reponses!K61="","",VLOOKUP(Reponses!K61,Likert_Map,1,FALSE))</f>
        <v>0</v>
      </c>
      <c r="L59" s="4">
        <f>IF(Reponses!L61="","",VLOOKUP(Reponses!L61,Likert_Map,1,FALSE))</f>
        <v>0</v>
      </c>
      <c r="M59" s="4">
        <f>IF(Reponses!M61="","",VLOOKUP(Reponses!M61,Likert_Map,1,FALSE))</f>
        <v>0</v>
      </c>
      <c r="N59" s="4">
        <f>IF(Reponses!N61="","",VLOOKUP(Reponses!N61,Likert_Map,1,FALSE))</f>
        <v>0</v>
      </c>
      <c r="O59" s="4">
        <f>IF(Reponses!O61="","",VLOOKUP(Reponses!O61,Likert_Map,1,FALSE))</f>
        <v>0</v>
      </c>
      <c r="P59" s="4">
        <f>IF(Reponses!P61="","",VLOOKUP(Reponses!P61,Likert_Map,1,FALSE))</f>
        <v>0</v>
      </c>
      <c r="Q59" s="4">
        <f>IF(Reponses!Q61="","",VLOOKUP(Reponses!Q61,Likert_Map,1,FALSE))</f>
        <v>0</v>
      </c>
      <c r="R59" s="4">
        <f>IF(Reponses!R61="","",VLOOKUP(Reponses!R61,Likert_Map,1,FALSE))</f>
        <v>0</v>
      </c>
    </row>
    <row r="60" spans="1:18">
      <c r="A60" s="4">
        <f>Reponses!A62</f>
        <v>0</v>
      </c>
      <c r="B60" s="4">
        <f>Reponses!B62</f>
        <v>0</v>
      </c>
      <c r="C60" s="4">
        <f>Reponses!C62</f>
        <v>0</v>
      </c>
      <c r="D60" s="4">
        <f>Reponses!D62</f>
        <v>0</v>
      </c>
      <c r="E60" s="4">
        <f>Reponses!E62</f>
        <v>0</v>
      </c>
      <c r="F60" s="4">
        <f>Reponses!F62</f>
        <v>0</v>
      </c>
      <c r="G60" s="4">
        <f>IF(Reponses!G62="","",VLOOKUP(Reponses!G62,Likert_Map,1,FALSE))</f>
        <v>0</v>
      </c>
      <c r="H60" s="4">
        <f>IF(Reponses!H62="","",VLOOKUP(Reponses!H62,Likert_Map,1,FALSE))</f>
        <v>0</v>
      </c>
      <c r="I60" s="4">
        <f>IF(Reponses!I62="","",VLOOKUP(Reponses!I62,Likert_Map,1,FALSE))</f>
        <v>0</v>
      </c>
      <c r="J60" s="4">
        <f>IF(Reponses!J62="","",VLOOKUP(Reponses!J62,Likert_Map,1,FALSE))</f>
        <v>0</v>
      </c>
      <c r="K60" s="4">
        <f>IF(Reponses!K62="","",VLOOKUP(Reponses!K62,Likert_Map,1,FALSE))</f>
        <v>0</v>
      </c>
      <c r="L60" s="4">
        <f>IF(Reponses!L62="","",VLOOKUP(Reponses!L62,Likert_Map,1,FALSE))</f>
        <v>0</v>
      </c>
      <c r="M60" s="4">
        <f>IF(Reponses!M62="","",VLOOKUP(Reponses!M62,Likert_Map,1,FALSE))</f>
        <v>0</v>
      </c>
      <c r="N60" s="4">
        <f>IF(Reponses!N62="","",VLOOKUP(Reponses!N62,Likert_Map,1,FALSE))</f>
        <v>0</v>
      </c>
      <c r="O60" s="4">
        <f>IF(Reponses!O62="","",VLOOKUP(Reponses!O62,Likert_Map,1,FALSE))</f>
        <v>0</v>
      </c>
      <c r="P60" s="4">
        <f>IF(Reponses!P62="","",VLOOKUP(Reponses!P62,Likert_Map,1,FALSE))</f>
        <v>0</v>
      </c>
      <c r="Q60" s="4">
        <f>IF(Reponses!Q62="","",VLOOKUP(Reponses!Q62,Likert_Map,1,FALSE))</f>
        <v>0</v>
      </c>
      <c r="R60" s="4">
        <f>IF(Reponses!R62="","",VLOOKUP(Reponses!R62,Likert_Map,1,FALSE))</f>
        <v>0</v>
      </c>
    </row>
    <row r="61" spans="1:18">
      <c r="A61" s="4">
        <f>Reponses!A63</f>
        <v>0</v>
      </c>
      <c r="B61" s="4">
        <f>Reponses!B63</f>
        <v>0</v>
      </c>
      <c r="C61" s="4">
        <f>Reponses!C63</f>
        <v>0</v>
      </c>
      <c r="D61" s="4">
        <f>Reponses!D63</f>
        <v>0</v>
      </c>
      <c r="E61" s="4">
        <f>Reponses!E63</f>
        <v>0</v>
      </c>
      <c r="F61" s="4">
        <f>Reponses!F63</f>
        <v>0</v>
      </c>
      <c r="G61" s="4">
        <f>IF(Reponses!G63="","",VLOOKUP(Reponses!G63,Likert_Map,1,FALSE))</f>
        <v>0</v>
      </c>
      <c r="H61" s="4">
        <f>IF(Reponses!H63="","",VLOOKUP(Reponses!H63,Likert_Map,1,FALSE))</f>
        <v>0</v>
      </c>
      <c r="I61" s="4">
        <f>IF(Reponses!I63="","",VLOOKUP(Reponses!I63,Likert_Map,1,FALSE))</f>
        <v>0</v>
      </c>
      <c r="J61" s="4">
        <f>IF(Reponses!J63="","",VLOOKUP(Reponses!J63,Likert_Map,1,FALSE))</f>
        <v>0</v>
      </c>
      <c r="K61" s="4">
        <f>IF(Reponses!K63="","",VLOOKUP(Reponses!K63,Likert_Map,1,FALSE))</f>
        <v>0</v>
      </c>
      <c r="L61" s="4">
        <f>IF(Reponses!L63="","",VLOOKUP(Reponses!L63,Likert_Map,1,FALSE))</f>
        <v>0</v>
      </c>
      <c r="M61" s="4">
        <f>IF(Reponses!M63="","",VLOOKUP(Reponses!M63,Likert_Map,1,FALSE))</f>
        <v>0</v>
      </c>
      <c r="N61" s="4">
        <f>IF(Reponses!N63="","",VLOOKUP(Reponses!N63,Likert_Map,1,FALSE))</f>
        <v>0</v>
      </c>
      <c r="O61" s="4">
        <f>IF(Reponses!O63="","",VLOOKUP(Reponses!O63,Likert_Map,1,FALSE))</f>
        <v>0</v>
      </c>
      <c r="P61" s="4">
        <f>IF(Reponses!P63="","",VLOOKUP(Reponses!P63,Likert_Map,1,FALSE))</f>
        <v>0</v>
      </c>
      <c r="Q61" s="4">
        <f>IF(Reponses!Q63="","",VLOOKUP(Reponses!Q63,Likert_Map,1,FALSE))</f>
        <v>0</v>
      </c>
      <c r="R61" s="4">
        <f>IF(Reponses!R63="","",VLOOKUP(Reponses!R63,Likert_Map,1,FALSE))</f>
        <v>0</v>
      </c>
    </row>
    <row r="62" spans="1:18">
      <c r="A62" s="4">
        <f>Reponses!A64</f>
        <v>0</v>
      </c>
      <c r="B62" s="4">
        <f>Reponses!B64</f>
        <v>0</v>
      </c>
      <c r="C62" s="4">
        <f>Reponses!C64</f>
        <v>0</v>
      </c>
      <c r="D62" s="4">
        <f>Reponses!D64</f>
        <v>0</v>
      </c>
      <c r="E62" s="4">
        <f>Reponses!E64</f>
        <v>0</v>
      </c>
      <c r="F62" s="4">
        <f>Reponses!F64</f>
        <v>0</v>
      </c>
      <c r="G62" s="4">
        <f>IF(Reponses!G64="","",VLOOKUP(Reponses!G64,Likert_Map,1,FALSE))</f>
        <v>0</v>
      </c>
      <c r="H62" s="4">
        <f>IF(Reponses!H64="","",VLOOKUP(Reponses!H64,Likert_Map,1,FALSE))</f>
        <v>0</v>
      </c>
      <c r="I62" s="4">
        <f>IF(Reponses!I64="","",VLOOKUP(Reponses!I64,Likert_Map,1,FALSE))</f>
        <v>0</v>
      </c>
      <c r="J62" s="4">
        <f>IF(Reponses!J64="","",VLOOKUP(Reponses!J64,Likert_Map,1,FALSE))</f>
        <v>0</v>
      </c>
      <c r="K62" s="4">
        <f>IF(Reponses!K64="","",VLOOKUP(Reponses!K64,Likert_Map,1,FALSE))</f>
        <v>0</v>
      </c>
      <c r="L62" s="4">
        <f>IF(Reponses!L64="","",VLOOKUP(Reponses!L64,Likert_Map,1,FALSE))</f>
        <v>0</v>
      </c>
      <c r="M62" s="4">
        <f>IF(Reponses!M64="","",VLOOKUP(Reponses!M64,Likert_Map,1,FALSE))</f>
        <v>0</v>
      </c>
      <c r="N62" s="4">
        <f>IF(Reponses!N64="","",VLOOKUP(Reponses!N64,Likert_Map,1,FALSE))</f>
        <v>0</v>
      </c>
      <c r="O62" s="4">
        <f>IF(Reponses!O64="","",VLOOKUP(Reponses!O64,Likert_Map,1,FALSE))</f>
        <v>0</v>
      </c>
      <c r="P62" s="4">
        <f>IF(Reponses!P64="","",VLOOKUP(Reponses!P64,Likert_Map,1,FALSE))</f>
        <v>0</v>
      </c>
      <c r="Q62" s="4">
        <f>IF(Reponses!Q64="","",VLOOKUP(Reponses!Q64,Likert_Map,1,FALSE))</f>
        <v>0</v>
      </c>
      <c r="R62" s="4">
        <f>IF(Reponses!R64="","",VLOOKUP(Reponses!R64,Likert_Map,1,FALSE))</f>
        <v>0</v>
      </c>
    </row>
    <row r="63" spans="1:18">
      <c r="A63" s="4">
        <f>Reponses!A65</f>
        <v>0</v>
      </c>
      <c r="B63" s="4">
        <f>Reponses!B65</f>
        <v>0</v>
      </c>
      <c r="C63" s="4">
        <f>Reponses!C65</f>
        <v>0</v>
      </c>
      <c r="D63" s="4">
        <f>Reponses!D65</f>
        <v>0</v>
      </c>
      <c r="E63" s="4">
        <f>Reponses!E65</f>
        <v>0</v>
      </c>
      <c r="F63" s="4">
        <f>Reponses!F65</f>
        <v>0</v>
      </c>
      <c r="G63" s="4">
        <f>IF(Reponses!G65="","",VLOOKUP(Reponses!G65,Likert_Map,1,FALSE))</f>
        <v>0</v>
      </c>
      <c r="H63" s="4">
        <f>IF(Reponses!H65="","",VLOOKUP(Reponses!H65,Likert_Map,1,FALSE))</f>
        <v>0</v>
      </c>
      <c r="I63" s="4">
        <f>IF(Reponses!I65="","",VLOOKUP(Reponses!I65,Likert_Map,1,FALSE))</f>
        <v>0</v>
      </c>
      <c r="J63" s="4">
        <f>IF(Reponses!J65="","",VLOOKUP(Reponses!J65,Likert_Map,1,FALSE))</f>
        <v>0</v>
      </c>
      <c r="K63" s="4">
        <f>IF(Reponses!K65="","",VLOOKUP(Reponses!K65,Likert_Map,1,FALSE))</f>
        <v>0</v>
      </c>
      <c r="L63" s="4">
        <f>IF(Reponses!L65="","",VLOOKUP(Reponses!L65,Likert_Map,1,FALSE))</f>
        <v>0</v>
      </c>
      <c r="M63" s="4">
        <f>IF(Reponses!M65="","",VLOOKUP(Reponses!M65,Likert_Map,1,FALSE))</f>
        <v>0</v>
      </c>
      <c r="N63" s="4">
        <f>IF(Reponses!N65="","",VLOOKUP(Reponses!N65,Likert_Map,1,FALSE))</f>
        <v>0</v>
      </c>
      <c r="O63" s="4">
        <f>IF(Reponses!O65="","",VLOOKUP(Reponses!O65,Likert_Map,1,FALSE))</f>
        <v>0</v>
      </c>
      <c r="P63" s="4">
        <f>IF(Reponses!P65="","",VLOOKUP(Reponses!P65,Likert_Map,1,FALSE))</f>
        <v>0</v>
      </c>
      <c r="Q63" s="4">
        <f>IF(Reponses!Q65="","",VLOOKUP(Reponses!Q65,Likert_Map,1,FALSE))</f>
        <v>0</v>
      </c>
      <c r="R63" s="4">
        <f>IF(Reponses!R65="","",VLOOKUP(Reponses!R65,Likert_Map,1,FALSE))</f>
        <v>0</v>
      </c>
    </row>
    <row r="64" spans="1:18">
      <c r="A64" s="4">
        <f>Reponses!A66</f>
        <v>0</v>
      </c>
      <c r="B64" s="4">
        <f>Reponses!B66</f>
        <v>0</v>
      </c>
      <c r="C64" s="4">
        <f>Reponses!C66</f>
        <v>0</v>
      </c>
      <c r="D64" s="4">
        <f>Reponses!D66</f>
        <v>0</v>
      </c>
      <c r="E64" s="4">
        <f>Reponses!E66</f>
        <v>0</v>
      </c>
      <c r="F64" s="4">
        <f>Reponses!F66</f>
        <v>0</v>
      </c>
      <c r="G64" s="4">
        <f>IF(Reponses!G66="","",VLOOKUP(Reponses!G66,Likert_Map,1,FALSE))</f>
        <v>0</v>
      </c>
      <c r="H64" s="4">
        <f>IF(Reponses!H66="","",VLOOKUP(Reponses!H66,Likert_Map,1,FALSE))</f>
        <v>0</v>
      </c>
      <c r="I64" s="4">
        <f>IF(Reponses!I66="","",VLOOKUP(Reponses!I66,Likert_Map,1,FALSE))</f>
        <v>0</v>
      </c>
      <c r="J64" s="4">
        <f>IF(Reponses!J66="","",VLOOKUP(Reponses!J66,Likert_Map,1,FALSE))</f>
        <v>0</v>
      </c>
      <c r="K64" s="4">
        <f>IF(Reponses!K66="","",VLOOKUP(Reponses!K66,Likert_Map,1,FALSE))</f>
        <v>0</v>
      </c>
      <c r="L64" s="4">
        <f>IF(Reponses!L66="","",VLOOKUP(Reponses!L66,Likert_Map,1,FALSE))</f>
        <v>0</v>
      </c>
      <c r="M64" s="4">
        <f>IF(Reponses!M66="","",VLOOKUP(Reponses!M66,Likert_Map,1,FALSE))</f>
        <v>0</v>
      </c>
      <c r="N64" s="4">
        <f>IF(Reponses!N66="","",VLOOKUP(Reponses!N66,Likert_Map,1,FALSE))</f>
        <v>0</v>
      </c>
      <c r="O64" s="4">
        <f>IF(Reponses!O66="","",VLOOKUP(Reponses!O66,Likert_Map,1,FALSE))</f>
        <v>0</v>
      </c>
      <c r="P64" s="4">
        <f>IF(Reponses!P66="","",VLOOKUP(Reponses!P66,Likert_Map,1,FALSE))</f>
        <v>0</v>
      </c>
      <c r="Q64" s="4">
        <f>IF(Reponses!Q66="","",VLOOKUP(Reponses!Q66,Likert_Map,1,FALSE))</f>
        <v>0</v>
      </c>
      <c r="R64" s="4">
        <f>IF(Reponses!R66="","",VLOOKUP(Reponses!R66,Likert_Map,1,FALSE))</f>
        <v>0</v>
      </c>
    </row>
    <row r="65" spans="1:18">
      <c r="A65" s="4">
        <f>Reponses!A67</f>
        <v>0</v>
      </c>
      <c r="B65" s="4">
        <f>Reponses!B67</f>
        <v>0</v>
      </c>
      <c r="C65" s="4">
        <f>Reponses!C67</f>
        <v>0</v>
      </c>
      <c r="D65" s="4">
        <f>Reponses!D67</f>
        <v>0</v>
      </c>
      <c r="E65" s="4">
        <f>Reponses!E67</f>
        <v>0</v>
      </c>
      <c r="F65" s="4">
        <f>Reponses!F67</f>
        <v>0</v>
      </c>
      <c r="G65" s="4">
        <f>IF(Reponses!G67="","",VLOOKUP(Reponses!G67,Likert_Map,1,FALSE))</f>
        <v>0</v>
      </c>
      <c r="H65" s="4">
        <f>IF(Reponses!H67="","",VLOOKUP(Reponses!H67,Likert_Map,1,FALSE))</f>
        <v>0</v>
      </c>
      <c r="I65" s="4">
        <f>IF(Reponses!I67="","",VLOOKUP(Reponses!I67,Likert_Map,1,FALSE))</f>
        <v>0</v>
      </c>
      <c r="J65" s="4">
        <f>IF(Reponses!J67="","",VLOOKUP(Reponses!J67,Likert_Map,1,FALSE))</f>
        <v>0</v>
      </c>
      <c r="K65" s="4">
        <f>IF(Reponses!K67="","",VLOOKUP(Reponses!K67,Likert_Map,1,FALSE))</f>
        <v>0</v>
      </c>
      <c r="L65" s="4">
        <f>IF(Reponses!L67="","",VLOOKUP(Reponses!L67,Likert_Map,1,FALSE))</f>
        <v>0</v>
      </c>
      <c r="M65" s="4">
        <f>IF(Reponses!M67="","",VLOOKUP(Reponses!M67,Likert_Map,1,FALSE))</f>
        <v>0</v>
      </c>
      <c r="N65" s="4">
        <f>IF(Reponses!N67="","",VLOOKUP(Reponses!N67,Likert_Map,1,FALSE))</f>
        <v>0</v>
      </c>
      <c r="O65" s="4">
        <f>IF(Reponses!O67="","",VLOOKUP(Reponses!O67,Likert_Map,1,FALSE))</f>
        <v>0</v>
      </c>
      <c r="P65" s="4">
        <f>IF(Reponses!P67="","",VLOOKUP(Reponses!P67,Likert_Map,1,FALSE))</f>
        <v>0</v>
      </c>
      <c r="Q65" s="4">
        <f>IF(Reponses!Q67="","",VLOOKUP(Reponses!Q67,Likert_Map,1,FALSE))</f>
        <v>0</v>
      </c>
      <c r="R65" s="4">
        <f>IF(Reponses!R67="","",VLOOKUP(Reponses!R67,Likert_Map,1,FALSE))</f>
        <v>0</v>
      </c>
    </row>
    <row r="66" spans="1:18">
      <c r="A66" s="4">
        <f>Reponses!A68</f>
        <v>0</v>
      </c>
      <c r="B66" s="4">
        <f>Reponses!B68</f>
        <v>0</v>
      </c>
      <c r="C66" s="4">
        <f>Reponses!C68</f>
        <v>0</v>
      </c>
      <c r="D66" s="4">
        <f>Reponses!D68</f>
        <v>0</v>
      </c>
      <c r="E66" s="4">
        <f>Reponses!E68</f>
        <v>0</v>
      </c>
      <c r="F66" s="4">
        <f>Reponses!F68</f>
        <v>0</v>
      </c>
      <c r="G66" s="4">
        <f>IF(Reponses!G68="","",VLOOKUP(Reponses!G68,Likert_Map,1,FALSE))</f>
        <v>0</v>
      </c>
      <c r="H66" s="4">
        <f>IF(Reponses!H68="","",VLOOKUP(Reponses!H68,Likert_Map,1,FALSE))</f>
        <v>0</v>
      </c>
      <c r="I66" s="4">
        <f>IF(Reponses!I68="","",VLOOKUP(Reponses!I68,Likert_Map,1,FALSE))</f>
        <v>0</v>
      </c>
      <c r="J66" s="4">
        <f>IF(Reponses!J68="","",VLOOKUP(Reponses!J68,Likert_Map,1,FALSE))</f>
        <v>0</v>
      </c>
      <c r="K66" s="4">
        <f>IF(Reponses!K68="","",VLOOKUP(Reponses!K68,Likert_Map,1,FALSE))</f>
        <v>0</v>
      </c>
      <c r="L66" s="4">
        <f>IF(Reponses!L68="","",VLOOKUP(Reponses!L68,Likert_Map,1,FALSE))</f>
        <v>0</v>
      </c>
      <c r="M66" s="4">
        <f>IF(Reponses!M68="","",VLOOKUP(Reponses!M68,Likert_Map,1,FALSE))</f>
        <v>0</v>
      </c>
      <c r="N66" s="4">
        <f>IF(Reponses!N68="","",VLOOKUP(Reponses!N68,Likert_Map,1,FALSE))</f>
        <v>0</v>
      </c>
      <c r="O66" s="4">
        <f>IF(Reponses!O68="","",VLOOKUP(Reponses!O68,Likert_Map,1,FALSE))</f>
        <v>0</v>
      </c>
      <c r="P66" s="4">
        <f>IF(Reponses!P68="","",VLOOKUP(Reponses!P68,Likert_Map,1,FALSE))</f>
        <v>0</v>
      </c>
      <c r="Q66" s="4">
        <f>IF(Reponses!Q68="","",VLOOKUP(Reponses!Q68,Likert_Map,1,FALSE))</f>
        <v>0</v>
      </c>
      <c r="R66" s="4">
        <f>IF(Reponses!R68="","",VLOOKUP(Reponses!R68,Likert_Map,1,FALSE))</f>
        <v>0</v>
      </c>
    </row>
    <row r="67" spans="1:18">
      <c r="A67" s="4">
        <f>Reponses!A69</f>
        <v>0</v>
      </c>
      <c r="B67" s="4">
        <f>Reponses!B69</f>
        <v>0</v>
      </c>
      <c r="C67" s="4">
        <f>Reponses!C69</f>
        <v>0</v>
      </c>
      <c r="D67" s="4">
        <f>Reponses!D69</f>
        <v>0</v>
      </c>
      <c r="E67" s="4">
        <f>Reponses!E69</f>
        <v>0</v>
      </c>
      <c r="F67" s="4">
        <f>Reponses!F69</f>
        <v>0</v>
      </c>
      <c r="G67" s="4">
        <f>IF(Reponses!G69="","",VLOOKUP(Reponses!G69,Likert_Map,1,FALSE))</f>
        <v>0</v>
      </c>
      <c r="H67" s="4">
        <f>IF(Reponses!H69="","",VLOOKUP(Reponses!H69,Likert_Map,1,FALSE))</f>
        <v>0</v>
      </c>
      <c r="I67" s="4">
        <f>IF(Reponses!I69="","",VLOOKUP(Reponses!I69,Likert_Map,1,FALSE))</f>
        <v>0</v>
      </c>
      <c r="J67" s="4">
        <f>IF(Reponses!J69="","",VLOOKUP(Reponses!J69,Likert_Map,1,FALSE))</f>
        <v>0</v>
      </c>
      <c r="K67" s="4">
        <f>IF(Reponses!K69="","",VLOOKUP(Reponses!K69,Likert_Map,1,FALSE))</f>
        <v>0</v>
      </c>
      <c r="L67" s="4">
        <f>IF(Reponses!L69="","",VLOOKUP(Reponses!L69,Likert_Map,1,FALSE))</f>
        <v>0</v>
      </c>
      <c r="M67" s="4">
        <f>IF(Reponses!M69="","",VLOOKUP(Reponses!M69,Likert_Map,1,FALSE))</f>
        <v>0</v>
      </c>
      <c r="N67" s="4">
        <f>IF(Reponses!N69="","",VLOOKUP(Reponses!N69,Likert_Map,1,FALSE))</f>
        <v>0</v>
      </c>
      <c r="O67" s="4">
        <f>IF(Reponses!O69="","",VLOOKUP(Reponses!O69,Likert_Map,1,FALSE))</f>
        <v>0</v>
      </c>
      <c r="P67" s="4">
        <f>IF(Reponses!P69="","",VLOOKUP(Reponses!P69,Likert_Map,1,FALSE))</f>
        <v>0</v>
      </c>
      <c r="Q67" s="4">
        <f>IF(Reponses!Q69="","",VLOOKUP(Reponses!Q69,Likert_Map,1,FALSE))</f>
        <v>0</v>
      </c>
      <c r="R67" s="4">
        <f>IF(Reponses!R69="","",VLOOKUP(Reponses!R69,Likert_Map,1,FALSE))</f>
        <v>0</v>
      </c>
    </row>
    <row r="68" spans="1:18">
      <c r="A68" s="4">
        <f>Reponses!A70</f>
        <v>0</v>
      </c>
      <c r="B68" s="4">
        <f>Reponses!B70</f>
        <v>0</v>
      </c>
      <c r="C68" s="4">
        <f>Reponses!C70</f>
        <v>0</v>
      </c>
      <c r="D68" s="4">
        <f>Reponses!D70</f>
        <v>0</v>
      </c>
      <c r="E68" s="4">
        <f>Reponses!E70</f>
        <v>0</v>
      </c>
      <c r="F68" s="4">
        <f>Reponses!F70</f>
        <v>0</v>
      </c>
      <c r="G68" s="4">
        <f>IF(Reponses!G70="","",VLOOKUP(Reponses!G70,Likert_Map,1,FALSE))</f>
        <v>0</v>
      </c>
      <c r="H68" s="4">
        <f>IF(Reponses!H70="","",VLOOKUP(Reponses!H70,Likert_Map,1,FALSE))</f>
        <v>0</v>
      </c>
      <c r="I68" s="4">
        <f>IF(Reponses!I70="","",VLOOKUP(Reponses!I70,Likert_Map,1,FALSE))</f>
        <v>0</v>
      </c>
      <c r="J68" s="4">
        <f>IF(Reponses!J70="","",VLOOKUP(Reponses!J70,Likert_Map,1,FALSE))</f>
        <v>0</v>
      </c>
      <c r="K68" s="4">
        <f>IF(Reponses!K70="","",VLOOKUP(Reponses!K70,Likert_Map,1,FALSE))</f>
        <v>0</v>
      </c>
      <c r="L68" s="4">
        <f>IF(Reponses!L70="","",VLOOKUP(Reponses!L70,Likert_Map,1,FALSE))</f>
        <v>0</v>
      </c>
      <c r="M68" s="4">
        <f>IF(Reponses!M70="","",VLOOKUP(Reponses!M70,Likert_Map,1,FALSE))</f>
        <v>0</v>
      </c>
      <c r="N68" s="4">
        <f>IF(Reponses!N70="","",VLOOKUP(Reponses!N70,Likert_Map,1,FALSE))</f>
        <v>0</v>
      </c>
      <c r="O68" s="4">
        <f>IF(Reponses!O70="","",VLOOKUP(Reponses!O70,Likert_Map,1,FALSE))</f>
        <v>0</v>
      </c>
      <c r="P68" s="4">
        <f>IF(Reponses!P70="","",VLOOKUP(Reponses!P70,Likert_Map,1,FALSE))</f>
        <v>0</v>
      </c>
      <c r="Q68" s="4">
        <f>IF(Reponses!Q70="","",VLOOKUP(Reponses!Q70,Likert_Map,1,FALSE))</f>
        <v>0</v>
      </c>
      <c r="R68" s="4">
        <f>IF(Reponses!R70="","",VLOOKUP(Reponses!R70,Likert_Map,1,FALSE))</f>
        <v>0</v>
      </c>
    </row>
    <row r="69" spans="1:18">
      <c r="A69" s="4">
        <f>Reponses!A71</f>
        <v>0</v>
      </c>
      <c r="B69" s="4">
        <f>Reponses!B71</f>
        <v>0</v>
      </c>
      <c r="C69" s="4">
        <f>Reponses!C71</f>
        <v>0</v>
      </c>
      <c r="D69" s="4">
        <f>Reponses!D71</f>
        <v>0</v>
      </c>
      <c r="E69" s="4">
        <f>Reponses!E71</f>
        <v>0</v>
      </c>
      <c r="F69" s="4">
        <f>Reponses!F71</f>
        <v>0</v>
      </c>
      <c r="G69" s="4">
        <f>IF(Reponses!G71="","",VLOOKUP(Reponses!G71,Likert_Map,1,FALSE))</f>
        <v>0</v>
      </c>
      <c r="H69" s="4">
        <f>IF(Reponses!H71="","",VLOOKUP(Reponses!H71,Likert_Map,1,FALSE))</f>
        <v>0</v>
      </c>
      <c r="I69" s="4">
        <f>IF(Reponses!I71="","",VLOOKUP(Reponses!I71,Likert_Map,1,FALSE))</f>
        <v>0</v>
      </c>
      <c r="J69" s="4">
        <f>IF(Reponses!J71="","",VLOOKUP(Reponses!J71,Likert_Map,1,FALSE))</f>
        <v>0</v>
      </c>
      <c r="K69" s="4">
        <f>IF(Reponses!K71="","",VLOOKUP(Reponses!K71,Likert_Map,1,FALSE))</f>
        <v>0</v>
      </c>
      <c r="L69" s="4">
        <f>IF(Reponses!L71="","",VLOOKUP(Reponses!L71,Likert_Map,1,FALSE))</f>
        <v>0</v>
      </c>
      <c r="M69" s="4">
        <f>IF(Reponses!M71="","",VLOOKUP(Reponses!M71,Likert_Map,1,FALSE))</f>
        <v>0</v>
      </c>
      <c r="N69" s="4">
        <f>IF(Reponses!N71="","",VLOOKUP(Reponses!N71,Likert_Map,1,FALSE))</f>
        <v>0</v>
      </c>
      <c r="O69" s="4">
        <f>IF(Reponses!O71="","",VLOOKUP(Reponses!O71,Likert_Map,1,FALSE))</f>
        <v>0</v>
      </c>
      <c r="P69" s="4">
        <f>IF(Reponses!P71="","",VLOOKUP(Reponses!P71,Likert_Map,1,FALSE))</f>
        <v>0</v>
      </c>
      <c r="Q69" s="4">
        <f>IF(Reponses!Q71="","",VLOOKUP(Reponses!Q71,Likert_Map,1,FALSE))</f>
        <v>0</v>
      </c>
      <c r="R69" s="4">
        <f>IF(Reponses!R71="","",VLOOKUP(Reponses!R71,Likert_Map,1,FALSE))</f>
        <v>0</v>
      </c>
    </row>
    <row r="70" spans="1:18">
      <c r="A70" s="4">
        <f>Reponses!A72</f>
        <v>0</v>
      </c>
      <c r="B70" s="4">
        <f>Reponses!B72</f>
        <v>0</v>
      </c>
      <c r="C70" s="4">
        <f>Reponses!C72</f>
        <v>0</v>
      </c>
      <c r="D70" s="4">
        <f>Reponses!D72</f>
        <v>0</v>
      </c>
      <c r="E70" s="4">
        <f>Reponses!E72</f>
        <v>0</v>
      </c>
      <c r="F70" s="4">
        <f>Reponses!F72</f>
        <v>0</v>
      </c>
      <c r="G70" s="4">
        <f>IF(Reponses!G72="","",VLOOKUP(Reponses!G72,Likert_Map,1,FALSE))</f>
        <v>0</v>
      </c>
      <c r="H70" s="4">
        <f>IF(Reponses!H72="","",VLOOKUP(Reponses!H72,Likert_Map,1,FALSE))</f>
        <v>0</v>
      </c>
      <c r="I70" s="4">
        <f>IF(Reponses!I72="","",VLOOKUP(Reponses!I72,Likert_Map,1,FALSE))</f>
        <v>0</v>
      </c>
      <c r="J70" s="4">
        <f>IF(Reponses!J72="","",VLOOKUP(Reponses!J72,Likert_Map,1,FALSE))</f>
        <v>0</v>
      </c>
      <c r="K70" s="4">
        <f>IF(Reponses!K72="","",VLOOKUP(Reponses!K72,Likert_Map,1,FALSE))</f>
        <v>0</v>
      </c>
      <c r="L70" s="4">
        <f>IF(Reponses!L72="","",VLOOKUP(Reponses!L72,Likert_Map,1,FALSE))</f>
        <v>0</v>
      </c>
      <c r="M70" s="4">
        <f>IF(Reponses!M72="","",VLOOKUP(Reponses!M72,Likert_Map,1,FALSE))</f>
        <v>0</v>
      </c>
      <c r="N70" s="4">
        <f>IF(Reponses!N72="","",VLOOKUP(Reponses!N72,Likert_Map,1,FALSE))</f>
        <v>0</v>
      </c>
      <c r="O70" s="4">
        <f>IF(Reponses!O72="","",VLOOKUP(Reponses!O72,Likert_Map,1,FALSE))</f>
        <v>0</v>
      </c>
      <c r="P70" s="4">
        <f>IF(Reponses!P72="","",VLOOKUP(Reponses!P72,Likert_Map,1,FALSE))</f>
        <v>0</v>
      </c>
      <c r="Q70" s="4">
        <f>IF(Reponses!Q72="","",VLOOKUP(Reponses!Q72,Likert_Map,1,FALSE))</f>
        <v>0</v>
      </c>
      <c r="R70" s="4">
        <f>IF(Reponses!R72="","",VLOOKUP(Reponses!R72,Likert_Map,1,FALSE))</f>
        <v>0</v>
      </c>
    </row>
    <row r="71" spans="1:18">
      <c r="A71" s="4">
        <f>Reponses!A73</f>
        <v>0</v>
      </c>
      <c r="B71" s="4">
        <f>Reponses!B73</f>
        <v>0</v>
      </c>
      <c r="C71" s="4">
        <f>Reponses!C73</f>
        <v>0</v>
      </c>
      <c r="D71" s="4">
        <f>Reponses!D73</f>
        <v>0</v>
      </c>
      <c r="E71" s="4">
        <f>Reponses!E73</f>
        <v>0</v>
      </c>
      <c r="F71" s="4">
        <f>Reponses!F73</f>
        <v>0</v>
      </c>
      <c r="G71" s="4">
        <f>IF(Reponses!G73="","",VLOOKUP(Reponses!G73,Likert_Map,1,FALSE))</f>
        <v>0</v>
      </c>
      <c r="H71" s="4">
        <f>IF(Reponses!H73="","",VLOOKUP(Reponses!H73,Likert_Map,1,FALSE))</f>
        <v>0</v>
      </c>
      <c r="I71" s="4">
        <f>IF(Reponses!I73="","",VLOOKUP(Reponses!I73,Likert_Map,1,FALSE))</f>
        <v>0</v>
      </c>
      <c r="J71" s="4">
        <f>IF(Reponses!J73="","",VLOOKUP(Reponses!J73,Likert_Map,1,FALSE))</f>
        <v>0</v>
      </c>
      <c r="K71" s="4">
        <f>IF(Reponses!K73="","",VLOOKUP(Reponses!K73,Likert_Map,1,FALSE))</f>
        <v>0</v>
      </c>
      <c r="L71" s="4">
        <f>IF(Reponses!L73="","",VLOOKUP(Reponses!L73,Likert_Map,1,FALSE))</f>
        <v>0</v>
      </c>
      <c r="M71" s="4">
        <f>IF(Reponses!M73="","",VLOOKUP(Reponses!M73,Likert_Map,1,FALSE))</f>
        <v>0</v>
      </c>
      <c r="N71" s="4">
        <f>IF(Reponses!N73="","",VLOOKUP(Reponses!N73,Likert_Map,1,FALSE))</f>
        <v>0</v>
      </c>
      <c r="O71" s="4">
        <f>IF(Reponses!O73="","",VLOOKUP(Reponses!O73,Likert_Map,1,FALSE))</f>
        <v>0</v>
      </c>
      <c r="P71" s="4">
        <f>IF(Reponses!P73="","",VLOOKUP(Reponses!P73,Likert_Map,1,FALSE))</f>
        <v>0</v>
      </c>
      <c r="Q71" s="4">
        <f>IF(Reponses!Q73="","",VLOOKUP(Reponses!Q73,Likert_Map,1,FALSE))</f>
        <v>0</v>
      </c>
      <c r="R71" s="4">
        <f>IF(Reponses!R73="","",VLOOKUP(Reponses!R73,Likert_Map,1,FALSE))</f>
        <v>0</v>
      </c>
    </row>
    <row r="72" spans="1:18">
      <c r="A72" s="4">
        <f>Reponses!A74</f>
        <v>0</v>
      </c>
      <c r="B72" s="4">
        <f>Reponses!B74</f>
        <v>0</v>
      </c>
      <c r="C72" s="4">
        <f>Reponses!C74</f>
        <v>0</v>
      </c>
      <c r="D72" s="4">
        <f>Reponses!D74</f>
        <v>0</v>
      </c>
      <c r="E72" s="4">
        <f>Reponses!E74</f>
        <v>0</v>
      </c>
      <c r="F72" s="4">
        <f>Reponses!F74</f>
        <v>0</v>
      </c>
      <c r="G72" s="4">
        <f>IF(Reponses!G74="","",VLOOKUP(Reponses!G74,Likert_Map,1,FALSE))</f>
        <v>0</v>
      </c>
      <c r="H72" s="4">
        <f>IF(Reponses!H74="","",VLOOKUP(Reponses!H74,Likert_Map,1,FALSE))</f>
        <v>0</v>
      </c>
      <c r="I72" s="4">
        <f>IF(Reponses!I74="","",VLOOKUP(Reponses!I74,Likert_Map,1,FALSE))</f>
        <v>0</v>
      </c>
      <c r="J72" s="4">
        <f>IF(Reponses!J74="","",VLOOKUP(Reponses!J74,Likert_Map,1,FALSE))</f>
        <v>0</v>
      </c>
      <c r="K72" s="4">
        <f>IF(Reponses!K74="","",VLOOKUP(Reponses!K74,Likert_Map,1,FALSE))</f>
        <v>0</v>
      </c>
      <c r="L72" s="4">
        <f>IF(Reponses!L74="","",VLOOKUP(Reponses!L74,Likert_Map,1,FALSE))</f>
        <v>0</v>
      </c>
      <c r="M72" s="4">
        <f>IF(Reponses!M74="","",VLOOKUP(Reponses!M74,Likert_Map,1,FALSE))</f>
        <v>0</v>
      </c>
      <c r="N72" s="4">
        <f>IF(Reponses!N74="","",VLOOKUP(Reponses!N74,Likert_Map,1,FALSE))</f>
        <v>0</v>
      </c>
      <c r="O72" s="4">
        <f>IF(Reponses!O74="","",VLOOKUP(Reponses!O74,Likert_Map,1,FALSE))</f>
        <v>0</v>
      </c>
      <c r="P72" s="4">
        <f>IF(Reponses!P74="","",VLOOKUP(Reponses!P74,Likert_Map,1,FALSE))</f>
        <v>0</v>
      </c>
      <c r="Q72" s="4">
        <f>IF(Reponses!Q74="","",VLOOKUP(Reponses!Q74,Likert_Map,1,FALSE))</f>
        <v>0</v>
      </c>
      <c r="R72" s="4">
        <f>IF(Reponses!R74="","",VLOOKUP(Reponses!R74,Likert_Map,1,FALSE))</f>
        <v>0</v>
      </c>
    </row>
    <row r="73" spans="1:18">
      <c r="A73" s="4">
        <f>Reponses!A75</f>
        <v>0</v>
      </c>
      <c r="B73" s="4">
        <f>Reponses!B75</f>
        <v>0</v>
      </c>
      <c r="C73" s="4">
        <f>Reponses!C75</f>
        <v>0</v>
      </c>
      <c r="D73" s="4">
        <f>Reponses!D75</f>
        <v>0</v>
      </c>
      <c r="E73" s="4">
        <f>Reponses!E75</f>
        <v>0</v>
      </c>
      <c r="F73" s="4">
        <f>Reponses!F75</f>
        <v>0</v>
      </c>
      <c r="G73" s="4">
        <f>IF(Reponses!G75="","",VLOOKUP(Reponses!G75,Likert_Map,1,FALSE))</f>
        <v>0</v>
      </c>
      <c r="H73" s="4">
        <f>IF(Reponses!H75="","",VLOOKUP(Reponses!H75,Likert_Map,1,FALSE))</f>
        <v>0</v>
      </c>
      <c r="I73" s="4">
        <f>IF(Reponses!I75="","",VLOOKUP(Reponses!I75,Likert_Map,1,FALSE))</f>
        <v>0</v>
      </c>
      <c r="J73" s="4">
        <f>IF(Reponses!J75="","",VLOOKUP(Reponses!J75,Likert_Map,1,FALSE))</f>
        <v>0</v>
      </c>
      <c r="K73" s="4">
        <f>IF(Reponses!K75="","",VLOOKUP(Reponses!K75,Likert_Map,1,FALSE))</f>
        <v>0</v>
      </c>
      <c r="L73" s="4">
        <f>IF(Reponses!L75="","",VLOOKUP(Reponses!L75,Likert_Map,1,FALSE))</f>
        <v>0</v>
      </c>
      <c r="M73" s="4">
        <f>IF(Reponses!M75="","",VLOOKUP(Reponses!M75,Likert_Map,1,FALSE))</f>
        <v>0</v>
      </c>
      <c r="N73" s="4">
        <f>IF(Reponses!N75="","",VLOOKUP(Reponses!N75,Likert_Map,1,FALSE))</f>
        <v>0</v>
      </c>
      <c r="O73" s="4">
        <f>IF(Reponses!O75="","",VLOOKUP(Reponses!O75,Likert_Map,1,FALSE))</f>
        <v>0</v>
      </c>
      <c r="P73" s="4">
        <f>IF(Reponses!P75="","",VLOOKUP(Reponses!P75,Likert_Map,1,FALSE))</f>
        <v>0</v>
      </c>
      <c r="Q73" s="4">
        <f>IF(Reponses!Q75="","",VLOOKUP(Reponses!Q75,Likert_Map,1,FALSE))</f>
        <v>0</v>
      </c>
      <c r="R73" s="4">
        <f>IF(Reponses!R75="","",VLOOKUP(Reponses!R75,Likert_Map,1,FALSE))</f>
        <v>0</v>
      </c>
    </row>
    <row r="74" spans="1:18">
      <c r="A74" s="4">
        <f>Reponses!A76</f>
        <v>0</v>
      </c>
      <c r="B74" s="4">
        <f>Reponses!B76</f>
        <v>0</v>
      </c>
      <c r="C74" s="4">
        <f>Reponses!C76</f>
        <v>0</v>
      </c>
      <c r="D74" s="4">
        <f>Reponses!D76</f>
        <v>0</v>
      </c>
      <c r="E74" s="4">
        <f>Reponses!E76</f>
        <v>0</v>
      </c>
      <c r="F74" s="4">
        <f>Reponses!F76</f>
        <v>0</v>
      </c>
      <c r="G74" s="4">
        <f>IF(Reponses!G76="","",VLOOKUP(Reponses!G76,Likert_Map,1,FALSE))</f>
        <v>0</v>
      </c>
      <c r="H74" s="4">
        <f>IF(Reponses!H76="","",VLOOKUP(Reponses!H76,Likert_Map,1,FALSE))</f>
        <v>0</v>
      </c>
      <c r="I74" s="4">
        <f>IF(Reponses!I76="","",VLOOKUP(Reponses!I76,Likert_Map,1,FALSE))</f>
        <v>0</v>
      </c>
      <c r="J74" s="4">
        <f>IF(Reponses!J76="","",VLOOKUP(Reponses!J76,Likert_Map,1,FALSE))</f>
        <v>0</v>
      </c>
      <c r="K74" s="4">
        <f>IF(Reponses!K76="","",VLOOKUP(Reponses!K76,Likert_Map,1,FALSE))</f>
        <v>0</v>
      </c>
      <c r="L74" s="4">
        <f>IF(Reponses!L76="","",VLOOKUP(Reponses!L76,Likert_Map,1,FALSE))</f>
        <v>0</v>
      </c>
      <c r="M74" s="4">
        <f>IF(Reponses!M76="","",VLOOKUP(Reponses!M76,Likert_Map,1,FALSE))</f>
        <v>0</v>
      </c>
      <c r="N74" s="4">
        <f>IF(Reponses!N76="","",VLOOKUP(Reponses!N76,Likert_Map,1,FALSE))</f>
        <v>0</v>
      </c>
      <c r="O74" s="4">
        <f>IF(Reponses!O76="","",VLOOKUP(Reponses!O76,Likert_Map,1,FALSE))</f>
        <v>0</v>
      </c>
      <c r="P74" s="4">
        <f>IF(Reponses!P76="","",VLOOKUP(Reponses!P76,Likert_Map,1,FALSE))</f>
        <v>0</v>
      </c>
      <c r="Q74" s="4">
        <f>IF(Reponses!Q76="","",VLOOKUP(Reponses!Q76,Likert_Map,1,FALSE))</f>
        <v>0</v>
      </c>
      <c r="R74" s="4">
        <f>IF(Reponses!R76="","",VLOOKUP(Reponses!R76,Likert_Map,1,FALSE))</f>
        <v>0</v>
      </c>
    </row>
    <row r="75" spans="1:18">
      <c r="A75" s="4">
        <f>Reponses!A77</f>
        <v>0</v>
      </c>
      <c r="B75" s="4">
        <f>Reponses!B77</f>
        <v>0</v>
      </c>
      <c r="C75" s="4">
        <f>Reponses!C77</f>
        <v>0</v>
      </c>
      <c r="D75" s="4">
        <f>Reponses!D77</f>
        <v>0</v>
      </c>
      <c r="E75" s="4">
        <f>Reponses!E77</f>
        <v>0</v>
      </c>
      <c r="F75" s="4">
        <f>Reponses!F77</f>
        <v>0</v>
      </c>
      <c r="G75" s="4">
        <f>IF(Reponses!G77="","",VLOOKUP(Reponses!G77,Likert_Map,1,FALSE))</f>
        <v>0</v>
      </c>
      <c r="H75" s="4">
        <f>IF(Reponses!H77="","",VLOOKUP(Reponses!H77,Likert_Map,1,FALSE))</f>
        <v>0</v>
      </c>
      <c r="I75" s="4">
        <f>IF(Reponses!I77="","",VLOOKUP(Reponses!I77,Likert_Map,1,FALSE))</f>
        <v>0</v>
      </c>
      <c r="J75" s="4">
        <f>IF(Reponses!J77="","",VLOOKUP(Reponses!J77,Likert_Map,1,FALSE))</f>
        <v>0</v>
      </c>
      <c r="K75" s="4">
        <f>IF(Reponses!K77="","",VLOOKUP(Reponses!K77,Likert_Map,1,FALSE))</f>
        <v>0</v>
      </c>
      <c r="L75" s="4">
        <f>IF(Reponses!L77="","",VLOOKUP(Reponses!L77,Likert_Map,1,FALSE))</f>
        <v>0</v>
      </c>
      <c r="M75" s="4">
        <f>IF(Reponses!M77="","",VLOOKUP(Reponses!M77,Likert_Map,1,FALSE))</f>
        <v>0</v>
      </c>
      <c r="N75" s="4">
        <f>IF(Reponses!N77="","",VLOOKUP(Reponses!N77,Likert_Map,1,FALSE))</f>
        <v>0</v>
      </c>
      <c r="O75" s="4">
        <f>IF(Reponses!O77="","",VLOOKUP(Reponses!O77,Likert_Map,1,FALSE))</f>
        <v>0</v>
      </c>
      <c r="P75" s="4">
        <f>IF(Reponses!P77="","",VLOOKUP(Reponses!P77,Likert_Map,1,FALSE))</f>
        <v>0</v>
      </c>
      <c r="Q75" s="4">
        <f>IF(Reponses!Q77="","",VLOOKUP(Reponses!Q77,Likert_Map,1,FALSE))</f>
        <v>0</v>
      </c>
      <c r="R75" s="4">
        <f>IF(Reponses!R77="","",VLOOKUP(Reponses!R77,Likert_Map,1,FALSE))</f>
        <v>0</v>
      </c>
    </row>
    <row r="76" spans="1:18">
      <c r="A76" s="4">
        <f>Reponses!A78</f>
        <v>0</v>
      </c>
      <c r="B76" s="4">
        <f>Reponses!B78</f>
        <v>0</v>
      </c>
      <c r="C76" s="4">
        <f>Reponses!C78</f>
        <v>0</v>
      </c>
      <c r="D76" s="4">
        <f>Reponses!D78</f>
        <v>0</v>
      </c>
      <c r="E76" s="4">
        <f>Reponses!E78</f>
        <v>0</v>
      </c>
      <c r="F76" s="4">
        <f>Reponses!F78</f>
        <v>0</v>
      </c>
      <c r="G76" s="4">
        <f>IF(Reponses!G78="","",VLOOKUP(Reponses!G78,Likert_Map,1,FALSE))</f>
        <v>0</v>
      </c>
      <c r="H76" s="4">
        <f>IF(Reponses!H78="","",VLOOKUP(Reponses!H78,Likert_Map,1,FALSE))</f>
        <v>0</v>
      </c>
      <c r="I76" s="4">
        <f>IF(Reponses!I78="","",VLOOKUP(Reponses!I78,Likert_Map,1,FALSE))</f>
        <v>0</v>
      </c>
      <c r="J76" s="4">
        <f>IF(Reponses!J78="","",VLOOKUP(Reponses!J78,Likert_Map,1,FALSE))</f>
        <v>0</v>
      </c>
      <c r="K76" s="4">
        <f>IF(Reponses!K78="","",VLOOKUP(Reponses!K78,Likert_Map,1,FALSE))</f>
        <v>0</v>
      </c>
      <c r="L76" s="4">
        <f>IF(Reponses!L78="","",VLOOKUP(Reponses!L78,Likert_Map,1,FALSE))</f>
        <v>0</v>
      </c>
      <c r="M76" s="4">
        <f>IF(Reponses!M78="","",VLOOKUP(Reponses!M78,Likert_Map,1,FALSE))</f>
        <v>0</v>
      </c>
      <c r="N76" s="4">
        <f>IF(Reponses!N78="","",VLOOKUP(Reponses!N78,Likert_Map,1,FALSE))</f>
        <v>0</v>
      </c>
      <c r="O76" s="4">
        <f>IF(Reponses!O78="","",VLOOKUP(Reponses!O78,Likert_Map,1,FALSE))</f>
        <v>0</v>
      </c>
      <c r="P76" s="4">
        <f>IF(Reponses!P78="","",VLOOKUP(Reponses!P78,Likert_Map,1,FALSE))</f>
        <v>0</v>
      </c>
      <c r="Q76" s="4">
        <f>IF(Reponses!Q78="","",VLOOKUP(Reponses!Q78,Likert_Map,1,FALSE))</f>
        <v>0</v>
      </c>
      <c r="R76" s="4">
        <f>IF(Reponses!R78="","",VLOOKUP(Reponses!R78,Likert_Map,1,FALSE))</f>
        <v>0</v>
      </c>
    </row>
    <row r="77" spans="1:18">
      <c r="A77" s="4">
        <f>Reponses!A79</f>
        <v>0</v>
      </c>
      <c r="B77" s="4">
        <f>Reponses!B79</f>
        <v>0</v>
      </c>
      <c r="C77" s="4">
        <f>Reponses!C79</f>
        <v>0</v>
      </c>
      <c r="D77" s="4">
        <f>Reponses!D79</f>
        <v>0</v>
      </c>
      <c r="E77" s="4">
        <f>Reponses!E79</f>
        <v>0</v>
      </c>
      <c r="F77" s="4">
        <f>Reponses!F79</f>
        <v>0</v>
      </c>
      <c r="G77" s="4">
        <f>IF(Reponses!G79="","",VLOOKUP(Reponses!G79,Likert_Map,1,FALSE))</f>
        <v>0</v>
      </c>
      <c r="H77" s="4">
        <f>IF(Reponses!H79="","",VLOOKUP(Reponses!H79,Likert_Map,1,FALSE))</f>
        <v>0</v>
      </c>
      <c r="I77" s="4">
        <f>IF(Reponses!I79="","",VLOOKUP(Reponses!I79,Likert_Map,1,FALSE))</f>
        <v>0</v>
      </c>
      <c r="J77" s="4">
        <f>IF(Reponses!J79="","",VLOOKUP(Reponses!J79,Likert_Map,1,FALSE))</f>
        <v>0</v>
      </c>
      <c r="K77" s="4">
        <f>IF(Reponses!K79="","",VLOOKUP(Reponses!K79,Likert_Map,1,FALSE))</f>
        <v>0</v>
      </c>
      <c r="L77" s="4">
        <f>IF(Reponses!L79="","",VLOOKUP(Reponses!L79,Likert_Map,1,FALSE))</f>
        <v>0</v>
      </c>
      <c r="M77" s="4">
        <f>IF(Reponses!M79="","",VLOOKUP(Reponses!M79,Likert_Map,1,FALSE))</f>
        <v>0</v>
      </c>
      <c r="N77" s="4">
        <f>IF(Reponses!N79="","",VLOOKUP(Reponses!N79,Likert_Map,1,FALSE))</f>
        <v>0</v>
      </c>
      <c r="O77" s="4">
        <f>IF(Reponses!O79="","",VLOOKUP(Reponses!O79,Likert_Map,1,FALSE))</f>
        <v>0</v>
      </c>
      <c r="P77" s="4">
        <f>IF(Reponses!P79="","",VLOOKUP(Reponses!P79,Likert_Map,1,FALSE))</f>
        <v>0</v>
      </c>
      <c r="Q77" s="4">
        <f>IF(Reponses!Q79="","",VLOOKUP(Reponses!Q79,Likert_Map,1,FALSE))</f>
        <v>0</v>
      </c>
      <c r="R77" s="4">
        <f>IF(Reponses!R79="","",VLOOKUP(Reponses!R79,Likert_Map,1,FALSE))</f>
        <v>0</v>
      </c>
    </row>
    <row r="78" spans="1:18">
      <c r="A78" s="4">
        <f>Reponses!A80</f>
        <v>0</v>
      </c>
      <c r="B78" s="4">
        <f>Reponses!B80</f>
        <v>0</v>
      </c>
      <c r="C78" s="4">
        <f>Reponses!C80</f>
        <v>0</v>
      </c>
      <c r="D78" s="4">
        <f>Reponses!D80</f>
        <v>0</v>
      </c>
      <c r="E78" s="4">
        <f>Reponses!E80</f>
        <v>0</v>
      </c>
      <c r="F78" s="4">
        <f>Reponses!F80</f>
        <v>0</v>
      </c>
      <c r="G78" s="4">
        <f>IF(Reponses!G80="","",VLOOKUP(Reponses!G80,Likert_Map,1,FALSE))</f>
        <v>0</v>
      </c>
      <c r="H78" s="4">
        <f>IF(Reponses!H80="","",VLOOKUP(Reponses!H80,Likert_Map,1,FALSE))</f>
        <v>0</v>
      </c>
      <c r="I78" s="4">
        <f>IF(Reponses!I80="","",VLOOKUP(Reponses!I80,Likert_Map,1,FALSE))</f>
        <v>0</v>
      </c>
      <c r="J78" s="4">
        <f>IF(Reponses!J80="","",VLOOKUP(Reponses!J80,Likert_Map,1,FALSE))</f>
        <v>0</v>
      </c>
      <c r="K78" s="4">
        <f>IF(Reponses!K80="","",VLOOKUP(Reponses!K80,Likert_Map,1,FALSE))</f>
        <v>0</v>
      </c>
      <c r="L78" s="4">
        <f>IF(Reponses!L80="","",VLOOKUP(Reponses!L80,Likert_Map,1,FALSE))</f>
        <v>0</v>
      </c>
      <c r="M78" s="4">
        <f>IF(Reponses!M80="","",VLOOKUP(Reponses!M80,Likert_Map,1,FALSE))</f>
        <v>0</v>
      </c>
      <c r="N78" s="4">
        <f>IF(Reponses!N80="","",VLOOKUP(Reponses!N80,Likert_Map,1,FALSE))</f>
        <v>0</v>
      </c>
      <c r="O78" s="4">
        <f>IF(Reponses!O80="","",VLOOKUP(Reponses!O80,Likert_Map,1,FALSE))</f>
        <v>0</v>
      </c>
      <c r="P78" s="4">
        <f>IF(Reponses!P80="","",VLOOKUP(Reponses!P80,Likert_Map,1,FALSE))</f>
        <v>0</v>
      </c>
      <c r="Q78" s="4">
        <f>IF(Reponses!Q80="","",VLOOKUP(Reponses!Q80,Likert_Map,1,FALSE))</f>
        <v>0</v>
      </c>
      <c r="R78" s="4">
        <f>IF(Reponses!R80="","",VLOOKUP(Reponses!R80,Likert_Map,1,FALSE))</f>
        <v>0</v>
      </c>
    </row>
    <row r="79" spans="1:18">
      <c r="A79" s="4">
        <f>Reponses!A81</f>
        <v>0</v>
      </c>
      <c r="B79" s="4">
        <f>Reponses!B81</f>
        <v>0</v>
      </c>
      <c r="C79" s="4">
        <f>Reponses!C81</f>
        <v>0</v>
      </c>
      <c r="D79" s="4">
        <f>Reponses!D81</f>
        <v>0</v>
      </c>
      <c r="E79" s="4">
        <f>Reponses!E81</f>
        <v>0</v>
      </c>
      <c r="F79" s="4">
        <f>Reponses!F81</f>
        <v>0</v>
      </c>
      <c r="G79" s="4">
        <f>IF(Reponses!G81="","",VLOOKUP(Reponses!G81,Likert_Map,1,FALSE))</f>
        <v>0</v>
      </c>
      <c r="H79" s="4">
        <f>IF(Reponses!H81="","",VLOOKUP(Reponses!H81,Likert_Map,1,FALSE))</f>
        <v>0</v>
      </c>
      <c r="I79" s="4">
        <f>IF(Reponses!I81="","",VLOOKUP(Reponses!I81,Likert_Map,1,FALSE))</f>
        <v>0</v>
      </c>
      <c r="J79" s="4">
        <f>IF(Reponses!J81="","",VLOOKUP(Reponses!J81,Likert_Map,1,FALSE))</f>
        <v>0</v>
      </c>
      <c r="K79" s="4">
        <f>IF(Reponses!K81="","",VLOOKUP(Reponses!K81,Likert_Map,1,FALSE))</f>
        <v>0</v>
      </c>
      <c r="L79" s="4">
        <f>IF(Reponses!L81="","",VLOOKUP(Reponses!L81,Likert_Map,1,FALSE))</f>
        <v>0</v>
      </c>
      <c r="M79" s="4">
        <f>IF(Reponses!M81="","",VLOOKUP(Reponses!M81,Likert_Map,1,FALSE))</f>
        <v>0</v>
      </c>
      <c r="N79" s="4">
        <f>IF(Reponses!N81="","",VLOOKUP(Reponses!N81,Likert_Map,1,FALSE))</f>
        <v>0</v>
      </c>
      <c r="O79" s="4">
        <f>IF(Reponses!O81="","",VLOOKUP(Reponses!O81,Likert_Map,1,FALSE))</f>
        <v>0</v>
      </c>
      <c r="P79" s="4">
        <f>IF(Reponses!P81="","",VLOOKUP(Reponses!P81,Likert_Map,1,FALSE))</f>
        <v>0</v>
      </c>
      <c r="Q79" s="4">
        <f>IF(Reponses!Q81="","",VLOOKUP(Reponses!Q81,Likert_Map,1,FALSE))</f>
        <v>0</v>
      </c>
      <c r="R79" s="4">
        <f>IF(Reponses!R81="","",VLOOKUP(Reponses!R81,Likert_Map,1,FALSE))</f>
        <v>0</v>
      </c>
    </row>
    <row r="80" spans="1:18">
      <c r="A80" s="4">
        <f>Reponses!A82</f>
        <v>0</v>
      </c>
      <c r="B80" s="4">
        <f>Reponses!B82</f>
        <v>0</v>
      </c>
      <c r="C80" s="4">
        <f>Reponses!C82</f>
        <v>0</v>
      </c>
      <c r="D80" s="4">
        <f>Reponses!D82</f>
        <v>0</v>
      </c>
      <c r="E80" s="4">
        <f>Reponses!E82</f>
        <v>0</v>
      </c>
      <c r="F80" s="4">
        <f>Reponses!F82</f>
        <v>0</v>
      </c>
      <c r="G80" s="4">
        <f>IF(Reponses!G82="","",VLOOKUP(Reponses!G82,Likert_Map,1,FALSE))</f>
        <v>0</v>
      </c>
      <c r="H80" s="4">
        <f>IF(Reponses!H82="","",VLOOKUP(Reponses!H82,Likert_Map,1,FALSE))</f>
        <v>0</v>
      </c>
      <c r="I80" s="4">
        <f>IF(Reponses!I82="","",VLOOKUP(Reponses!I82,Likert_Map,1,FALSE))</f>
        <v>0</v>
      </c>
      <c r="J80" s="4">
        <f>IF(Reponses!J82="","",VLOOKUP(Reponses!J82,Likert_Map,1,FALSE))</f>
        <v>0</v>
      </c>
      <c r="K80" s="4">
        <f>IF(Reponses!K82="","",VLOOKUP(Reponses!K82,Likert_Map,1,FALSE))</f>
        <v>0</v>
      </c>
      <c r="L80" s="4">
        <f>IF(Reponses!L82="","",VLOOKUP(Reponses!L82,Likert_Map,1,FALSE))</f>
        <v>0</v>
      </c>
      <c r="M80" s="4">
        <f>IF(Reponses!M82="","",VLOOKUP(Reponses!M82,Likert_Map,1,FALSE))</f>
        <v>0</v>
      </c>
      <c r="N80" s="4">
        <f>IF(Reponses!N82="","",VLOOKUP(Reponses!N82,Likert_Map,1,FALSE))</f>
        <v>0</v>
      </c>
      <c r="O80" s="4">
        <f>IF(Reponses!O82="","",VLOOKUP(Reponses!O82,Likert_Map,1,FALSE))</f>
        <v>0</v>
      </c>
      <c r="P80" s="4">
        <f>IF(Reponses!P82="","",VLOOKUP(Reponses!P82,Likert_Map,1,FALSE))</f>
        <v>0</v>
      </c>
      <c r="Q80" s="4">
        <f>IF(Reponses!Q82="","",VLOOKUP(Reponses!Q82,Likert_Map,1,FALSE))</f>
        <v>0</v>
      </c>
      <c r="R80" s="4">
        <f>IF(Reponses!R82="","",VLOOKUP(Reponses!R82,Likert_Map,1,FALSE))</f>
        <v>0</v>
      </c>
    </row>
    <row r="81" spans="1:18">
      <c r="A81" s="4">
        <f>Reponses!A83</f>
        <v>0</v>
      </c>
      <c r="B81" s="4">
        <f>Reponses!B83</f>
        <v>0</v>
      </c>
      <c r="C81" s="4">
        <f>Reponses!C83</f>
        <v>0</v>
      </c>
      <c r="D81" s="4">
        <f>Reponses!D83</f>
        <v>0</v>
      </c>
      <c r="E81" s="4">
        <f>Reponses!E83</f>
        <v>0</v>
      </c>
      <c r="F81" s="4">
        <f>Reponses!F83</f>
        <v>0</v>
      </c>
      <c r="G81" s="4">
        <f>IF(Reponses!G83="","",VLOOKUP(Reponses!G83,Likert_Map,1,FALSE))</f>
        <v>0</v>
      </c>
      <c r="H81" s="4">
        <f>IF(Reponses!H83="","",VLOOKUP(Reponses!H83,Likert_Map,1,FALSE))</f>
        <v>0</v>
      </c>
      <c r="I81" s="4">
        <f>IF(Reponses!I83="","",VLOOKUP(Reponses!I83,Likert_Map,1,FALSE))</f>
        <v>0</v>
      </c>
      <c r="J81" s="4">
        <f>IF(Reponses!J83="","",VLOOKUP(Reponses!J83,Likert_Map,1,FALSE))</f>
        <v>0</v>
      </c>
      <c r="K81" s="4">
        <f>IF(Reponses!K83="","",VLOOKUP(Reponses!K83,Likert_Map,1,FALSE))</f>
        <v>0</v>
      </c>
      <c r="L81" s="4">
        <f>IF(Reponses!L83="","",VLOOKUP(Reponses!L83,Likert_Map,1,FALSE))</f>
        <v>0</v>
      </c>
      <c r="M81" s="4">
        <f>IF(Reponses!M83="","",VLOOKUP(Reponses!M83,Likert_Map,1,FALSE))</f>
        <v>0</v>
      </c>
      <c r="N81" s="4">
        <f>IF(Reponses!N83="","",VLOOKUP(Reponses!N83,Likert_Map,1,FALSE))</f>
        <v>0</v>
      </c>
      <c r="O81" s="4">
        <f>IF(Reponses!O83="","",VLOOKUP(Reponses!O83,Likert_Map,1,FALSE))</f>
        <v>0</v>
      </c>
      <c r="P81" s="4">
        <f>IF(Reponses!P83="","",VLOOKUP(Reponses!P83,Likert_Map,1,FALSE))</f>
        <v>0</v>
      </c>
      <c r="Q81" s="4">
        <f>IF(Reponses!Q83="","",VLOOKUP(Reponses!Q83,Likert_Map,1,FALSE))</f>
        <v>0</v>
      </c>
      <c r="R81" s="4">
        <f>IF(Reponses!R83="","",VLOOKUP(Reponses!R83,Likert_Map,1,FALSE))</f>
        <v>0</v>
      </c>
    </row>
    <row r="82" spans="1:18">
      <c r="A82" s="4">
        <f>Reponses!A84</f>
        <v>0</v>
      </c>
      <c r="B82" s="4">
        <f>Reponses!B84</f>
        <v>0</v>
      </c>
      <c r="C82" s="4">
        <f>Reponses!C84</f>
        <v>0</v>
      </c>
      <c r="D82" s="4">
        <f>Reponses!D84</f>
        <v>0</v>
      </c>
      <c r="E82" s="4">
        <f>Reponses!E84</f>
        <v>0</v>
      </c>
      <c r="F82" s="4">
        <f>Reponses!F84</f>
        <v>0</v>
      </c>
      <c r="G82" s="4">
        <f>IF(Reponses!G84="","",VLOOKUP(Reponses!G84,Likert_Map,1,FALSE))</f>
        <v>0</v>
      </c>
      <c r="H82" s="4">
        <f>IF(Reponses!H84="","",VLOOKUP(Reponses!H84,Likert_Map,1,FALSE))</f>
        <v>0</v>
      </c>
      <c r="I82" s="4">
        <f>IF(Reponses!I84="","",VLOOKUP(Reponses!I84,Likert_Map,1,FALSE))</f>
        <v>0</v>
      </c>
      <c r="J82" s="4">
        <f>IF(Reponses!J84="","",VLOOKUP(Reponses!J84,Likert_Map,1,FALSE))</f>
        <v>0</v>
      </c>
      <c r="K82" s="4">
        <f>IF(Reponses!K84="","",VLOOKUP(Reponses!K84,Likert_Map,1,FALSE))</f>
        <v>0</v>
      </c>
      <c r="L82" s="4">
        <f>IF(Reponses!L84="","",VLOOKUP(Reponses!L84,Likert_Map,1,FALSE))</f>
        <v>0</v>
      </c>
      <c r="M82" s="4">
        <f>IF(Reponses!M84="","",VLOOKUP(Reponses!M84,Likert_Map,1,FALSE))</f>
        <v>0</v>
      </c>
      <c r="N82" s="4">
        <f>IF(Reponses!N84="","",VLOOKUP(Reponses!N84,Likert_Map,1,FALSE))</f>
        <v>0</v>
      </c>
      <c r="O82" s="4">
        <f>IF(Reponses!O84="","",VLOOKUP(Reponses!O84,Likert_Map,1,FALSE))</f>
        <v>0</v>
      </c>
      <c r="P82" s="4">
        <f>IF(Reponses!P84="","",VLOOKUP(Reponses!P84,Likert_Map,1,FALSE))</f>
        <v>0</v>
      </c>
      <c r="Q82" s="4">
        <f>IF(Reponses!Q84="","",VLOOKUP(Reponses!Q84,Likert_Map,1,FALSE))</f>
        <v>0</v>
      </c>
      <c r="R82" s="4">
        <f>IF(Reponses!R84="","",VLOOKUP(Reponses!R84,Likert_Map,1,FALSE))</f>
        <v>0</v>
      </c>
    </row>
    <row r="83" spans="1:18">
      <c r="A83" s="4">
        <f>Reponses!A85</f>
        <v>0</v>
      </c>
      <c r="B83" s="4">
        <f>Reponses!B85</f>
        <v>0</v>
      </c>
      <c r="C83" s="4">
        <f>Reponses!C85</f>
        <v>0</v>
      </c>
      <c r="D83" s="4">
        <f>Reponses!D85</f>
        <v>0</v>
      </c>
      <c r="E83" s="4">
        <f>Reponses!E85</f>
        <v>0</v>
      </c>
      <c r="F83" s="4">
        <f>Reponses!F85</f>
        <v>0</v>
      </c>
      <c r="G83" s="4">
        <f>IF(Reponses!G85="","",VLOOKUP(Reponses!G85,Likert_Map,1,FALSE))</f>
        <v>0</v>
      </c>
      <c r="H83" s="4">
        <f>IF(Reponses!H85="","",VLOOKUP(Reponses!H85,Likert_Map,1,FALSE))</f>
        <v>0</v>
      </c>
      <c r="I83" s="4">
        <f>IF(Reponses!I85="","",VLOOKUP(Reponses!I85,Likert_Map,1,FALSE))</f>
        <v>0</v>
      </c>
      <c r="J83" s="4">
        <f>IF(Reponses!J85="","",VLOOKUP(Reponses!J85,Likert_Map,1,FALSE))</f>
        <v>0</v>
      </c>
      <c r="K83" s="4">
        <f>IF(Reponses!K85="","",VLOOKUP(Reponses!K85,Likert_Map,1,FALSE))</f>
        <v>0</v>
      </c>
      <c r="L83" s="4">
        <f>IF(Reponses!L85="","",VLOOKUP(Reponses!L85,Likert_Map,1,FALSE))</f>
        <v>0</v>
      </c>
      <c r="M83" s="4">
        <f>IF(Reponses!M85="","",VLOOKUP(Reponses!M85,Likert_Map,1,FALSE))</f>
        <v>0</v>
      </c>
      <c r="N83" s="4">
        <f>IF(Reponses!N85="","",VLOOKUP(Reponses!N85,Likert_Map,1,FALSE))</f>
        <v>0</v>
      </c>
      <c r="O83" s="4">
        <f>IF(Reponses!O85="","",VLOOKUP(Reponses!O85,Likert_Map,1,FALSE))</f>
        <v>0</v>
      </c>
      <c r="P83" s="4">
        <f>IF(Reponses!P85="","",VLOOKUP(Reponses!P85,Likert_Map,1,FALSE))</f>
        <v>0</v>
      </c>
      <c r="Q83" s="4">
        <f>IF(Reponses!Q85="","",VLOOKUP(Reponses!Q85,Likert_Map,1,FALSE))</f>
        <v>0</v>
      </c>
      <c r="R83" s="4">
        <f>IF(Reponses!R85="","",VLOOKUP(Reponses!R85,Likert_Map,1,FALSE))</f>
        <v>0</v>
      </c>
    </row>
    <row r="84" spans="1:18">
      <c r="A84" s="4">
        <f>Reponses!A86</f>
        <v>0</v>
      </c>
      <c r="B84" s="4">
        <f>Reponses!B86</f>
        <v>0</v>
      </c>
      <c r="C84" s="4">
        <f>Reponses!C86</f>
        <v>0</v>
      </c>
      <c r="D84" s="4">
        <f>Reponses!D86</f>
        <v>0</v>
      </c>
      <c r="E84" s="4">
        <f>Reponses!E86</f>
        <v>0</v>
      </c>
      <c r="F84" s="4">
        <f>Reponses!F86</f>
        <v>0</v>
      </c>
      <c r="G84" s="4">
        <f>IF(Reponses!G86="","",VLOOKUP(Reponses!G86,Likert_Map,1,FALSE))</f>
        <v>0</v>
      </c>
      <c r="H84" s="4">
        <f>IF(Reponses!H86="","",VLOOKUP(Reponses!H86,Likert_Map,1,FALSE))</f>
        <v>0</v>
      </c>
      <c r="I84" s="4">
        <f>IF(Reponses!I86="","",VLOOKUP(Reponses!I86,Likert_Map,1,FALSE))</f>
        <v>0</v>
      </c>
      <c r="J84" s="4">
        <f>IF(Reponses!J86="","",VLOOKUP(Reponses!J86,Likert_Map,1,FALSE))</f>
        <v>0</v>
      </c>
      <c r="K84" s="4">
        <f>IF(Reponses!K86="","",VLOOKUP(Reponses!K86,Likert_Map,1,FALSE))</f>
        <v>0</v>
      </c>
      <c r="L84" s="4">
        <f>IF(Reponses!L86="","",VLOOKUP(Reponses!L86,Likert_Map,1,FALSE))</f>
        <v>0</v>
      </c>
      <c r="M84" s="4">
        <f>IF(Reponses!M86="","",VLOOKUP(Reponses!M86,Likert_Map,1,FALSE))</f>
        <v>0</v>
      </c>
      <c r="N84" s="4">
        <f>IF(Reponses!N86="","",VLOOKUP(Reponses!N86,Likert_Map,1,FALSE))</f>
        <v>0</v>
      </c>
      <c r="O84" s="4">
        <f>IF(Reponses!O86="","",VLOOKUP(Reponses!O86,Likert_Map,1,FALSE))</f>
        <v>0</v>
      </c>
      <c r="P84" s="4">
        <f>IF(Reponses!P86="","",VLOOKUP(Reponses!P86,Likert_Map,1,FALSE))</f>
        <v>0</v>
      </c>
      <c r="Q84" s="4">
        <f>IF(Reponses!Q86="","",VLOOKUP(Reponses!Q86,Likert_Map,1,FALSE))</f>
        <v>0</v>
      </c>
      <c r="R84" s="4">
        <f>IF(Reponses!R86="","",VLOOKUP(Reponses!R86,Likert_Map,1,FALSE))</f>
        <v>0</v>
      </c>
    </row>
    <row r="85" spans="1:18">
      <c r="A85" s="4">
        <f>Reponses!A87</f>
        <v>0</v>
      </c>
      <c r="B85" s="4">
        <f>Reponses!B87</f>
        <v>0</v>
      </c>
      <c r="C85" s="4">
        <f>Reponses!C87</f>
        <v>0</v>
      </c>
      <c r="D85" s="4">
        <f>Reponses!D87</f>
        <v>0</v>
      </c>
      <c r="E85" s="4">
        <f>Reponses!E87</f>
        <v>0</v>
      </c>
      <c r="F85" s="4">
        <f>Reponses!F87</f>
        <v>0</v>
      </c>
      <c r="G85" s="4">
        <f>IF(Reponses!G87="","",VLOOKUP(Reponses!G87,Likert_Map,1,FALSE))</f>
        <v>0</v>
      </c>
      <c r="H85" s="4">
        <f>IF(Reponses!H87="","",VLOOKUP(Reponses!H87,Likert_Map,1,FALSE))</f>
        <v>0</v>
      </c>
      <c r="I85" s="4">
        <f>IF(Reponses!I87="","",VLOOKUP(Reponses!I87,Likert_Map,1,FALSE))</f>
        <v>0</v>
      </c>
      <c r="J85" s="4">
        <f>IF(Reponses!J87="","",VLOOKUP(Reponses!J87,Likert_Map,1,FALSE))</f>
        <v>0</v>
      </c>
      <c r="K85" s="4">
        <f>IF(Reponses!K87="","",VLOOKUP(Reponses!K87,Likert_Map,1,FALSE))</f>
        <v>0</v>
      </c>
      <c r="L85" s="4">
        <f>IF(Reponses!L87="","",VLOOKUP(Reponses!L87,Likert_Map,1,FALSE))</f>
        <v>0</v>
      </c>
      <c r="M85" s="4">
        <f>IF(Reponses!M87="","",VLOOKUP(Reponses!M87,Likert_Map,1,FALSE))</f>
        <v>0</v>
      </c>
      <c r="N85" s="4">
        <f>IF(Reponses!N87="","",VLOOKUP(Reponses!N87,Likert_Map,1,FALSE))</f>
        <v>0</v>
      </c>
      <c r="O85" s="4">
        <f>IF(Reponses!O87="","",VLOOKUP(Reponses!O87,Likert_Map,1,FALSE))</f>
        <v>0</v>
      </c>
      <c r="P85" s="4">
        <f>IF(Reponses!P87="","",VLOOKUP(Reponses!P87,Likert_Map,1,FALSE))</f>
        <v>0</v>
      </c>
      <c r="Q85" s="4">
        <f>IF(Reponses!Q87="","",VLOOKUP(Reponses!Q87,Likert_Map,1,FALSE))</f>
        <v>0</v>
      </c>
      <c r="R85" s="4">
        <f>IF(Reponses!R87="","",VLOOKUP(Reponses!R87,Likert_Map,1,FALSE))</f>
        <v>0</v>
      </c>
    </row>
    <row r="86" spans="1:18">
      <c r="A86" s="4">
        <f>Reponses!A88</f>
        <v>0</v>
      </c>
      <c r="B86" s="4">
        <f>Reponses!B88</f>
        <v>0</v>
      </c>
      <c r="C86" s="4">
        <f>Reponses!C88</f>
        <v>0</v>
      </c>
      <c r="D86" s="4">
        <f>Reponses!D88</f>
        <v>0</v>
      </c>
      <c r="E86" s="4">
        <f>Reponses!E88</f>
        <v>0</v>
      </c>
      <c r="F86" s="4">
        <f>Reponses!F88</f>
        <v>0</v>
      </c>
      <c r="G86" s="4">
        <f>IF(Reponses!G88="","",VLOOKUP(Reponses!G88,Likert_Map,1,FALSE))</f>
        <v>0</v>
      </c>
      <c r="H86" s="4">
        <f>IF(Reponses!H88="","",VLOOKUP(Reponses!H88,Likert_Map,1,FALSE))</f>
        <v>0</v>
      </c>
      <c r="I86" s="4">
        <f>IF(Reponses!I88="","",VLOOKUP(Reponses!I88,Likert_Map,1,FALSE))</f>
        <v>0</v>
      </c>
      <c r="J86" s="4">
        <f>IF(Reponses!J88="","",VLOOKUP(Reponses!J88,Likert_Map,1,FALSE))</f>
        <v>0</v>
      </c>
      <c r="K86" s="4">
        <f>IF(Reponses!K88="","",VLOOKUP(Reponses!K88,Likert_Map,1,FALSE))</f>
        <v>0</v>
      </c>
      <c r="L86" s="4">
        <f>IF(Reponses!L88="","",VLOOKUP(Reponses!L88,Likert_Map,1,FALSE))</f>
        <v>0</v>
      </c>
      <c r="M86" s="4">
        <f>IF(Reponses!M88="","",VLOOKUP(Reponses!M88,Likert_Map,1,FALSE))</f>
        <v>0</v>
      </c>
      <c r="N86" s="4">
        <f>IF(Reponses!N88="","",VLOOKUP(Reponses!N88,Likert_Map,1,FALSE))</f>
        <v>0</v>
      </c>
      <c r="O86" s="4">
        <f>IF(Reponses!O88="","",VLOOKUP(Reponses!O88,Likert_Map,1,FALSE))</f>
        <v>0</v>
      </c>
      <c r="P86" s="4">
        <f>IF(Reponses!P88="","",VLOOKUP(Reponses!P88,Likert_Map,1,FALSE))</f>
        <v>0</v>
      </c>
      <c r="Q86" s="4">
        <f>IF(Reponses!Q88="","",VLOOKUP(Reponses!Q88,Likert_Map,1,FALSE))</f>
        <v>0</v>
      </c>
      <c r="R86" s="4">
        <f>IF(Reponses!R88="","",VLOOKUP(Reponses!R88,Likert_Map,1,FALSE))</f>
        <v>0</v>
      </c>
    </row>
    <row r="87" spans="1:18">
      <c r="A87" s="4">
        <f>Reponses!A89</f>
        <v>0</v>
      </c>
      <c r="B87" s="4">
        <f>Reponses!B89</f>
        <v>0</v>
      </c>
      <c r="C87" s="4">
        <f>Reponses!C89</f>
        <v>0</v>
      </c>
      <c r="D87" s="4">
        <f>Reponses!D89</f>
        <v>0</v>
      </c>
      <c r="E87" s="4">
        <f>Reponses!E89</f>
        <v>0</v>
      </c>
      <c r="F87" s="4">
        <f>Reponses!F89</f>
        <v>0</v>
      </c>
      <c r="G87" s="4">
        <f>IF(Reponses!G89="","",VLOOKUP(Reponses!G89,Likert_Map,1,FALSE))</f>
        <v>0</v>
      </c>
      <c r="H87" s="4">
        <f>IF(Reponses!H89="","",VLOOKUP(Reponses!H89,Likert_Map,1,FALSE))</f>
        <v>0</v>
      </c>
      <c r="I87" s="4">
        <f>IF(Reponses!I89="","",VLOOKUP(Reponses!I89,Likert_Map,1,FALSE))</f>
        <v>0</v>
      </c>
      <c r="J87" s="4">
        <f>IF(Reponses!J89="","",VLOOKUP(Reponses!J89,Likert_Map,1,FALSE))</f>
        <v>0</v>
      </c>
      <c r="K87" s="4">
        <f>IF(Reponses!K89="","",VLOOKUP(Reponses!K89,Likert_Map,1,FALSE))</f>
        <v>0</v>
      </c>
      <c r="L87" s="4">
        <f>IF(Reponses!L89="","",VLOOKUP(Reponses!L89,Likert_Map,1,FALSE))</f>
        <v>0</v>
      </c>
      <c r="M87" s="4">
        <f>IF(Reponses!M89="","",VLOOKUP(Reponses!M89,Likert_Map,1,FALSE))</f>
        <v>0</v>
      </c>
      <c r="N87" s="4">
        <f>IF(Reponses!N89="","",VLOOKUP(Reponses!N89,Likert_Map,1,FALSE))</f>
        <v>0</v>
      </c>
      <c r="O87" s="4">
        <f>IF(Reponses!O89="","",VLOOKUP(Reponses!O89,Likert_Map,1,FALSE))</f>
        <v>0</v>
      </c>
      <c r="P87" s="4">
        <f>IF(Reponses!P89="","",VLOOKUP(Reponses!P89,Likert_Map,1,FALSE))</f>
        <v>0</v>
      </c>
      <c r="Q87" s="4">
        <f>IF(Reponses!Q89="","",VLOOKUP(Reponses!Q89,Likert_Map,1,FALSE))</f>
        <v>0</v>
      </c>
      <c r="R87" s="4">
        <f>IF(Reponses!R89="","",VLOOKUP(Reponses!R89,Likert_Map,1,FALSE))</f>
        <v>0</v>
      </c>
    </row>
    <row r="88" spans="1:18">
      <c r="A88" s="4">
        <f>Reponses!A90</f>
        <v>0</v>
      </c>
      <c r="B88" s="4">
        <f>Reponses!B90</f>
        <v>0</v>
      </c>
      <c r="C88" s="4">
        <f>Reponses!C90</f>
        <v>0</v>
      </c>
      <c r="D88" s="4">
        <f>Reponses!D90</f>
        <v>0</v>
      </c>
      <c r="E88" s="4">
        <f>Reponses!E90</f>
        <v>0</v>
      </c>
      <c r="F88" s="4">
        <f>Reponses!F90</f>
        <v>0</v>
      </c>
      <c r="G88" s="4">
        <f>IF(Reponses!G90="","",VLOOKUP(Reponses!G90,Likert_Map,1,FALSE))</f>
        <v>0</v>
      </c>
      <c r="H88" s="4">
        <f>IF(Reponses!H90="","",VLOOKUP(Reponses!H90,Likert_Map,1,FALSE))</f>
        <v>0</v>
      </c>
      <c r="I88" s="4">
        <f>IF(Reponses!I90="","",VLOOKUP(Reponses!I90,Likert_Map,1,FALSE))</f>
        <v>0</v>
      </c>
      <c r="J88" s="4">
        <f>IF(Reponses!J90="","",VLOOKUP(Reponses!J90,Likert_Map,1,FALSE))</f>
        <v>0</v>
      </c>
      <c r="K88" s="4">
        <f>IF(Reponses!K90="","",VLOOKUP(Reponses!K90,Likert_Map,1,FALSE))</f>
        <v>0</v>
      </c>
      <c r="L88" s="4">
        <f>IF(Reponses!L90="","",VLOOKUP(Reponses!L90,Likert_Map,1,FALSE))</f>
        <v>0</v>
      </c>
      <c r="M88" s="4">
        <f>IF(Reponses!M90="","",VLOOKUP(Reponses!M90,Likert_Map,1,FALSE))</f>
        <v>0</v>
      </c>
      <c r="N88" s="4">
        <f>IF(Reponses!N90="","",VLOOKUP(Reponses!N90,Likert_Map,1,FALSE))</f>
        <v>0</v>
      </c>
      <c r="O88" s="4">
        <f>IF(Reponses!O90="","",VLOOKUP(Reponses!O90,Likert_Map,1,FALSE))</f>
        <v>0</v>
      </c>
      <c r="P88" s="4">
        <f>IF(Reponses!P90="","",VLOOKUP(Reponses!P90,Likert_Map,1,FALSE))</f>
        <v>0</v>
      </c>
      <c r="Q88" s="4">
        <f>IF(Reponses!Q90="","",VLOOKUP(Reponses!Q90,Likert_Map,1,FALSE))</f>
        <v>0</v>
      </c>
      <c r="R88" s="4">
        <f>IF(Reponses!R90="","",VLOOKUP(Reponses!R90,Likert_Map,1,FALSE))</f>
        <v>0</v>
      </c>
    </row>
    <row r="89" spans="1:18">
      <c r="A89" s="4">
        <f>Reponses!A91</f>
        <v>0</v>
      </c>
      <c r="B89" s="4">
        <f>Reponses!B91</f>
        <v>0</v>
      </c>
      <c r="C89" s="4">
        <f>Reponses!C91</f>
        <v>0</v>
      </c>
      <c r="D89" s="4">
        <f>Reponses!D91</f>
        <v>0</v>
      </c>
      <c r="E89" s="4">
        <f>Reponses!E91</f>
        <v>0</v>
      </c>
      <c r="F89" s="4">
        <f>Reponses!F91</f>
        <v>0</v>
      </c>
      <c r="G89" s="4">
        <f>IF(Reponses!G91="","",VLOOKUP(Reponses!G91,Likert_Map,1,FALSE))</f>
        <v>0</v>
      </c>
      <c r="H89" s="4">
        <f>IF(Reponses!H91="","",VLOOKUP(Reponses!H91,Likert_Map,1,FALSE))</f>
        <v>0</v>
      </c>
      <c r="I89" s="4">
        <f>IF(Reponses!I91="","",VLOOKUP(Reponses!I91,Likert_Map,1,FALSE))</f>
        <v>0</v>
      </c>
      <c r="J89" s="4">
        <f>IF(Reponses!J91="","",VLOOKUP(Reponses!J91,Likert_Map,1,FALSE))</f>
        <v>0</v>
      </c>
      <c r="K89" s="4">
        <f>IF(Reponses!K91="","",VLOOKUP(Reponses!K91,Likert_Map,1,FALSE))</f>
        <v>0</v>
      </c>
      <c r="L89" s="4">
        <f>IF(Reponses!L91="","",VLOOKUP(Reponses!L91,Likert_Map,1,FALSE))</f>
        <v>0</v>
      </c>
      <c r="M89" s="4">
        <f>IF(Reponses!M91="","",VLOOKUP(Reponses!M91,Likert_Map,1,FALSE))</f>
        <v>0</v>
      </c>
      <c r="N89" s="4">
        <f>IF(Reponses!N91="","",VLOOKUP(Reponses!N91,Likert_Map,1,FALSE))</f>
        <v>0</v>
      </c>
      <c r="O89" s="4">
        <f>IF(Reponses!O91="","",VLOOKUP(Reponses!O91,Likert_Map,1,FALSE))</f>
        <v>0</v>
      </c>
      <c r="P89" s="4">
        <f>IF(Reponses!P91="","",VLOOKUP(Reponses!P91,Likert_Map,1,FALSE))</f>
        <v>0</v>
      </c>
      <c r="Q89" s="4">
        <f>IF(Reponses!Q91="","",VLOOKUP(Reponses!Q91,Likert_Map,1,FALSE))</f>
        <v>0</v>
      </c>
      <c r="R89" s="4">
        <f>IF(Reponses!R91="","",VLOOKUP(Reponses!R91,Likert_Map,1,FALSE))</f>
        <v>0</v>
      </c>
    </row>
    <row r="90" spans="1:18">
      <c r="A90" s="4">
        <f>Reponses!A92</f>
        <v>0</v>
      </c>
      <c r="B90" s="4">
        <f>Reponses!B92</f>
        <v>0</v>
      </c>
      <c r="C90" s="4">
        <f>Reponses!C92</f>
        <v>0</v>
      </c>
      <c r="D90" s="4">
        <f>Reponses!D92</f>
        <v>0</v>
      </c>
      <c r="E90" s="4">
        <f>Reponses!E92</f>
        <v>0</v>
      </c>
      <c r="F90" s="4">
        <f>Reponses!F92</f>
        <v>0</v>
      </c>
      <c r="G90" s="4">
        <f>IF(Reponses!G92="","",VLOOKUP(Reponses!G92,Likert_Map,1,FALSE))</f>
        <v>0</v>
      </c>
      <c r="H90" s="4">
        <f>IF(Reponses!H92="","",VLOOKUP(Reponses!H92,Likert_Map,1,FALSE))</f>
        <v>0</v>
      </c>
      <c r="I90" s="4">
        <f>IF(Reponses!I92="","",VLOOKUP(Reponses!I92,Likert_Map,1,FALSE))</f>
        <v>0</v>
      </c>
      <c r="J90" s="4">
        <f>IF(Reponses!J92="","",VLOOKUP(Reponses!J92,Likert_Map,1,FALSE))</f>
        <v>0</v>
      </c>
      <c r="K90" s="4">
        <f>IF(Reponses!K92="","",VLOOKUP(Reponses!K92,Likert_Map,1,FALSE))</f>
        <v>0</v>
      </c>
      <c r="L90" s="4">
        <f>IF(Reponses!L92="","",VLOOKUP(Reponses!L92,Likert_Map,1,FALSE))</f>
        <v>0</v>
      </c>
      <c r="M90" s="4">
        <f>IF(Reponses!M92="","",VLOOKUP(Reponses!M92,Likert_Map,1,FALSE))</f>
        <v>0</v>
      </c>
      <c r="N90" s="4">
        <f>IF(Reponses!N92="","",VLOOKUP(Reponses!N92,Likert_Map,1,FALSE))</f>
        <v>0</v>
      </c>
      <c r="O90" s="4">
        <f>IF(Reponses!O92="","",VLOOKUP(Reponses!O92,Likert_Map,1,FALSE))</f>
        <v>0</v>
      </c>
      <c r="P90" s="4">
        <f>IF(Reponses!P92="","",VLOOKUP(Reponses!P92,Likert_Map,1,FALSE))</f>
        <v>0</v>
      </c>
      <c r="Q90" s="4">
        <f>IF(Reponses!Q92="","",VLOOKUP(Reponses!Q92,Likert_Map,1,FALSE))</f>
        <v>0</v>
      </c>
      <c r="R90" s="4">
        <f>IF(Reponses!R92="","",VLOOKUP(Reponses!R92,Likert_Map,1,FALSE))</f>
        <v>0</v>
      </c>
    </row>
    <row r="91" spans="1:18">
      <c r="A91" s="4">
        <f>Reponses!A93</f>
        <v>0</v>
      </c>
      <c r="B91" s="4">
        <f>Reponses!B93</f>
        <v>0</v>
      </c>
      <c r="C91" s="4">
        <f>Reponses!C93</f>
        <v>0</v>
      </c>
      <c r="D91" s="4">
        <f>Reponses!D93</f>
        <v>0</v>
      </c>
      <c r="E91" s="4">
        <f>Reponses!E93</f>
        <v>0</v>
      </c>
      <c r="F91" s="4">
        <f>Reponses!F93</f>
        <v>0</v>
      </c>
      <c r="G91" s="4">
        <f>IF(Reponses!G93="","",VLOOKUP(Reponses!G93,Likert_Map,1,FALSE))</f>
        <v>0</v>
      </c>
      <c r="H91" s="4">
        <f>IF(Reponses!H93="","",VLOOKUP(Reponses!H93,Likert_Map,1,FALSE))</f>
        <v>0</v>
      </c>
      <c r="I91" s="4">
        <f>IF(Reponses!I93="","",VLOOKUP(Reponses!I93,Likert_Map,1,FALSE))</f>
        <v>0</v>
      </c>
      <c r="J91" s="4">
        <f>IF(Reponses!J93="","",VLOOKUP(Reponses!J93,Likert_Map,1,FALSE))</f>
        <v>0</v>
      </c>
      <c r="K91" s="4">
        <f>IF(Reponses!K93="","",VLOOKUP(Reponses!K93,Likert_Map,1,FALSE))</f>
        <v>0</v>
      </c>
      <c r="L91" s="4">
        <f>IF(Reponses!L93="","",VLOOKUP(Reponses!L93,Likert_Map,1,FALSE))</f>
        <v>0</v>
      </c>
      <c r="M91" s="4">
        <f>IF(Reponses!M93="","",VLOOKUP(Reponses!M93,Likert_Map,1,FALSE))</f>
        <v>0</v>
      </c>
      <c r="N91" s="4">
        <f>IF(Reponses!N93="","",VLOOKUP(Reponses!N93,Likert_Map,1,FALSE))</f>
        <v>0</v>
      </c>
      <c r="O91" s="4">
        <f>IF(Reponses!O93="","",VLOOKUP(Reponses!O93,Likert_Map,1,FALSE))</f>
        <v>0</v>
      </c>
      <c r="P91" s="4">
        <f>IF(Reponses!P93="","",VLOOKUP(Reponses!P93,Likert_Map,1,FALSE))</f>
        <v>0</v>
      </c>
      <c r="Q91" s="4">
        <f>IF(Reponses!Q93="","",VLOOKUP(Reponses!Q93,Likert_Map,1,FALSE))</f>
        <v>0</v>
      </c>
      <c r="R91" s="4">
        <f>IF(Reponses!R93="","",VLOOKUP(Reponses!R93,Likert_Map,1,FALSE))</f>
        <v>0</v>
      </c>
    </row>
    <row r="92" spans="1:18">
      <c r="A92" s="4">
        <f>Reponses!A94</f>
        <v>0</v>
      </c>
      <c r="B92" s="4">
        <f>Reponses!B94</f>
        <v>0</v>
      </c>
      <c r="C92" s="4">
        <f>Reponses!C94</f>
        <v>0</v>
      </c>
      <c r="D92" s="4">
        <f>Reponses!D94</f>
        <v>0</v>
      </c>
      <c r="E92" s="4">
        <f>Reponses!E94</f>
        <v>0</v>
      </c>
      <c r="F92" s="4">
        <f>Reponses!F94</f>
        <v>0</v>
      </c>
      <c r="G92" s="4">
        <f>IF(Reponses!G94="","",VLOOKUP(Reponses!G94,Likert_Map,1,FALSE))</f>
        <v>0</v>
      </c>
      <c r="H92" s="4">
        <f>IF(Reponses!H94="","",VLOOKUP(Reponses!H94,Likert_Map,1,FALSE))</f>
        <v>0</v>
      </c>
      <c r="I92" s="4">
        <f>IF(Reponses!I94="","",VLOOKUP(Reponses!I94,Likert_Map,1,FALSE))</f>
        <v>0</v>
      </c>
      <c r="J92" s="4">
        <f>IF(Reponses!J94="","",VLOOKUP(Reponses!J94,Likert_Map,1,FALSE))</f>
        <v>0</v>
      </c>
      <c r="K92" s="4">
        <f>IF(Reponses!K94="","",VLOOKUP(Reponses!K94,Likert_Map,1,FALSE))</f>
        <v>0</v>
      </c>
      <c r="L92" s="4">
        <f>IF(Reponses!L94="","",VLOOKUP(Reponses!L94,Likert_Map,1,FALSE))</f>
        <v>0</v>
      </c>
      <c r="M92" s="4">
        <f>IF(Reponses!M94="","",VLOOKUP(Reponses!M94,Likert_Map,1,FALSE))</f>
        <v>0</v>
      </c>
      <c r="N92" s="4">
        <f>IF(Reponses!N94="","",VLOOKUP(Reponses!N94,Likert_Map,1,FALSE))</f>
        <v>0</v>
      </c>
      <c r="O92" s="4">
        <f>IF(Reponses!O94="","",VLOOKUP(Reponses!O94,Likert_Map,1,FALSE))</f>
        <v>0</v>
      </c>
      <c r="P92" s="4">
        <f>IF(Reponses!P94="","",VLOOKUP(Reponses!P94,Likert_Map,1,FALSE))</f>
        <v>0</v>
      </c>
      <c r="Q92" s="4">
        <f>IF(Reponses!Q94="","",VLOOKUP(Reponses!Q94,Likert_Map,1,FALSE))</f>
        <v>0</v>
      </c>
      <c r="R92" s="4">
        <f>IF(Reponses!R94="","",VLOOKUP(Reponses!R94,Likert_Map,1,FALSE))</f>
        <v>0</v>
      </c>
    </row>
    <row r="93" spans="1:18">
      <c r="A93" s="4">
        <f>Reponses!A95</f>
        <v>0</v>
      </c>
      <c r="B93" s="4">
        <f>Reponses!B95</f>
        <v>0</v>
      </c>
      <c r="C93" s="4">
        <f>Reponses!C95</f>
        <v>0</v>
      </c>
      <c r="D93" s="4">
        <f>Reponses!D95</f>
        <v>0</v>
      </c>
      <c r="E93" s="4">
        <f>Reponses!E95</f>
        <v>0</v>
      </c>
      <c r="F93" s="4">
        <f>Reponses!F95</f>
        <v>0</v>
      </c>
      <c r="G93" s="4">
        <f>IF(Reponses!G95="","",VLOOKUP(Reponses!G95,Likert_Map,1,FALSE))</f>
        <v>0</v>
      </c>
      <c r="H93" s="4">
        <f>IF(Reponses!H95="","",VLOOKUP(Reponses!H95,Likert_Map,1,FALSE))</f>
        <v>0</v>
      </c>
      <c r="I93" s="4">
        <f>IF(Reponses!I95="","",VLOOKUP(Reponses!I95,Likert_Map,1,FALSE))</f>
        <v>0</v>
      </c>
      <c r="J93" s="4">
        <f>IF(Reponses!J95="","",VLOOKUP(Reponses!J95,Likert_Map,1,FALSE))</f>
        <v>0</v>
      </c>
      <c r="K93" s="4">
        <f>IF(Reponses!K95="","",VLOOKUP(Reponses!K95,Likert_Map,1,FALSE))</f>
        <v>0</v>
      </c>
      <c r="L93" s="4">
        <f>IF(Reponses!L95="","",VLOOKUP(Reponses!L95,Likert_Map,1,FALSE))</f>
        <v>0</v>
      </c>
      <c r="M93" s="4">
        <f>IF(Reponses!M95="","",VLOOKUP(Reponses!M95,Likert_Map,1,FALSE))</f>
        <v>0</v>
      </c>
      <c r="N93" s="4">
        <f>IF(Reponses!N95="","",VLOOKUP(Reponses!N95,Likert_Map,1,FALSE))</f>
        <v>0</v>
      </c>
      <c r="O93" s="4">
        <f>IF(Reponses!O95="","",VLOOKUP(Reponses!O95,Likert_Map,1,FALSE))</f>
        <v>0</v>
      </c>
      <c r="P93" s="4">
        <f>IF(Reponses!P95="","",VLOOKUP(Reponses!P95,Likert_Map,1,FALSE))</f>
        <v>0</v>
      </c>
      <c r="Q93" s="4">
        <f>IF(Reponses!Q95="","",VLOOKUP(Reponses!Q95,Likert_Map,1,FALSE))</f>
        <v>0</v>
      </c>
      <c r="R93" s="4">
        <f>IF(Reponses!R95="","",VLOOKUP(Reponses!R95,Likert_Map,1,FALSE))</f>
        <v>0</v>
      </c>
    </row>
    <row r="94" spans="1:18">
      <c r="A94" s="4">
        <f>Reponses!A96</f>
        <v>0</v>
      </c>
      <c r="B94" s="4">
        <f>Reponses!B96</f>
        <v>0</v>
      </c>
      <c r="C94" s="4">
        <f>Reponses!C96</f>
        <v>0</v>
      </c>
      <c r="D94" s="4">
        <f>Reponses!D96</f>
        <v>0</v>
      </c>
      <c r="E94" s="4">
        <f>Reponses!E96</f>
        <v>0</v>
      </c>
      <c r="F94" s="4">
        <f>Reponses!F96</f>
        <v>0</v>
      </c>
      <c r="G94" s="4">
        <f>IF(Reponses!G96="","",VLOOKUP(Reponses!G96,Likert_Map,1,FALSE))</f>
        <v>0</v>
      </c>
      <c r="H94" s="4">
        <f>IF(Reponses!H96="","",VLOOKUP(Reponses!H96,Likert_Map,1,FALSE))</f>
        <v>0</v>
      </c>
      <c r="I94" s="4">
        <f>IF(Reponses!I96="","",VLOOKUP(Reponses!I96,Likert_Map,1,FALSE))</f>
        <v>0</v>
      </c>
      <c r="J94" s="4">
        <f>IF(Reponses!J96="","",VLOOKUP(Reponses!J96,Likert_Map,1,FALSE))</f>
        <v>0</v>
      </c>
      <c r="K94" s="4">
        <f>IF(Reponses!K96="","",VLOOKUP(Reponses!K96,Likert_Map,1,FALSE))</f>
        <v>0</v>
      </c>
      <c r="L94" s="4">
        <f>IF(Reponses!L96="","",VLOOKUP(Reponses!L96,Likert_Map,1,FALSE))</f>
        <v>0</v>
      </c>
      <c r="M94" s="4">
        <f>IF(Reponses!M96="","",VLOOKUP(Reponses!M96,Likert_Map,1,FALSE))</f>
        <v>0</v>
      </c>
      <c r="N94" s="4">
        <f>IF(Reponses!N96="","",VLOOKUP(Reponses!N96,Likert_Map,1,FALSE))</f>
        <v>0</v>
      </c>
      <c r="O94" s="4">
        <f>IF(Reponses!O96="","",VLOOKUP(Reponses!O96,Likert_Map,1,FALSE))</f>
        <v>0</v>
      </c>
      <c r="P94" s="4">
        <f>IF(Reponses!P96="","",VLOOKUP(Reponses!P96,Likert_Map,1,FALSE))</f>
        <v>0</v>
      </c>
      <c r="Q94" s="4">
        <f>IF(Reponses!Q96="","",VLOOKUP(Reponses!Q96,Likert_Map,1,FALSE))</f>
        <v>0</v>
      </c>
      <c r="R94" s="4">
        <f>IF(Reponses!R96="","",VLOOKUP(Reponses!R96,Likert_Map,1,FALSE))</f>
        <v>0</v>
      </c>
    </row>
    <row r="95" spans="1:18">
      <c r="A95" s="4">
        <f>Reponses!A97</f>
        <v>0</v>
      </c>
      <c r="B95" s="4">
        <f>Reponses!B97</f>
        <v>0</v>
      </c>
      <c r="C95" s="4">
        <f>Reponses!C97</f>
        <v>0</v>
      </c>
      <c r="D95" s="4">
        <f>Reponses!D97</f>
        <v>0</v>
      </c>
      <c r="E95" s="4">
        <f>Reponses!E97</f>
        <v>0</v>
      </c>
      <c r="F95" s="4">
        <f>Reponses!F97</f>
        <v>0</v>
      </c>
      <c r="G95" s="4">
        <f>IF(Reponses!G97="","",VLOOKUP(Reponses!G97,Likert_Map,1,FALSE))</f>
        <v>0</v>
      </c>
      <c r="H95" s="4">
        <f>IF(Reponses!H97="","",VLOOKUP(Reponses!H97,Likert_Map,1,FALSE))</f>
        <v>0</v>
      </c>
      <c r="I95" s="4">
        <f>IF(Reponses!I97="","",VLOOKUP(Reponses!I97,Likert_Map,1,FALSE))</f>
        <v>0</v>
      </c>
      <c r="J95" s="4">
        <f>IF(Reponses!J97="","",VLOOKUP(Reponses!J97,Likert_Map,1,FALSE))</f>
        <v>0</v>
      </c>
      <c r="K95" s="4">
        <f>IF(Reponses!K97="","",VLOOKUP(Reponses!K97,Likert_Map,1,FALSE))</f>
        <v>0</v>
      </c>
      <c r="L95" s="4">
        <f>IF(Reponses!L97="","",VLOOKUP(Reponses!L97,Likert_Map,1,FALSE))</f>
        <v>0</v>
      </c>
      <c r="M95" s="4">
        <f>IF(Reponses!M97="","",VLOOKUP(Reponses!M97,Likert_Map,1,FALSE))</f>
        <v>0</v>
      </c>
      <c r="N95" s="4">
        <f>IF(Reponses!N97="","",VLOOKUP(Reponses!N97,Likert_Map,1,FALSE))</f>
        <v>0</v>
      </c>
      <c r="O95" s="4">
        <f>IF(Reponses!O97="","",VLOOKUP(Reponses!O97,Likert_Map,1,FALSE))</f>
        <v>0</v>
      </c>
      <c r="P95" s="4">
        <f>IF(Reponses!P97="","",VLOOKUP(Reponses!P97,Likert_Map,1,FALSE))</f>
        <v>0</v>
      </c>
      <c r="Q95" s="4">
        <f>IF(Reponses!Q97="","",VLOOKUP(Reponses!Q97,Likert_Map,1,FALSE))</f>
        <v>0</v>
      </c>
      <c r="R95" s="4">
        <f>IF(Reponses!R97="","",VLOOKUP(Reponses!R97,Likert_Map,1,FALSE))</f>
        <v>0</v>
      </c>
    </row>
    <row r="96" spans="1:18">
      <c r="A96" s="4">
        <f>Reponses!A98</f>
        <v>0</v>
      </c>
      <c r="B96" s="4">
        <f>Reponses!B98</f>
        <v>0</v>
      </c>
      <c r="C96" s="4">
        <f>Reponses!C98</f>
        <v>0</v>
      </c>
      <c r="D96" s="4">
        <f>Reponses!D98</f>
        <v>0</v>
      </c>
      <c r="E96" s="4">
        <f>Reponses!E98</f>
        <v>0</v>
      </c>
      <c r="F96" s="4">
        <f>Reponses!F98</f>
        <v>0</v>
      </c>
      <c r="G96" s="4">
        <f>IF(Reponses!G98="","",VLOOKUP(Reponses!G98,Likert_Map,1,FALSE))</f>
        <v>0</v>
      </c>
      <c r="H96" s="4">
        <f>IF(Reponses!H98="","",VLOOKUP(Reponses!H98,Likert_Map,1,FALSE))</f>
        <v>0</v>
      </c>
      <c r="I96" s="4">
        <f>IF(Reponses!I98="","",VLOOKUP(Reponses!I98,Likert_Map,1,FALSE))</f>
        <v>0</v>
      </c>
      <c r="J96" s="4">
        <f>IF(Reponses!J98="","",VLOOKUP(Reponses!J98,Likert_Map,1,FALSE))</f>
        <v>0</v>
      </c>
      <c r="K96" s="4">
        <f>IF(Reponses!K98="","",VLOOKUP(Reponses!K98,Likert_Map,1,FALSE))</f>
        <v>0</v>
      </c>
      <c r="L96" s="4">
        <f>IF(Reponses!L98="","",VLOOKUP(Reponses!L98,Likert_Map,1,FALSE))</f>
        <v>0</v>
      </c>
      <c r="M96" s="4">
        <f>IF(Reponses!M98="","",VLOOKUP(Reponses!M98,Likert_Map,1,FALSE))</f>
        <v>0</v>
      </c>
      <c r="N96" s="4">
        <f>IF(Reponses!N98="","",VLOOKUP(Reponses!N98,Likert_Map,1,FALSE))</f>
        <v>0</v>
      </c>
      <c r="O96" s="4">
        <f>IF(Reponses!O98="","",VLOOKUP(Reponses!O98,Likert_Map,1,FALSE))</f>
        <v>0</v>
      </c>
      <c r="P96" s="4">
        <f>IF(Reponses!P98="","",VLOOKUP(Reponses!P98,Likert_Map,1,FALSE))</f>
        <v>0</v>
      </c>
      <c r="Q96" s="4">
        <f>IF(Reponses!Q98="","",VLOOKUP(Reponses!Q98,Likert_Map,1,FALSE))</f>
        <v>0</v>
      </c>
      <c r="R96" s="4">
        <f>IF(Reponses!R98="","",VLOOKUP(Reponses!R98,Likert_Map,1,FALSE))</f>
        <v>0</v>
      </c>
    </row>
    <row r="97" spans="1:18">
      <c r="A97" s="4">
        <f>Reponses!A99</f>
        <v>0</v>
      </c>
      <c r="B97" s="4">
        <f>Reponses!B99</f>
        <v>0</v>
      </c>
      <c r="C97" s="4">
        <f>Reponses!C99</f>
        <v>0</v>
      </c>
      <c r="D97" s="4">
        <f>Reponses!D99</f>
        <v>0</v>
      </c>
      <c r="E97" s="4">
        <f>Reponses!E99</f>
        <v>0</v>
      </c>
      <c r="F97" s="4">
        <f>Reponses!F99</f>
        <v>0</v>
      </c>
      <c r="G97" s="4">
        <f>IF(Reponses!G99="","",VLOOKUP(Reponses!G99,Likert_Map,1,FALSE))</f>
        <v>0</v>
      </c>
      <c r="H97" s="4">
        <f>IF(Reponses!H99="","",VLOOKUP(Reponses!H99,Likert_Map,1,FALSE))</f>
        <v>0</v>
      </c>
      <c r="I97" s="4">
        <f>IF(Reponses!I99="","",VLOOKUP(Reponses!I99,Likert_Map,1,FALSE))</f>
        <v>0</v>
      </c>
      <c r="J97" s="4">
        <f>IF(Reponses!J99="","",VLOOKUP(Reponses!J99,Likert_Map,1,FALSE))</f>
        <v>0</v>
      </c>
      <c r="K97" s="4">
        <f>IF(Reponses!K99="","",VLOOKUP(Reponses!K99,Likert_Map,1,FALSE))</f>
        <v>0</v>
      </c>
      <c r="L97" s="4">
        <f>IF(Reponses!L99="","",VLOOKUP(Reponses!L99,Likert_Map,1,FALSE))</f>
        <v>0</v>
      </c>
      <c r="M97" s="4">
        <f>IF(Reponses!M99="","",VLOOKUP(Reponses!M99,Likert_Map,1,FALSE))</f>
        <v>0</v>
      </c>
      <c r="N97" s="4">
        <f>IF(Reponses!N99="","",VLOOKUP(Reponses!N99,Likert_Map,1,FALSE))</f>
        <v>0</v>
      </c>
      <c r="O97" s="4">
        <f>IF(Reponses!O99="","",VLOOKUP(Reponses!O99,Likert_Map,1,FALSE))</f>
        <v>0</v>
      </c>
      <c r="P97" s="4">
        <f>IF(Reponses!P99="","",VLOOKUP(Reponses!P99,Likert_Map,1,FALSE))</f>
        <v>0</v>
      </c>
      <c r="Q97" s="4">
        <f>IF(Reponses!Q99="","",VLOOKUP(Reponses!Q99,Likert_Map,1,FALSE))</f>
        <v>0</v>
      </c>
      <c r="R97" s="4">
        <f>IF(Reponses!R99="","",VLOOKUP(Reponses!R99,Likert_Map,1,FALSE))</f>
        <v>0</v>
      </c>
    </row>
    <row r="98" spans="1:18">
      <c r="A98" s="4">
        <f>Reponses!A100</f>
        <v>0</v>
      </c>
      <c r="B98" s="4">
        <f>Reponses!B100</f>
        <v>0</v>
      </c>
      <c r="C98" s="4">
        <f>Reponses!C100</f>
        <v>0</v>
      </c>
      <c r="D98" s="4">
        <f>Reponses!D100</f>
        <v>0</v>
      </c>
      <c r="E98" s="4">
        <f>Reponses!E100</f>
        <v>0</v>
      </c>
      <c r="F98" s="4">
        <f>Reponses!F100</f>
        <v>0</v>
      </c>
      <c r="G98" s="4">
        <f>IF(Reponses!G100="","",VLOOKUP(Reponses!G100,Likert_Map,1,FALSE))</f>
        <v>0</v>
      </c>
      <c r="H98" s="4">
        <f>IF(Reponses!H100="","",VLOOKUP(Reponses!H100,Likert_Map,1,FALSE))</f>
        <v>0</v>
      </c>
      <c r="I98" s="4">
        <f>IF(Reponses!I100="","",VLOOKUP(Reponses!I100,Likert_Map,1,FALSE))</f>
        <v>0</v>
      </c>
      <c r="J98" s="4">
        <f>IF(Reponses!J100="","",VLOOKUP(Reponses!J100,Likert_Map,1,FALSE))</f>
        <v>0</v>
      </c>
      <c r="K98" s="4">
        <f>IF(Reponses!K100="","",VLOOKUP(Reponses!K100,Likert_Map,1,FALSE))</f>
        <v>0</v>
      </c>
      <c r="L98" s="4">
        <f>IF(Reponses!L100="","",VLOOKUP(Reponses!L100,Likert_Map,1,FALSE))</f>
        <v>0</v>
      </c>
      <c r="M98" s="4">
        <f>IF(Reponses!M100="","",VLOOKUP(Reponses!M100,Likert_Map,1,FALSE))</f>
        <v>0</v>
      </c>
      <c r="N98" s="4">
        <f>IF(Reponses!N100="","",VLOOKUP(Reponses!N100,Likert_Map,1,FALSE))</f>
        <v>0</v>
      </c>
      <c r="O98" s="4">
        <f>IF(Reponses!O100="","",VLOOKUP(Reponses!O100,Likert_Map,1,FALSE))</f>
        <v>0</v>
      </c>
      <c r="P98" s="4">
        <f>IF(Reponses!P100="","",VLOOKUP(Reponses!P100,Likert_Map,1,FALSE))</f>
        <v>0</v>
      </c>
      <c r="Q98" s="4">
        <f>IF(Reponses!Q100="","",VLOOKUP(Reponses!Q100,Likert_Map,1,FALSE))</f>
        <v>0</v>
      </c>
      <c r="R98" s="4">
        <f>IF(Reponses!R100="","",VLOOKUP(Reponses!R100,Likert_Map,1,FALSE))</f>
        <v>0</v>
      </c>
    </row>
    <row r="99" spans="1:18">
      <c r="A99" s="4">
        <f>Reponses!A101</f>
        <v>0</v>
      </c>
      <c r="B99" s="4">
        <f>Reponses!B101</f>
        <v>0</v>
      </c>
      <c r="C99" s="4">
        <f>Reponses!C101</f>
        <v>0</v>
      </c>
      <c r="D99" s="4">
        <f>Reponses!D101</f>
        <v>0</v>
      </c>
      <c r="E99" s="4">
        <f>Reponses!E101</f>
        <v>0</v>
      </c>
      <c r="F99" s="4">
        <f>Reponses!F101</f>
        <v>0</v>
      </c>
      <c r="G99" s="4">
        <f>IF(Reponses!G101="","",VLOOKUP(Reponses!G101,Likert_Map,1,FALSE))</f>
        <v>0</v>
      </c>
      <c r="H99" s="4">
        <f>IF(Reponses!H101="","",VLOOKUP(Reponses!H101,Likert_Map,1,FALSE))</f>
        <v>0</v>
      </c>
      <c r="I99" s="4">
        <f>IF(Reponses!I101="","",VLOOKUP(Reponses!I101,Likert_Map,1,FALSE))</f>
        <v>0</v>
      </c>
      <c r="J99" s="4">
        <f>IF(Reponses!J101="","",VLOOKUP(Reponses!J101,Likert_Map,1,FALSE))</f>
        <v>0</v>
      </c>
      <c r="K99" s="4">
        <f>IF(Reponses!K101="","",VLOOKUP(Reponses!K101,Likert_Map,1,FALSE))</f>
        <v>0</v>
      </c>
      <c r="L99" s="4">
        <f>IF(Reponses!L101="","",VLOOKUP(Reponses!L101,Likert_Map,1,FALSE))</f>
        <v>0</v>
      </c>
      <c r="M99" s="4">
        <f>IF(Reponses!M101="","",VLOOKUP(Reponses!M101,Likert_Map,1,FALSE))</f>
        <v>0</v>
      </c>
      <c r="N99" s="4">
        <f>IF(Reponses!N101="","",VLOOKUP(Reponses!N101,Likert_Map,1,FALSE))</f>
        <v>0</v>
      </c>
      <c r="O99" s="4">
        <f>IF(Reponses!O101="","",VLOOKUP(Reponses!O101,Likert_Map,1,FALSE))</f>
        <v>0</v>
      </c>
      <c r="P99" s="4">
        <f>IF(Reponses!P101="","",VLOOKUP(Reponses!P101,Likert_Map,1,FALSE))</f>
        <v>0</v>
      </c>
      <c r="Q99" s="4">
        <f>IF(Reponses!Q101="","",VLOOKUP(Reponses!Q101,Likert_Map,1,FALSE))</f>
        <v>0</v>
      </c>
      <c r="R99" s="4">
        <f>IF(Reponses!R101="","",VLOOKUP(Reponses!R101,Likert_Map,1,FALSE))</f>
        <v>0</v>
      </c>
    </row>
    <row r="100" spans="1:18">
      <c r="A100" s="4">
        <f>Reponses!A102</f>
        <v>0</v>
      </c>
      <c r="B100" s="4">
        <f>Reponses!B102</f>
        <v>0</v>
      </c>
      <c r="C100" s="4">
        <f>Reponses!C102</f>
        <v>0</v>
      </c>
      <c r="D100" s="4">
        <f>Reponses!D102</f>
        <v>0</v>
      </c>
      <c r="E100" s="4">
        <f>Reponses!E102</f>
        <v>0</v>
      </c>
      <c r="F100" s="4">
        <f>Reponses!F102</f>
        <v>0</v>
      </c>
      <c r="G100" s="4">
        <f>IF(Reponses!G102="","",VLOOKUP(Reponses!G102,Likert_Map,1,FALSE))</f>
        <v>0</v>
      </c>
      <c r="H100" s="4">
        <f>IF(Reponses!H102="","",VLOOKUP(Reponses!H102,Likert_Map,1,FALSE))</f>
        <v>0</v>
      </c>
      <c r="I100" s="4">
        <f>IF(Reponses!I102="","",VLOOKUP(Reponses!I102,Likert_Map,1,FALSE))</f>
        <v>0</v>
      </c>
      <c r="J100" s="4">
        <f>IF(Reponses!J102="","",VLOOKUP(Reponses!J102,Likert_Map,1,FALSE))</f>
        <v>0</v>
      </c>
      <c r="K100" s="4">
        <f>IF(Reponses!K102="","",VLOOKUP(Reponses!K102,Likert_Map,1,FALSE))</f>
        <v>0</v>
      </c>
      <c r="L100" s="4">
        <f>IF(Reponses!L102="","",VLOOKUP(Reponses!L102,Likert_Map,1,FALSE))</f>
        <v>0</v>
      </c>
      <c r="M100" s="4">
        <f>IF(Reponses!M102="","",VLOOKUP(Reponses!M102,Likert_Map,1,FALSE))</f>
        <v>0</v>
      </c>
      <c r="N100" s="4">
        <f>IF(Reponses!N102="","",VLOOKUP(Reponses!N102,Likert_Map,1,FALSE))</f>
        <v>0</v>
      </c>
      <c r="O100" s="4">
        <f>IF(Reponses!O102="","",VLOOKUP(Reponses!O102,Likert_Map,1,FALSE))</f>
        <v>0</v>
      </c>
      <c r="P100" s="4">
        <f>IF(Reponses!P102="","",VLOOKUP(Reponses!P102,Likert_Map,1,FALSE))</f>
        <v>0</v>
      </c>
      <c r="Q100" s="4">
        <f>IF(Reponses!Q102="","",VLOOKUP(Reponses!Q102,Likert_Map,1,FALSE))</f>
        <v>0</v>
      </c>
      <c r="R100" s="4">
        <f>IF(Reponses!R102="","",VLOOKUP(Reponses!R102,Likert_Map,1,FALSE))</f>
        <v>0</v>
      </c>
    </row>
    <row r="101" spans="1:18">
      <c r="A101" s="4">
        <f>Reponses!A103</f>
        <v>0</v>
      </c>
      <c r="B101" s="4">
        <f>Reponses!B103</f>
        <v>0</v>
      </c>
      <c r="C101" s="4">
        <f>Reponses!C103</f>
        <v>0</v>
      </c>
      <c r="D101" s="4">
        <f>Reponses!D103</f>
        <v>0</v>
      </c>
      <c r="E101" s="4">
        <f>Reponses!E103</f>
        <v>0</v>
      </c>
      <c r="F101" s="4">
        <f>Reponses!F103</f>
        <v>0</v>
      </c>
      <c r="G101" s="4">
        <f>IF(Reponses!G103="","",VLOOKUP(Reponses!G103,Likert_Map,1,FALSE))</f>
        <v>0</v>
      </c>
      <c r="H101" s="4">
        <f>IF(Reponses!H103="","",VLOOKUP(Reponses!H103,Likert_Map,1,FALSE))</f>
        <v>0</v>
      </c>
      <c r="I101" s="4">
        <f>IF(Reponses!I103="","",VLOOKUP(Reponses!I103,Likert_Map,1,FALSE))</f>
        <v>0</v>
      </c>
      <c r="J101" s="4">
        <f>IF(Reponses!J103="","",VLOOKUP(Reponses!J103,Likert_Map,1,FALSE))</f>
        <v>0</v>
      </c>
      <c r="K101" s="4">
        <f>IF(Reponses!K103="","",VLOOKUP(Reponses!K103,Likert_Map,1,FALSE))</f>
        <v>0</v>
      </c>
      <c r="L101" s="4">
        <f>IF(Reponses!L103="","",VLOOKUP(Reponses!L103,Likert_Map,1,FALSE))</f>
        <v>0</v>
      </c>
      <c r="M101" s="4">
        <f>IF(Reponses!M103="","",VLOOKUP(Reponses!M103,Likert_Map,1,FALSE))</f>
        <v>0</v>
      </c>
      <c r="N101" s="4">
        <f>IF(Reponses!N103="","",VLOOKUP(Reponses!N103,Likert_Map,1,FALSE))</f>
        <v>0</v>
      </c>
      <c r="O101" s="4">
        <f>IF(Reponses!O103="","",VLOOKUP(Reponses!O103,Likert_Map,1,FALSE))</f>
        <v>0</v>
      </c>
      <c r="P101" s="4">
        <f>IF(Reponses!P103="","",VLOOKUP(Reponses!P103,Likert_Map,1,FALSE))</f>
        <v>0</v>
      </c>
      <c r="Q101" s="4">
        <f>IF(Reponses!Q103="","",VLOOKUP(Reponses!Q103,Likert_Map,1,FALSE))</f>
        <v>0</v>
      </c>
      <c r="R101" s="4">
        <f>IF(Reponses!R103="","",VLOOKUP(Reponses!R103,Likert_Map,1,FALSE))</f>
        <v>0</v>
      </c>
    </row>
    <row r="102" spans="1:18">
      <c r="A102" s="4">
        <f>Reponses!A104</f>
        <v>0</v>
      </c>
      <c r="B102" s="4">
        <f>Reponses!B104</f>
        <v>0</v>
      </c>
      <c r="C102" s="4">
        <f>Reponses!C104</f>
        <v>0</v>
      </c>
      <c r="D102" s="4">
        <f>Reponses!D104</f>
        <v>0</v>
      </c>
      <c r="E102" s="4">
        <f>Reponses!E104</f>
        <v>0</v>
      </c>
      <c r="F102" s="4">
        <f>Reponses!F104</f>
        <v>0</v>
      </c>
      <c r="G102" s="4">
        <f>IF(Reponses!G104="","",VLOOKUP(Reponses!G104,Likert_Map,1,FALSE))</f>
        <v>0</v>
      </c>
      <c r="H102" s="4">
        <f>IF(Reponses!H104="","",VLOOKUP(Reponses!H104,Likert_Map,1,FALSE))</f>
        <v>0</v>
      </c>
      <c r="I102" s="4">
        <f>IF(Reponses!I104="","",VLOOKUP(Reponses!I104,Likert_Map,1,FALSE))</f>
        <v>0</v>
      </c>
      <c r="J102" s="4">
        <f>IF(Reponses!J104="","",VLOOKUP(Reponses!J104,Likert_Map,1,FALSE))</f>
        <v>0</v>
      </c>
      <c r="K102" s="4">
        <f>IF(Reponses!K104="","",VLOOKUP(Reponses!K104,Likert_Map,1,FALSE))</f>
        <v>0</v>
      </c>
      <c r="L102" s="4">
        <f>IF(Reponses!L104="","",VLOOKUP(Reponses!L104,Likert_Map,1,FALSE))</f>
        <v>0</v>
      </c>
      <c r="M102" s="4">
        <f>IF(Reponses!M104="","",VLOOKUP(Reponses!M104,Likert_Map,1,FALSE))</f>
        <v>0</v>
      </c>
      <c r="N102" s="4">
        <f>IF(Reponses!N104="","",VLOOKUP(Reponses!N104,Likert_Map,1,FALSE))</f>
        <v>0</v>
      </c>
      <c r="O102" s="4">
        <f>IF(Reponses!O104="","",VLOOKUP(Reponses!O104,Likert_Map,1,FALSE))</f>
        <v>0</v>
      </c>
      <c r="P102" s="4">
        <f>IF(Reponses!P104="","",VLOOKUP(Reponses!P104,Likert_Map,1,FALSE))</f>
        <v>0</v>
      </c>
      <c r="Q102" s="4">
        <f>IF(Reponses!Q104="","",VLOOKUP(Reponses!Q104,Likert_Map,1,FALSE))</f>
        <v>0</v>
      </c>
      <c r="R102" s="4">
        <f>IF(Reponses!R104="","",VLOOKUP(Reponses!R104,Likert_Map,1,FALSE))</f>
        <v>0</v>
      </c>
    </row>
    <row r="103" spans="1:18">
      <c r="A103" s="4">
        <f>Reponses!A105</f>
        <v>0</v>
      </c>
      <c r="B103" s="4">
        <f>Reponses!B105</f>
        <v>0</v>
      </c>
      <c r="C103" s="4">
        <f>Reponses!C105</f>
        <v>0</v>
      </c>
      <c r="D103" s="4">
        <f>Reponses!D105</f>
        <v>0</v>
      </c>
      <c r="E103" s="4">
        <f>Reponses!E105</f>
        <v>0</v>
      </c>
      <c r="F103" s="4">
        <f>Reponses!F105</f>
        <v>0</v>
      </c>
      <c r="G103" s="4">
        <f>IF(Reponses!G105="","",VLOOKUP(Reponses!G105,Likert_Map,1,FALSE))</f>
        <v>0</v>
      </c>
      <c r="H103" s="4">
        <f>IF(Reponses!H105="","",VLOOKUP(Reponses!H105,Likert_Map,1,FALSE))</f>
        <v>0</v>
      </c>
      <c r="I103" s="4">
        <f>IF(Reponses!I105="","",VLOOKUP(Reponses!I105,Likert_Map,1,FALSE))</f>
        <v>0</v>
      </c>
      <c r="J103" s="4">
        <f>IF(Reponses!J105="","",VLOOKUP(Reponses!J105,Likert_Map,1,FALSE))</f>
        <v>0</v>
      </c>
      <c r="K103" s="4">
        <f>IF(Reponses!K105="","",VLOOKUP(Reponses!K105,Likert_Map,1,FALSE))</f>
        <v>0</v>
      </c>
      <c r="L103" s="4">
        <f>IF(Reponses!L105="","",VLOOKUP(Reponses!L105,Likert_Map,1,FALSE))</f>
        <v>0</v>
      </c>
      <c r="M103" s="4">
        <f>IF(Reponses!M105="","",VLOOKUP(Reponses!M105,Likert_Map,1,FALSE))</f>
        <v>0</v>
      </c>
      <c r="N103" s="4">
        <f>IF(Reponses!N105="","",VLOOKUP(Reponses!N105,Likert_Map,1,FALSE))</f>
        <v>0</v>
      </c>
      <c r="O103" s="4">
        <f>IF(Reponses!O105="","",VLOOKUP(Reponses!O105,Likert_Map,1,FALSE))</f>
        <v>0</v>
      </c>
      <c r="P103" s="4">
        <f>IF(Reponses!P105="","",VLOOKUP(Reponses!P105,Likert_Map,1,FALSE))</f>
        <v>0</v>
      </c>
      <c r="Q103" s="4">
        <f>IF(Reponses!Q105="","",VLOOKUP(Reponses!Q105,Likert_Map,1,FALSE))</f>
        <v>0</v>
      </c>
      <c r="R103" s="4">
        <f>IF(Reponses!R105="","",VLOOKUP(Reponses!R105,Likert_Map,1,FALSE))</f>
        <v>0</v>
      </c>
    </row>
    <row r="104" spans="1:18">
      <c r="A104" s="4">
        <f>Reponses!A106</f>
        <v>0</v>
      </c>
      <c r="B104" s="4">
        <f>Reponses!B106</f>
        <v>0</v>
      </c>
      <c r="C104" s="4">
        <f>Reponses!C106</f>
        <v>0</v>
      </c>
      <c r="D104" s="4">
        <f>Reponses!D106</f>
        <v>0</v>
      </c>
      <c r="E104" s="4">
        <f>Reponses!E106</f>
        <v>0</v>
      </c>
      <c r="F104" s="4">
        <f>Reponses!F106</f>
        <v>0</v>
      </c>
      <c r="G104" s="4">
        <f>IF(Reponses!G106="","",VLOOKUP(Reponses!G106,Likert_Map,1,FALSE))</f>
        <v>0</v>
      </c>
      <c r="H104" s="4">
        <f>IF(Reponses!H106="","",VLOOKUP(Reponses!H106,Likert_Map,1,FALSE))</f>
        <v>0</v>
      </c>
      <c r="I104" s="4">
        <f>IF(Reponses!I106="","",VLOOKUP(Reponses!I106,Likert_Map,1,FALSE))</f>
        <v>0</v>
      </c>
      <c r="J104" s="4">
        <f>IF(Reponses!J106="","",VLOOKUP(Reponses!J106,Likert_Map,1,FALSE))</f>
        <v>0</v>
      </c>
      <c r="K104" s="4">
        <f>IF(Reponses!K106="","",VLOOKUP(Reponses!K106,Likert_Map,1,FALSE))</f>
        <v>0</v>
      </c>
      <c r="L104" s="4">
        <f>IF(Reponses!L106="","",VLOOKUP(Reponses!L106,Likert_Map,1,FALSE))</f>
        <v>0</v>
      </c>
      <c r="M104" s="4">
        <f>IF(Reponses!M106="","",VLOOKUP(Reponses!M106,Likert_Map,1,FALSE))</f>
        <v>0</v>
      </c>
      <c r="N104" s="4">
        <f>IF(Reponses!N106="","",VLOOKUP(Reponses!N106,Likert_Map,1,FALSE))</f>
        <v>0</v>
      </c>
      <c r="O104" s="4">
        <f>IF(Reponses!O106="","",VLOOKUP(Reponses!O106,Likert_Map,1,FALSE))</f>
        <v>0</v>
      </c>
      <c r="P104" s="4">
        <f>IF(Reponses!P106="","",VLOOKUP(Reponses!P106,Likert_Map,1,FALSE))</f>
        <v>0</v>
      </c>
      <c r="Q104" s="4">
        <f>IF(Reponses!Q106="","",VLOOKUP(Reponses!Q106,Likert_Map,1,FALSE))</f>
        <v>0</v>
      </c>
      <c r="R104" s="4">
        <f>IF(Reponses!R106="","",VLOOKUP(Reponses!R106,Likert_Map,1,FALSE))</f>
        <v>0</v>
      </c>
    </row>
    <row r="105" spans="1:18">
      <c r="A105" s="4">
        <f>Reponses!A107</f>
        <v>0</v>
      </c>
      <c r="B105" s="4">
        <f>Reponses!B107</f>
        <v>0</v>
      </c>
      <c r="C105" s="4">
        <f>Reponses!C107</f>
        <v>0</v>
      </c>
      <c r="D105" s="4">
        <f>Reponses!D107</f>
        <v>0</v>
      </c>
      <c r="E105" s="4">
        <f>Reponses!E107</f>
        <v>0</v>
      </c>
      <c r="F105" s="4">
        <f>Reponses!F107</f>
        <v>0</v>
      </c>
      <c r="G105" s="4">
        <f>IF(Reponses!G107="","",VLOOKUP(Reponses!G107,Likert_Map,1,FALSE))</f>
        <v>0</v>
      </c>
      <c r="H105" s="4">
        <f>IF(Reponses!H107="","",VLOOKUP(Reponses!H107,Likert_Map,1,FALSE))</f>
        <v>0</v>
      </c>
      <c r="I105" s="4">
        <f>IF(Reponses!I107="","",VLOOKUP(Reponses!I107,Likert_Map,1,FALSE))</f>
        <v>0</v>
      </c>
      <c r="J105" s="4">
        <f>IF(Reponses!J107="","",VLOOKUP(Reponses!J107,Likert_Map,1,FALSE))</f>
        <v>0</v>
      </c>
      <c r="K105" s="4">
        <f>IF(Reponses!K107="","",VLOOKUP(Reponses!K107,Likert_Map,1,FALSE))</f>
        <v>0</v>
      </c>
      <c r="L105" s="4">
        <f>IF(Reponses!L107="","",VLOOKUP(Reponses!L107,Likert_Map,1,FALSE))</f>
        <v>0</v>
      </c>
      <c r="M105" s="4">
        <f>IF(Reponses!M107="","",VLOOKUP(Reponses!M107,Likert_Map,1,FALSE))</f>
        <v>0</v>
      </c>
      <c r="N105" s="4">
        <f>IF(Reponses!N107="","",VLOOKUP(Reponses!N107,Likert_Map,1,FALSE))</f>
        <v>0</v>
      </c>
      <c r="O105" s="4">
        <f>IF(Reponses!O107="","",VLOOKUP(Reponses!O107,Likert_Map,1,FALSE))</f>
        <v>0</v>
      </c>
      <c r="P105" s="4">
        <f>IF(Reponses!P107="","",VLOOKUP(Reponses!P107,Likert_Map,1,FALSE))</f>
        <v>0</v>
      </c>
      <c r="Q105" s="4">
        <f>IF(Reponses!Q107="","",VLOOKUP(Reponses!Q107,Likert_Map,1,FALSE))</f>
        <v>0</v>
      </c>
      <c r="R105" s="4">
        <f>IF(Reponses!R107="","",VLOOKUP(Reponses!R107,Likert_Map,1,FALSE))</f>
        <v>0</v>
      </c>
    </row>
    <row r="106" spans="1:18">
      <c r="A106" s="4">
        <f>Reponses!A108</f>
        <v>0</v>
      </c>
      <c r="B106" s="4">
        <f>Reponses!B108</f>
        <v>0</v>
      </c>
      <c r="C106" s="4">
        <f>Reponses!C108</f>
        <v>0</v>
      </c>
      <c r="D106" s="4">
        <f>Reponses!D108</f>
        <v>0</v>
      </c>
      <c r="E106" s="4">
        <f>Reponses!E108</f>
        <v>0</v>
      </c>
      <c r="F106" s="4">
        <f>Reponses!F108</f>
        <v>0</v>
      </c>
      <c r="G106" s="4">
        <f>IF(Reponses!G108="","",VLOOKUP(Reponses!G108,Likert_Map,1,FALSE))</f>
        <v>0</v>
      </c>
      <c r="H106" s="4">
        <f>IF(Reponses!H108="","",VLOOKUP(Reponses!H108,Likert_Map,1,FALSE))</f>
        <v>0</v>
      </c>
      <c r="I106" s="4">
        <f>IF(Reponses!I108="","",VLOOKUP(Reponses!I108,Likert_Map,1,FALSE))</f>
        <v>0</v>
      </c>
      <c r="J106" s="4">
        <f>IF(Reponses!J108="","",VLOOKUP(Reponses!J108,Likert_Map,1,FALSE))</f>
        <v>0</v>
      </c>
      <c r="K106" s="4">
        <f>IF(Reponses!K108="","",VLOOKUP(Reponses!K108,Likert_Map,1,FALSE))</f>
        <v>0</v>
      </c>
      <c r="L106" s="4">
        <f>IF(Reponses!L108="","",VLOOKUP(Reponses!L108,Likert_Map,1,FALSE))</f>
        <v>0</v>
      </c>
      <c r="M106" s="4">
        <f>IF(Reponses!M108="","",VLOOKUP(Reponses!M108,Likert_Map,1,FALSE))</f>
        <v>0</v>
      </c>
      <c r="N106" s="4">
        <f>IF(Reponses!N108="","",VLOOKUP(Reponses!N108,Likert_Map,1,FALSE))</f>
        <v>0</v>
      </c>
      <c r="O106" s="4">
        <f>IF(Reponses!O108="","",VLOOKUP(Reponses!O108,Likert_Map,1,FALSE))</f>
        <v>0</v>
      </c>
      <c r="P106" s="4">
        <f>IF(Reponses!P108="","",VLOOKUP(Reponses!P108,Likert_Map,1,FALSE))</f>
        <v>0</v>
      </c>
      <c r="Q106" s="4">
        <f>IF(Reponses!Q108="","",VLOOKUP(Reponses!Q108,Likert_Map,1,FALSE))</f>
        <v>0</v>
      </c>
      <c r="R106" s="4">
        <f>IF(Reponses!R108="","",VLOOKUP(Reponses!R108,Likert_Map,1,FALSE))</f>
        <v>0</v>
      </c>
    </row>
    <row r="107" spans="1:18">
      <c r="A107" s="4">
        <f>Reponses!A109</f>
        <v>0</v>
      </c>
      <c r="B107" s="4">
        <f>Reponses!B109</f>
        <v>0</v>
      </c>
      <c r="C107" s="4">
        <f>Reponses!C109</f>
        <v>0</v>
      </c>
      <c r="D107" s="4">
        <f>Reponses!D109</f>
        <v>0</v>
      </c>
      <c r="E107" s="4">
        <f>Reponses!E109</f>
        <v>0</v>
      </c>
      <c r="F107" s="4">
        <f>Reponses!F109</f>
        <v>0</v>
      </c>
      <c r="G107" s="4">
        <f>IF(Reponses!G109="","",VLOOKUP(Reponses!G109,Likert_Map,1,FALSE))</f>
        <v>0</v>
      </c>
      <c r="H107" s="4">
        <f>IF(Reponses!H109="","",VLOOKUP(Reponses!H109,Likert_Map,1,FALSE))</f>
        <v>0</v>
      </c>
      <c r="I107" s="4">
        <f>IF(Reponses!I109="","",VLOOKUP(Reponses!I109,Likert_Map,1,FALSE))</f>
        <v>0</v>
      </c>
      <c r="J107" s="4">
        <f>IF(Reponses!J109="","",VLOOKUP(Reponses!J109,Likert_Map,1,FALSE))</f>
        <v>0</v>
      </c>
      <c r="K107" s="4">
        <f>IF(Reponses!K109="","",VLOOKUP(Reponses!K109,Likert_Map,1,FALSE))</f>
        <v>0</v>
      </c>
      <c r="L107" s="4">
        <f>IF(Reponses!L109="","",VLOOKUP(Reponses!L109,Likert_Map,1,FALSE))</f>
        <v>0</v>
      </c>
      <c r="M107" s="4">
        <f>IF(Reponses!M109="","",VLOOKUP(Reponses!M109,Likert_Map,1,FALSE))</f>
        <v>0</v>
      </c>
      <c r="N107" s="4">
        <f>IF(Reponses!N109="","",VLOOKUP(Reponses!N109,Likert_Map,1,FALSE))</f>
        <v>0</v>
      </c>
      <c r="O107" s="4">
        <f>IF(Reponses!O109="","",VLOOKUP(Reponses!O109,Likert_Map,1,FALSE))</f>
        <v>0</v>
      </c>
      <c r="P107" s="4">
        <f>IF(Reponses!P109="","",VLOOKUP(Reponses!P109,Likert_Map,1,FALSE))</f>
        <v>0</v>
      </c>
      <c r="Q107" s="4">
        <f>IF(Reponses!Q109="","",VLOOKUP(Reponses!Q109,Likert_Map,1,FALSE))</f>
        <v>0</v>
      </c>
      <c r="R107" s="4">
        <f>IF(Reponses!R109="","",VLOOKUP(Reponses!R109,Likert_Map,1,FALSE))</f>
        <v>0</v>
      </c>
    </row>
    <row r="108" spans="1:18">
      <c r="A108" s="4">
        <f>Reponses!A110</f>
        <v>0</v>
      </c>
      <c r="B108" s="4">
        <f>Reponses!B110</f>
        <v>0</v>
      </c>
      <c r="C108" s="4">
        <f>Reponses!C110</f>
        <v>0</v>
      </c>
      <c r="D108" s="4">
        <f>Reponses!D110</f>
        <v>0</v>
      </c>
      <c r="E108" s="4">
        <f>Reponses!E110</f>
        <v>0</v>
      </c>
      <c r="F108" s="4">
        <f>Reponses!F110</f>
        <v>0</v>
      </c>
      <c r="G108" s="4">
        <f>IF(Reponses!G110="","",VLOOKUP(Reponses!G110,Likert_Map,1,FALSE))</f>
        <v>0</v>
      </c>
      <c r="H108" s="4">
        <f>IF(Reponses!H110="","",VLOOKUP(Reponses!H110,Likert_Map,1,FALSE))</f>
        <v>0</v>
      </c>
      <c r="I108" s="4">
        <f>IF(Reponses!I110="","",VLOOKUP(Reponses!I110,Likert_Map,1,FALSE))</f>
        <v>0</v>
      </c>
      <c r="J108" s="4">
        <f>IF(Reponses!J110="","",VLOOKUP(Reponses!J110,Likert_Map,1,FALSE))</f>
        <v>0</v>
      </c>
      <c r="K108" s="4">
        <f>IF(Reponses!K110="","",VLOOKUP(Reponses!K110,Likert_Map,1,FALSE))</f>
        <v>0</v>
      </c>
      <c r="L108" s="4">
        <f>IF(Reponses!L110="","",VLOOKUP(Reponses!L110,Likert_Map,1,FALSE))</f>
        <v>0</v>
      </c>
      <c r="M108" s="4">
        <f>IF(Reponses!M110="","",VLOOKUP(Reponses!M110,Likert_Map,1,FALSE))</f>
        <v>0</v>
      </c>
      <c r="N108" s="4">
        <f>IF(Reponses!N110="","",VLOOKUP(Reponses!N110,Likert_Map,1,FALSE))</f>
        <v>0</v>
      </c>
      <c r="O108" s="4">
        <f>IF(Reponses!O110="","",VLOOKUP(Reponses!O110,Likert_Map,1,FALSE))</f>
        <v>0</v>
      </c>
      <c r="P108" s="4">
        <f>IF(Reponses!P110="","",VLOOKUP(Reponses!P110,Likert_Map,1,FALSE))</f>
        <v>0</v>
      </c>
      <c r="Q108" s="4">
        <f>IF(Reponses!Q110="","",VLOOKUP(Reponses!Q110,Likert_Map,1,FALSE))</f>
        <v>0</v>
      </c>
      <c r="R108" s="4">
        <f>IF(Reponses!R110="","",VLOOKUP(Reponses!R110,Likert_Map,1,FALSE))</f>
        <v>0</v>
      </c>
    </row>
    <row r="109" spans="1:18">
      <c r="A109" s="4">
        <f>Reponses!A111</f>
        <v>0</v>
      </c>
      <c r="B109" s="4">
        <f>Reponses!B111</f>
        <v>0</v>
      </c>
      <c r="C109" s="4">
        <f>Reponses!C111</f>
        <v>0</v>
      </c>
      <c r="D109" s="4">
        <f>Reponses!D111</f>
        <v>0</v>
      </c>
      <c r="E109" s="4">
        <f>Reponses!E111</f>
        <v>0</v>
      </c>
      <c r="F109" s="4">
        <f>Reponses!F111</f>
        <v>0</v>
      </c>
      <c r="G109" s="4">
        <f>IF(Reponses!G111="","",VLOOKUP(Reponses!G111,Likert_Map,1,FALSE))</f>
        <v>0</v>
      </c>
      <c r="H109" s="4">
        <f>IF(Reponses!H111="","",VLOOKUP(Reponses!H111,Likert_Map,1,FALSE))</f>
        <v>0</v>
      </c>
      <c r="I109" s="4">
        <f>IF(Reponses!I111="","",VLOOKUP(Reponses!I111,Likert_Map,1,FALSE))</f>
        <v>0</v>
      </c>
      <c r="J109" s="4">
        <f>IF(Reponses!J111="","",VLOOKUP(Reponses!J111,Likert_Map,1,FALSE))</f>
        <v>0</v>
      </c>
      <c r="K109" s="4">
        <f>IF(Reponses!K111="","",VLOOKUP(Reponses!K111,Likert_Map,1,FALSE))</f>
        <v>0</v>
      </c>
      <c r="L109" s="4">
        <f>IF(Reponses!L111="","",VLOOKUP(Reponses!L111,Likert_Map,1,FALSE))</f>
        <v>0</v>
      </c>
      <c r="M109" s="4">
        <f>IF(Reponses!M111="","",VLOOKUP(Reponses!M111,Likert_Map,1,FALSE))</f>
        <v>0</v>
      </c>
      <c r="N109" s="4">
        <f>IF(Reponses!N111="","",VLOOKUP(Reponses!N111,Likert_Map,1,FALSE))</f>
        <v>0</v>
      </c>
      <c r="O109" s="4">
        <f>IF(Reponses!O111="","",VLOOKUP(Reponses!O111,Likert_Map,1,FALSE))</f>
        <v>0</v>
      </c>
      <c r="P109" s="4">
        <f>IF(Reponses!P111="","",VLOOKUP(Reponses!P111,Likert_Map,1,FALSE))</f>
        <v>0</v>
      </c>
      <c r="Q109" s="4">
        <f>IF(Reponses!Q111="","",VLOOKUP(Reponses!Q111,Likert_Map,1,FALSE))</f>
        <v>0</v>
      </c>
      <c r="R109" s="4">
        <f>IF(Reponses!R111="","",VLOOKUP(Reponses!R111,Likert_Map,1,FALSE))</f>
        <v>0</v>
      </c>
    </row>
    <row r="110" spans="1:18">
      <c r="A110" s="4">
        <f>Reponses!A112</f>
        <v>0</v>
      </c>
      <c r="B110" s="4">
        <f>Reponses!B112</f>
        <v>0</v>
      </c>
      <c r="C110" s="4">
        <f>Reponses!C112</f>
        <v>0</v>
      </c>
      <c r="D110" s="4">
        <f>Reponses!D112</f>
        <v>0</v>
      </c>
      <c r="E110" s="4">
        <f>Reponses!E112</f>
        <v>0</v>
      </c>
      <c r="F110" s="4">
        <f>Reponses!F112</f>
        <v>0</v>
      </c>
      <c r="G110" s="4">
        <f>IF(Reponses!G112="","",VLOOKUP(Reponses!G112,Likert_Map,1,FALSE))</f>
        <v>0</v>
      </c>
      <c r="H110" s="4">
        <f>IF(Reponses!H112="","",VLOOKUP(Reponses!H112,Likert_Map,1,FALSE))</f>
        <v>0</v>
      </c>
      <c r="I110" s="4">
        <f>IF(Reponses!I112="","",VLOOKUP(Reponses!I112,Likert_Map,1,FALSE))</f>
        <v>0</v>
      </c>
      <c r="J110" s="4">
        <f>IF(Reponses!J112="","",VLOOKUP(Reponses!J112,Likert_Map,1,FALSE))</f>
        <v>0</v>
      </c>
      <c r="K110" s="4">
        <f>IF(Reponses!K112="","",VLOOKUP(Reponses!K112,Likert_Map,1,FALSE))</f>
        <v>0</v>
      </c>
      <c r="L110" s="4">
        <f>IF(Reponses!L112="","",VLOOKUP(Reponses!L112,Likert_Map,1,FALSE))</f>
        <v>0</v>
      </c>
      <c r="M110" s="4">
        <f>IF(Reponses!M112="","",VLOOKUP(Reponses!M112,Likert_Map,1,FALSE))</f>
        <v>0</v>
      </c>
      <c r="N110" s="4">
        <f>IF(Reponses!N112="","",VLOOKUP(Reponses!N112,Likert_Map,1,FALSE))</f>
        <v>0</v>
      </c>
      <c r="O110" s="4">
        <f>IF(Reponses!O112="","",VLOOKUP(Reponses!O112,Likert_Map,1,FALSE))</f>
        <v>0</v>
      </c>
      <c r="P110" s="4">
        <f>IF(Reponses!P112="","",VLOOKUP(Reponses!P112,Likert_Map,1,FALSE))</f>
        <v>0</v>
      </c>
      <c r="Q110" s="4">
        <f>IF(Reponses!Q112="","",VLOOKUP(Reponses!Q112,Likert_Map,1,FALSE))</f>
        <v>0</v>
      </c>
      <c r="R110" s="4">
        <f>IF(Reponses!R112="","",VLOOKUP(Reponses!R112,Likert_Map,1,FALSE))</f>
        <v>0</v>
      </c>
    </row>
    <row r="111" spans="1:18">
      <c r="A111" s="4">
        <f>Reponses!A113</f>
        <v>0</v>
      </c>
      <c r="B111" s="4">
        <f>Reponses!B113</f>
        <v>0</v>
      </c>
      <c r="C111" s="4">
        <f>Reponses!C113</f>
        <v>0</v>
      </c>
      <c r="D111" s="4">
        <f>Reponses!D113</f>
        <v>0</v>
      </c>
      <c r="E111" s="4">
        <f>Reponses!E113</f>
        <v>0</v>
      </c>
      <c r="F111" s="4">
        <f>Reponses!F113</f>
        <v>0</v>
      </c>
      <c r="G111" s="4">
        <f>IF(Reponses!G113="","",VLOOKUP(Reponses!G113,Likert_Map,1,FALSE))</f>
        <v>0</v>
      </c>
      <c r="H111" s="4">
        <f>IF(Reponses!H113="","",VLOOKUP(Reponses!H113,Likert_Map,1,FALSE))</f>
        <v>0</v>
      </c>
      <c r="I111" s="4">
        <f>IF(Reponses!I113="","",VLOOKUP(Reponses!I113,Likert_Map,1,FALSE))</f>
        <v>0</v>
      </c>
      <c r="J111" s="4">
        <f>IF(Reponses!J113="","",VLOOKUP(Reponses!J113,Likert_Map,1,FALSE))</f>
        <v>0</v>
      </c>
      <c r="K111" s="4">
        <f>IF(Reponses!K113="","",VLOOKUP(Reponses!K113,Likert_Map,1,FALSE))</f>
        <v>0</v>
      </c>
      <c r="L111" s="4">
        <f>IF(Reponses!L113="","",VLOOKUP(Reponses!L113,Likert_Map,1,FALSE))</f>
        <v>0</v>
      </c>
      <c r="M111" s="4">
        <f>IF(Reponses!M113="","",VLOOKUP(Reponses!M113,Likert_Map,1,FALSE))</f>
        <v>0</v>
      </c>
      <c r="N111" s="4">
        <f>IF(Reponses!N113="","",VLOOKUP(Reponses!N113,Likert_Map,1,FALSE))</f>
        <v>0</v>
      </c>
      <c r="O111" s="4">
        <f>IF(Reponses!O113="","",VLOOKUP(Reponses!O113,Likert_Map,1,FALSE))</f>
        <v>0</v>
      </c>
      <c r="P111" s="4">
        <f>IF(Reponses!P113="","",VLOOKUP(Reponses!P113,Likert_Map,1,FALSE))</f>
        <v>0</v>
      </c>
      <c r="Q111" s="4">
        <f>IF(Reponses!Q113="","",VLOOKUP(Reponses!Q113,Likert_Map,1,FALSE))</f>
        <v>0</v>
      </c>
      <c r="R111" s="4">
        <f>IF(Reponses!R113="","",VLOOKUP(Reponses!R113,Likert_Map,1,FALSE))</f>
        <v>0</v>
      </c>
    </row>
    <row r="112" spans="1:18">
      <c r="A112" s="4">
        <f>Reponses!A114</f>
        <v>0</v>
      </c>
      <c r="B112" s="4">
        <f>Reponses!B114</f>
        <v>0</v>
      </c>
      <c r="C112" s="4">
        <f>Reponses!C114</f>
        <v>0</v>
      </c>
      <c r="D112" s="4">
        <f>Reponses!D114</f>
        <v>0</v>
      </c>
      <c r="E112" s="4">
        <f>Reponses!E114</f>
        <v>0</v>
      </c>
      <c r="F112" s="4">
        <f>Reponses!F114</f>
        <v>0</v>
      </c>
      <c r="G112" s="4">
        <f>IF(Reponses!G114="","",VLOOKUP(Reponses!G114,Likert_Map,1,FALSE))</f>
        <v>0</v>
      </c>
      <c r="H112" s="4">
        <f>IF(Reponses!H114="","",VLOOKUP(Reponses!H114,Likert_Map,1,FALSE))</f>
        <v>0</v>
      </c>
      <c r="I112" s="4">
        <f>IF(Reponses!I114="","",VLOOKUP(Reponses!I114,Likert_Map,1,FALSE))</f>
        <v>0</v>
      </c>
      <c r="J112" s="4">
        <f>IF(Reponses!J114="","",VLOOKUP(Reponses!J114,Likert_Map,1,FALSE))</f>
        <v>0</v>
      </c>
      <c r="K112" s="4">
        <f>IF(Reponses!K114="","",VLOOKUP(Reponses!K114,Likert_Map,1,FALSE))</f>
        <v>0</v>
      </c>
      <c r="L112" s="4">
        <f>IF(Reponses!L114="","",VLOOKUP(Reponses!L114,Likert_Map,1,FALSE))</f>
        <v>0</v>
      </c>
      <c r="M112" s="4">
        <f>IF(Reponses!M114="","",VLOOKUP(Reponses!M114,Likert_Map,1,FALSE))</f>
        <v>0</v>
      </c>
      <c r="N112" s="4">
        <f>IF(Reponses!N114="","",VLOOKUP(Reponses!N114,Likert_Map,1,FALSE))</f>
        <v>0</v>
      </c>
      <c r="O112" s="4">
        <f>IF(Reponses!O114="","",VLOOKUP(Reponses!O114,Likert_Map,1,FALSE))</f>
        <v>0</v>
      </c>
      <c r="P112" s="4">
        <f>IF(Reponses!P114="","",VLOOKUP(Reponses!P114,Likert_Map,1,FALSE))</f>
        <v>0</v>
      </c>
      <c r="Q112" s="4">
        <f>IF(Reponses!Q114="","",VLOOKUP(Reponses!Q114,Likert_Map,1,FALSE))</f>
        <v>0</v>
      </c>
      <c r="R112" s="4">
        <f>IF(Reponses!R114="","",VLOOKUP(Reponses!R114,Likert_Map,1,FALSE))</f>
        <v>0</v>
      </c>
    </row>
    <row r="113" spans="1:18">
      <c r="A113" s="4">
        <f>Reponses!A115</f>
        <v>0</v>
      </c>
      <c r="B113" s="4">
        <f>Reponses!B115</f>
        <v>0</v>
      </c>
      <c r="C113" s="4">
        <f>Reponses!C115</f>
        <v>0</v>
      </c>
      <c r="D113" s="4">
        <f>Reponses!D115</f>
        <v>0</v>
      </c>
      <c r="E113" s="4">
        <f>Reponses!E115</f>
        <v>0</v>
      </c>
      <c r="F113" s="4">
        <f>Reponses!F115</f>
        <v>0</v>
      </c>
      <c r="G113" s="4">
        <f>IF(Reponses!G115="","",VLOOKUP(Reponses!G115,Likert_Map,1,FALSE))</f>
        <v>0</v>
      </c>
      <c r="H113" s="4">
        <f>IF(Reponses!H115="","",VLOOKUP(Reponses!H115,Likert_Map,1,FALSE))</f>
        <v>0</v>
      </c>
      <c r="I113" s="4">
        <f>IF(Reponses!I115="","",VLOOKUP(Reponses!I115,Likert_Map,1,FALSE))</f>
        <v>0</v>
      </c>
      <c r="J113" s="4">
        <f>IF(Reponses!J115="","",VLOOKUP(Reponses!J115,Likert_Map,1,FALSE))</f>
        <v>0</v>
      </c>
      <c r="K113" s="4">
        <f>IF(Reponses!K115="","",VLOOKUP(Reponses!K115,Likert_Map,1,FALSE))</f>
        <v>0</v>
      </c>
      <c r="L113" s="4">
        <f>IF(Reponses!L115="","",VLOOKUP(Reponses!L115,Likert_Map,1,FALSE))</f>
        <v>0</v>
      </c>
      <c r="M113" s="4">
        <f>IF(Reponses!M115="","",VLOOKUP(Reponses!M115,Likert_Map,1,FALSE))</f>
        <v>0</v>
      </c>
      <c r="N113" s="4">
        <f>IF(Reponses!N115="","",VLOOKUP(Reponses!N115,Likert_Map,1,FALSE))</f>
        <v>0</v>
      </c>
      <c r="O113" s="4">
        <f>IF(Reponses!O115="","",VLOOKUP(Reponses!O115,Likert_Map,1,FALSE))</f>
        <v>0</v>
      </c>
      <c r="P113" s="4">
        <f>IF(Reponses!P115="","",VLOOKUP(Reponses!P115,Likert_Map,1,FALSE))</f>
        <v>0</v>
      </c>
      <c r="Q113" s="4">
        <f>IF(Reponses!Q115="","",VLOOKUP(Reponses!Q115,Likert_Map,1,FALSE))</f>
        <v>0</v>
      </c>
      <c r="R113" s="4">
        <f>IF(Reponses!R115="","",VLOOKUP(Reponses!R115,Likert_Map,1,FALSE))</f>
        <v>0</v>
      </c>
    </row>
    <row r="114" spans="1:18">
      <c r="A114" s="4">
        <f>Reponses!A116</f>
        <v>0</v>
      </c>
      <c r="B114" s="4">
        <f>Reponses!B116</f>
        <v>0</v>
      </c>
      <c r="C114" s="4">
        <f>Reponses!C116</f>
        <v>0</v>
      </c>
      <c r="D114" s="4">
        <f>Reponses!D116</f>
        <v>0</v>
      </c>
      <c r="E114" s="4">
        <f>Reponses!E116</f>
        <v>0</v>
      </c>
      <c r="F114" s="4">
        <f>Reponses!F116</f>
        <v>0</v>
      </c>
      <c r="G114" s="4">
        <f>IF(Reponses!G116="","",VLOOKUP(Reponses!G116,Likert_Map,1,FALSE))</f>
        <v>0</v>
      </c>
      <c r="H114" s="4">
        <f>IF(Reponses!H116="","",VLOOKUP(Reponses!H116,Likert_Map,1,FALSE))</f>
        <v>0</v>
      </c>
      <c r="I114" s="4">
        <f>IF(Reponses!I116="","",VLOOKUP(Reponses!I116,Likert_Map,1,FALSE))</f>
        <v>0</v>
      </c>
      <c r="J114" s="4">
        <f>IF(Reponses!J116="","",VLOOKUP(Reponses!J116,Likert_Map,1,FALSE))</f>
        <v>0</v>
      </c>
      <c r="K114" s="4">
        <f>IF(Reponses!K116="","",VLOOKUP(Reponses!K116,Likert_Map,1,FALSE))</f>
        <v>0</v>
      </c>
      <c r="L114" s="4">
        <f>IF(Reponses!L116="","",VLOOKUP(Reponses!L116,Likert_Map,1,FALSE))</f>
        <v>0</v>
      </c>
      <c r="M114" s="4">
        <f>IF(Reponses!M116="","",VLOOKUP(Reponses!M116,Likert_Map,1,FALSE))</f>
        <v>0</v>
      </c>
      <c r="N114" s="4">
        <f>IF(Reponses!N116="","",VLOOKUP(Reponses!N116,Likert_Map,1,FALSE))</f>
        <v>0</v>
      </c>
      <c r="O114" s="4">
        <f>IF(Reponses!O116="","",VLOOKUP(Reponses!O116,Likert_Map,1,FALSE))</f>
        <v>0</v>
      </c>
      <c r="P114" s="4">
        <f>IF(Reponses!P116="","",VLOOKUP(Reponses!P116,Likert_Map,1,FALSE))</f>
        <v>0</v>
      </c>
      <c r="Q114" s="4">
        <f>IF(Reponses!Q116="","",VLOOKUP(Reponses!Q116,Likert_Map,1,FALSE))</f>
        <v>0</v>
      </c>
      <c r="R114" s="4">
        <f>IF(Reponses!R116="","",VLOOKUP(Reponses!R116,Likert_Map,1,FALSE))</f>
        <v>0</v>
      </c>
    </row>
    <row r="115" spans="1:18">
      <c r="A115" s="4">
        <f>Reponses!A117</f>
        <v>0</v>
      </c>
      <c r="B115" s="4">
        <f>Reponses!B117</f>
        <v>0</v>
      </c>
      <c r="C115" s="4">
        <f>Reponses!C117</f>
        <v>0</v>
      </c>
      <c r="D115" s="4">
        <f>Reponses!D117</f>
        <v>0</v>
      </c>
      <c r="E115" s="4">
        <f>Reponses!E117</f>
        <v>0</v>
      </c>
      <c r="F115" s="4">
        <f>Reponses!F117</f>
        <v>0</v>
      </c>
      <c r="G115" s="4">
        <f>IF(Reponses!G117="","",VLOOKUP(Reponses!G117,Likert_Map,1,FALSE))</f>
        <v>0</v>
      </c>
      <c r="H115" s="4">
        <f>IF(Reponses!H117="","",VLOOKUP(Reponses!H117,Likert_Map,1,FALSE))</f>
        <v>0</v>
      </c>
      <c r="I115" s="4">
        <f>IF(Reponses!I117="","",VLOOKUP(Reponses!I117,Likert_Map,1,FALSE))</f>
        <v>0</v>
      </c>
      <c r="J115" s="4">
        <f>IF(Reponses!J117="","",VLOOKUP(Reponses!J117,Likert_Map,1,FALSE))</f>
        <v>0</v>
      </c>
      <c r="K115" s="4">
        <f>IF(Reponses!K117="","",VLOOKUP(Reponses!K117,Likert_Map,1,FALSE))</f>
        <v>0</v>
      </c>
      <c r="L115" s="4">
        <f>IF(Reponses!L117="","",VLOOKUP(Reponses!L117,Likert_Map,1,FALSE))</f>
        <v>0</v>
      </c>
      <c r="M115" s="4">
        <f>IF(Reponses!M117="","",VLOOKUP(Reponses!M117,Likert_Map,1,FALSE))</f>
        <v>0</v>
      </c>
      <c r="N115" s="4">
        <f>IF(Reponses!N117="","",VLOOKUP(Reponses!N117,Likert_Map,1,FALSE))</f>
        <v>0</v>
      </c>
      <c r="O115" s="4">
        <f>IF(Reponses!O117="","",VLOOKUP(Reponses!O117,Likert_Map,1,FALSE))</f>
        <v>0</v>
      </c>
      <c r="P115" s="4">
        <f>IF(Reponses!P117="","",VLOOKUP(Reponses!P117,Likert_Map,1,FALSE))</f>
        <v>0</v>
      </c>
      <c r="Q115" s="4">
        <f>IF(Reponses!Q117="","",VLOOKUP(Reponses!Q117,Likert_Map,1,FALSE))</f>
        <v>0</v>
      </c>
      <c r="R115" s="4">
        <f>IF(Reponses!R117="","",VLOOKUP(Reponses!R117,Likert_Map,1,FALSE))</f>
        <v>0</v>
      </c>
    </row>
    <row r="116" spans="1:18">
      <c r="A116" s="4">
        <f>Reponses!A118</f>
        <v>0</v>
      </c>
      <c r="B116" s="4">
        <f>Reponses!B118</f>
        <v>0</v>
      </c>
      <c r="C116" s="4">
        <f>Reponses!C118</f>
        <v>0</v>
      </c>
      <c r="D116" s="4">
        <f>Reponses!D118</f>
        <v>0</v>
      </c>
      <c r="E116" s="4">
        <f>Reponses!E118</f>
        <v>0</v>
      </c>
      <c r="F116" s="4">
        <f>Reponses!F118</f>
        <v>0</v>
      </c>
      <c r="G116" s="4">
        <f>IF(Reponses!G118="","",VLOOKUP(Reponses!G118,Likert_Map,1,FALSE))</f>
        <v>0</v>
      </c>
      <c r="H116" s="4">
        <f>IF(Reponses!H118="","",VLOOKUP(Reponses!H118,Likert_Map,1,FALSE))</f>
        <v>0</v>
      </c>
      <c r="I116" s="4">
        <f>IF(Reponses!I118="","",VLOOKUP(Reponses!I118,Likert_Map,1,FALSE))</f>
        <v>0</v>
      </c>
      <c r="J116" s="4">
        <f>IF(Reponses!J118="","",VLOOKUP(Reponses!J118,Likert_Map,1,FALSE))</f>
        <v>0</v>
      </c>
      <c r="K116" s="4">
        <f>IF(Reponses!K118="","",VLOOKUP(Reponses!K118,Likert_Map,1,FALSE))</f>
        <v>0</v>
      </c>
      <c r="L116" s="4">
        <f>IF(Reponses!L118="","",VLOOKUP(Reponses!L118,Likert_Map,1,FALSE))</f>
        <v>0</v>
      </c>
      <c r="M116" s="4">
        <f>IF(Reponses!M118="","",VLOOKUP(Reponses!M118,Likert_Map,1,FALSE))</f>
        <v>0</v>
      </c>
      <c r="N116" s="4">
        <f>IF(Reponses!N118="","",VLOOKUP(Reponses!N118,Likert_Map,1,FALSE))</f>
        <v>0</v>
      </c>
      <c r="O116" s="4">
        <f>IF(Reponses!O118="","",VLOOKUP(Reponses!O118,Likert_Map,1,FALSE))</f>
        <v>0</v>
      </c>
      <c r="P116" s="4">
        <f>IF(Reponses!P118="","",VLOOKUP(Reponses!P118,Likert_Map,1,FALSE))</f>
        <v>0</v>
      </c>
      <c r="Q116" s="4">
        <f>IF(Reponses!Q118="","",VLOOKUP(Reponses!Q118,Likert_Map,1,FALSE))</f>
        <v>0</v>
      </c>
      <c r="R116" s="4">
        <f>IF(Reponses!R118="","",VLOOKUP(Reponses!R118,Likert_Map,1,FALSE))</f>
        <v>0</v>
      </c>
    </row>
    <row r="117" spans="1:18">
      <c r="A117" s="4">
        <f>Reponses!A119</f>
        <v>0</v>
      </c>
      <c r="B117" s="4">
        <f>Reponses!B119</f>
        <v>0</v>
      </c>
      <c r="C117" s="4">
        <f>Reponses!C119</f>
        <v>0</v>
      </c>
      <c r="D117" s="4">
        <f>Reponses!D119</f>
        <v>0</v>
      </c>
      <c r="E117" s="4">
        <f>Reponses!E119</f>
        <v>0</v>
      </c>
      <c r="F117" s="4">
        <f>Reponses!F119</f>
        <v>0</v>
      </c>
      <c r="G117" s="4">
        <f>IF(Reponses!G119="","",VLOOKUP(Reponses!G119,Likert_Map,1,FALSE))</f>
        <v>0</v>
      </c>
      <c r="H117" s="4">
        <f>IF(Reponses!H119="","",VLOOKUP(Reponses!H119,Likert_Map,1,FALSE))</f>
        <v>0</v>
      </c>
      <c r="I117" s="4">
        <f>IF(Reponses!I119="","",VLOOKUP(Reponses!I119,Likert_Map,1,FALSE))</f>
        <v>0</v>
      </c>
      <c r="J117" s="4">
        <f>IF(Reponses!J119="","",VLOOKUP(Reponses!J119,Likert_Map,1,FALSE))</f>
        <v>0</v>
      </c>
      <c r="K117" s="4">
        <f>IF(Reponses!K119="","",VLOOKUP(Reponses!K119,Likert_Map,1,FALSE))</f>
        <v>0</v>
      </c>
      <c r="L117" s="4">
        <f>IF(Reponses!L119="","",VLOOKUP(Reponses!L119,Likert_Map,1,FALSE))</f>
        <v>0</v>
      </c>
      <c r="M117" s="4">
        <f>IF(Reponses!M119="","",VLOOKUP(Reponses!M119,Likert_Map,1,FALSE))</f>
        <v>0</v>
      </c>
      <c r="N117" s="4">
        <f>IF(Reponses!N119="","",VLOOKUP(Reponses!N119,Likert_Map,1,FALSE))</f>
        <v>0</v>
      </c>
      <c r="O117" s="4">
        <f>IF(Reponses!O119="","",VLOOKUP(Reponses!O119,Likert_Map,1,FALSE))</f>
        <v>0</v>
      </c>
      <c r="P117" s="4">
        <f>IF(Reponses!P119="","",VLOOKUP(Reponses!P119,Likert_Map,1,FALSE))</f>
        <v>0</v>
      </c>
      <c r="Q117" s="4">
        <f>IF(Reponses!Q119="","",VLOOKUP(Reponses!Q119,Likert_Map,1,FALSE))</f>
        <v>0</v>
      </c>
      <c r="R117" s="4">
        <f>IF(Reponses!R119="","",VLOOKUP(Reponses!R119,Likert_Map,1,FALSE))</f>
        <v>0</v>
      </c>
    </row>
    <row r="118" spans="1:18">
      <c r="A118" s="4">
        <f>Reponses!A120</f>
        <v>0</v>
      </c>
      <c r="B118" s="4">
        <f>Reponses!B120</f>
        <v>0</v>
      </c>
      <c r="C118" s="4">
        <f>Reponses!C120</f>
        <v>0</v>
      </c>
      <c r="D118" s="4">
        <f>Reponses!D120</f>
        <v>0</v>
      </c>
      <c r="E118" s="4">
        <f>Reponses!E120</f>
        <v>0</v>
      </c>
      <c r="F118" s="4">
        <f>Reponses!F120</f>
        <v>0</v>
      </c>
      <c r="G118" s="4">
        <f>IF(Reponses!G120="","",VLOOKUP(Reponses!G120,Likert_Map,1,FALSE))</f>
        <v>0</v>
      </c>
      <c r="H118" s="4">
        <f>IF(Reponses!H120="","",VLOOKUP(Reponses!H120,Likert_Map,1,FALSE))</f>
        <v>0</v>
      </c>
      <c r="I118" s="4">
        <f>IF(Reponses!I120="","",VLOOKUP(Reponses!I120,Likert_Map,1,FALSE))</f>
        <v>0</v>
      </c>
      <c r="J118" s="4">
        <f>IF(Reponses!J120="","",VLOOKUP(Reponses!J120,Likert_Map,1,FALSE))</f>
        <v>0</v>
      </c>
      <c r="K118" s="4">
        <f>IF(Reponses!K120="","",VLOOKUP(Reponses!K120,Likert_Map,1,FALSE))</f>
        <v>0</v>
      </c>
      <c r="L118" s="4">
        <f>IF(Reponses!L120="","",VLOOKUP(Reponses!L120,Likert_Map,1,FALSE))</f>
        <v>0</v>
      </c>
      <c r="M118" s="4">
        <f>IF(Reponses!M120="","",VLOOKUP(Reponses!M120,Likert_Map,1,FALSE))</f>
        <v>0</v>
      </c>
      <c r="N118" s="4">
        <f>IF(Reponses!N120="","",VLOOKUP(Reponses!N120,Likert_Map,1,FALSE))</f>
        <v>0</v>
      </c>
      <c r="O118" s="4">
        <f>IF(Reponses!O120="","",VLOOKUP(Reponses!O120,Likert_Map,1,FALSE))</f>
        <v>0</v>
      </c>
      <c r="P118" s="4">
        <f>IF(Reponses!P120="","",VLOOKUP(Reponses!P120,Likert_Map,1,FALSE))</f>
        <v>0</v>
      </c>
      <c r="Q118" s="4">
        <f>IF(Reponses!Q120="","",VLOOKUP(Reponses!Q120,Likert_Map,1,FALSE))</f>
        <v>0</v>
      </c>
      <c r="R118" s="4">
        <f>IF(Reponses!R120="","",VLOOKUP(Reponses!R120,Likert_Map,1,FALSE))</f>
        <v>0</v>
      </c>
    </row>
    <row r="119" spans="1:18">
      <c r="A119" s="4">
        <f>Reponses!A121</f>
        <v>0</v>
      </c>
      <c r="B119" s="4">
        <f>Reponses!B121</f>
        <v>0</v>
      </c>
      <c r="C119" s="4">
        <f>Reponses!C121</f>
        <v>0</v>
      </c>
      <c r="D119" s="4">
        <f>Reponses!D121</f>
        <v>0</v>
      </c>
      <c r="E119" s="4">
        <f>Reponses!E121</f>
        <v>0</v>
      </c>
      <c r="F119" s="4">
        <f>Reponses!F121</f>
        <v>0</v>
      </c>
      <c r="G119" s="4">
        <f>IF(Reponses!G121="","",VLOOKUP(Reponses!G121,Likert_Map,1,FALSE))</f>
        <v>0</v>
      </c>
      <c r="H119" s="4">
        <f>IF(Reponses!H121="","",VLOOKUP(Reponses!H121,Likert_Map,1,FALSE))</f>
        <v>0</v>
      </c>
      <c r="I119" s="4">
        <f>IF(Reponses!I121="","",VLOOKUP(Reponses!I121,Likert_Map,1,FALSE))</f>
        <v>0</v>
      </c>
      <c r="J119" s="4">
        <f>IF(Reponses!J121="","",VLOOKUP(Reponses!J121,Likert_Map,1,FALSE))</f>
        <v>0</v>
      </c>
      <c r="K119" s="4">
        <f>IF(Reponses!K121="","",VLOOKUP(Reponses!K121,Likert_Map,1,FALSE))</f>
        <v>0</v>
      </c>
      <c r="L119" s="4">
        <f>IF(Reponses!L121="","",VLOOKUP(Reponses!L121,Likert_Map,1,FALSE))</f>
        <v>0</v>
      </c>
      <c r="M119" s="4">
        <f>IF(Reponses!M121="","",VLOOKUP(Reponses!M121,Likert_Map,1,FALSE))</f>
        <v>0</v>
      </c>
      <c r="N119" s="4">
        <f>IF(Reponses!N121="","",VLOOKUP(Reponses!N121,Likert_Map,1,FALSE))</f>
        <v>0</v>
      </c>
      <c r="O119" s="4">
        <f>IF(Reponses!O121="","",VLOOKUP(Reponses!O121,Likert_Map,1,FALSE))</f>
        <v>0</v>
      </c>
      <c r="P119" s="4">
        <f>IF(Reponses!P121="","",VLOOKUP(Reponses!P121,Likert_Map,1,FALSE))</f>
        <v>0</v>
      </c>
      <c r="Q119" s="4">
        <f>IF(Reponses!Q121="","",VLOOKUP(Reponses!Q121,Likert_Map,1,FALSE))</f>
        <v>0</v>
      </c>
      <c r="R119" s="4">
        <f>IF(Reponses!R121="","",VLOOKUP(Reponses!R121,Likert_Map,1,FALSE))</f>
        <v>0</v>
      </c>
    </row>
    <row r="120" spans="1:18">
      <c r="A120" s="4">
        <f>Reponses!A122</f>
        <v>0</v>
      </c>
      <c r="B120" s="4">
        <f>Reponses!B122</f>
        <v>0</v>
      </c>
      <c r="C120" s="4">
        <f>Reponses!C122</f>
        <v>0</v>
      </c>
      <c r="D120" s="4">
        <f>Reponses!D122</f>
        <v>0</v>
      </c>
      <c r="E120" s="4">
        <f>Reponses!E122</f>
        <v>0</v>
      </c>
      <c r="F120" s="4">
        <f>Reponses!F122</f>
        <v>0</v>
      </c>
      <c r="G120" s="4">
        <f>IF(Reponses!G122="","",VLOOKUP(Reponses!G122,Likert_Map,1,FALSE))</f>
        <v>0</v>
      </c>
      <c r="H120" s="4">
        <f>IF(Reponses!H122="","",VLOOKUP(Reponses!H122,Likert_Map,1,FALSE))</f>
        <v>0</v>
      </c>
      <c r="I120" s="4">
        <f>IF(Reponses!I122="","",VLOOKUP(Reponses!I122,Likert_Map,1,FALSE))</f>
        <v>0</v>
      </c>
      <c r="J120" s="4">
        <f>IF(Reponses!J122="","",VLOOKUP(Reponses!J122,Likert_Map,1,FALSE))</f>
        <v>0</v>
      </c>
      <c r="K120" s="4">
        <f>IF(Reponses!K122="","",VLOOKUP(Reponses!K122,Likert_Map,1,FALSE))</f>
        <v>0</v>
      </c>
      <c r="L120" s="4">
        <f>IF(Reponses!L122="","",VLOOKUP(Reponses!L122,Likert_Map,1,FALSE))</f>
        <v>0</v>
      </c>
      <c r="M120" s="4">
        <f>IF(Reponses!M122="","",VLOOKUP(Reponses!M122,Likert_Map,1,FALSE))</f>
        <v>0</v>
      </c>
      <c r="N120" s="4">
        <f>IF(Reponses!N122="","",VLOOKUP(Reponses!N122,Likert_Map,1,FALSE))</f>
        <v>0</v>
      </c>
      <c r="O120" s="4">
        <f>IF(Reponses!O122="","",VLOOKUP(Reponses!O122,Likert_Map,1,FALSE))</f>
        <v>0</v>
      </c>
      <c r="P120" s="4">
        <f>IF(Reponses!P122="","",VLOOKUP(Reponses!P122,Likert_Map,1,FALSE))</f>
        <v>0</v>
      </c>
      <c r="Q120" s="4">
        <f>IF(Reponses!Q122="","",VLOOKUP(Reponses!Q122,Likert_Map,1,FALSE))</f>
        <v>0</v>
      </c>
      <c r="R120" s="4">
        <f>IF(Reponses!R122="","",VLOOKUP(Reponses!R122,Likert_Map,1,FALSE))</f>
        <v>0</v>
      </c>
    </row>
    <row r="121" spans="1:18">
      <c r="A121" s="4">
        <f>Reponses!A123</f>
        <v>0</v>
      </c>
      <c r="B121" s="4">
        <f>Reponses!B123</f>
        <v>0</v>
      </c>
      <c r="C121" s="4">
        <f>Reponses!C123</f>
        <v>0</v>
      </c>
      <c r="D121" s="4">
        <f>Reponses!D123</f>
        <v>0</v>
      </c>
      <c r="E121" s="4">
        <f>Reponses!E123</f>
        <v>0</v>
      </c>
      <c r="F121" s="4">
        <f>Reponses!F123</f>
        <v>0</v>
      </c>
      <c r="G121" s="4">
        <f>IF(Reponses!G123="","",VLOOKUP(Reponses!G123,Likert_Map,1,FALSE))</f>
        <v>0</v>
      </c>
      <c r="H121" s="4">
        <f>IF(Reponses!H123="","",VLOOKUP(Reponses!H123,Likert_Map,1,FALSE))</f>
        <v>0</v>
      </c>
      <c r="I121" s="4">
        <f>IF(Reponses!I123="","",VLOOKUP(Reponses!I123,Likert_Map,1,FALSE))</f>
        <v>0</v>
      </c>
      <c r="J121" s="4">
        <f>IF(Reponses!J123="","",VLOOKUP(Reponses!J123,Likert_Map,1,FALSE))</f>
        <v>0</v>
      </c>
      <c r="K121" s="4">
        <f>IF(Reponses!K123="","",VLOOKUP(Reponses!K123,Likert_Map,1,FALSE))</f>
        <v>0</v>
      </c>
      <c r="L121" s="4">
        <f>IF(Reponses!L123="","",VLOOKUP(Reponses!L123,Likert_Map,1,FALSE))</f>
        <v>0</v>
      </c>
      <c r="M121" s="4">
        <f>IF(Reponses!M123="","",VLOOKUP(Reponses!M123,Likert_Map,1,FALSE))</f>
        <v>0</v>
      </c>
      <c r="N121" s="4">
        <f>IF(Reponses!N123="","",VLOOKUP(Reponses!N123,Likert_Map,1,FALSE))</f>
        <v>0</v>
      </c>
      <c r="O121" s="4">
        <f>IF(Reponses!O123="","",VLOOKUP(Reponses!O123,Likert_Map,1,FALSE))</f>
        <v>0</v>
      </c>
      <c r="P121" s="4">
        <f>IF(Reponses!P123="","",VLOOKUP(Reponses!P123,Likert_Map,1,FALSE))</f>
        <v>0</v>
      </c>
      <c r="Q121" s="4">
        <f>IF(Reponses!Q123="","",VLOOKUP(Reponses!Q123,Likert_Map,1,FALSE))</f>
        <v>0</v>
      </c>
      <c r="R121" s="4">
        <f>IF(Reponses!R123="","",VLOOKUP(Reponses!R123,Likert_Map,1,FALSE))</f>
        <v>0</v>
      </c>
    </row>
    <row r="122" spans="1:18">
      <c r="A122" s="4">
        <f>Reponses!A124</f>
        <v>0</v>
      </c>
      <c r="B122" s="4">
        <f>Reponses!B124</f>
        <v>0</v>
      </c>
      <c r="C122" s="4">
        <f>Reponses!C124</f>
        <v>0</v>
      </c>
      <c r="D122" s="4">
        <f>Reponses!D124</f>
        <v>0</v>
      </c>
      <c r="E122" s="4">
        <f>Reponses!E124</f>
        <v>0</v>
      </c>
      <c r="F122" s="4">
        <f>Reponses!F124</f>
        <v>0</v>
      </c>
      <c r="G122" s="4">
        <f>IF(Reponses!G124="","",VLOOKUP(Reponses!G124,Likert_Map,1,FALSE))</f>
        <v>0</v>
      </c>
      <c r="H122" s="4">
        <f>IF(Reponses!H124="","",VLOOKUP(Reponses!H124,Likert_Map,1,FALSE))</f>
        <v>0</v>
      </c>
      <c r="I122" s="4">
        <f>IF(Reponses!I124="","",VLOOKUP(Reponses!I124,Likert_Map,1,FALSE))</f>
        <v>0</v>
      </c>
      <c r="J122" s="4">
        <f>IF(Reponses!J124="","",VLOOKUP(Reponses!J124,Likert_Map,1,FALSE))</f>
        <v>0</v>
      </c>
      <c r="K122" s="4">
        <f>IF(Reponses!K124="","",VLOOKUP(Reponses!K124,Likert_Map,1,FALSE))</f>
        <v>0</v>
      </c>
      <c r="L122" s="4">
        <f>IF(Reponses!L124="","",VLOOKUP(Reponses!L124,Likert_Map,1,FALSE))</f>
        <v>0</v>
      </c>
      <c r="M122" s="4">
        <f>IF(Reponses!M124="","",VLOOKUP(Reponses!M124,Likert_Map,1,FALSE))</f>
        <v>0</v>
      </c>
      <c r="N122" s="4">
        <f>IF(Reponses!N124="","",VLOOKUP(Reponses!N124,Likert_Map,1,FALSE))</f>
        <v>0</v>
      </c>
      <c r="O122" s="4">
        <f>IF(Reponses!O124="","",VLOOKUP(Reponses!O124,Likert_Map,1,FALSE))</f>
        <v>0</v>
      </c>
      <c r="P122" s="4">
        <f>IF(Reponses!P124="","",VLOOKUP(Reponses!P124,Likert_Map,1,FALSE))</f>
        <v>0</v>
      </c>
      <c r="Q122" s="4">
        <f>IF(Reponses!Q124="","",VLOOKUP(Reponses!Q124,Likert_Map,1,FALSE))</f>
        <v>0</v>
      </c>
      <c r="R122" s="4">
        <f>IF(Reponses!R124="","",VLOOKUP(Reponses!R124,Likert_Map,1,FALSE))</f>
        <v>0</v>
      </c>
    </row>
    <row r="123" spans="1:18">
      <c r="A123" s="4">
        <f>Reponses!A125</f>
        <v>0</v>
      </c>
      <c r="B123" s="4">
        <f>Reponses!B125</f>
        <v>0</v>
      </c>
      <c r="C123" s="4">
        <f>Reponses!C125</f>
        <v>0</v>
      </c>
      <c r="D123" s="4">
        <f>Reponses!D125</f>
        <v>0</v>
      </c>
      <c r="E123" s="4">
        <f>Reponses!E125</f>
        <v>0</v>
      </c>
      <c r="F123" s="4">
        <f>Reponses!F125</f>
        <v>0</v>
      </c>
      <c r="G123" s="4">
        <f>IF(Reponses!G125="","",VLOOKUP(Reponses!G125,Likert_Map,1,FALSE))</f>
        <v>0</v>
      </c>
      <c r="H123" s="4">
        <f>IF(Reponses!H125="","",VLOOKUP(Reponses!H125,Likert_Map,1,FALSE))</f>
        <v>0</v>
      </c>
      <c r="I123" s="4">
        <f>IF(Reponses!I125="","",VLOOKUP(Reponses!I125,Likert_Map,1,FALSE))</f>
        <v>0</v>
      </c>
      <c r="J123" s="4">
        <f>IF(Reponses!J125="","",VLOOKUP(Reponses!J125,Likert_Map,1,FALSE))</f>
        <v>0</v>
      </c>
      <c r="K123" s="4">
        <f>IF(Reponses!K125="","",VLOOKUP(Reponses!K125,Likert_Map,1,FALSE))</f>
        <v>0</v>
      </c>
      <c r="L123" s="4">
        <f>IF(Reponses!L125="","",VLOOKUP(Reponses!L125,Likert_Map,1,FALSE))</f>
        <v>0</v>
      </c>
      <c r="M123" s="4">
        <f>IF(Reponses!M125="","",VLOOKUP(Reponses!M125,Likert_Map,1,FALSE))</f>
        <v>0</v>
      </c>
      <c r="N123" s="4">
        <f>IF(Reponses!N125="","",VLOOKUP(Reponses!N125,Likert_Map,1,FALSE))</f>
        <v>0</v>
      </c>
      <c r="O123" s="4">
        <f>IF(Reponses!O125="","",VLOOKUP(Reponses!O125,Likert_Map,1,FALSE))</f>
        <v>0</v>
      </c>
      <c r="P123" s="4">
        <f>IF(Reponses!P125="","",VLOOKUP(Reponses!P125,Likert_Map,1,FALSE))</f>
        <v>0</v>
      </c>
      <c r="Q123" s="4">
        <f>IF(Reponses!Q125="","",VLOOKUP(Reponses!Q125,Likert_Map,1,FALSE))</f>
        <v>0</v>
      </c>
      <c r="R123" s="4">
        <f>IF(Reponses!R125="","",VLOOKUP(Reponses!R125,Likert_Map,1,FALSE))</f>
        <v>0</v>
      </c>
    </row>
    <row r="124" spans="1:18">
      <c r="A124" s="4">
        <f>Reponses!A126</f>
        <v>0</v>
      </c>
      <c r="B124" s="4">
        <f>Reponses!B126</f>
        <v>0</v>
      </c>
      <c r="C124" s="4">
        <f>Reponses!C126</f>
        <v>0</v>
      </c>
      <c r="D124" s="4">
        <f>Reponses!D126</f>
        <v>0</v>
      </c>
      <c r="E124" s="4">
        <f>Reponses!E126</f>
        <v>0</v>
      </c>
      <c r="F124" s="4">
        <f>Reponses!F126</f>
        <v>0</v>
      </c>
      <c r="G124" s="4">
        <f>IF(Reponses!G126="","",VLOOKUP(Reponses!G126,Likert_Map,1,FALSE))</f>
        <v>0</v>
      </c>
      <c r="H124" s="4">
        <f>IF(Reponses!H126="","",VLOOKUP(Reponses!H126,Likert_Map,1,FALSE))</f>
        <v>0</v>
      </c>
      <c r="I124" s="4">
        <f>IF(Reponses!I126="","",VLOOKUP(Reponses!I126,Likert_Map,1,FALSE))</f>
        <v>0</v>
      </c>
      <c r="J124" s="4">
        <f>IF(Reponses!J126="","",VLOOKUP(Reponses!J126,Likert_Map,1,FALSE))</f>
        <v>0</v>
      </c>
      <c r="K124" s="4">
        <f>IF(Reponses!K126="","",VLOOKUP(Reponses!K126,Likert_Map,1,FALSE))</f>
        <v>0</v>
      </c>
      <c r="L124" s="4">
        <f>IF(Reponses!L126="","",VLOOKUP(Reponses!L126,Likert_Map,1,FALSE))</f>
        <v>0</v>
      </c>
      <c r="M124" s="4">
        <f>IF(Reponses!M126="","",VLOOKUP(Reponses!M126,Likert_Map,1,FALSE))</f>
        <v>0</v>
      </c>
      <c r="N124" s="4">
        <f>IF(Reponses!N126="","",VLOOKUP(Reponses!N126,Likert_Map,1,FALSE))</f>
        <v>0</v>
      </c>
      <c r="O124" s="4">
        <f>IF(Reponses!O126="","",VLOOKUP(Reponses!O126,Likert_Map,1,FALSE))</f>
        <v>0</v>
      </c>
      <c r="P124" s="4">
        <f>IF(Reponses!P126="","",VLOOKUP(Reponses!P126,Likert_Map,1,FALSE))</f>
        <v>0</v>
      </c>
      <c r="Q124" s="4">
        <f>IF(Reponses!Q126="","",VLOOKUP(Reponses!Q126,Likert_Map,1,FALSE))</f>
        <v>0</v>
      </c>
      <c r="R124" s="4">
        <f>IF(Reponses!R126="","",VLOOKUP(Reponses!R126,Likert_Map,1,FALSE))</f>
        <v>0</v>
      </c>
    </row>
    <row r="125" spans="1:18">
      <c r="A125" s="4">
        <f>Reponses!A127</f>
        <v>0</v>
      </c>
      <c r="B125" s="4">
        <f>Reponses!B127</f>
        <v>0</v>
      </c>
      <c r="C125" s="4">
        <f>Reponses!C127</f>
        <v>0</v>
      </c>
      <c r="D125" s="4">
        <f>Reponses!D127</f>
        <v>0</v>
      </c>
      <c r="E125" s="4">
        <f>Reponses!E127</f>
        <v>0</v>
      </c>
      <c r="F125" s="4">
        <f>Reponses!F127</f>
        <v>0</v>
      </c>
      <c r="G125" s="4">
        <f>IF(Reponses!G127="","",VLOOKUP(Reponses!G127,Likert_Map,1,FALSE))</f>
        <v>0</v>
      </c>
      <c r="H125" s="4">
        <f>IF(Reponses!H127="","",VLOOKUP(Reponses!H127,Likert_Map,1,FALSE))</f>
        <v>0</v>
      </c>
      <c r="I125" s="4">
        <f>IF(Reponses!I127="","",VLOOKUP(Reponses!I127,Likert_Map,1,FALSE))</f>
        <v>0</v>
      </c>
      <c r="J125" s="4">
        <f>IF(Reponses!J127="","",VLOOKUP(Reponses!J127,Likert_Map,1,FALSE))</f>
        <v>0</v>
      </c>
      <c r="K125" s="4">
        <f>IF(Reponses!K127="","",VLOOKUP(Reponses!K127,Likert_Map,1,FALSE))</f>
        <v>0</v>
      </c>
      <c r="L125" s="4">
        <f>IF(Reponses!L127="","",VLOOKUP(Reponses!L127,Likert_Map,1,FALSE))</f>
        <v>0</v>
      </c>
      <c r="M125" s="4">
        <f>IF(Reponses!M127="","",VLOOKUP(Reponses!M127,Likert_Map,1,FALSE))</f>
        <v>0</v>
      </c>
      <c r="N125" s="4">
        <f>IF(Reponses!N127="","",VLOOKUP(Reponses!N127,Likert_Map,1,FALSE))</f>
        <v>0</v>
      </c>
      <c r="O125" s="4">
        <f>IF(Reponses!O127="","",VLOOKUP(Reponses!O127,Likert_Map,1,FALSE))</f>
        <v>0</v>
      </c>
      <c r="P125" s="4">
        <f>IF(Reponses!P127="","",VLOOKUP(Reponses!P127,Likert_Map,1,FALSE))</f>
        <v>0</v>
      </c>
      <c r="Q125" s="4">
        <f>IF(Reponses!Q127="","",VLOOKUP(Reponses!Q127,Likert_Map,1,FALSE))</f>
        <v>0</v>
      </c>
      <c r="R125" s="4">
        <f>IF(Reponses!R127="","",VLOOKUP(Reponses!R127,Likert_Map,1,FALSE))</f>
        <v>0</v>
      </c>
    </row>
    <row r="126" spans="1:18">
      <c r="A126" s="4">
        <f>Reponses!A128</f>
        <v>0</v>
      </c>
      <c r="B126" s="4">
        <f>Reponses!B128</f>
        <v>0</v>
      </c>
      <c r="C126" s="4">
        <f>Reponses!C128</f>
        <v>0</v>
      </c>
      <c r="D126" s="4">
        <f>Reponses!D128</f>
        <v>0</v>
      </c>
      <c r="E126" s="4">
        <f>Reponses!E128</f>
        <v>0</v>
      </c>
      <c r="F126" s="4">
        <f>Reponses!F128</f>
        <v>0</v>
      </c>
      <c r="G126" s="4">
        <f>IF(Reponses!G128="","",VLOOKUP(Reponses!G128,Likert_Map,1,FALSE))</f>
        <v>0</v>
      </c>
      <c r="H126" s="4">
        <f>IF(Reponses!H128="","",VLOOKUP(Reponses!H128,Likert_Map,1,FALSE))</f>
        <v>0</v>
      </c>
      <c r="I126" s="4">
        <f>IF(Reponses!I128="","",VLOOKUP(Reponses!I128,Likert_Map,1,FALSE))</f>
        <v>0</v>
      </c>
      <c r="J126" s="4">
        <f>IF(Reponses!J128="","",VLOOKUP(Reponses!J128,Likert_Map,1,FALSE))</f>
        <v>0</v>
      </c>
      <c r="K126" s="4">
        <f>IF(Reponses!K128="","",VLOOKUP(Reponses!K128,Likert_Map,1,FALSE))</f>
        <v>0</v>
      </c>
      <c r="L126" s="4">
        <f>IF(Reponses!L128="","",VLOOKUP(Reponses!L128,Likert_Map,1,FALSE))</f>
        <v>0</v>
      </c>
      <c r="M126" s="4">
        <f>IF(Reponses!M128="","",VLOOKUP(Reponses!M128,Likert_Map,1,FALSE))</f>
        <v>0</v>
      </c>
      <c r="N126" s="4">
        <f>IF(Reponses!N128="","",VLOOKUP(Reponses!N128,Likert_Map,1,FALSE))</f>
        <v>0</v>
      </c>
      <c r="O126" s="4">
        <f>IF(Reponses!O128="","",VLOOKUP(Reponses!O128,Likert_Map,1,FALSE))</f>
        <v>0</v>
      </c>
      <c r="P126" s="4">
        <f>IF(Reponses!P128="","",VLOOKUP(Reponses!P128,Likert_Map,1,FALSE))</f>
        <v>0</v>
      </c>
      <c r="Q126" s="4">
        <f>IF(Reponses!Q128="","",VLOOKUP(Reponses!Q128,Likert_Map,1,FALSE))</f>
        <v>0</v>
      </c>
      <c r="R126" s="4">
        <f>IF(Reponses!R128="","",VLOOKUP(Reponses!R128,Likert_Map,1,FALSE))</f>
        <v>0</v>
      </c>
    </row>
    <row r="127" spans="1:18">
      <c r="A127" s="4">
        <f>Reponses!A129</f>
        <v>0</v>
      </c>
      <c r="B127" s="4">
        <f>Reponses!B129</f>
        <v>0</v>
      </c>
      <c r="C127" s="4">
        <f>Reponses!C129</f>
        <v>0</v>
      </c>
      <c r="D127" s="4">
        <f>Reponses!D129</f>
        <v>0</v>
      </c>
      <c r="E127" s="4">
        <f>Reponses!E129</f>
        <v>0</v>
      </c>
      <c r="F127" s="4">
        <f>Reponses!F129</f>
        <v>0</v>
      </c>
      <c r="G127" s="4">
        <f>IF(Reponses!G129="","",VLOOKUP(Reponses!G129,Likert_Map,1,FALSE))</f>
        <v>0</v>
      </c>
      <c r="H127" s="4">
        <f>IF(Reponses!H129="","",VLOOKUP(Reponses!H129,Likert_Map,1,FALSE))</f>
        <v>0</v>
      </c>
      <c r="I127" s="4">
        <f>IF(Reponses!I129="","",VLOOKUP(Reponses!I129,Likert_Map,1,FALSE))</f>
        <v>0</v>
      </c>
      <c r="J127" s="4">
        <f>IF(Reponses!J129="","",VLOOKUP(Reponses!J129,Likert_Map,1,FALSE))</f>
        <v>0</v>
      </c>
      <c r="K127" s="4">
        <f>IF(Reponses!K129="","",VLOOKUP(Reponses!K129,Likert_Map,1,FALSE))</f>
        <v>0</v>
      </c>
      <c r="L127" s="4">
        <f>IF(Reponses!L129="","",VLOOKUP(Reponses!L129,Likert_Map,1,FALSE))</f>
        <v>0</v>
      </c>
      <c r="M127" s="4">
        <f>IF(Reponses!M129="","",VLOOKUP(Reponses!M129,Likert_Map,1,FALSE))</f>
        <v>0</v>
      </c>
      <c r="N127" s="4">
        <f>IF(Reponses!N129="","",VLOOKUP(Reponses!N129,Likert_Map,1,FALSE))</f>
        <v>0</v>
      </c>
      <c r="O127" s="4">
        <f>IF(Reponses!O129="","",VLOOKUP(Reponses!O129,Likert_Map,1,FALSE))</f>
        <v>0</v>
      </c>
      <c r="P127" s="4">
        <f>IF(Reponses!P129="","",VLOOKUP(Reponses!P129,Likert_Map,1,FALSE))</f>
        <v>0</v>
      </c>
      <c r="Q127" s="4">
        <f>IF(Reponses!Q129="","",VLOOKUP(Reponses!Q129,Likert_Map,1,FALSE))</f>
        <v>0</v>
      </c>
      <c r="R127" s="4">
        <f>IF(Reponses!R129="","",VLOOKUP(Reponses!R129,Likert_Map,1,FALSE))</f>
        <v>0</v>
      </c>
    </row>
    <row r="128" spans="1:18">
      <c r="A128" s="4">
        <f>Reponses!A130</f>
        <v>0</v>
      </c>
      <c r="B128" s="4">
        <f>Reponses!B130</f>
        <v>0</v>
      </c>
      <c r="C128" s="4">
        <f>Reponses!C130</f>
        <v>0</v>
      </c>
      <c r="D128" s="4">
        <f>Reponses!D130</f>
        <v>0</v>
      </c>
      <c r="E128" s="4">
        <f>Reponses!E130</f>
        <v>0</v>
      </c>
      <c r="F128" s="4">
        <f>Reponses!F130</f>
        <v>0</v>
      </c>
      <c r="G128" s="4">
        <f>IF(Reponses!G130="","",VLOOKUP(Reponses!G130,Likert_Map,1,FALSE))</f>
        <v>0</v>
      </c>
      <c r="H128" s="4">
        <f>IF(Reponses!H130="","",VLOOKUP(Reponses!H130,Likert_Map,1,FALSE))</f>
        <v>0</v>
      </c>
      <c r="I128" s="4">
        <f>IF(Reponses!I130="","",VLOOKUP(Reponses!I130,Likert_Map,1,FALSE))</f>
        <v>0</v>
      </c>
      <c r="J128" s="4">
        <f>IF(Reponses!J130="","",VLOOKUP(Reponses!J130,Likert_Map,1,FALSE))</f>
        <v>0</v>
      </c>
      <c r="K128" s="4">
        <f>IF(Reponses!K130="","",VLOOKUP(Reponses!K130,Likert_Map,1,FALSE))</f>
        <v>0</v>
      </c>
      <c r="L128" s="4">
        <f>IF(Reponses!L130="","",VLOOKUP(Reponses!L130,Likert_Map,1,FALSE))</f>
        <v>0</v>
      </c>
      <c r="M128" s="4">
        <f>IF(Reponses!M130="","",VLOOKUP(Reponses!M130,Likert_Map,1,FALSE))</f>
        <v>0</v>
      </c>
      <c r="N128" s="4">
        <f>IF(Reponses!N130="","",VLOOKUP(Reponses!N130,Likert_Map,1,FALSE))</f>
        <v>0</v>
      </c>
      <c r="O128" s="4">
        <f>IF(Reponses!O130="","",VLOOKUP(Reponses!O130,Likert_Map,1,FALSE))</f>
        <v>0</v>
      </c>
      <c r="P128" s="4">
        <f>IF(Reponses!P130="","",VLOOKUP(Reponses!P130,Likert_Map,1,FALSE))</f>
        <v>0</v>
      </c>
      <c r="Q128" s="4">
        <f>IF(Reponses!Q130="","",VLOOKUP(Reponses!Q130,Likert_Map,1,FALSE))</f>
        <v>0</v>
      </c>
      <c r="R128" s="4">
        <f>IF(Reponses!R130="","",VLOOKUP(Reponses!R130,Likert_Map,1,FALSE))</f>
        <v>0</v>
      </c>
    </row>
    <row r="129" spans="1:18">
      <c r="A129" s="4">
        <f>Reponses!A131</f>
        <v>0</v>
      </c>
      <c r="B129" s="4">
        <f>Reponses!B131</f>
        <v>0</v>
      </c>
      <c r="C129" s="4">
        <f>Reponses!C131</f>
        <v>0</v>
      </c>
      <c r="D129" s="4">
        <f>Reponses!D131</f>
        <v>0</v>
      </c>
      <c r="E129" s="4">
        <f>Reponses!E131</f>
        <v>0</v>
      </c>
      <c r="F129" s="4">
        <f>Reponses!F131</f>
        <v>0</v>
      </c>
      <c r="G129" s="4">
        <f>IF(Reponses!G131="","",VLOOKUP(Reponses!G131,Likert_Map,1,FALSE))</f>
        <v>0</v>
      </c>
      <c r="H129" s="4">
        <f>IF(Reponses!H131="","",VLOOKUP(Reponses!H131,Likert_Map,1,FALSE))</f>
        <v>0</v>
      </c>
      <c r="I129" s="4">
        <f>IF(Reponses!I131="","",VLOOKUP(Reponses!I131,Likert_Map,1,FALSE))</f>
        <v>0</v>
      </c>
      <c r="J129" s="4">
        <f>IF(Reponses!J131="","",VLOOKUP(Reponses!J131,Likert_Map,1,FALSE))</f>
        <v>0</v>
      </c>
      <c r="K129" s="4">
        <f>IF(Reponses!K131="","",VLOOKUP(Reponses!K131,Likert_Map,1,FALSE))</f>
        <v>0</v>
      </c>
      <c r="L129" s="4">
        <f>IF(Reponses!L131="","",VLOOKUP(Reponses!L131,Likert_Map,1,FALSE))</f>
        <v>0</v>
      </c>
      <c r="M129" s="4">
        <f>IF(Reponses!M131="","",VLOOKUP(Reponses!M131,Likert_Map,1,FALSE))</f>
        <v>0</v>
      </c>
      <c r="N129" s="4">
        <f>IF(Reponses!N131="","",VLOOKUP(Reponses!N131,Likert_Map,1,FALSE))</f>
        <v>0</v>
      </c>
      <c r="O129" s="4">
        <f>IF(Reponses!O131="","",VLOOKUP(Reponses!O131,Likert_Map,1,FALSE))</f>
        <v>0</v>
      </c>
      <c r="P129" s="4">
        <f>IF(Reponses!P131="","",VLOOKUP(Reponses!P131,Likert_Map,1,FALSE))</f>
        <v>0</v>
      </c>
      <c r="Q129" s="4">
        <f>IF(Reponses!Q131="","",VLOOKUP(Reponses!Q131,Likert_Map,1,FALSE))</f>
        <v>0</v>
      </c>
      <c r="R129" s="4">
        <f>IF(Reponses!R131="","",VLOOKUP(Reponses!R131,Likert_Map,1,FALSE))</f>
        <v>0</v>
      </c>
    </row>
    <row r="130" spans="1:18">
      <c r="A130" s="4">
        <f>Reponses!A132</f>
        <v>0</v>
      </c>
      <c r="B130" s="4">
        <f>Reponses!B132</f>
        <v>0</v>
      </c>
      <c r="C130" s="4">
        <f>Reponses!C132</f>
        <v>0</v>
      </c>
      <c r="D130" s="4">
        <f>Reponses!D132</f>
        <v>0</v>
      </c>
      <c r="E130" s="4">
        <f>Reponses!E132</f>
        <v>0</v>
      </c>
      <c r="F130" s="4">
        <f>Reponses!F132</f>
        <v>0</v>
      </c>
      <c r="G130" s="4">
        <f>IF(Reponses!G132="","",VLOOKUP(Reponses!G132,Likert_Map,1,FALSE))</f>
        <v>0</v>
      </c>
      <c r="H130" s="4">
        <f>IF(Reponses!H132="","",VLOOKUP(Reponses!H132,Likert_Map,1,FALSE))</f>
        <v>0</v>
      </c>
      <c r="I130" s="4">
        <f>IF(Reponses!I132="","",VLOOKUP(Reponses!I132,Likert_Map,1,FALSE))</f>
        <v>0</v>
      </c>
      <c r="J130" s="4">
        <f>IF(Reponses!J132="","",VLOOKUP(Reponses!J132,Likert_Map,1,FALSE))</f>
        <v>0</v>
      </c>
      <c r="K130" s="4">
        <f>IF(Reponses!K132="","",VLOOKUP(Reponses!K132,Likert_Map,1,FALSE))</f>
        <v>0</v>
      </c>
      <c r="L130" s="4">
        <f>IF(Reponses!L132="","",VLOOKUP(Reponses!L132,Likert_Map,1,FALSE))</f>
        <v>0</v>
      </c>
      <c r="M130" s="4">
        <f>IF(Reponses!M132="","",VLOOKUP(Reponses!M132,Likert_Map,1,FALSE))</f>
        <v>0</v>
      </c>
      <c r="N130" s="4">
        <f>IF(Reponses!N132="","",VLOOKUP(Reponses!N132,Likert_Map,1,FALSE))</f>
        <v>0</v>
      </c>
      <c r="O130" s="4">
        <f>IF(Reponses!O132="","",VLOOKUP(Reponses!O132,Likert_Map,1,FALSE))</f>
        <v>0</v>
      </c>
      <c r="P130" s="4">
        <f>IF(Reponses!P132="","",VLOOKUP(Reponses!P132,Likert_Map,1,FALSE))</f>
        <v>0</v>
      </c>
      <c r="Q130" s="4">
        <f>IF(Reponses!Q132="","",VLOOKUP(Reponses!Q132,Likert_Map,1,FALSE))</f>
        <v>0</v>
      </c>
      <c r="R130" s="4">
        <f>IF(Reponses!R132="","",VLOOKUP(Reponses!R132,Likert_Map,1,FALSE))</f>
        <v>0</v>
      </c>
    </row>
    <row r="131" spans="1:18">
      <c r="A131" s="4">
        <f>Reponses!A133</f>
        <v>0</v>
      </c>
      <c r="B131" s="4">
        <f>Reponses!B133</f>
        <v>0</v>
      </c>
      <c r="C131" s="4">
        <f>Reponses!C133</f>
        <v>0</v>
      </c>
      <c r="D131" s="4">
        <f>Reponses!D133</f>
        <v>0</v>
      </c>
      <c r="E131" s="4">
        <f>Reponses!E133</f>
        <v>0</v>
      </c>
      <c r="F131" s="4">
        <f>Reponses!F133</f>
        <v>0</v>
      </c>
      <c r="G131" s="4">
        <f>IF(Reponses!G133="","",VLOOKUP(Reponses!G133,Likert_Map,1,FALSE))</f>
        <v>0</v>
      </c>
      <c r="H131" s="4">
        <f>IF(Reponses!H133="","",VLOOKUP(Reponses!H133,Likert_Map,1,FALSE))</f>
        <v>0</v>
      </c>
      <c r="I131" s="4">
        <f>IF(Reponses!I133="","",VLOOKUP(Reponses!I133,Likert_Map,1,FALSE))</f>
        <v>0</v>
      </c>
      <c r="J131" s="4">
        <f>IF(Reponses!J133="","",VLOOKUP(Reponses!J133,Likert_Map,1,FALSE))</f>
        <v>0</v>
      </c>
      <c r="K131" s="4">
        <f>IF(Reponses!K133="","",VLOOKUP(Reponses!K133,Likert_Map,1,FALSE))</f>
        <v>0</v>
      </c>
      <c r="L131" s="4">
        <f>IF(Reponses!L133="","",VLOOKUP(Reponses!L133,Likert_Map,1,FALSE))</f>
        <v>0</v>
      </c>
      <c r="M131" s="4">
        <f>IF(Reponses!M133="","",VLOOKUP(Reponses!M133,Likert_Map,1,FALSE))</f>
        <v>0</v>
      </c>
      <c r="N131" s="4">
        <f>IF(Reponses!N133="","",VLOOKUP(Reponses!N133,Likert_Map,1,FALSE))</f>
        <v>0</v>
      </c>
      <c r="O131" s="4">
        <f>IF(Reponses!O133="","",VLOOKUP(Reponses!O133,Likert_Map,1,FALSE))</f>
        <v>0</v>
      </c>
      <c r="P131" s="4">
        <f>IF(Reponses!P133="","",VLOOKUP(Reponses!P133,Likert_Map,1,FALSE))</f>
        <v>0</v>
      </c>
      <c r="Q131" s="4">
        <f>IF(Reponses!Q133="","",VLOOKUP(Reponses!Q133,Likert_Map,1,FALSE))</f>
        <v>0</v>
      </c>
      <c r="R131" s="4">
        <f>IF(Reponses!R133="","",VLOOKUP(Reponses!R133,Likert_Map,1,FALSE))</f>
        <v>0</v>
      </c>
    </row>
    <row r="132" spans="1:18">
      <c r="A132" s="4">
        <f>Reponses!A134</f>
        <v>0</v>
      </c>
      <c r="B132" s="4">
        <f>Reponses!B134</f>
        <v>0</v>
      </c>
      <c r="C132" s="4">
        <f>Reponses!C134</f>
        <v>0</v>
      </c>
      <c r="D132" s="4">
        <f>Reponses!D134</f>
        <v>0</v>
      </c>
      <c r="E132" s="4">
        <f>Reponses!E134</f>
        <v>0</v>
      </c>
      <c r="F132" s="4">
        <f>Reponses!F134</f>
        <v>0</v>
      </c>
      <c r="G132" s="4">
        <f>IF(Reponses!G134="","",VLOOKUP(Reponses!G134,Likert_Map,1,FALSE))</f>
        <v>0</v>
      </c>
      <c r="H132" s="4">
        <f>IF(Reponses!H134="","",VLOOKUP(Reponses!H134,Likert_Map,1,FALSE))</f>
        <v>0</v>
      </c>
      <c r="I132" s="4">
        <f>IF(Reponses!I134="","",VLOOKUP(Reponses!I134,Likert_Map,1,FALSE))</f>
        <v>0</v>
      </c>
      <c r="J132" s="4">
        <f>IF(Reponses!J134="","",VLOOKUP(Reponses!J134,Likert_Map,1,FALSE))</f>
        <v>0</v>
      </c>
      <c r="K132" s="4">
        <f>IF(Reponses!K134="","",VLOOKUP(Reponses!K134,Likert_Map,1,FALSE))</f>
        <v>0</v>
      </c>
      <c r="L132" s="4">
        <f>IF(Reponses!L134="","",VLOOKUP(Reponses!L134,Likert_Map,1,FALSE))</f>
        <v>0</v>
      </c>
      <c r="M132" s="4">
        <f>IF(Reponses!M134="","",VLOOKUP(Reponses!M134,Likert_Map,1,FALSE))</f>
        <v>0</v>
      </c>
      <c r="N132" s="4">
        <f>IF(Reponses!N134="","",VLOOKUP(Reponses!N134,Likert_Map,1,FALSE))</f>
        <v>0</v>
      </c>
      <c r="O132" s="4">
        <f>IF(Reponses!O134="","",VLOOKUP(Reponses!O134,Likert_Map,1,FALSE))</f>
        <v>0</v>
      </c>
      <c r="P132" s="4">
        <f>IF(Reponses!P134="","",VLOOKUP(Reponses!P134,Likert_Map,1,FALSE))</f>
        <v>0</v>
      </c>
      <c r="Q132" s="4">
        <f>IF(Reponses!Q134="","",VLOOKUP(Reponses!Q134,Likert_Map,1,FALSE))</f>
        <v>0</v>
      </c>
      <c r="R132" s="4">
        <f>IF(Reponses!R134="","",VLOOKUP(Reponses!R134,Likert_Map,1,FALSE))</f>
        <v>0</v>
      </c>
    </row>
    <row r="133" spans="1:18">
      <c r="A133" s="4">
        <f>Reponses!A135</f>
        <v>0</v>
      </c>
      <c r="B133" s="4">
        <f>Reponses!B135</f>
        <v>0</v>
      </c>
      <c r="C133" s="4">
        <f>Reponses!C135</f>
        <v>0</v>
      </c>
      <c r="D133" s="4">
        <f>Reponses!D135</f>
        <v>0</v>
      </c>
      <c r="E133" s="4">
        <f>Reponses!E135</f>
        <v>0</v>
      </c>
      <c r="F133" s="4">
        <f>Reponses!F135</f>
        <v>0</v>
      </c>
      <c r="G133" s="4">
        <f>IF(Reponses!G135="","",VLOOKUP(Reponses!G135,Likert_Map,1,FALSE))</f>
        <v>0</v>
      </c>
      <c r="H133" s="4">
        <f>IF(Reponses!H135="","",VLOOKUP(Reponses!H135,Likert_Map,1,FALSE))</f>
        <v>0</v>
      </c>
      <c r="I133" s="4">
        <f>IF(Reponses!I135="","",VLOOKUP(Reponses!I135,Likert_Map,1,FALSE))</f>
        <v>0</v>
      </c>
      <c r="J133" s="4">
        <f>IF(Reponses!J135="","",VLOOKUP(Reponses!J135,Likert_Map,1,FALSE))</f>
        <v>0</v>
      </c>
      <c r="K133" s="4">
        <f>IF(Reponses!K135="","",VLOOKUP(Reponses!K135,Likert_Map,1,FALSE))</f>
        <v>0</v>
      </c>
      <c r="L133" s="4">
        <f>IF(Reponses!L135="","",VLOOKUP(Reponses!L135,Likert_Map,1,FALSE))</f>
        <v>0</v>
      </c>
      <c r="M133" s="4">
        <f>IF(Reponses!M135="","",VLOOKUP(Reponses!M135,Likert_Map,1,FALSE))</f>
        <v>0</v>
      </c>
      <c r="N133" s="4">
        <f>IF(Reponses!N135="","",VLOOKUP(Reponses!N135,Likert_Map,1,FALSE))</f>
        <v>0</v>
      </c>
      <c r="O133" s="4">
        <f>IF(Reponses!O135="","",VLOOKUP(Reponses!O135,Likert_Map,1,FALSE))</f>
        <v>0</v>
      </c>
      <c r="P133" s="4">
        <f>IF(Reponses!P135="","",VLOOKUP(Reponses!P135,Likert_Map,1,FALSE))</f>
        <v>0</v>
      </c>
      <c r="Q133" s="4">
        <f>IF(Reponses!Q135="","",VLOOKUP(Reponses!Q135,Likert_Map,1,FALSE))</f>
        <v>0</v>
      </c>
      <c r="R133" s="4">
        <f>IF(Reponses!R135="","",VLOOKUP(Reponses!R135,Likert_Map,1,FALSE))</f>
        <v>0</v>
      </c>
    </row>
    <row r="134" spans="1:18">
      <c r="A134" s="4">
        <f>Reponses!A136</f>
        <v>0</v>
      </c>
      <c r="B134" s="4">
        <f>Reponses!B136</f>
        <v>0</v>
      </c>
      <c r="C134" s="4">
        <f>Reponses!C136</f>
        <v>0</v>
      </c>
      <c r="D134" s="4">
        <f>Reponses!D136</f>
        <v>0</v>
      </c>
      <c r="E134" s="4">
        <f>Reponses!E136</f>
        <v>0</v>
      </c>
      <c r="F134" s="4">
        <f>Reponses!F136</f>
        <v>0</v>
      </c>
      <c r="G134" s="4">
        <f>IF(Reponses!G136="","",VLOOKUP(Reponses!G136,Likert_Map,1,FALSE))</f>
        <v>0</v>
      </c>
      <c r="H134" s="4">
        <f>IF(Reponses!H136="","",VLOOKUP(Reponses!H136,Likert_Map,1,FALSE))</f>
        <v>0</v>
      </c>
      <c r="I134" s="4">
        <f>IF(Reponses!I136="","",VLOOKUP(Reponses!I136,Likert_Map,1,FALSE))</f>
        <v>0</v>
      </c>
      <c r="J134" s="4">
        <f>IF(Reponses!J136="","",VLOOKUP(Reponses!J136,Likert_Map,1,FALSE))</f>
        <v>0</v>
      </c>
      <c r="K134" s="4">
        <f>IF(Reponses!K136="","",VLOOKUP(Reponses!K136,Likert_Map,1,FALSE))</f>
        <v>0</v>
      </c>
      <c r="L134" s="4">
        <f>IF(Reponses!L136="","",VLOOKUP(Reponses!L136,Likert_Map,1,FALSE))</f>
        <v>0</v>
      </c>
      <c r="M134" s="4">
        <f>IF(Reponses!M136="","",VLOOKUP(Reponses!M136,Likert_Map,1,FALSE))</f>
        <v>0</v>
      </c>
      <c r="N134" s="4">
        <f>IF(Reponses!N136="","",VLOOKUP(Reponses!N136,Likert_Map,1,FALSE))</f>
        <v>0</v>
      </c>
      <c r="O134" s="4">
        <f>IF(Reponses!O136="","",VLOOKUP(Reponses!O136,Likert_Map,1,FALSE))</f>
        <v>0</v>
      </c>
      <c r="P134" s="4">
        <f>IF(Reponses!P136="","",VLOOKUP(Reponses!P136,Likert_Map,1,FALSE))</f>
        <v>0</v>
      </c>
      <c r="Q134" s="4">
        <f>IF(Reponses!Q136="","",VLOOKUP(Reponses!Q136,Likert_Map,1,FALSE))</f>
        <v>0</v>
      </c>
      <c r="R134" s="4">
        <f>IF(Reponses!R136="","",VLOOKUP(Reponses!R136,Likert_Map,1,FALSE))</f>
        <v>0</v>
      </c>
    </row>
    <row r="135" spans="1:18">
      <c r="A135" s="4">
        <f>Reponses!A137</f>
        <v>0</v>
      </c>
      <c r="B135" s="4">
        <f>Reponses!B137</f>
        <v>0</v>
      </c>
      <c r="C135" s="4">
        <f>Reponses!C137</f>
        <v>0</v>
      </c>
      <c r="D135" s="4">
        <f>Reponses!D137</f>
        <v>0</v>
      </c>
      <c r="E135" s="4">
        <f>Reponses!E137</f>
        <v>0</v>
      </c>
      <c r="F135" s="4">
        <f>Reponses!F137</f>
        <v>0</v>
      </c>
      <c r="G135" s="4">
        <f>IF(Reponses!G137="","",VLOOKUP(Reponses!G137,Likert_Map,1,FALSE))</f>
        <v>0</v>
      </c>
      <c r="H135" s="4">
        <f>IF(Reponses!H137="","",VLOOKUP(Reponses!H137,Likert_Map,1,FALSE))</f>
        <v>0</v>
      </c>
      <c r="I135" s="4">
        <f>IF(Reponses!I137="","",VLOOKUP(Reponses!I137,Likert_Map,1,FALSE))</f>
        <v>0</v>
      </c>
      <c r="J135" s="4">
        <f>IF(Reponses!J137="","",VLOOKUP(Reponses!J137,Likert_Map,1,FALSE))</f>
        <v>0</v>
      </c>
      <c r="K135" s="4">
        <f>IF(Reponses!K137="","",VLOOKUP(Reponses!K137,Likert_Map,1,FALSE))</f>
        <v>0</v>
      </c>
      <c r="L135" s="4">
        <f>IF(Reponses!L137="","",VLOOKUP(Reponses!L137,Likert_Map,1,FALSE))</f>
        <v>0</v>
      </c>
      <c r="M135" s="4">
        <f>IF(Reponses!M137="","",VLOOKUP(Reponses!M137,Likert_Map,1,FALSE))</f>
        <v>0</v>
      </c>
      <c r="N135" s="4">
        <f>IF(Reponses!N137="","",VLOOKUP(Reponses!N137,Likert_Map,1,FALSE))</f>
        <v>0</v>
      </c>
      <c r="O135" s="4">
        <f>IF(Reponses!O137="","",VLOOKUP(Reponses!O137,Likert_Map,1,FALSE))</f>
        <v>0</v>
      </c>
      <c r="P135" s="4">
        <f>IF(Reponses!P137="","",VLOOKUP(Reponses!P137,Likert_Map,1,FALSE))</f>
        <v>0</v>
      </c>
      <c r="Q135" s="4">
        <f>IF(Reponses!Q137="","",VLOOKUP(Reponses!Q137,Likert_Map,1,FALSE))</f>
        <v>0</v>
      </c>
      <c r="R135" s="4">
        <f>IF(Reponses!R137="","",VLOOKUP(Reponses!R137,Likert_Map,1,FALSE))</f>
        <v>0</v>
      </c>
    </row>
    <row r="136" spans="1:18">
      <c r="A136" s="4">
        <f>Reponses!A138</f>
        <v>0</v>
      </c>
      <c r="B136" s="4">
        <f>Reponses!B138</f>
        <v>0</v>
      </c>
      <c r="C136" s="4">
        <f>Reponses!C138</f>
        <v>0</v>
      </c>
      <c r="D136" s="4">
        <f>Reponses!D138</f>
        <v>0</v>
      </c>
      <c r="E136" s="4">
        <f>Reponses!E138</f>
        <v>0</v>
      </c>
      <c r="F136" s="4">
        <f>Reponses!F138</f>
        <v>0</v>
      </c>
      <c r="G136" s="4">
        <f>IF(Reponses!G138="","",VLOOKUP(Reponses!G138,Likert_Map,1,FALSE))</f>
        <v>0</v>
      </c>
      <c r="H136" s="4">
        <f>IF(Reponses!H138="","",VLOOKUP(Reponses!H138,Likert_Map,1,FALSE))</f>
        <v>0</v>
      </c>
      <c r="I136" s="4">
        <f>IF(Reponses!I138="","",VLOOKUP(Reponses!I138,Likert_Map,1,FALSE))</f>
        <v>0</v>
      </c>
      <c r="J136" s="4">
        <f>IF(Reponses!J138="","",VLOOKUP(Reponses!J138,Likert_Map,1,FALSE))</f>
        <v>0</v>
      </c>
      <c r="K136" s="4">
        <f>IF(Reponses!K138="","",VLOOKUP(Reponses!K138,Likert_Map,1,FALSE))</f>
        <v>0</v>
      </c>
      <c r="L136" s="4">
        <f>IF(Reponses!L138="","",VLOOKUP(Reponses!L138,Likert_Map,1,FALSE))</f>
        <v>0</v>
      </c>
      <c r="M136" s="4">
        <f>IF(Reponses!M138="","",VLOOKUP(Reponses!M138,Likert_Map,1,FALSE))</f>
        <v>0</v>
      </c>
      <c r="N136" s="4">
        <f>IF(Reponses!N138="","",VLOOKUP(Reponses!N138,Likert_Map,1,FALSE))</f>
        <v>0</v>
      </c>
      <c r="O136" s="4">
        <f>IF(Reponses!O138="","",VLOOKUP(Reponses!O138,Likert_Map,1,FALSE))</f>
        <v>0</v>
      </c>
      <c r="P136" s="4">
        <f>IF(Reponses!P138="","",VLOOKUP(Reponses!P138,Likert_Map,1,FALSE))</f>
        <v>0</v>
      </c>
      <c r="Q136" s="4">
        <f>IF(Reponses!Q138="","",VLOOKUP(Reponses!Q138,Likert_Map,1,FALSE))</f>
        <v>0</v>
      </c>
      <c r="R136" s="4">
        <f>IF(Reponses!R138="","",VLOOKUP(Reponses!R138,Likert_Map,1,FALSE))</f>
        <v>0</v>
      </c>
    </row>
    <row r="137" spans="1:18">
      <c r="A137" s="4">
        <f>Reponses!A139</f>
        <v>0</v>
      </c>
      <c r="B137" s="4">
        <f>Reponses!B139</f>
        <v>0</v>
      </c>
      <c r="C137" s="4">
        <f>Reponses!C139</f>
        <v>0</v>
      </c>
      <c r="D137" s="4">
        <f>Reponses!D139</f>
        <v>0</v>
      </c>
      <c r="E137" s="4">
        <f>Reponses!E139</f>
        <v>0</v>
      </c>
      <c r="F137" s="4">
        <f>Reponses!F139</f>
        <v>0</v>
      </c>
      <c r="G137" s="4">
        <f>IF(Reponses!G139="","",VLOOKUP(Reponses!G139,Likert_Map,1,FALSE))</f>
        <v>0</v>
      </c>
      <c r="H137" s="4">
        <f>IF(Reponses!H139="","",VLOOKUP(Reponses!H139,Likert_Map,1,FALSE))</f>
        <v>0</v>
      </c>
      <c r="I137" s="4">
        <f>IF(Reponses!I139="","",VLOOKUP(Reponses!I139,Likert_Map,1,FALSE))</f>
        <v>0</v>
      </c>
      <c r="J137" s="4">
        <f>IF(Reponses!J139="","",VLOOKUP(Reponses!J139,Likert_Map,1,FALSE))</f>
        <v>0</v>
      </c>
      <c r="K137" s="4">
        <f>IF(Reponses!K139="","",VLOOKUP(Reponses!K139,Likert_Map,1,FALSE))</f>
        <v>0</v>
      </c>
      <c r="L137" s="4">
        <f>IF(Reponses!L139="","",VLOOKUP(Reponses!L139,Likert_Map,1,FALSE))</f>
        <v>0</v>
      </c>
      <c r="M137" s="4">
        <f>IF(Reponses!M139="","",VLOOKUP(Reponses!M139,Likert_Map,1,FALSE))</f>
        <v>0</v>
      </c>
      <c r="N137" s="4">
        <f>IF(Reponses!N139="","",VLOOKUP(Reponses!N139,Likert_Map,1,FALSE))</f>
        <v>0</v>
      </c>
      <c r="O137" s="4">
        <f>IF(Reponses!O139="","",VLOOKUP(Reponses!O139,Likert_Map,1,FALSE))</f>
        <v>0</v>
      </c>
      <c r="P137" s="4">
        <f>IF(Reponses!P139="","",VLOOKUP(Reponses!P139,Likert_Map,1,FALSE))</f>
        <v>0</v>
      </c>
      <c r="Q137" s="4">
        <f>IF(Reponses!Q139="","",VLOOKUP(Reponses!Q139,Likert_Map,1,FALSE))</f>
        <v>0</v>
      </c>
      <c r="R137" s="4">
        <f>IF(Reponses!R139="","",VLOOKUP(Reponses!R139,Likert_Map,1,FALSE))</f>
        <v>0</v>
      </c>
    </row>
    <row r="138" spans="1:18">
      <c r="A138" s="4">
        <f>Reponses!A140</f>
        <v>0</v>
      </c>
      <c r="B138" s="4">
        <f>Reponses!B140</f>
        <v>0</v>
      </c>
      <c r="C138" s="4">
        <f>Reponses!C140</f>
        <v>0</v>
      </c>
      <c r="D138" s="4">
        <f>Reponses!D140</f>
        <v>0</v>
      </c>
      <c r="E138" s="4">
        <f>Reponses!E140</f>
        <v>0</v>
      </c>
      <c r="F138" s="4">
        <f>Reponses!F140</f>
        <v>0</v>
      </c>
      <c r="G138" s="4">
        <f>IF(Reponses!G140="","",VLOOKUP(Reponses!G140,Likert_Map,1,FALSE))</f>
        <v>0</v>
      </c>
      <c r="H138" s="4">
        <f>IF(Reponses!H140="","",VLOOKUP(Reponses!H140,Likert_Map,1,FALSE))</f>
        <v>0</v>
      </c>
      <c r="I138" s="4">
        <f>IF(Reponses!I140="","",VLOOKUP(Reponses!I140,Likert_Map,1,FALSE))</f>
        <v>0</v>
      </c>
      <c r="J138" s="4">
        <f>IF(Reponses!J140="","",VLOOKUP(Reponses!J140,Likert_Map,1,FALSE))</f>
        <v>0</v>
      </c>
      <c r="K138" s="4">
        <f>IF(Reponses!K140="","",VLOOKUP(Reponses!K140,Likert_Map,1,FALSE))</f>
        <v>0</v>
      </c>
      <c r="L138" s="4">
        <f>IF(Reponses!L140="","",VLOOKUP(Reponses!L140,Likert_Map,1,FALSE))</f>
        <v>0</v>
      </c>
      <c r="M138" s="4">
        <f>IF(Reponses!M140="","",VLOOKUP(Reponses!M140,Likert_Map,1,FALSE))</f>
        <v>0</v>
      </c>
      <c r="N138" s="4">
        <f>IF(Reponses!N140="","",VLOOKUP(Reponses!N140,Likert_Map,1,FALSE))</f>
        <v>0</v>
      </c>
      <c r="O138" s="4">
        <f>IF(Reponses!O140="","",VLOOKUP(Reponses!O140,Likert_Map,1,FALSE))</f>
        <v>0</v>
      </c>
      <c r="P138" s="4">
        <f>IF(Reponses!P140="","",VLOOKUP(Reponses!P140,Likert_Map,1,FALSE))</f>
        <v>0</v>
      </c>
      <c r="Q138" s="4">
        <f>IF(Reponses!Q140="","",VLOOKUP(Reponses!Q140,Likert_Map,1,FALSE))</f>
        <v>0</v>
      </c>
      <c r="R138" s="4">
        <f>IF(Reponses!R140="","",VLOOKUP(Reponses!R140,Likert_Map,1,FALSE))</f>
        <v>0</v>
      </c>
    </row>
    <row r="139" spans="1:18">
      <c r="A139" s="4">
        <f>Reponses!A141</f>
        <v>0</v>
      </c>
      <c r="B139" s="4">
        <f>Reponses!B141</f>
        <v>0</v>
      </c>
      <c r="C139" s="4">
        <f>Reponses!C141</f>
        <v>0</v>
      </c>
      <c r="D139" s="4">
        <f>Reponses!D141</f>
        <v>0</v>
      </c>
      <c r="E139" s="4">
        <f>Reponses!E141</f>
        <v>0</v>
      </c>
      <c r="F139" s="4">
        <f>Reponses!F141</f>
        <v>0</v>
      </c>
      <c r="G139" s="4">
        <f>IF(Reponses!G141="","",VLOOKUP(Reponses!G141,Likert_Map,1,FALSE))</f>
        <v>0</v>
      </c>
      <c r="H139" s="4">
        <f>IF(Reponses!H141="","",VLOOKUP(Reponses!H141,Likert_Map,1,FALSE))</f>
        <v>0</v>
      </c>
      <c r="I139" s="4">
        <f>IF(Reponses!I141="","",VLOOKUP(Reponses!I141,Likert_Map,1,FALSE))</f>
        <v>0</v>
      </c>
      <c r="J139" s="4">
        <f>IF(Reponses!J141="","",VLOOKUP(Reponses!J141,Likert_Map,1,FALSE))</f>
        <v>0</v>
      </c>
      <c r="K139" s="4">
        <f>IF(Reponses!K141="","",VLOOKUP(Reponses!K141,Likert_Map,1,FALSE))</f>
        <v>0</v>
      </c>
      <c r="L139" s="4">
        <f>IF(Reponses!L141="","",VLOOKUP(Reponses!L141,Likert_Map,1,FALSE))</f>
        <v>0</v>
      </c>
      <c r="M139" s="4">
        <f>IF(Reponses!M141="","",VLOOKUP(Reponses!M141,Likert_Map,1,FALSE))</f>
        <v>0</v>
      </c>
      <c r="N139" s="4">
        <f>IF(Reponses!N141="","",VLOOKUP(Reponses!N141,Likert_Map,1,FALSE))</f>
        <v>0</v>
      </c>
      <c r="O139" s="4">
        <f>IF(Reponses!O141="","",VLOOKUP(Reponses!O141,Likert_Map,1,FALSE))</f>
        <v>0</v>
      </c>
      <c r="P139" s="4">
        <f>IF(Reponses!P141="","",VLOOKUP(Reponses!P141,Likert_Map,1,FALSE))</f>
        <v>0</v>
      </c>
      <c r="Q139" s="4">
        <f>IF(Reponses!Q141="","",VLOOKUP(Reponses!Q141,Likert_Map,1,FALSE))</f>
        <v>0</v>
      </c>
      <c r="R139" s="4">
        <f>IF(Reponses!R141="","",VLOOKUP(Reponses!R141,Likert_Map,1,FALSE))</f>
        <v>0</v>
      </c>
    </row>
    <row r="140" spans="1:18">
      <c r="A140" s="4">
        <f>Reponses!A142</f>
        <v>0</v>
      </c>
      <c r="B140" s="4">
        <f>Reponses!B142</f>
        <v>0</v>
      </c>
      <c r="C140" s="4">
        <f>Reponses!C142</f>
        <v>0</v>
      </c>
      <c r="D140" s="4">
        <f>Reponses!D142</f>
        <v>0</v>
      </c>
      <c r="E140" s="4">
        <f>Reponses!E142</f>
        <v>0</v>
      </c>
      <c r="F140" s="4">
        <f>Reponses!F142</f>
        <v>0</v>
      </c>
      <c r="G140" s="4">
        <f>IF(Reponses!G142="","",VLOOKUP(Reponses!G142,Likert_Map,1,FALSE))</f>
        <v>0</v>
      </c>
      <c r="H140" s="4">
        <f>IF(Reponses!H142="","",VLOOKUP(Reponses!H142,Likert_Map,1,FALSE))</f>
        <v>0</v>
      </c>
      <c r="I140" s="4">
        <f>IF(Reponses!I142="","",VLOOKUP(Reponses!I142,Likert_Map,1,FALSE))</f>
        <v>0</v>
      </c>
      <c r="J140" s="4">
        <f>IF(Reponses!J142="","",VLOOKUP(Reponses!J142,Likert_Map,1,FALSE))</f>
        <v>0</v>
      </c>
      <c r="K140" s="4">
        <f>IF(Reponses!K142="","",VLOOKUP(Reponses!K142,Likert_Map,1,FALSE))</f>
        <v>0</v>
      </c>
      <c r="L140" s="4">
        <f>IF(Reponses!L142="","",VLOOKUP(Reponses!L142,Likert_Map,1,FALSE))</f>
        <v>0</v>
      </c>
      <c r="M140" s="4">
        <f>IF(Reponses!M142="","",VLOOKUP(Reponses!M142,Likert_Map,1,FALSE))</f>
        <v>0</v>
      </c>
      <c r="N140" s="4">
        <f>IF(Reponses!N142="","",VLOOKUP(Reponses!N142,Likert_Map,1,FALSE))</f>
        <v>0</v>
      </c>
      <c r="O140" s="4">
        <f>IF(Reponses!O142="","",VLOOKUP(Reponses!O142,Likert_Map,1,FALSE))</f>
        <v>0</v>
      </c>
      <c r="P140" s="4">
        <f>IF(Reponses!P142="","",VLOOKUP(Reponses!P142,Likert_Map,1,FALSE))</f>
        <v>0</v>
      </c>
      <c r="Q140" s="4">
        <f>IF(Reponses!Q142="","",VLOOKUP(Reponses!Q142,Likert_Map,1,FALSE))</f>
        <v>0</v>
      </c>
      <c r="R140" s="4">
        <f>IF(Reponses!R142="","",VLOOKUP(Reponses!R142,Likert_Map,1,FALSE))</f>
        <v>0</v>
      </c>
    </row>
    <row r="141" spans="1:18">
      <c r="A141" s="4">
        <f>Reponses!A143</f>
        <v>0</v>
      </c>
      <c r="B141" s="4">
        <f>Reponses!B143</f>
        <v>0</v>
      </c>
      <c r="C141" s="4">
        <f>Reponses!C143</f>
        <v>0</v>
      </c>
      <c r="D141" s="4">
        <f>Reponses!D143</f>
        <v>0</v>
      </c>
      <c r="E141" s="4">
        <f>Reponses!E143</f>
        <v>0</v>
      </c>
      <c r="F141" s="4">
        <f>Reponses!F143</f>
        <v>0</v>
      </c>
      <c r="G141" s="4">
        <f>IF(Reponses!G143="","",VLOOKUP(Reponses!G143,Likert_Map,1,FALSE))</f>
        <v>0</v>
      </c>
      <c r="H141" s="4">
        <f>IF(Reponses!H143="","",VLOOKUP(Reponses!H143,Likert_Map,1,FALSE))</f>
        <v>0</v>
      </c>
      <c r="I141" s="4">
        <f>IF(Reponses!I143="","",VLOOKUP(Reponses!I143,Likert_Map,1,FALSE))</f>
        <v>0</v>
      </c>
      <c r="J141" s="4">
        <f>IF(Reponses!J143="","",VLOOKUP(Reponses!J143,Likert_Map,1,FALSE))</f>
        <v>0</v>
      </c>
      <c r="K141" s="4">
        <f>IF(Reponses!K143="","",VLOOKUP(Reponses!K143,Likert_Map,1,FALSE))</f>
        <v>0</v>
      </c>
      <c r="L141" s="4">
        <f>IF(Reponses!L143="","",VLOOKUP(Reponses!L143,Likert_Map,1,FALSE))</f>
        <v>0</v>
      </c>
      <c r="M141" s="4">
        <f>IF(Reponses!M143="","",VLOOKUP(Reponses!M143,Likert_Map,1,FALSE))</f>
        <v>0</v>
      </c>
      <c r="N141" s="4">
        <f>IF(Reponses!N143="","",VLOOKUP(Reponses!N143,Likert_Map,1,FALSE))</f>
        <v>0</v>
      </c>
      <c r="O141" s="4">
        <f>IF(Reponses!O143="","",VLOOKUP(Reponses!O143,Likert_Map,1,FALSE))</f>
        <v>0</v>
      </c>
      <c r="P141" s="4">
        <f>IF(Reponses!P143="","",VLOOKUP(Reponses!P143,Likert_Map,1,FALSE))</f>
        <v>0</v>
      </c>
      <c r="Q141" s="4">
        <f>IF(Reponses!Q143="","",VLOOKUP(Reponses!Q143,Likert_Map,1,FALSE))</f>
        <v>0</v>
      </c>
      <c r="R141" s="4">
        <f>IF(Reponses!R143="","",VLOOKUP(Reponses!R143,Likert_Map,1,FALSE))</f>
        <v>0</v>
      </c>
    </row>
    <row r="142" spans="1:18">
      <c r="A142" s="4">
        <f>Reponses!A144</f>
        <v>0</v>
      </c>
      <c r="B142" s="4">
        <f>Reponses!B144</f>
        <v>0</v>
      </c>
      <c r="C142" s="4">
        <f>Reponses!C144</f>
        <v>0</v>
      </c>
      <c r="D142" s="4">
        <f>Reponses!D144</f>
        <v>0</v>
      </c>
      <c r="E142" s="4">
        <f>Reponses!E144</f>
        <v>0</v>
      </c>
      <c r="F142" s="4">
        <f>Reponses!F144</f>
        <v>0</v>
      </c>
      <c r="G142" s="4">
        <f>IF(Reponses!G144="","",VLOOKUP(Reponses!G144,Likert_Map,1,FALSE))</f>
        <v>0</v>
      </c>
      <c r="H142" s="4">
        <f>IF(Reponses!H144="","",VLOOKUP(Reponses!H144,Likert_Map,1,FALSE))</f>
        <v>0</v>
      </c>
      <c r="I142" s="4">
        <f>IF(Reponses!I144="","",VLOOKUP(Reponses!I144,Likert_Map,1,FALSE))</f>
        <v>0</v>
      </c>
      <c r="J142" s="4">
        <f>IF(Reponses!J144="","",VLOOKUP(Reponses!J144,Likert_Map,1,FALSE))</f>
        <v>0</v>
      </c>
      <c r="K142" s="4">
        <f>IF(Reponses!K144="","",VLOOKUP(Reponses!K144,Likert_Map,1,FALSE))</f>
        <v>0</v>
      </c>
      <c r="L142" s="4">
        <f>IF(Reponses!L144="","",VLOOKUP(Reponses!L144,Likert_Map,1,FALSE))</f>
        <v>0</v>
      </c>
      <c r="M142" s="4">
        <f>IF(Reponses!M144="","",VLOOKUP(Reponses!M144,Likert_Map,1,FALSE))</f>
        <v>0</v>
      </c>
      <c r="N142" s="4">
        <f>IF(Reponses!N144="","",VLOOKUP(Reponses!N144,Likert_Map,1,FALSE))</f>
        <v>0</v>
      </c>
      <c r="O142" s="4">
        <f>IF(Reponses!O144="","",VLOOKUP(Reponses!O144,Likert_Map,1,FALSE))</f>
        <v>0</v>
      </c>
      <c r="P142" s="4">
        <f>IF(Reponses!P144="","",VLOOKUP(Reponses!P144,Likert_Map,1,FALSE))</f>
        <v>0</v>
      </c>
      <c r="Q142" s="4">
        <f>IF(Reponses!Q144="","",VLOOKUP(Reponses!Q144,Likert_Map,1,FALSE))</f>
        <v>0</v>
      </c>
      <c r="R142" s="4">
        <f>IF(Reponses!R144="","",VLOOKUP(Reponses!R144,Likert_Map,1,FALSE))</f>
        <v>0</v>
      </c>
    </row>
    <row r="143" spans="1:18">
      <c r="A143" s="4">
        <f>Reponses!A145</f>
        <v>0</v>
      </c>
      <c r="B143" s="4">
        <f>Reponses!B145</f>
        <v>0</v>
      </c>
      <c r="C143" s="4">
        <f>Reponses!C145</f>
        <v>0</v>
      </c>
      <c r="D143" s="4">
        <f>Reponses!D145</f>
        <v>0</v>
      </c>
      <c r="E143" s="4">
        <f>Reponses!E145</f>
        <v>0</v>
      </c>
      <c r="F143" s="4">
        <f>Reponses!F145</f>
        <v>0</v>
      </c>
      <c r="G143" s="4">
        <f>IF(Reponses!G145="","",VLOOKUP(Reponses!G145,Likert_Map,1,FALSE))</f>
        <v>0</v>
      </c>
      <c r="H143" s="4">
        <f>IF(Reponses!H145="","",VLOOKUP(Reponses!H145,Likert_Map,1,FALSE))</f>
        <v>0</v>
      </c>
      <c r="I143" s="4">
        <f>IF(Reponses!I145="","",VLOOKUP(Reponses!I145,Likert_Map,1,FALSE))</f>
        <v>0</v>
      </c>
      <c r="J143" s="4">
        <f>IF(Reponses!J145="","",VLOOKUP(Reponses!J145,Likert_Map,1,FALSE))</f>
        <v>0</v>
      </c>
      <c r="K143" s="4">
        <f>IF(Reponses!K145="","",VLOOKUP(Reponses!K145,Likert_Map,1,FALSE))</f>
        <v>0</v>
      </c>
      <c r="L143" s="4">
        <f>IF(Reponses!L145="","",VLOOKUP(Reponses!L145,Likert_Map,1,FALSE))</f>
        <v>0</v>
      </c>
      <c r="M143" s="4">
        <f>IF(Reponses!M145="","",VLOOKUP(Reponses!M145,Likert_Map,1,FALSE))</f>
        <v>0</v>
      </c>
      <c r="N143" s="4">
        <f>IF(Reponses!N145="","",VLOOKUP(Reponses!N145,Likert_Map,1,FALSE))</f>
        <v>0</v>
      </c>
      <c r="O143" s="4">
        <f>IF(Reponses!O145="","",VLOOKUP(Reponses!O145,Likert_Map,1,FALSE))</f>
        <v>0</v>
      </c>
      <c r="P143" s="4">
        <f>IF(Reponses!P145="","",VLOOKUP(Reponses!P145,Likert_Map,1,FALSE))</f>
        <v>0</v>
      </c>
      <c r="Q143" s="4">
        <f>IF(Reponses!Q145="","",VLOOKUP(Reponses!Q145,Likert_Map,1,FALSE))</f>
        <v>0</v>
      </c>
      <c r="R143" s="4">
        <f>IF(Reponses!R145="","",VLOOKUP(Reponses!R145,Likert_Map,1,FALSE))</f>
        <v>0</v>
      </c>
    </row>
    <row r="144" spans="1:18">
      <c r="A144" s="4">
        <f>Reponses!A146</f>
        <v>0</v>
      </c>
      <c r="B144" s="4">
        <f>Reponses!B146</f>
        <v>0</v>
      </c>
      <c r="C144" s="4">
        <f>Reponses!C146</f>
        <v>0</v>
      </c>
      <c r="D144" s="4">
        <f>Reponses!D146</f>
        <v>0</v>
      </c>
      <c r="E144" s="4">
        <f>Reponses!E146</f>
        <v>0</v>
      </c>
      <c r="F144" s="4">
        <f>Reponses!F146</f>
        <v>0</v>
      </c>
      <c r="G144" s="4">
        <f>IF(Reponses!G146="","",VLOOKUP(Reponses!G146,Likert_Map,1,FALSE))</f>
        <v>0</v>
      </c>
      <c r="H144" s="4">
        <f>IF(Reponses!H146="","",VLOOKUP(Reponses!H146,Likert_Map,1,FALSE))</f>
        <v>0</v>
      </c>
      <c r="I144" s="4">
        <f>IF(Reponses!I146="","",VLOOKUP(Reponses!I146,Likert_Map,1,FALSE))</f>
        <v>0</v>
      </c>
      <c r="J144" s="4">
        <f>IF(Reponses!J146="","",VLOOKUP(Reponses!J146,Likert_Map,1,FALSE))</f>
        <v>0</v>
      </c>
      <c r="K144" s="4">
        <f>IF(Reponses!K146="","",VLOOKUP(Reponses!K146,Likert_Map,1,FALSE))</f>
        <v>0</v>
      </c>
      <c r="L144" s="4">
        <f>IF(Reponses!L146="","",VLOOKUP(Reponses!L146,Likert_Map,1,FALSE))</f>
        <v>0</v>
      </c>
      <c r="M144" s="4">
        <f>IF(Reponses!M146="","",VLOOKUP(Reponses!M146,Likert_Map,1,FALSE))</f>
        <v>0</v>
      </c>
      <c r="N144" s="4">
        <f>IF(Reponses!N146="","",VLOOKUP(Reponses!N146,Likert_Map,1,FALSE))</f>
        <v>0</v>
      </c>
      <c r="O144" s="4">
        <f>IF(Reponses!O146="","",VLOOKUP(Reponses!O146,Likert_Map,1,FALSE))</f>
        <v>0</v>
      </c>
      <c r="P144" s="4">
        <f>IF(Reponses!P146="","",VLOOKUP(Reponses!P146,Likert_Map,1,FALSE))</f>
        <v>0</v>
      </c>
      <c r="Q144" s="4">
        <f>IF(Reponses!Q146="","",VLOOKUP(Reponses!Q146,Likert_Map,1,FALSE))</f>
        <v>0</v>
      </c>
      <c r="R144" s="4">
        <f>IF(Reponses!R146="","",VLOOKUP(Reponses!R146,Likert_Map,1,FALSE))</f>
        <v>0</v>
      </c>
    </row>
    <row r="145" spans="1:18">
      <c r="A145" s="4">
        <f>Reponses!A147</f>
        <v>0</v>
      </c>
      <c r="B145" s="4">
        <f>Reponses!B147</f>
        <v>0</v>
      </c>
      <c r="C145" s="4">
        <f>Reponses!C147</f>
        <v>0</v>
      </c>
      <c r="D145" s="4">
        <f>Reponses!D147</f>
        <v>0</v>
      </c>
      <c r="E145" s="4">
        <f>Reponses!E147</f>
        <v>0</v>
      </c>
      <c r="F145" s="4">
        <f>Reponses!F147</f>
        <v>0</v>
      </c>
      <c r="G145" s="4">
        <f>IF(Reponses!G147="","",VLOOKUP(Reponses!G147,Likert_Map,1,FALSE))</f>
        <v>0</v>
      </c>
      <c r="H145" s="4">
        <f>IF(Reponses!H147="","",VLOOKUP(Reponses!H147,Likert_Map,1,FALSE))</f>
        <v>0</v>
      </c>
      <c r="I145" s="4">
        <f>IF(Reponses!I147="","",VLOOKUP(Reponses!I147,Likert_Map,1,FALSE))</f>
        <v>0</v>
      </c>
      <c r="J145" s="4">
        <f>IF(Reponses!J147="","",VLOOKUP(Reponses!J147,Likert_Map,1,FALSE))</f>
        <v>0</v>
      </c>
      <c r="K145" s="4">
        <f>IF(Reponses!K147="","",VLOOKUP(Reponses!K147,Likert_Map,1,FALSE))</f>
        <v>0</v>
      </c>
      <c r="L145" s="4">
        <f>IF(Reponses!L147="","",VLOOKUP(Reponses!L147,Likert_Map,1,FALSE))</f>
        <v>0</v>
      </c>
      <c r="M145" s="4">
        <f>IF(Reponses!M147="","",VLOOKUP(Reponses!M147,Likert_Map,1,FALSE))</f>
        <v>0</v>
      </c>
      <c r="N145" s="4">
        <f>IF(Reponses!N147="","",VLOOKUP(Reponses!N147,Likert_Map,1,FALSE))</f>
        <v>0</v>
      </c>
      <c r="O145" s="4">
        <f>IF(Reponses!O147="","",VLOOKUP(Reponses!O147,Likert_Map,1,FALSE))</f>
        <v>0</v>
      </c>
      <c r="P145" s="4">
        <f>IF(Reponses!P147="","",VLOOKUP(Reponses!P147,Likert_Map,1,FALSE))</f>
        <v>0</v>
      </c>
      <c r="Q145" s="4">
        <f>IF(Reponses!Q147="","",VLOOKUP(Reponses!Q147,Likert_Map,1,FALSE))</f>
        <v>0</v>
      </c>
      <c r="R145" s="4">
        <f>IF(Reponses!R147="","",VLOOKUP(Reponses!R147,Likert_Map,1,FALSE))</f>
        <v>0</v>
      </c>
    </row>
    <row r="146" spans="1:18">
      <c r="A146" s="4">
        <f>Reponses!A148</f>
        <v>0</v>
      </c>
      <c r="B146" s="4">
        <f>Reponses!B148</f>
        <v>0</v>
      </c>
      <c r="C146" s="4">
        <f>Reponses!C148</f>
        <v>0</v>
      </c>
      <c r="D146" s="4">
        <f>Reponses!D148</f>
        <v>0</v>
      </c>
      <c r="E146" s="4">
        <f>Reponses!E148</f>
        <v>0</v>
      </c>
      <c r="F146" s="4">
        <f>Reponses!F148</f>
        <v>0</v>
      </c>
      <c r="G146" s="4">
        <f>IF(Reponses!G148="","",VLOOKUP(Reponses!G148,Likert_Map,1,FALSE))</f>
        <v>0</v>
      </c>
      <c r="H146" s="4">
        <f>IF(Reponses!H148="","",VLOOKUP(Reponses!H148,Likert_Map,1,FALSE))</f>
        <v>0</v>
      </c>
      <c r="I146" s="4">
        <f>IF(Reponses!I148="","",VLOOKUP(Reponses!I148,Likert_Map,1,FALSE))</f>
        <v>0</v>
      </c>
      <c r="J146" s="4">
        <f>IF(Reponses!J148="","",VLOOKUP(Reponses!J148,Likert_Map,1,FALSE))</f>
        <v>0</v>
      </c>
      <c r="K146" s="4">
        <f>IF(Reponses!K148="","",VLOOKUP(Reponses!K148,Likert_Map,1,FALSE))</f>
        <v>0</v>
      </c>
      <c r="L146" s="4">
        <f>IF(Reponses!L148="","",VLOOKUP(Reponses!L148,Likert_Map,1,FALSE))</f>
        <v>0</v>
      </c>
      <c r="M146" s="4">
        <f>IF(Reponses!M148="","",VLOOKUP(Reponses!M148,Likert_Map,1,FALSE))</f>
        <v>0</v>
      </c>
      <c r="N146" s="4">
        <f>IF(Reponses!N148="","",VLOOKUP(Reponses!N148,Likert_Map,1,FALSE))</f>
        <v>0</v>
      </c>
      <c r="O146" s="4">
        <f>IF(Reponses!O148="","",VLOOKUP(Reponses!O148,Likert_Map,1,FALSE))</f>
        <v>0</v>
      </c>
      <c r="P146" s="4">
        <f>IF(Reponses!P148="","",VLOOKUP(Reponses!P148,Likert_Map,1,FALSE))</f>
        <v>0</v>
      </c>
      <c r="Q146" s="4">
        <f>IF(Reponses!Q148="","",VLOOKUP(Reponses!Q148,Likert_Map,1,FALSE))</f>
        <v>0</v>
      </c>
      <c r="R146" s="4">
        <f>IF(Reponses!R148="","",VLOOKUP(Reponses!R148,Likert_Map,1,FALSE))</f>
        <v>0</v>
      </c>
    </row>
    <row r="147" spans="1:18">
      <c r="A147" s="4">
        <f>Reponses!A149</f>
        <v>0</v>
      </c>
      <c r="B147" s="4">
        <f>Reponses!B149</f>
        <v>0</v>
      </c>
      <c r="C147" s="4">
        <f>Reponses!C149</f>
        <v>0</v>
      </c>
      <c r="D147" s="4">
        <f>Reponses!D149</f>
        <v>0</v>
      </c>
      <c r="E147" s="4">
        <f>Reponses!E149</f>
        <v>0</v>
      </c>
      <c r="F147" s="4">
        <f>Reponses!F149</f>
        <v>0</v>
      </c>
      <c r="G147" s="4">
        <f>IF(Reponses!G149="","",VLOOKUP(Reponses!G149,Likert_Map,1,FALSE))</f>
        <v>0</v>
      </c>
      <c r="H147" s="4">
        <f>IF(Reponses!H149="","",VLOOKUP(Reponses!H149,Likert_Map,1,FALSE))</f>
        <v>0</v>
      </c>
      <c r="I147" s="4">
        <f>IF(Reponses!I149="","",VLOOKUP(Reponses!I149,Likert_Map,1,FALSE))</f>
        <v>0</v>
      </c>
      <c r="J147" s="4">
        <f>IF(Reponses!J149="","",VLOOKUP(Reponses!J149,Likert_Map,1,FALSE))</f>
        <v>0</v>
      </c>
      <c r="K147" s="4">
        <f>IF(Reponses!K149="","",VLOOKUP(Reponses!K149,Likert_Map,1,FALSE))</f>
        <v>0</v>
      </c>
      <c r="L147" s="4">
        <f>IF(Reponses!L149="","",VLOOKUP(Reponses!L149,Likert_Map,1,FALSE))</f>
        <v>0</v>
      </c>
      <c r="M147" s="4">
        <f>IF(Reponses!M149="","",VLOOKUP(Reponses!M149,Likert_Map,1,FALSE))</f>
        <v>0</v>
      </c>
      <c r="N147" s="4">
        <f>IF(Reponses!N149="","",VLOOKUP(Reponses!N149,Likert_Map,1,FALSE))</f>
        <v>0</v>
      </c>
      <c r="O147" s="4">
        <f>IF(Reponses!O149="","",VLOOKUP(Reponses!O149,Likert_Map,1,FALSE))</f>
        <v>0</v>
      </c>
      <c r="P147" s="4">
        <f>IF(Reponses!P149="","",VLOOKUP(Reponses!P149,Likert_Map,1,FALSE))</f>
        <v>0</v>
      </c>
      <c r="Q147" s="4">
        <f>IF(Reponses!Q149="","",VLOOKUP(Reponses!Q149,Likert_Map,1,FALSE))</f>
        <v>0</v>
      </c>
      <c r="R147" s="4">
        <f>IF(Reponses!R149="","",VLOOKUP(Reponses!R149,Likert_Map,1,FALSE))</f>
        <v>0</v>
      </c>
    </row>
    <row r="148" spans="1:18">
      <c r="A148" s="4">
        <f>Reponses!A150</f>
        <v>0</v>
      </c>
      <c r="B148" s="4">
        <f>Reponses!B150</f>
        <v>0</v>
      </c>
      <c r="C148" s="4">
        <f>Reponses!C150</f>
        <v>0</v>
      </c>
      <c r="D148" s="4">
        <f>Reponses!D150</f>
        <v>0</v>
      </c>
      <c r="E148" s="4">
        <f>Reponses!E150</f>
        <v>0</v>
      </c>
      <c r="F148" s="4">
        <f>Reponses!F150</f>
        <v>0</v>
      </c>
      <c r="G148" s="4">
        <f>IF(Reponses!G150="","",VLOOKUP(Reponses!G150,Likert_Map,1,FALSE))</f>
        <v>0</v>
      </c>
      <c r="H148" s="4">
        <f>IF(Reponses!H150="","",VLOOKUP(Reponses!H150,Likert_Map,1,FALSE))</f>
        <v>0</v>
      </c>
      <c r="I148" s="4">
        <f>IF(Reponses!I150="","",VLOOKUP(Reponses!I150,Likert_Map,1,FALSE))</f>
        <v>0</v>
      </c>
      <c r="J148" s="4">
        <f>IF(Reponses!J150="","",VLOOKUP(Reponses!J150,Likert_Map,1,FALSE))</f>
        <v>0</v>
      </c>
      <c r="K148" s="4">
        <f>IF(Reponses!K150="","",VLOOKUP(Reponses!K150,Likert_Map,1,FALSE))</f>
        <v>0</v>
      </c>
      <c r="L148" s="4">
        <f>IF(Reponses!L150="","",VLOOKUP(Reponses!L150,Likert_Map,1,FALSE))</f>
        <v>0</v>
      </c>
      <c r="M148" s="4">
        <f>IF(Reponses!M150="","",VLOOKUP(Reponses!M150,Likert_Map,1,FALSE))</f>
        <v>0</v>
      </c>
      <c r="N148" s="4">
        <f>IF(Reponses!N150="","",VLOOKUP(Reponses!N150,Likert_Map,1,FALSE))</f>
        <v>0</v>
      </c>
      <c r="O148" s="4">
        <f>IF(Reponses!O150="","",VLOOKUP(Reponses!O150,Likert_Map,1,FALSE))</f>
        <v>0</v>
      </c>
      <c r="P148" s="4">
        <f>IF(Reponses!P150="","",VLOOKUP(Reponses!P150,Likert_Map,1,FALSE))</f>
        <v>0</v>
      </c>
      <c r="Q148" s="4">
        <f>IF(Reponses!Q150="","",VLOOKUP(Reponses!Q150,Likert_Map,1,FALSE))</f>
        <v>0</v>
      </c>
      <c r="R148" s="4">
        <f>IF(Reponses!R150="","",VLOOKUP(Reponses!R150,Likert_Map,1,FALSE))</f>
        <v>0</v>
      </c>
    </row>
    <row r="149" spans="1:18">
      <c r="A149" s="4">
        <f>Reponses!A151</f>
        <v>0</v>
      </c>
      <c r="B149" s="4">
        <f>Reponses!B151</f>
        <v>0</v>
      </c>
      <c r="C149" s="4">
        <f>Reponses!C151</f>
        <v>0</v>
      </c>
      <c r="D149" s="4">
        <f>Reponses!D151</f>
        <v>0</v>
      </c>
      <c r="E149" s="4">
        <f>Reponses!E151</f>
        <v>0</v>
      </c>
      <c r="F149" s="4">
        <f>Reponses!F151</f>
        <v>0</v>
      </c>
      <c r="G149" s="4">
        <f>IF(Reponses!G151="","",VLOOKUP(Reponses!G151,Likert_Map,1,FALSE))</f>
        <v>0</v>
      </c>
      <c r="H149" s="4">
        <f>IF(Reponses!H151="","",VLOOKUP(Reponses!H151,Likert_Map,1,FALSE))</f>
        <v>0</v>
      </c>
      <c r="I149" s="4">
        <f>IF(Reponses!I151="","",VLOOKUP(Reponses!I151,Likert_Map,1,FALSE))</f>
        <v>0</v>
      </c>
      <c r="J149" s="4">
        <f>IF(Reponses!J151="","",VLOOKUP(Reponses!J151,Likert_Map,1,FALSE))</f>
        <v>0</v>
      </c>
      <c r="K149" s="4">
        <f>IF(Reponses!K151="","",VLOOKUP(Reponses!K151,Likert_Map,1,FALSE))</f>
        <v>0</v>
      </c>
      <c r="L149" s="4">
        <f>IF(Reponses!L151="","",VLOOKUP(Reponses!L151,Likert_Map,1,FALSE))</f>
        <v>0</v>
      </c>
      <c r="M149" s="4">
        <f>IF(Reponses!M151="","",VLOOKUP(Reponses!M151,Likert_Map,1,FALSE))</f>
        <v>0</v>
      </c>
      <c r="N149" s="4">
        <f>IF(Reponses!N151="","",VLOOKUP(Reponses!N151,Likert_Map,1,FALSE))</f>
        <v>0</v>
      </c>
      <c r="O149" s="4">
        <f>IF(Reponses!O151="","",VLOOKUP(Reponses!O151,Likert_Map,1,FALSE))</f>
        <v>0</v>
      </c>
      <c r="P149" s="4">
        <f>IF(Reponses!P151="","",VLOOKUP(Reponses!P151,Likert_Map,1,FALSE))</f>
        <v>0</v>
      </c>
      <c r="Q149" s="4">
        <f>IF(Reponses!Q151="","",VLOOKUP(Reponses!Q151,Likert_Map,1,FALSE))</f>
        <v>0</v>
      </c>
      <c r="R149" s="4">
        <f>IF(Reponses!R151="","",VLOOKUP(Reponses!R151,Likert_Map,1,FALSE))</f>
        <v>0</v>
      </c>
    </row>
    <row r="150" spans="1:18">
      <c r="A150" s="4">
        <f>Reponses!A152</f>
        <v>0</v>
      </c>
      <c r="B150" s="4">
        <f>Reponses!B152</f>
        <v>0</v>
      </c>
      <c r="C150" s="4">
        <f>Reponses!C152</f>
        <v>0</v>
      </c>
      <c r="D150" s="4">
        <f>Reponses!D152</f>
        <v>0</v>
      </c>
      <c r="E150" s="4">
        <f>Reponses!E152</f>
        <v>0</v>
      </c>
      <c r="F150" s="4">
        <f>Reponses!F152</f>
        <v>0</v>
      </c>
      <c r="G150" s="4">
        <f>IF(Reponses!G152="","",VLOOKUP(Reponses!G152,Likert_Map,1,FALSE))</f>
        <v>0</v>
      </c>
      <c r="H150" s="4">
        <f>IF(Reponses!H152="","",VLOOKUP(Reponses!H152,Likert_Map,1,FALSE))</f>
        <v>0</v>
      </c>
      <c r="I150" s="4">
        <f>IF(Reponses!I152="","",VLOOKUP(Reponses!I152,Likert_Map,1,FALSE))</f>
        <v>0</v>
      </c>
      <c r="J150" s="4">
        <f>IF(Reponses!J152="","",VLOOKUP(Reponses!J152,Likert_Map,1,FALSE))</f>
        <v>0</v>
      </c>
      <c r="K150" s="4">
        <f>IF(Reponses!K152="","",VLOOKUP(Reponses!K152,Likert_Map,1,FALSE))</f>
        <v>0</v>
      </c>
      <c r="L150" s="4">
        <f>IF(Reponses!L152="","",VLOOKUP(Reponses!L152,Likert_Map,1,FALSE))</f>
        <v>0</v>
      </c>
      <c r="M150" s="4">
        <f>IF(Reponses!M152="","",VLOOKUP(Reponses!M152,Likert_Map,1,FALSE))</f>
        <v>0</v>
      </c>
      <c r="N150" s="4">
        <f>IF(Reponses!N152="","",VLOOKUP(Reponses!N152,Likert_Map,1,FALSE))</f>
        <v>0</v>
      </c>
      <c r="O150" s="4">
        <f>IF(Reponses!O152="","",VLOOKUP(Reponses!O152,Likert_Map,1,FALSE))</f>
        <v>0</v>
      </c>
      <c r="P150" s="4">
        <f>IF(Reponses!P152="","",VLOOKUP(Reponses!P152,Likert_Map,1,FALSE))</f>
        <v>0</v>
      </c>
      <c r="Q150" s="4">
        <f>IF(Reponses!Q152="","",VLOOKUP(Reponses!Q152,Likert_Map,1,FALSE))</f>
        <v>0</v>
      </c>
      <c r="R150" s="4">
        <f>IF(Reponses!R152="","",VLOOKUP(Reponses!R152,Likert_Map,1,FALSE))</f>
        <v>0</v>
      </c>
    </row>
    <row r="151" spans="1:18">
      <c r="A151" s="4">
        <f>Reponses!A153</f>
        <v>0</v>
      </c>
      <c r="B151" s="4">
        <f>Reponses!B153</f>
        <v>0</v>
      </c>
      <c r="C151" s="4">
        <f>Reponses!C153</f>
        <v>0</v>
      </c>
      <c r="D151" s="4">
        <f>Reponses!D153</f>
        <v>0</v>
      </c>
      <c r="E151" s="4">
        <f>Reponses!E153</f>
        <v>0</v>
      </c>
      <c r="F151" s="4">
        <f>Reponses!F153</f>
        <v>0</v>
      </c>
      <c r="G151" s="4">
        <f>IF(Reponses!G153="","",VLOOKUP(Reponses!G153,Likert_Map,1,FALSE))</f>
        <v>0</v>
      </c>
      <c r="H151" s="4">
        <f>IF(Reponses!H153="","",VLOOKUP(Reponses!H153,Likert_Map,1,FALSE))</f>
        <v>0</v>
      </c>
      <c r="I151" s="4">
        <f>IF(Reponses!I153="","",VLOOKUP(Reponses!I153,Likert_Map,1,FALSE))</f>
        <v>0</v>
      </c>
      <c r="J151" s="4">
        <f>IF(Reponses!J153="","",VLOOKUP(Reponses!J153,Likert_Map,1,FALSE))</f>
        <v>0</v>
      </c>
      <c r="K151" s="4">
        <f>IF(Reponses!K153="","",VLOOKUP(Reponses!K153,Likert_Map,1,FALSE))</f>
        <v>0</v>
      </c>
      <c r="L151" s="4">
        <f>IF(Reponses!L153="","",VLOOKUP(Reponses!L153,Likert_Map,1,FALSE))</f>
        <v>0</v>
      </c>
      <c r="M151" s="4">
        <f>IF(Reponses!M153="","",VLOOKUP(Reponses!M153,Likert_Map,1,FALSE))</f>
        <v>0</v>
      </c>
      <c r="N151" s="4">
        <f>IF(Reponses!N153="","",VLOOKUP(Reponses!N153,Likert_Map,1,FALSE))</f>
        <v>0</v>
      </c>
      <c r="O151" s="4">
        <f>IF(Reponses!O153="","",VLOOKUP(Reponses!O153,Likert_Map,1,FALSE))</f>
        <v>0</v>
      </c>
      <c r="P151" s="4">
        <f>IF(Reponses!P153="","",VLOOKUP(Reponses!P153,Likert_Map,1,FALSE))</f>
        <v>0</v>
      </c>
      <c r="Q151" s="4">
        <f>IF(Reponses!Q153="","",VLOOKUP(Reponses!Q153,Likert_Map,1,FALSE))</f>
        <v>0</v>
      </c>
      <c r="R151" s="4">
        <f>IF(Reponses!R153="","",VLOOKUP(Reponses!R153,Likert_Map,1,FALSE))</f>
        <v>0</v>
      </c>
    </row>
    <row r="152" spans="1:18">
      <c r="A152" s="4">
        <f>Reponses!A154</f>
        <v>0</v>
      </c>
      <c r="B152" s="4">
        <f>Reponses!B154</f>
        <v>0</v>
      </c>
      <c r="C152" s="4">
        <f>Reponses!C154</f>
        <v>0</v>
      </c>
      <c r="D152" s="4">
        <f>Reponses!D154</f>
        <v>0</v>
      </c>
      <c r="E152" s="4">
        <f>Reponses!E154</f>
        <v>0</v>
      </c>
      <c r="F152" s="4">
        <f>Reponses!F154</f>
        <v>0</v>
      </c>
      <c r="G152" s="4">
        <f>IF(Reponses!G154="","",VLOOKUP(Reponses!G154,Likert_Map,1,FALSE))</f>
        <v>0</v>
      </c>
      <c r="H152" s="4">
        <f>IF(Reponses!H154="","",VLOOKUP(Reponses!H154,Likert_Map,1,FALSE))</f>
        <v>0</v>
      </c>
      <c r="I152" s="4">
        <f>IF(Reponses!I154="","",VLOOKUP(Reponses!I154,Likert_Map,1,FALSE))</f>
        <v>0</v>
      </c>
      <c r="J152" s="4">
        <f>IF(Reponses!J154="","",VLOOKUP(Reponses!J154,Likert_Map,1,FALSE))</f>
        <v>0</v>
      </c>
      <c r="K152" s="4">
        <f>IF(Reponses!K154="","",VLOOKUP(Reponses!K154,Likert_Map,1,FALSE))</f>
        <v>0</v>
      </c>
      <c r="L152" s="4">
        <f>IF(Reponses!L154="","",VLOOKUP(Reponses!L154,Likert_Map,1,FALSE))</f>
        <v>0</v>
      </c>
      <c r="M152" s="4">
        <f>IF(Reponses!M154="","",VLOOKUP(Reponses!M154,Likert_Map,1,FALSE))</f>
        <v>0</v>
      </c>
      <c r="N152" s="4">
        <f>IF(Reponses!N154="","",VLOOKUP(Reponses!N154,Likert_Map,1,FALSE))</f>
        <v>0</v>
      </c>
      <c r="O152" s="4">
        <f>IF(Reponses!O154="","",VLOOKUP(Reponses!O154,Likert_Map,1,FALSE))</f>
        <v>0</v>
      </c>
      <c r="P152" s="4">
        <f>IF(Reponses!P154="","",VLOOKUP(Reponses!P154,Likert_Map,1,FALSE))</f>
        <v>0</v>
      </c>
      <c r="Q152" s="4">
        <f>IF(Reponses!Q154="","",VLOOKUP(Reponses!Q154,Likert_Map,1,FALSE))</f>
        <v>0</v>
      </c>
      <c r="R152" s="4">
        <f>IF(Reponses!R154="","",VLOOKUP(Reponses!R154,Likert_Map,1,FALSE))</f>
        <v>0</v>
      </c>
    </row>
    <row r="153" spans="1:18">
      <c r="A153" s="4">
        <f>Reponses!A155</f>
        <v>0</v>
      </c>
      <c r="B153" s="4">
        <f>Reponses!B155</f>
        <v>0</v>
      </c>
      <c r="C153" s="4">
        <f>Reponses!C155</f>
        <v>0</v>
      </c>
      <c r="D153" s="4">
        <f>Reponses!D155</f>
        <v>0</v>
      </c>
      <c r="E153" s="4">
        <f>Reponses!E155</f>
        <v>0</v>
      </c>
      <c r="F153" s="4">
        <f>Reponses!F155</f>
        <v>0</v>
      </c>
      <c r="G153" s="4">
        <f>IF(Reponses!G155="","",VLOOKUP(Reponses!G155,Likert_Map,1,FALSE))</f>
        <v>0</v>
      </c>
      <c r="H153" s="4">
        <f>IF(Reponses!H155="","",VLOOKUP(Reponses!H155,Likert_Map,1,FALSE))</f>
        <v>0</v>
      </c>
      <c r="I153" s="4">
        <f>IF(Reponses!I155="","",VLOOKUP(Reponses!I155,Likert_Map,1,FALSE))</f>
        <v>0</v>
      </c>
      <c r="J153" s="4">
        <f>IF(Reponses!J155="","",VLOOKUP(Reponses!J155,Likert_Map,1,FALSE))</f>
        <v>0</v>
      </c>
      <c r="K153" s="4">
        <f>IF(Reponses!K155="","",VLOOKUP(Reponses!K155,Likert_Map,1,FALSE))</f>
        <v>0</v>
      </c>
      <c r="L153" s="4">
        <f>IF(Reponses!L155="","",VLOOKUP(Reponses!L155,Likert_Map,1,FALSE))</f>
        <v>0</v>
      </c>
      <c r="M153" s="4">
        <f>IF(Reponses!M155="","",VLOOKUP(Reponses!M155,Likert_Map,1,FALSE))</f>
        <v>0</v>
      </c>
      <c r="N153" s="4">
        <f>IF(Reponses!N155="","",VLOOKUP(Reponses!N155,Likert_Map,1,FALSE))</f>
        <v>0</v>
      </c>
      <c r="O153" s="4">
        <f>IF(Reponses!O155="","",VLOOKUP(Reponses!O155,Likert_Map,1,FALSE))</f>
        <v>0</v>
      </c>
      <c r="P153" s="4">
        <f>IF(Reponses!P155="","",VLOOKUP(Reponses!P155,Likert_Map,1,FALSE))</f>
        <v>0</v>
      </c>
      <c r="Q153" s="4">
        <f>IF(Reponses!Q155="","",VLOOKUP(Reponses!Q155,Likert_Map,1,FALSE))</f>
        <v>0</v>
      </c>
      <c r="R153" s="4">
        <f>IF(Reponses!R155="","",VLOOKUP(Reponses!R155,Likert_Map,1,FALSE))</f>
        <v>0</v>
      </c>
    </row>
    <row r="154" spans="1:18">
      <c r="A154" s="4">
        <f>Reponses!A156</f>
        <v>0</v>
      </c>
      <c r="B154" s="4">
        <f>Reponses!B156</f>
        <v>0</v>
      </c>
      <c r="C154" s="4">
        <f>Reponses!C156</f>
        <v>0</v>
      </c>
      <c r="D154" s="4">
        <f>Reponses!D156</f>
        <v>0</v>
      </c>
      <c r="E154" s="4">
        <f>Reponses!E156</f>
        <v>0</v>
      </c>
      <c r="F154" s="4">
        <f>Reponses!F156</f>
        <v>0</v>
      </c>
      <c r="G154" s="4">
        <f>IF(Reponses!G156="","",VLOOKUP(Reponses!G156,Likert_Map,1,FALSE))</f>
        <v>0</v>
      </c>
      <c r="H154" s="4">
        <f>IF(Reponses!H156="","",VLOOKUP(Reponses!H156,Likert_Map,1,FALSE))</f>
        <v>0</v>
      </c>
      <c r="I154" s="4">
        <f>IF(Reponses!I156="","",VLOOKUP(Reponses!I156,Likert_Map,1,FALSE))</f>
        <v>0</v>
      </c>
      <c r="J154" s="4">
        <f>IF(Reponses!J156="","",VLOOKUP(Reponses!J156,Likert_Map,1,FALSE))</f>
        <v>0</v>
      </c>
      <c r="K154" s="4">
        <f>IF(Reponses!K156="","",VLOOKUP(Reponses!K156,Likert_Map,1,FALSE))</f>
        <v>0</v>
      </c>
      <c r="L154" s="4">
        <f>IF(Reponses!L156="","",VLOOKUP(Reponses!L156,Likert_Map,1,FALSE))</f>
        <v>0</v>
      </c>
      <c r="M154" s="4">
        <f>IF(Reponses!M156="","",VLOOKUP(Reponses!M156,Likert_Map,1,FALSE))</f>
        <v>0</v>
      </c>
      <c r="N154" s="4">
        <f>IF(Reponses!N156="","",VLOOKUP(Reponses!N156,Likert_Map,1,FALSE))</f>
        <v>0</v>
      </c>
      <c r="O154" s="4">
        <f>IF(Reponses!O156="","",VLOOKUP(Reponses!O156,Likert_Map,1,FALSE))</f>
        <v>0</v>
      </c>
      <c r="P154" s="4">
        <f>IF(Reponses!P156="","",VLOOKUP(Reponses!P156,Likert_Map,1,FALSE))</f>
        <v>0</v>
      </c>
      <c r="Q154" s="4">
        <f>IF(Reponses!Q156="","",VLOOKUP(Reponses!Q156,Likert_Map,1,FALSE))</f>
        <v>0</v>
      </c>
      <c r="R154" s="4">
        <f>IF(Reponses!R156="","",VLOOKUP(Reponses!R156,Likert_Map,1,FALSE))</f>
        <v>0</v>
      </c>
    </row>
    <row r="155" spans="1:18">
      <c r="A155" s="4">
        <f>Reponses!A157</f>
        <v>0</v>
      </c>
      <c r="B155" s="4">
        <f>Reponses!B157</f>
        <v>0</v>
      </c>
      <c r="C155" s="4">
        <f>Reponses!C157</f>
        <v>0</v>
      </c>
      <c r="D155" s="4">
        <f>Reponses!D157</f>
        <v>0</v>
      </c>
      <c r="E155" s="4">
        <f>Reponses!E157</f>
        <v>0</v>
      </c>
      <c r="F155" s="4">
        <f>Reponses!F157</f>
        <v>0</v>
      </c>
      <c r="G155" s="4">
        <f>IF(Reponses!G157="","",VLOOKUP(Reponses!G157,Likert_Map,1,FALSE))</f>
        <v>0</v>
      </c>
      <c r="H155" s="4">
        <f>IF(Reponses!H157="","",VLOOKUP(Reponses!H157,Likert_Map,1,FALSE))</f>
        <v>0</v>
      </c>
      <c r="I155" s="4">
        <f>IF(Reponses!I157="","",VLOOKUP(Reponses!I157,Likert_Map,1,FALSE))</f>
        <v>0</v>
      </c>
      <c r="J155" s="4">
        <f>IF(Reponses!J157="","",VLOOKUP(Reponses!J157,Likert_Map,1,FALSE))</f>
        <v>0</v>
      </c>
      <c r="K155" s="4">
        <f>IF(Reponses!K157="","",VLOOKUP(Reponses!K157,Likert_Map,1,FALSE))</f>
        <v>0</v>
      </c>
      <c r="L155" s="4">
        <f>IF(Reponses!L157="","",VLOOKUP(Reponses!L157,Likert_Map,1,FALSE))</f>
        <v>0</v>
      </c>
      <c r="M155" s="4">
        <f>IF(Reponses!M157="","",VLOOKUP(Reponses!M157,Likert_Map,1,FALSE))</f>
        <v>0</v>
      </c>
      <c r="N155" s="4">
        <f>IF(Reponses!N157="","",VLOOKUP(Reponses!N157,Likert_Map,1,FALSE))</f>
        <v>0</v>
      </c>
      <c r="O155" s="4">
        <f>IF(Reponses!O157="","",VLOOKUP(Reponses!O157,Likert_Map,1,FALSE))</f>
        <v>0</v>
      </c>
      <c r="P155" s="4">
        <f>IF(Reponses!P157="","",VLOOKUP(Reponses!P157,Likert_Map,1,FALSE))</f>
        <v>0</v>
      </c>
      <c r="Q155" s="4">
        <f>IF(Reponses!Q157="","",VLOOKUP(Reponses!Q157,Likert_Map,1,FALSE))</f>
        <v>0</v>
      </c>
      <c r="R155" s="4">
        <f>IF(Reponses!R157="","",VLOOKUP(Reponses!R157,Likert_Map,1,FALSE))</f>
        <v>0</v>
      </c>
    </row>
    <row r="156" spans="1:18">
      <c r="A156" s="4">
        <f>Reponses!A158</f>
        <v>0</v>
      </c>
      <c r="B156" s="4">
        <f>Reponses!B158</f>
        <v>0</v>
      </c>
      <c r="C156" s="4">
        <f>Reponses!C158</f>
        <v>0</v>
      </c>
      <c r="D156" s="4">
        <f>Reponses!D158</f>
        <v>0</v>
      </c>
      <c r="E156" s="4">
        <f>Reponses!E158</f>
        <v>0</v>
      </c>
      <c r="F156" s="4">
        <f>Reponses!F158</f>
        <v>0</v>
      </c>
      <c r="G156" s="4">
        <f>IF(Reponses!G158="","",VLOOKUP(Reponses!G158,Likert_Map,1,FALSE))</f>
        <v>0</v>
      </c>
      <c r="H156" s="4">
        <f>IF(Reponses!H158="","",VLOOKUP(Reponses!H158,Likert_Map,1,FALSE))</f>
        <v>0</v>
      </c>
      <c r="I156" s="4">
        <f>IF(Reponses!I158="","",VLOOKUP(Reponses!I158,Likert_Map,1,FALSE))</f>
        <v>0</v>
      </c>
      <c r="J156" s="4">
        <f>IF(Reponses!J158="","",VLOOKUP(Reponses!J158,Likert_Map,1,FALSE))</f>
        <v>0</v>
      </c>
      <c r="K156" s="4">
        <f>IF(Reponses!K158="","",VLOOKUP(Reponses!K158,Likert_Map,1,FALSE))</f>
        <v>0</v>
      </c>
      <c r="L156" s="4">
        <f>IF(Reponses!L158="","",VLOOKUP(Reponses!L158,Likert_Map,1,FALSE))</f>
        <v>0</v>
      </c>
      <c r="M156" s="4">
        <f>IF(Reponses!M158="","",VLOOKUP(Reponses!M158,Likert_Map,1,FALSE))</f>
        <v>0</v>
      </c>
      <c r="N156" s="4">
        <f>IF(Reponses!N158="","",VLOOKUP(Reponses!N158,Likert_Map,1,FALSE))</f>
        <v>0</v>
      </c>
      <c r="O156" s="4">
        <f>IF(Reponses!O158="","",VLOOKUP(Reponses!O158,Likert_Map,1,FALSE))</f>
        <v>0</v>
      </c>
      <c r="P156" s="4">
        <f>IF(Reponses!P158="","",VLOOKUP(Reponses!P158,Likert_Map,1,FALSE))</f>
        <v>0</v>
      </c>
      <c r="Q156" s="4">
        <f>IF(Reponses!Q158="","",VLOOKUP(Reponses!Q158,Likert_Map,1,FALSE))</f>
        <v>0</v>
      </c>
      <c r="R156" s="4">
        <f>IF(Reponses!R158="","",VLOOKUP(Reponses!R158,Likert_Map,1,FALSE))</f>
        <v>0</v>
      </c>
    </row>
    <row r="157" spans="1:18">
      <c r="A157" s="4">
        <f>Reponses!A159</f>
        <v>0</v>
      </c>
      <c r="B157" s="4">
        <f>Reponses!B159</f>
        <v>0</v>
      </c>
      <c r="C157" s="4">
        <f>Reponses!C159</f>
        <v>0</v>
      </c>
      <c r="D157" s="4">
        <f>Reponses!D159</f>
        <v>0</v>
      </c>
      <c r="E157" s="4">
        <f>Reponses!E159</f>
        <v>0</v>
      </c>
      <c r="F157" s="4">
        <f>Reponses!F159</f>
        <v>0</v>
      </c>
      <c r="G157" s="4">
        <f>IF(Reponses!G159="","",VLOOKUP(Reponses!G159,Likert_Map,1,FALSE))</f>
        <v>0</v>
      </c>
      <c r="H157" s="4">
        <f>IF(Reponses!H159="","",VLOOKUP(Reponses!H159,Likert_Map,1,FALSE))</f>
        <v>0</v>
      </c>
      <c r="I157" s="4">
        <f>IF(Reponses!I159="","",VLOOKUP(Reponses!I159,Likert_Map,1,FALSE))</f>
        <v>0</v>
      </c>
      <c r="J157" s="4">
        <f>IF(Reponses!J159="","",VLOOKUP(Reponses!J159,Likert_Map,1,FALSE))</f>
        <v>0</v>
      </c>
      <c r="K157" s="4">
        <f>IF(Reponses!K159="","",VLOOKUP(Reponses!K159,Likert_Map,1,FALSE))</f>
        <v>0</v>
      </c>
      <c r="L157" s="4">
        <f>IF(Reponses!L159="","",VLOOKUP(Reponses!L159,Likert_Map,1,FALSE))</f>
        <v>0</v>
      </c>
      <c r="M157" s="4">
        <f>IF(Reponses!M159="","",VLOOKUP(Reponses!M159,Likert_Map,1,FALSE))</f>
        <v>0</v>
      </c>
      <c r="N157" s="4">
        <f>IF(Reponses!N159="","",VLOOKUP(Reponses!N159,Likert_Map,1,FALSE))</f>
        <v>0</v>
      </c>
      <c r="O157" s="4">
        <f>IF(Reponses!O159="","",VLOOKUP(Reponses!O159,Likert_Map,1,FALSE))</f>
        <v>0</v>
      </c>
      <c r="P157" s="4">
        <f>IF(Reponses!P159="","",VLOOKUP(Reponses!P159,Likert_Map,1,FALSE))</f>
        <v>0</v>
      </c>
      <c r="Q157" s="4">
        <f>IF(Reponses!Q159="","",VLOOKUP(Reponses!Q159,Likert_Map,1,FALSE))</f>
        <v>0</v>
      </c>
      <c r="R157" s="4">
        <f>IF(Reponses!R159="","",VLOOKUP(Reponses!R159,Likert_Map,1,FALSE))</f>
        <v>0</v>
      </c>
    </row>
    <row r="158" spans="1:18">
      <c r="A158" s="4">
        <f>Reponses!A160</f>
        <v>0</v>
      </c>
      <c r="B158" s="4">
        <f>Reponses!B160</f>
        <v>0</v>
      </c>
      <c r="C158" s="4">
        <f>Reponses!C160</f>
        <v>0</v>
      </c>
      <c r="D158" s="4">
        <f>Reponses!D160</f>
        <v>0</v>
      </c>
      <c r="E158" s="4">
        <f>Reponses!E160</f>
        <v>0</v>
      </c>
      <c r="F158" s="4">
        <f>Reponses!F160</f>
        <v>0</v>
      </c>
      <c r="G158" s="4">
        <f>IF(Reponses!G160="","",VLOOKUP(Reponses!G160,Likert_Map,1,FALSE))</f>
        <v>0</v>
      </c>
      <c r="H158" s="4">
        <f>IF(Reponses!H160="","",VLOOKUP(Reponses!H160,Likert_Map,1,FALSE))</f>
        <v>0</v>
      </c>
      <c r="I158" s="4">
        <f>IF(Reponses!I160="","",VLOOKUP(Reponses!I160,Likert_Map,1,FALSE))</f>
        <v>0</v>
      </c>
      <c r="J158" s="4">
        <f>IF(Reponses!J160="","",VLOOKUP(Reponses!J160,Likert_Map,1,FALSE))</f>
        <v>0</v>
      </c>
      <c r="K158" s="4">
        <f>IF(Reponses!K160="","",VLOOKUP(Reponses!K160,Likert_Map,1,FALSE))</f>
        <v>0</v>
      </c>
      <c r="L158" s="4">
        <f>IF(Reponses!L160="","",VLOOKUP(Reponses!L160,Likert_Map,1,FALSE))</f>
        <v>0</v>
      </c>
      <c r="M158" s="4">
        <f>IF(Reponses!M160="","",VLOOKUP(Reponses!M160,Likert_Map,1,FALSE))</f>
        <v>0</v>
      </c>
      <c r="N158" s="4">
        <f>IF(Reponses!N160="","",VLOOKUP(Reponses!N160,Likert_Map,1,FALSE))</f>
        <v>0</v>
      </c>
      <c r="O158" s="4">
        <f>IF(Reponses!O160="","",VLOOKUP(Reponses!O160,Likert_Map,1,FALSE))</f>
        <v>0</v>
      </c>
      <c r="P158" s="4">
        <f>IF(Reponses!P160="","",VLOOKUP(Reponses!P160,Likert_Map,1,FALSE))</f>
        <v>0</v>
      </c>
      <c r="Q158" s="4">
        <f>IF(Reponses!Q160="","",VLOOKUP(Reponses!Q160,Likert_Map,1,FALSE))</f>
        <v>0</v>
      </c>
      <c r="R158" s="4">
        <f>IF(Reponses!R160="","",VLOOKUP(Reponses!R160,Likert_Map,1,FALSE))</f>
        <v>0</v>
      </c>
    </row>
    <row r="159" spans="1:18">
      <c r="A159" s="4">
        <f>Reponses!A161</f>
        <v>0</v>
      </c>
      <c r="B159" s="4">
        <f>Reponses!B161</f>
        <v>0</v>
      </c>
      <c r="C159" s="4">
        <f>Reponses!C161</f>
        <v>0</v>
      </c>
      <c r="D159" s="4">
        <f>Reponses!D161</f>
        <v>0</v>
      </c>
      <c r="E159" s="4">
        <f>Reponses!E161</f>
        <v>0</v>
      </c>
      <c r="F159" s="4">
        <f>Reponses!F161</f>
        <v>0</v>
      </c>
      <c r="G159" s="4">
        <f>IF(Reponses!G161="","",VLOOKUP(Reponses!G161,Likert_Map,1,FALSE))</f>
        <v>0</v>
      </c>
      <c r="H159" s="4">
        <f>IF(Reponses!H161="","",VLOOKUP(Reponses!H161,Likert_Map,1,FALSE))</f>
        <v>0</v>
      </c>
      <c r="I159" s="4">
        <f>IF(Reponses!I161="","",VLOOKUP(Reponses!I161,Likert_Map,1,FALSE))</f>
        <v>0</v>
      </c>
      <c r="J159" s="4">
        <f>IF(Reponses!J161="","",VLOOKUP(Reponses!J161,Likert_Map,1,FALSE))</f>
        <v>0</v>
      </c>
      <c r="K159" s="4">
        <f>IF(Reponses!K161="","",VLOOKUP(Reponses!K161,Likert_Map,1,FALSE))</f>
        <v>0</v>
      </c>
      <c r="L159" s="4">
        <f>IF(Reponses!L161="","",VLOOKUP(Reponses!L161,Likert_Map,1,FALSE))</f>
        <v>0</v>
      </c>
      <c r="M159" s="4">
        <f>IF(Reponses!M161="","",VLOOKUP(Reponses!M161,Likert_Map,1,FALSE))</f>
        <v>0</v>
      </c>
      <c r="N159" s="4">
        <f>IF(Reponses!N161="","",VLOOKUP(Reponses!N161,Likert_Map,1,FALSE))</f>
        <v>0</v>
      </c>
      <c r="O159" s="4">
        <f>IF(Reponses!O161="","",VLOOKUP(Reponses!O161,Likert_Map,1,FALSE))</f>
        <v>0</v>
      </c>
      <c r="P159" s="4">
        <f>IF(Reponses!P161="","",VLOOKUP(Reponses!P161,Likert_Map,1,FALSE))</f>
        <v>0</v>
      </c>
      <c r="Q159" s="4">
        <f>IF(Reponses!Q161="","",VLOOKUP(Reponses!Q161,Likert_Map,1,FALSE))</f>
        <v>0</v>
      </c>
      <c r="R159" s="4">
        <f>IF(Reponses!R161="","",VLOOKUP(Reponses!R161,Likert_Map,1,FALSE))</f>
        <v>0</v>
      </c>
    </row>
    <row r="160" spans="1:18">
      <c r="A160" s="4">
        <f>Reponses!A162</f>
        <v>0</v>
      </c>
      <c r="B160" s="4">
        <f>Reponses!B162</f>
        <v>0</v>
      </c>
      <c r="C160" s="4">
        <f>Reponses!C162</f>
        <v>0</v>
      </c>
      <c r="D160" s="4">
        <f>Reponses!D162</f>
        <v>0</v>
      </c>
      <c r="E160" s="4">
        <f>Reponses!E162</f>
        <v>0</v>
      </c>
      <c r="F160" s="4">
        <f>Reponses!F162</f>
        <v>0</v>
      </c>
      <c r="G160" s="4">
        <f>IF(Reponses!G162="","",VLOOKUP(Reponses!G162,Likert_Map,1,FALSE))</f>
        <v>0</v>
      </c>
      <c r="H160" s="4">
        <f>IF(Reponses!H162="","",VLOOKUP(Reponses!H162,Likert_Map,1,FALSE))</f>
        <v>0</v>
      </c>
      <c r="I160" s="4">
        <f>IF(Reponses!I162="","",VLOOKUP(Reponses!I162,Likert_Map,1,FALSE))</f>
        <v>0</v>
      </c>
      <c r="J160" s="4">
        <f>IF(Reponses!J162="","",VLOOKUP(Reponses!J162,Likert_Map,1,FALSE))</f>
        <v>0</v>
      </c>
      <c r="K160" s="4">
        <f>IF(Reponses!K162="","",VLOOKUP(Reponses!K162,Likert_Map,1,FALSE))</f>
        <v>0</v>
      </c>
      <c r="L160" s="4">
        <f>IF(Reponses!L162="","",VLOOKUP(Reponses!L162,Likert_Map,1,FALSE))</f>
        <v>0</v>
      </c>
      <c r="M160" s="4">
        <f>IF(Reponses!M162="","",VLOOKUP(Reponses!M162,Likert_Map,1,FALSE))</f>
        <v>0</v>
      </c>
      <c r="N160" s="4">
        <f>IF(Reponses!N162="","",VLOOKUP(Reponses!N162,Likert_Map,1,FALSE))</f>
        <v>0</v>
      </c>
      <c r="O160" s="4">
        <f>IF(Reponses!O162="","",VLOOKUP(Reponses!O162,Likert_Map,1,FALSE))</f>
        <v>0</v>
      </c>
      <c r="P160" s="4">
        <f>IF(Reponses!P162="","",VLOOKUP(Reponses!P162,Likert_Map,1,FALSE))</f>
        <v>0</v>
      </c>
      <c r="Q160" s="4">
        <f>IF(Reponses!Q162="","",VLOOKUP(Reponses!Q162,Likert_Map,1,FALSE))</f>
        <v>0</v>
      </c>
      <c r="R160" s="4">
        <f>IF(Reponses!R162="","",VLOOKUP(Reponses!R162,Likert_Map,1,FALSE))</f>
        <v>0</v>
      </c>
    </row>
    <row r="161" spans="1:18">
      <c r="A161" s="4">
        <f>Reponses!A163</f>
        <v>0</v>
      </c>
      <c r="B161" s="4">
        <f>Reponses!B163</f>
        <v>0</v>
      </c>
      <c r="C161" s="4">
        <f>Reponses!C163</f>
        <v>0</v>
      </c>
      <c r="D161" s="4">
        <f>Reponses!D163</f>
        <v>0</v>
      </c>
      <c r="E161" s="4">
        <f>Reponses!E163</f>
        <v>0</v>
      </c>
      <c r="F161" s="4">
        <f>Reponses!F163</f>
        <v>0</v>
      </c>
      <c r="G161" s="4">
        <f>IF(Reponses!G163="","",VLOOKUP(Reponses!G163,Likert_Map,1,FALSE))</f>
        <v>0</v>
      </c>
      <c r="H161" s="4">
        <f>IF(Reponses!H163="","",VLOOKUP(Reponses!H163,Likert_Map,1,FALSE))</f>
        <v>0</v>
      </c>
      <c r="I161" s="4">
        <f>IF(Reponses!I163="","",VLOOKUP(Reponses!I163,Likert_Map,1,FALSE))</f>
        <v>0</v>
      </c>
      <c r="J161" s="4">
        <f>IF(Reponses!J163="","",VLOOKUP(Reponses!J163,Likert_Map,1,FALSE))</f>
        <v>0</v>
      </c>
      <c r="K161" s="4">
        <f>IF(Reponses!K163="","",VLOOKUP(Reponses!K163,Likert_Map,1,FALSE))</f>
        <v>0</v>
      </c>
      <c r="L161" s="4">
        <f>IF(Reponses!L163="","",VLOOKUP(Reponses!L163,Likert_Map,1,FALSE))</f>
        <v>0</v>
      </c>
      <c r="M161" s="4">
        <f>IF(Reponses!M163="","",VLOOKUP(Reponses!M163,Likert_Map,1,FALSE))</f>
        <v>0</v>
      </c>
      <c r="N161" s="4">
        <f>IF(Reponses!N163="","",VLOOKUP(Reponses!N163,Likert_Map,1,FALSE))</f>
        <v>0</v>
      </c>
      <c r="O161" s="4">
        <f>IF(Reponses!O163="","",VLOOKUP(Reponses!O163,Likert_Map,1,FALSE))</f>
        <v>0</v>
      </c>
      <c r="P161" s="4">
        <f>IF(Reponses!P163="","",VLOOKUP(Reponses!P163,Likert_Map,1,FALSE))</f>
        <v>0</v>
      </c>
      <c r="Q161" s="4">
        <f>IF(Reponses!Q163="","",VLOOKUP(Reponses!Q163,Likert_Map,1,FALSE))</f>
        <v>0</v>
      </c>
      <c r="R161" s="4">
        <f>IF(Reponses!R163="","",VLOOKUP(Reponses!R163,Likert_Map,1,FALSE))</f>
        <v>0</v>
      </c>
    </row>
    <row r="162" spans="1:18">
      <c r="A162" s="4">
        <f>Reponses!A164</f>
        <v>0</v>
      </c>
      <c r="B162" s="4">
        <f>Reponses!B164</f>
        <v>0</v>
      </c>
      <c r="C162" s="4">
        <f>Reponses!C164</f>
        <v>0</v>
      </c>
      <c r="D162" s="4">
        <f>Reponses!D164</f>
        <v>0</v>
      </c>
      <c r="E162" s="4">
        <f>Reponses!E164</f>
        <v>0</v>
      </c>
      <c r="F162" s="4">
        <f>Reponses!F164</f>
        <v>0</v>
      </c>
      <c r="G162" s="4">
        <f>IF(Reponses!G164="","",VLOOKUP(Reponses!G164,Likert_Map,1,FALSE))</f>
        <v>0</v>
      </c>
      <c r="H162" s="4">
        <f>IF(Reponses!H164="","",VLOOKUP(Reponses!H164,Likert_Map,1,FALSE))</f>
        <v>0</v>
      </c>
      <c r="I162" s="4">
        <f>IF(Reponses!I164="","",VLOOKUP(Reponses!I164,Likert_Map,1,FALSE))</f>
        <v>0</v>
      </c>
      <c r="J162" s="4">
        <f>IF(Reponses!J164="","",VLOOKUP(Reponses!J164,Likert_Map,1,FALSE))</f>
        <v>0</v>
      </c>
      <c r="K162" s="4">
        <f>IF(Reponses!K164="","",VLOOKUP(Reponses!K164,Likert_Map,1,FALSE))</f>
        <v>0</v>
      </c>
      <c r="L162" s="4">
        <f>IF(Reponses!L164="","",VLOOKUP(Reponses!L164,Likert_Map,1,FALSE))</f>
        <v>0</v>
      </c>
      <c r="M162" s="4">
        <f>IF(Reponses!M164="","",VLOOKUP(Reponses!M164,Likert_Map,1,FALSE))</f>
        <v>0</v>
      </c>
      <c r="N162" s="4">
        <f>IF(Reponses!N164="","",VLOOKUP(Reponses!N164,Likert_Map,1,FALSE))</f>
        <v>0</v>
      </c>
      <c r="O162" s="4">
        <f>IF(Reponses!O164="","",VLOOKUP(Reponses!O164,Likert_Map,1,FALSE))</f>
        <v>0</v>
      </c>
      <c r="P162" s="4">
        <f>IF(Reponses!P164="","",VLOOKUP(Reponses!P164,Likert_Map,1,FALSE))</f>
        <v>0</v>
      </c>
      <c r="Q162" s="4">
        <f>IF(Reponses!Q164="","",VLOOKUP(Reponses!Q164,Likert_Map,1,FALSE))</f>
        <v>0</v>
      </c>
      <c r="R162" s="4">
        <f>IF(Reponses!R164="","",VLOOKUP(Reponses!R164,Likert_Map,1,FALSE))</f>
        <v>0</v>
      </c>
    </row>
    <row r="163" spans="1:18">
      <c r="A163" s="4">
        <f>Reponses!A165</f>
        <v>0</v>
      </c>
      <c r="B163" s="4">
        <f>Reponses!B165</f>
        <v>0</v>
      </c>
      <c r="C163" s="4">
        <f>Reponses!C165</f>
        <v>0</v>
      </c>
      <c r="D163" s="4">
        <f>Reponses!D165</f>
        <v>0</v>
      </c>
      <c r="E163" s="4">
        <f>Reponses!E165</f>
        <v>0</v>
      </c>
      <c r="F163" s="4">
        <f>Reponses!F165</f>
        <v>0</v>
      </c>
      <c r="G163" s="4">
        <f>IF(Reponses!G165="","",VLOOKUP(Reponses!G165,Likert_Map,1,FALSE))</f>
        <v>0</v>
      </c>
      <c r="H163" s="4">
        <f>IF(Reponses!H165="","",VLOOKUP(Reponses!H165,Likert_Map,1,FALSE))</f>
        <v>0</v>
      </c>
      <c r="I163" s="4">
        <f>IF(Reponses!I165="","",VLOOKUP(Reponses!I165,Likert_Map,1,FALSE))</f>
        <v>0</v>
      </c>
      <c r="J163" s="4">
        <f>IF(Reponses!J165="","",VLOOKUP(Reponses!J165,Likert_Map,1,FALSE))</f>
        <v>0</v>
      </c>
      <c r="K163" s="4">
        <f>IF(Reponses!K165="","",VLOOKUP(Reponses!K165,Likert_Map,1,FALSE))</f>
        <v>0</v>
      </c>
      <c r="L163" s="4">
        <f>IF(Reponses!L165="","",VLOOKUP(Reponses!L165,Likert_Map,1,FALSE))</f>
        <v>0</v>
      </c>
      <c r="M163" s="4">
        <f>IF(Reponses!M165="","",VLOOKUP(Reponses!M165,Likert_Map,1,FALSE))</f>
        <v>0</v>
      </c>
      <c r="N163" s="4">
        <f>IF(Reponses!N165="","",VLOOKUP(Reponses!N165,Likert_Map,1,FALSE))</f>
        <v>0</v>
      </c>
      <c r="O163" s="4">
        <f>IF(Reponses!O165="","",VLOOKUP(Reponses!O165,Likert_Map,1,FALSE))</f>
        <v>0</v>
      </c>
      <c r="P163" s="4">
        <f>IF(Reponses!P165="","",VLOOKUP(Reponses!P165,Likert_Map,1,FALSE))</f>
        <v>0</v>
      </c>
      <c r="Q163" s="4">
        <f>IF(Reponses!Q165="","",VLOOKUP(Reponses!Q165,Likert_Map,1,FALSE))</f>
        <v>0</v>
      </c>
      <c r="R163" s="4">
        <f>IF(Reponses!R165="","",VLOOKUP(Reponses!R165,Likert_Map,1,FALSE))</f>
        <v>0</v>
      </c>
    </row>
    <row r="164" spans="1:18">
      <c r="A164" s="4">
        <f>Reponses!A166</f>
        <v>0</v>
      </c>
      <c r="B164" s="4">
        <f>Reponses!B166</f>
        <v>0</v>
      </c>
      <c r="C164" s="4">
        <f>Reponses!C166</f>
        <v>0</v>
      </c>
      <c r="D164" s="4">
        <f>Reponses!D166</f>
        <v>0</v>
      </c>
      <c r="E164" s="4">
        <f>Reponses!E166</f>
        <v>0</v>
      </c>
      <c r="F164" s="4">
        <f>Reponses!F166</f>
        <v>0</v>
      </c>
      <c r="G164" s="4">
        <f>IF(Reponses!G166="","",VLOOKUP(Reponses!G166,Likert_Map,1,FALSE))</f>
        <v>0</v>
      </c>
      <c r="H164" s="4">
        <f>IF(Reponses!H166="","",VLOOKUP(Reponses!H166,Likert_Map,1,FALSE))</f>
        <v>0</v>
      </c>
      <c r="I164" s="4">
        <f>IF(Reponses!I166="","",VLOOKUP(Reponses!I166,Likert_Map,1,FALSE))</f>
        <v>0</v>
      </c>
      <c r="J164" s="4">
        <f>IF(Reponses!J166="","",VLOOKUP(Reponses!J166,Likert_Map,1,FALSE))</f>
        <v>0</v>
      </c>
      <c r="K164" s="4">
        <f>IF(Reponses!K166="","",VLOOKUP(Reponses!K166,Likert_Map,1,FALSE))</f>
        <v>0</v>
      </c>
      <c r="L164" s="4">
        <f>IF(Reponses!L166="","",VLOOKUP(Reponses!L166,Likert_Map,1,FALSE))</f>
        <v>0</v>
      </c>
      <c r="M164" s="4">
        <f>IF(Reponses!M166="","",VLOOKUP(Reponses!M166,Likert_Map,1,FALSE))</f>
        <v>0</v>
      </c>
      <c r="N164" s="4">
        <f>IF(Reponses!N166="","",VLOOKUP(Reponses!N166,Likert_Map,1,FALSE))</f>
        <v>0</v>
      </c>
      <c r="O164" s="4">
        <f>IF(Reponses!O166="","",VLOOKUP(Reponses!O166,Likert_Map,1,FALSE))</f>
        <v>0</v>
      </c>
      <c r="P164" s="4">
        <f>IF(Reponses!P166="","",VLOOKUP(Reponses!P166,Likert_Map,1,FALSE))</f>
        <v>0</v>
      </c>
      <c r="Q164" s="4">
        <f>IF(Reponses!Q166="","",VLOOKUP(Reponses!Q166,Likert_Map,1,FALSE))</f>
        <v>0</v>
      </c>
      <c r="R164" s="4">
        <f>IF(Reponses!R166="","",VLOOKUP(Reponses!R166,Likert_Map,1,FALSE))</f>
        <v>0</v>
      </c>
    </row>
    <row r="165" spans="1:18">
      <c r="A165" s="4">
        <f>Reponses!A167</f>
        <v>0</v>
      </c>
      <c r="B165" s="4">
        <f>Reponses!B167</f>
        <v>0</v>
      </c>
      <c r="C165" s="4">
        <f>Reponses!C167</f>
        <v>0</v>
      </c>
      <c r="D165" s="4">
        <f>Reponses!D167</f>
        <v>0</v>
      </c>
      <c r="E165" s="4">
        <f>Reponses!E167</f>
        <v>0</v>
      </c>
      <c r="F165" s="4">
        <f>Reponses!F167</f>
        <v>0</v>
      </c>
      <c r="G165" s="4">
        <f>IF(Reponses!G167="","",VLOOKUP(Reponses!G167,Likert_Map,1,FALSE))</f>
        <v>0</v>
      </c>
      <c r="H165" s="4">
        <f>IF(Reponses!H167="","",VLOOKUP(Reponses!H167,Likert_Map,1,FALSE))</f>
        <v>0</v>
      </c>
      <c r="I165" s="4">
        <f>IF(Reponses!I167="","",VLOOKUP(Reponses!I167,Likert_Map,1,FALSE))</f>
        <v>0</v>
      </c>
      <c r="J165" s="4">
        <f>IF(Reponses!J167="","",VLOOKUP(Reponses!J167,Likert_Map,1,FALSE))</f>
        <v>0</v>
      </c>
      <c r="K165" s="4">
        <f>IF(Reponses!K167="","",VLOOKUP(Reponses!K167,Likert_Map,1,FALSE))</f>
        <v>0</v>
      </c>
      <c r="L165" s="4">
        <f>IF(Reponses!L167="","",VLOOKUP(Reponses!L167,Likert_Map,1,FALSE))</f>
        <v>0</v>
      </c>
      <c r="M165" s="4">
        <f>IF(Reponses!M167="","",VLOOKUP(Reponses!M167,Likert_Map,1,FALSE))</f>
        <v>0</v>
      </c>
      <c r="N165" s="4">
        <f>IF(Reponses!N167="","",VLOOKUP(Reponses!N167,Likert_Map,1,FALSE))</f>
        <v>0</v>
      </c>
      <c r="O165" s="4">
        <f>IF(Reponses!O167="","",VLOOKUP(Reponses!O167,Likert_Map,1,FALSE))</f>
        <v>0</v>
      </c>
      <c r="P165" s="4">
        <f>IF(Reponses!P167="","",VLOOKUP(Reponses!P167,Likert_Map,1,FALSE))</f>
        <v>0</v>
      </c>
      <c r="Q165" s="4">
        <f>IF(Reponses!Q167="","",VLOOKUP(Reponses!Q167,Likert_Map,1,FALSE))</f>
        <v>0</v>
      </c>
      <c r="R165" s="4">
        <f>IF(Reponses!R167="","",VLOOKUP(Reponses!R167,Likert_Map,1,FALSE))</f>
        <v>0</v>
      </c>
    </row>
    <row r="166" spans="1:18">
      <c r="A166" s="4">
        <f>Reponses!A168</f>
        <v>0</v>
      </c>
      <c r="B166" s="4">
        <f>Reponses!B168</f>
        <v>0</v>
      </c>
      <c r="C166" s="4">
        <f>Reponses!C168</f>
        <v>0</v>
      </c>
      <c r="D166" s="4">
        <f>Reponses!D168</f>
        <v>0</v>
      </c>
      <c r="E166" s="4">
        <f>Reponses!E168</f>
        <v>0</v>
      </c>
      <c r="F166" s="4">
        <f>Reponses!F168</f>
        <v>0</v>
      </c>
      <c r="G166" s="4">
        <f>IF(Reponses!G168="","",VLOOKUP(Reponses!G168,Likert_Map,1,FALSE))</f>
        <v>0</v>
      </c>
      <c r="H166" s="4">
        <f>IF(Reponses!H168="","",VLOOKUP(Reponses!H168,Likert_Map,1,FALSE))</f>
        <v>0</v>
      </c>
      <c r="I166" s="4">
        <f>IF(Reponses!I168="","",VLOOKUP(Reponses!I168,Likert_Map,1,FALSE))</f>
        <v>0</v>
      </c>
      <c r="J166" s="4">
        <f>IF(Reponses!J168="","",VLOOKUP(Reponses!J168,Likert_Map,1,FALSE))</f>
        <v>0</v>
      </c>
      <c r="K166" s="4">
        <f>IF(Reponses!K168="","",VLOOKUP(Reponses!K168,Likert_Map,1,FALSE))</f>
        <v>0</v>
      </c>
      <c r="L166" s="4">
        <f>IF(Reponses!L168="","",VLOOKUP(Reponses!L168,Likert_Map,1,FALSE))</f>
        <v>0</v>
      </c>
      <c r="M166" s="4">
        <f>IF(Reponses!M168="","",VLOOKUP(Reponses!M168,Likert_Map,1,FALSE))</f>
        <v>0</v>
      </c>
      <c r="N166" s="4">
        <f>IF(Reponses!N168="","",VLOOKUP(Reponses!N168,Likert_Map,1,FALSE))</f>
        <v>0</v>
      </c>
      <c r="O166" s="4">
        <f>IF(Reponses!O168="","",VLOOKUP(Reponses!O168,Likert_Map,1,FALSE))</f>
        <v>0</v>
      </c>
      <c r="P166" s="4">
        <f>IF(Reponses!P168="","",VLOOKUP(Reponses!P168,Likert_Map,1,FALSE))</f>
        <v>0</v>
      </c>
      <c r="Q166" s="4">
        <f>IF(Reponses!Q168="","",VLOOKUP(Reponses!Q168,Likert_Map,1,FALSE))</f>
        <v>0</v>
      </c>
      <c r="R166" s="4">
        <f>IF(Reponses!R168="","",VLOOKUP(Reponses!R168,Likert_Map,1,FALSE))</f>
        <v>0</v>
      </c>
    </row>
    <row r="167" spans="1:18">
      <c r="A167" s="4">
        <f>Reponses!A169</f>
        <v>0</v>
      </c>
      <c r="B167" s="4">
        <f>Reponses!B169</f>
        <v>0</v>
      </c>
      <c r="C167" s="4">
        <f>Reponses!C169</f>
        <v>0</v>
      </c>
      <c r="D167" s="4">
        <f>Reponses!D169</f>
        <v>0</v>
      </c>
      <c r="E167" s="4">
        <f>Reponses!E169</f>
        <v>0</v>
      </c>
      <c r="F167" s="4">
        <f>Reponses!F169</f>
        <v>0</v>
      </c>
      <c r="G167" s="4">
        <f>IF(Reponses!G169="","",VLOOKUP(Reponses!G169,Likert_Map,1,FALSE))</f>
        <v>0</v>
      </c>
      <c r="H167" s="4">
        <f>IF(Reponses!H169="","",VLOOKUP(Reponses!H169,Likert_Map,1,FALSE))</f>
        <v>0</v>
      </c>
      <c r="I167" s="4">
        <f>IF(Reponses!I169="","",VLOOKUP(Reponses!I169,Likert_Map,1,FALSE))</f>
        <v>0</v>
      </c>
      <c r="J167" s="4">
        <f>IF(Reponses!J169="","",VLOOKUP(Reponses!J169,Likert_Map,1,FALSE))</f>
        <v>0</v>
      </c>
      <c r="K167" s="4">
        <f>IF(Reponses!K169="","",VLOOKUP(Reponses!K169,Likert_Map,1,FALSE))</f>
        <v>0</v>
      </c>
      <c r="L167" s="4">
        <f>IF(Reponses!L169="","",VLOOKUP(Reponses!L169,Likert_Map,1,FALSE))</f>
        <v>0</v>
      </c>
      <c r="M167" s="4">
        <f>IF(Reponses!M169="","",VLOOKUP(Reponses!M169,Likert_Map,1,FALSE))</f>
        <v>0</v>
      </c>
      <c r="N167" s="4">
        <f>IF(Reponses!N169="","",VLOOKUP(Reponses!N169,Likert_Map,1,FALSE))</f>
        <v>0</v>
      </c>
      <c r="O167" s="4">
        <f>IF(Reponses!O169="","",VLOOKUP(Reponses!O169,Likert_Map,1,FALSE))</f>
        <v>0</v>
      </c>
      <c r="P167" s="4">
        <f>IF(Reponses!P169="","",VLOOKUP(Reponses!P169,Likert_Map,1,FALSE))</f>
        <v>0</v>
      </c>
      <c r="Q167" s="4">
        <f>IF(Reponses!Q169="","",VLOOKUP(Reponses!Q169,Likert_Map,1,FALSE))</f>
        <v>0</v>
      </c>
      <c r="R167" s="4">
        <f>IF(Reponses!R169="","",VLOOKUP(Reponses!R169,Likert_Map,1,FALSE))</f>
        <v>0</v>
      </c>
    </row>
    <row r="168" spans="1:18">
      <c r="A168" s="4">
        <f>Reponses!A170</f>
        <v>0</v>
      </c>
      <c r="B168" s="4">
        <f>Reponses!B170</f>
        <v>0</v>
      </c>
      <c r="C168" s="4">
        <f>Reponses!C170</f>
        <v>0</v>
      </c>
      <c r="D168" s="4">
        <f>Reponses!D170</f>
        <v>0</v>
      </c>
      <c r="E168" s="4">
        <f>Reponses!E170</f>
        <v>0</v>
      </c>
      <c r="F168" s="4">
        <f>Reponses!F170</f>
        <v>0</v>
      </c>
      <c r="G168" s="4">
        <f>IF(Reponses!G170="","",VLOOKUP(Reponses!G170,Likert_Map,1,FALSE))</f>
        <v>0</v>
      </c>
      <c r="H168" s="4">
        <f>IF(Reponses!H170="","",VLOOKUP(Reponses!H170,Likert_Map,1,FALSE))</f>
        <v>0</v>
      </c>
      <c r="I168" s="4">
        <f>IF(Reponses!I170="","",VLOOKUP(Reponses!I170,Likert_Map,1,FALSE))</f>
        <v>0</v>
      </c>
      <c r="J168" s="4">
        <f>IF(Reponses!J170="","",VLOOKUP(Reponses!J170,Likert_Map,1,FALSE))</f>
        <v>0</v>
      </c>
      <c r="K168" s="4">
        <f>IF(Reponses!K170="","",VLOOKUP(Reponses!K170,Likert_Map,1,FALSE))</f>
        <v>0</v>
      </c>
      <c r="L168" s="4">
        <f>IF(Reponses!L170="","",VLOOKUP(Reponses!L170,Likert_Map,1,FALSE))</f>
        <v>0</v>
      </c>
      <c r="M168" s="4">
        <f>IF(Reponses!M170="","",VLOOKUP(Reponses!M170,Likert_Map,1,FALSE))</f>
        <v>0</v>
      </c>
      <c r="N168" s="4">
        <f>IF(Reponses!N170="","",VLOOKUP(Reponses!N170,Likert_Map,1,FALSE))</f>
        <v>0</v>
      </c>
      <c r="O168" s="4">
        <f>IF(Reponses!O170="","",VLOOKUP(Reponses!O170,Likert_Map,1,FALSE))</f>
        <v>0</v>
      </c>
      <c r="P168" s="4">
        <f>IF(Reponses!P170="","",VLOOKUP(Reponses!P170,Likert_Map,1,FALSE))</f>
        <v>0</v>
      </c>
      <c r="Q168" s="4">
        <f>IF(Reponses!Q170="","",VLOOKUP(Reponses!Q170,Likert_Map,1,FALSE))</f>
        <v>0</v>
      </c>
      <c r="R168" s="4">
        <f>IF(Reponses!R170="","",VLOOKUP(Reponses!R170,Likert_Map,1,FALSE))</f>
        <v>0</v>
      </c>
    </row>
    <row r="169" spans="1:18">
      <c r="A169" s="4">
        <f>Reponses!A171</f>
        <v>0</v>
      </c>
      <c r="B169" s="4">
        <f>Reponses!B171</f>
        <v>0</v>
      </c>
      <c r="C169" s="4">
        <f>Reponses!C171</f>
        <v>0</v>
      </c>
      <c r="D169" s="4">
        <f>Reponses!D171</f>
        <v>0</v>
      </c>
      <c r="E169" s="4">
        <f>Reponses!E171</f>
        <v>0</v>
      </c>
      <c r="F169" s="4">
        <f>Reponses!F171</f>
        <v>0</v>
      </c>
      <c r="G169" s="4">
        <f>IF(Reponses!G171="","",VLOOKUP(Reponses!G171,Likert_Map,1,FALSE))</f>
        <v>0</v>
      </c>
      <c r="H169" s="4">
        <f>IF(Reponses!H171="","",VLOOKUP(Reponses!H171,Likert_Map,1,FALSE))</f>
        <v>0</v>
      </c>
      <c r="I169" s="4">
        <f>IF(Reponses!I171="","",VLOOKUP(Reponses!I171,Likert_Map,1,FALSE))</f>
        <v>0</v>
      </c>
      <c r="J169" s="4">
        <f>IF(Reponses!J171="","",VLOOKUP(Reponses!J171,Likert_Map,1,FALSE))</f>
        <v>0</v>
      </c>
      <c r="K169" s="4">
        <f>IF(Reponses!K171="","",VLOOKUP(Reponses!K171,Likert_Map,1,FALSE))</f>
        <v>0</v>
      </c>
      <c r="L169" s="4">
        <f>IF(Reponses!L171="","",VLOOKUP(Reponses!L171,Likert_Map,1,FALSE))</f>
        <v>0</v>
      </c>
      <c r="M169" s="4">
        <f>IF(Reponses!M171="","",VLOOKUP(Reponses!M171,Likert_Map,1,FALSE))</f>
        <v>0</v>
      </c>
      <c r="N169" s="4">
        <f>IF(Reponses!N171="","",VLOOKUP(Reponses!N171,Likert_Map,1,FALSE))</f>
        <v>0</v>
      </c>
      <c r="O169" s="4">
        <f>IF(Reponses!O171="","",VLOOKUP(Reponses!O171,Likert_Map,1,FALSE))</f>
        <v>0</v>
      </c>
      <c r="P169" s="4">
        <f>IF(Reponses!P171="","",VLOOKUP(Reponses!P171,Likert_Map,1,FALSE))</f>
        <v>0</v>
      </c>
      <c r="Q169" s="4">
        <f>IF(Reponses!Q171="","",VLOOKUP(Reponses!Q171,Likert_Map,1,FALSE))</f>
        <v>0</v>
      </c>
      <c r="R169" s="4">
        <f>IF(Reponses!R171="","",VLOOKUP(Reponses!R171,Likert_Map,1,FALSE))</f>
        <v>0</v>
      </c>
    </row>
    <row r="170" spans="1:18">
      <c r="A170" s="4">
        <f>Reponses!A172</f>
        <v>0</v>
      </c>
      <c r="B170" s="4">
        <f>Reponses!B172</f>
        <v>0</v>
      </c>
      <c r="C170" s="4">
        <f>Reponses!C172</f>
        <v>0</v>
      </c>
      <c r="D170" s="4">
        <f>Reponses!D172</f>
        <v>0</v>
      </c>
      <c r="E170" s="4">
        <f>Reponses!E172</f>
        <v>0</v>
      </c>
      <c r="F170" s="4">
        <f>Reponses!F172</f>
        <v>0</v>
      </c>
      <c r="G170" s="4">
        <f>IF(Reponses!G172="","",VLOOKUP(Reponses!G172,Likert_Map,1,FALSE))</f>
        <v>0</v>
      </c>
      <c r="H170" s="4">
        <f>IF(Reponses!H172="","",VLOOKUP(Reponses!H172,Likert_Map,1,FALSE))</f>
        <v>0</v>
      </c>
      <c r="I170" s="4">
        <f>IF(Reponses!I172="","",VLOOKUP(Reponses!I172,Likert_Map,1,FALSE))</f>
        <v>0</v>
      </c>
      <c r="J170" s="4">
        <f>IF(Reponses!J172="","",VLOOKUP(Reponses!J172,Likert_Map,1,FALSE))</f>
        <v>0</v>
      </c>
      <c r="K170" s="4">
        <f>IF(Reponses!K172="","",VLOOKUP(Reponses!K172,Likert_Map,1,FALSE))</f>
        <v>0</v>
      </c>
      <c r="L170" s="4">
        <f>IF(Reponses!L172="","",VLOOKUP(Reponses!L172,Likert_Map,1,FALSE))</f>
        <v>0</v>
      </c>
      <c r="M170" s="4">
        <f>IF(Reponses!M172="","",VLOOKUP(Reponses!M172,Likert_Map,1,FALSE))</f>
        <v>0</v>
      </c>
      <c r="N170" s="4">
        <f>IF(Reponses!N172="","",VLOOKUP(Reponses!N172,Likert_Map,1,FALSE))</f>
        <v>0</v>
      </c>
      <c r="O170" s="4">
        <f>IF(Reponses!O172="","",VLOOKUP(Reponses!O172,Likert_Map,1,FALSE))</f>
        <v>0</v>
      </c>
      <c r="P170" s="4">
        <f>IF(Reponses!P172="","",VLOOKUP(Reponses!P172,Likert_Map,1,FALSE))</f>
        <v>0</v>
      </c>
      <c r="Q170" s="4">
        <f>IF(Reponses!Q172="","",VLOOKUP(Reponses!Q172,Likert_Map,1,FALSE))</f>
        <v>0</v>
      </c>
      <c r="R170" s="4">
        <f>IF(Reponses!R172="","",VLOOKUP(Reponses!R172,Likert_Map,1,FALSE))</f>
        <v>0</v>
      </c>
    </row>
    <row r="171" spans="1:18">
      <c r="A171" s="4">
        <f>Reponses!A173</f>
        <v>0</v>
      </c>
      <c r="B171" s="4">
        <f>Reponses!B173</f>
        <v>0</v>
      </c>
      <c r="C171" s="4">
        <f>Reponses!C173</f>
        <v>0</v>
      </c>
      <c r="D171" s="4">
        <f>Reponses!D173</f>
        <v>0</v>
      </c>
      <c r="E171" s="4">
        <f>Reponses!E173</f>
        <v>0</v>
      </c>
      <c r="F171" s="4">
        <f>Reponses!F173</f>
        <v>0</v>
      </c>
      <c r="G171" s="4">
        <f>IF(Reponses!G173="","",VLOOKUP(Reponses!G173,Likert_Map,1,FALSE))</f>
        <v>0</v>
      </c>
      <c r="H171" s="4">
        <f>IF(Reponses!H173="","",VLOOKUP(Reponses!H173,Likert_Map,1,FALSE))</f>
        <v>0</v>
      </c>
      <c r="I171" s="4">
        <f>IF(Reponses!I173="","",VLOOKUP(Reponses!I173,Likert_Map,1,FALSE))</f>
        <v>0</v>
      </c>
      <c r="J171" s="4">
        <f>IF(Reponses!J173="","",VLOOKUP(Reponses!J173,Likert_Map,1,FALSE))</f>
        <v>0</v>
      </c>
      <c r="K171" s="4">
        <f>IF(Reponses!K173="","",VLOOKUP(Reponses!K173,Likert_Map,1,FALSE))</f>
        <v>0</v>
      </c>
      <c r="L171" s="4">
        <f>IF(Reponses!L173="","",VLOOKUP(Reponses!L173,Likert_Map,1,FALSE))</f>
        <v>0</v>
      </c>
      <c r="M171" s="4">
        <f>IF(Reponses!M173="","",VLOOKUP(Reponses!M173,Likert_Map,1,FALSE))</f>
        <v>0</v>
      </c>
      <c r="N171" s="4">
        <f>IF(Reponses!N173="","",VLOOKUP(Reponses!N173,Likert_Map,1,FALSE))</f>
        <v>0</v>
      </c>
      <c r="O171" s="4">
        <f>IF(Reponses!O173="","",VLOOKUP(Reponses!O173,Likert_Map,1,FALSE))</f>
        <v>0</v>
      </c>
      <c r="P171" s="4">
        <f>IF(Reponses!P173="","",VLOOKUP(Reponses!P173,Likert_Map,1,FALSE))</f>
        <v>0</v>
      </c>
      <c r="Q171" s="4">
        <f>IF(Reponses!Q173="","",VLOOKUP(Reponses!Q173,Likert_Map,1,FALSE))</f>
        <v>0</v>
      </c>
      <c r="R171" s="4">
        <f>IF(Reponses!R173="","",VLOOKUP(Reponses!R173,Likert_Map,1,FALSE))</f>
        <v>0</v>
      </c>
    </row>
    <row r="172" spans="1:18">
      <c r="A172" s="4">
        <f>Reponses!A174</f>
        <v>0</v>
      </c>
      <c r="B172" s="4">
        <f>Reponses!B174</f>
        <v>0</v>
      </c>
      <c r="C172" s="4">
        <f>Reponses!C174</f>
        <v>0</v>
      </c>
      <c r="D172" s="4">
        <f>Reponses!D174</f>
        <v>0</v>
      </c>
      <c r="E172" s="4">
        <f>Reponses!E174</f>
        <v>0</v>
      </c>
      <c r="F172" s="4">
        <f>Reponses!F174</f>
        <v>0</v>
      </c>
      <c r="G172" s="4">
        <f>IF(Reponses!G174="","",VLOOKUP(Reponses!G174,Likert_Map,1,FALSE))</f>
        <v>0</v>
      </c>
      <c r="H172" s="4">
        <f>IF(Reponses!H174="","",VLOOKUP(Reponses!H174,Likert_Map,1,FALSE))</f>
        <v>0</v>
      </c>
      <c r="I172" s="4">
        <f>IF(Reponses!I174="","",VLOOKUP(Reponses!I174,Likert_Map,1,FALSE))</f>
        <v>0</v>
      </c>
      <c r="J172" s="4">
        <f>IF(Reponses!J174="","",VLOOKUP(Reponses!J174,Likert_Map,1,FALSE))</f>
        <v>0</v>
      </c>
      <c r="K172" s="4">
        <f>IF(Reponses!K174="","",VLOOKUP(Reponses!K174,Likert_Map,1,FALSE))</f>
        <v>0</v>
      </c>
      <c r="L172" s="4">
        <f>IF(Reponses!L174="","",VLOOKUP(Reponses!L174,Likert_Map,1,FALSE))</f>
        <v>0</v>
      </c>
      <c r="M172" s="4">
        <f>IF(Reponses!M174="","",VLOOKUP(Reponses!M174,Likert_Map,1,FALSE))</f>
        <v>0</v>
      </c>
      <c r="N172" s="4">
        <f>IF(Reponses!N174="","",VLOOKUP(Reponses!N174,Likert_Map,1,FALSE))</f>
        <v>0</v>
      </c>
      <c r="O172" s="4">
        <f>IF(Reponses!O174="","",VLOOKUP(Reponses!O174,Likert_Map,1,FALSE))</f>
        <v>0</v>
      </c>
      <c r="P172" s="4">
        <f>IF(Reponses!P174="","",VLOOKUP(Reponses!P174,Likert_Map,1,FALSE))</f>
        <v>0</v>
      </c>
      <c r="Q172" s="4">
        <f>IF(Reponses!Q174="","",VLOOKUP(Reponses!Q174,Likert_Map,1,FALSE))</f>
        <v>0</v>
      </c>
      <c r="R172" s="4">
        <f>IF(Reponses!R174="","",VLOOKUP(Reponses!R174,Likert_Map,1,FALSE))</f>
        <v>0</v>
      </c>
    </row>
    <row r="173" spans="1:18">
      <c r="A173" s="4">
        <f>Reponses!A175</f>
        <v>0</v>
      </c>
      <c r="B173" s="4">
        <f>Reponses!B175</f>
        <v>0</v>
      </c>
      <c r="C173" s="4">
        <f>Reponses!C175</f>
        <v>0</v>
      </c>
      <c r="D173" s="4">
        <f>Reponses!D175</f>
        <v>0</v>
      </c>
      <c r="E173" s="4">
        <f>Reponses!E175</f>
        <v>0</v>
      </c>
      <c r="F173" s="4">
        <f>Reponses!F175</f>
        <v>0</v>
      </c>
      <c r="G173" s="4">
        <f>IF(Reponses!G175="","",VLOOKUP(Reponses!G175,Likert_Map,1,FALSE))</f>
        <v>0</v>
      </c>
      <c r="H173" s="4">
        <f>IF(Reponses!H175="","",VLOOKUP(Reponses!H175,Likert_Map,1,FALSE))</f>
        <v>0</v>
      </c>
      <c r="I173" s="4">
        <f>IF(Reponses!I175="","",VLOOKUP(Reponses!I175,Likert_Map,1,FALSE))</f>
        <v>0</v>
      </c>
      <c r="J173" s="4">
        <f>IF(Reponses!J175="","",VLOOKUP(Reponses!J175,Likert_Map,1,FALSE))</f>
        <v>0</v>
      </c>
      <c r="K173" s="4">
        <f>IF(Reponses!K175="","",VLOOKUP(Reponses!K175,Likert_Map,1,FALSE))</f>
        <v>0</v>
      </c>
      <c r="L173" s="4">
        <f>IF(Reponses!L175="","",VLOOKUP(Reponses!L175,Likert_Map,1,FALSE))</f>
        <v>0</v>
      </c>
      <c r="M173" s="4">
        <f>IF(Reponses!M175="","",VLOOKUP(Reponses!M175,Likert_Map,1,FALSE))</f>
        <v>0</v>
      </c>
      <c r="N173" s="4">
        <f>IF(Reponses!N175="","",VLOOKUP(Reponses!N175,Likert_Map,1,FALSE))</f>
        <v>0</v>
      </c>
      <c r="O173" s="4">
        <f>IF(Reponses!O175="","",VLOOKUP(Reponses!O175,Likert_Map,1,FALSE))</f>
        <v>0</v>
      </c>
      <c r="P173" s="4">
        <f>IF(Reponses!P175="","",VLOOKUP(Reponses!P175,Likert_Map,1,FALSE))</f>
        <v>0</v>
      </c>
      <c r="Q173" s="4">
        <f>IF(Reponses!Q175="","",VLOOKUP(Reponses!Q175,Likert_Map,1,FALSE))</f>
        <v>0</v>
      </c>
      <c r="R173" s="4">
        <f>IF(Reponses!R175="","",VLOOKUP(Reponses!R175,Likert_Map,1,FALSE))</f>
        <v>0</v>
      </c>
    </row>
    <row r="174" spans="1:18">
      <c r="A174" s="4">
        <f>Reponses!A176</f>
        <v>0</v>
      </c>
      <c r="B174" s="4">
        <f>Reponses!B176</f>
        <v>0</v>
      </c>
      <c r="C174" s="4">
        <f>Reponses!C176</f>
        <v>0</v>
      </c>
      <c r="D174" s="4">
        <f>Reponses!D176</f>
        <v>0</v>
      </c>
      <c r="E174" s="4">
        <f>Reponses!E176</f>
        <v>0</v>
      </c>
      <c r="F174" s="4">
        <f>Reponses!F176</f>
        <v>0</v>
      </c>
      <c r="G174" s="4">
        <f>IF(Reponses!G176="","",VLOOKUP(Reponses!G176,Likert_Map,1,FALSE))</f>
        <v>0</v>
      </c>
      <c r="H174" s="4">
        <f>IF(Reponses!H176="","",VLOOKUP(Reponses!H176,Likert_Map,1,FALSE))</f>
        <v>0</v>
      </c>
      <c r="I174" s="4">
        <f>IF(Reponses!I176="","",VLOOKUP(Reponses!I176,Likert_Map,1,FALSE))</f>
        <v>0</v>
      </c>
      <c r="J174" s="4">
        <f>IF(Reponses!J176="","",VLOOKUP(Reponses!J176,Likert_Map,1,FALSE))</f>
        <v>0</v>
      </c>
      <c r="K174" s="4">
        <f>IF(Reponses!K176="","",VLOOKUP(Reponses!K176,Likert_Map,1,FALSE))</f>
        <v>0</v>
      </c>
      <c r="L174" s="4">
        <f>IF(Reponses!L176="","",VLOOKUP(Reponses!L176,Likert_Map,1,FALSE))</f>
        <v>0</v>
      </c>
      <c r="M174" s="4">
        <f>IF(Reponses!M176="","",VLOOKUP(Reponses!M176,Likert_Map,1,FALSE))</f>
        <v>0</v>
      </c>
      <c r="N174" s="4">
        <f>IF(Reponses!N176="","",VLOOKUP(Reponses!N176,Likert_Map,1,FALSE))</f>
        <v>0</v>
      </c>
      <c r="O174" s="4">
        <f>IF(Reponses!O176="","",VLOOKUP(Reponses!O176,Likert_Map,1,FALSE))</f>
        <v>0</v>
      </c>
      <c r="P174" s="4">
        <f>IF(Reponses!P176="","",VLOOKUP(Reponses!P176,Likert_Map,1,FALSE))</f>
        <v>0</v>
      </c>
      <c r="Q174" s="4">
        <f>IF(Reponses!Q176="","",VLOOKUP(Reponses!Q176,Likert_Map,1,FALSE))</f>
        <v>0</v>
      </c>
      <c r="R174" s="4">
        <f>IF(Reponses!R176="","",VLOOKUP(Reponses!R176,Likert_Map,1,FALSE))</f>
        <v>0</v>
      </c>
    </row>
    <row r="175" spans="1:18">
      <c r="A175" s="4">
        <f>Reponses!A177</f>
        <v>0</v>
      </c>
      <c r="B175" s="4">
        <f>Reponses!B177</f>
        <v>0</v>
      </c>
      <c r="C175" s="4">
        <f>Reponses!C177</f>
        <v>0</v>
      </c>
      <c r="D175" s="4">
        <f>Reponses!D177</f>
        <v>0</v>
      </c>
      <c r="E175" s="4">
        <f>Reponses!E177</f>
        <v>0</v>
      </c>
      <c r="F175" s="4">
        <f>Reponses!F177</f>
        <v>0</v>
      </c>
      <c r="G175" s="4">
        <f>IF(Reponses!G177="","",VLOOKUP(Reponses!G177,Likert_Map,1,FALSE))</f>
        <v>0</v>
      </c>
      <c r="H175" s="4">
        <f>IF(Reponses!H177="","",VLOOKUP(Reponses!H177,Likert_Map,1,FALSE))</f>
        <v>0</v>
      </c>
      <c r="I175" s="4">
        <f>IF(Reponses!I177="","",VLOOKUP(Reponses!I177,Likert_Map,1,FALSE))</f>
        <v>0</v>
      </c>
      <c r="J175" s="4">
        <f>IF(Reponses!J177="","",VLOOKUP(Reponses!J177,Likert_Map,1,FALSE))</f>
        <v>0</v>
      </c>
      <c r="K175" s="4">
        <f>IF(Reponses!K177="","",VLOOKUP(Reponses!K177,Likert_Map,1,FALSE))</f>
        <v>0</v>
      </c>
      <c r="L175" s="4">
        <f>IF(Reponses!L177="","",VLOOKUP(Reponses!L177,Likert_Map,1,FALSE))</f>
        <v>0</v>
      </c>
      <c r="M175" s="4">
        <f>IF(Reponses!M177="","",VLOOKUP(Reponses!M177,Likert_Map,1,FALSE))</f>
        <v>0</v>
      </c>
      <c r="N175" s="4">
        <f>IF(Reponses!N177="","",VLOOKUP(Reponses!N177,Likert_Map,1,FALSE))</f>
        <v>0</v>
      </c>
      <c r="O175" s="4">
        <f>IF(Reponses!O177="","",VLOOKUP(Reponses!O177,Likert_Map,1,FALSE))</f>
        <v>0</v>
      </c>
      <c r="P175" s="4">
        <f>IF(Reponses!P177="","",VLOOKUP(Reponses!P177,Likert_Map,1,FALSE))</f>
        <v>0</v>
      </c>
      <c r="Q175" s="4">
        <f>IF(Reponses!Q177="","",VLOOKUP(Reponses!Q177,Likert_Map,1,FALSE))</f>
        <v>0</v>
      </c>
      <c r="R175" s="4">
        <f>IF(Reponses!R177="","",VLOOKUP(Reponses!R177,Likert_Map,1,FALSE))</f>
        <v>0</v>
      </c>
    </row>
    <row r="176" spans="1:18">
      <c r="A176" s="4">
        <f>Reponses!A178</f>
        <v>0</v>
      </c>
      <c r="B176" s="4">
        <f>Reponses!B178</f>
        <v>0</v>
      </c>
      <c r="C176" s="4">
        <f>Reponses!C178</f>
        <v>0</v>
      </c>
      <c r="D176" s="4">
        <f>Reponses!D178</f>
        <v>0</v>
      </c>
      <c r="E176" s="4">
        <f>Reponses!E178</f>
        <v>0</v>
      </c>
      <c r="F176" s="4">
        <f>Reponses!F178</f>
        <v>0</v>
      </c>
      <c r="G176" s="4">
        <f>IF(Reponses!G178="","",VLOOKUP(Reponses!G178,Likert_Map,1,FALSE))</f>
        <v>0</v>
      </c>
      <c r="H176" s="4">
        <f>IF(Reponses!H178="","",VLOOKUP(Reponses!H178,Likert_Map,1,FALSE))</f>
        <v>0</v>
      </c>
      <c r="I176" s="4">
        <f>IF(Reponses!I178="","",VLOOKUP(Reponses!I178,Likert_Map,1,FALSE))</f>
        <v>0</v>
      </c>
      <c r="J176" s="4">
        <f>IF(Reponses!J178="","",VLOOKUP(Reponses!J178,Likert_Map,1,FALSE))</f>
        <v>0</v>
      </c>
      <c r="K176" s="4">
        <f>IF(Reponses!K178="","",VLOOKUP(Reponses!K178,Likert_Map,1,FALSE))</f>
        <v>0</v>
      </c>
      <c r="L176" s="4">
        <f>IF(Reponses!L178="","",VLOOKUP(Reponses!L178,Likert_Map,1,FALSE))</f>
        <v>0</v>
      </c>
      <c r="M176" s="4">
        <f>IF(Reponses!M178="","",VLOOKUP(Reponses!M178,Likert_Map,1,FALSE))</f>
        <v>0</v>
      </c>
      <c r="N176" s="4">
        <f>IF(Reponses!N178="","",VLOOKUP(Reponses!N178,Likert_Map,1,FALSE))</f>
        <v>0</v>
      </c>
      <c r="O176" s="4">
        <f>IF(Reponses!O178="","",VLOOKUP(Reponses!O178,Likert_Map,1,FALSE))</f>
        <v>0</v>
      </c>
      <c r="P176" s="4">
        <f>IF(Reponses!P178="","",VLOOKUP(Reponses!P178,Likert_Map,1,FALSE))</f>
        <v>0</v>
      </c>
      <c r="Q176" s="4">
        <f>IF(Reponses!Q178="","",VLOOKUP(Reponses!Q178,Likert_Map,1,FALSE))</f>
        <v>0</v>
      </c>
      <c r="R176" s="4">
        <f>IF(Reponses!R178="","",VLOOKUP(Reponses!R178,Likert_Map,1,FALSE))</f>
        <v>0</v>
      </c>
    </row>
    <row r="177" spans="1:18">
      <c r="A177" s="4">
        <f>Reponses!A179</f>
        <v>0</v>
      </c>
      <c r="B177" s="4">
        <f>Reponses!B179</f>
        <v>0</v>
      </c>
      <c r="C177" s="4">
        <f>Reponses!C179</f>
        <v>0</v>
      </c>
      <c r="D177" s="4">
        <f>Reponses!D179</f>
        <v>0</v>
      </c>
      <c r="E177" s="4">
        <f>Reponses!E179</f>
        <v>0</v>
      </c>
      <c r="F177" s="4">
        <f>Reponses!F179</f>
        <v>0</v>
      </c>
      <c r="G177" s="4">
        <f>IF(Reponses!G179="","",VLOOKUP(Reponses!G179,Likert_Map,1,FALSE))</f>
        <v>0</v>
      </c>
      <c r="H177" s="4">
        <f>IF(Reponses!H179="","",VLOOKUP(Reponses!H179,Likert_Map,1,FALSE))</f>
        <v>0</v>
      </c>
      <c r="I177" s="4">
        <f>IF(Reponses!I179="","",VLOOKUP(Reponses!I179,Likert_Map,1,FALSE))</f>
        <v>0</v>
      </c>
      <c r="J177" s="4">
        <f>IF(Reponses!J179="","",VLOOKUP(Reponses!J179,Likert_Map,1,FALSE))</f>
        <v>0</v>
      </c>
      <c r="K177" s="4">
        <f>IF(Reponses!K179="","",VLOOKUP(Reponses!K179,Likert_Map,1,FALSE))</f>
        <v>0</v>
      </c>
      <c r="L177" s="4">
        <f>IF(Reponses!L179="","",VLOOKUP(Reponses!L179,Likert_Map,1,FALSE))</f>
        <v>0</v>
      </c>
      <c r="M177" s="4">
        <f>IF(Reponses!M179="","",VLOOKUP(Reponses!M179,Likert_Map,1,FALSE))</f>
        <v>0</v>
      </c>
      <c r="N177" s="4">
        <f>IF(Reponses!N179="","",VLOOKUP(Reponses!N179,Likert_Map,1,FALSE))</f>
        <v>0</v>
      </c>
      <c r="O177" s="4">
        <f>IF(Reponses!O179="","",VLOOKUP(Reponses!O179,Likert_Map,1,FALSE))</f>
        <v>0</v>
      </c>
      <c r="P177" s="4">
        <f>IF(Reponses!P179="","",VLOOKUP(Reponses!P179,Likert_Map,1,FALSE))</f>
        <v>0</v>
      </c>
      <c r="Q177" s="4">
        <f>IF(Reponses!Q179="","",VLOOKUP(Reponses!Q179,Likert_Map,1,FALSE))</f>
        <v>0</v>
      </c>
      <c r="R177" s="4">
        <f>IF(Reponses!R179="","",VLOOKUP(Reponses!R179,Likert_Map,1,FALSE))</f>
        <v>0</v>
      </c>
    </row>
    <row r="178" spans="1:18">
      <c r="A178" s="4">
        <f>Reponses!A180</f>
        <v>0</v>
      </c>
      <c r="B178" s="4">
        <f>Reponses!B180</f>
        <v>0</v>
      </c>
      <c r="C178" s="4">
        <f>Reponses!C180</f>
        <v>0</v>
      </c>
      <c r="D178" s="4">
        <f>Reponses!D180</f>
        <v>0</v>
      </c>
      <c r="E178" s="4">
        <f>Reponses!E180</f>
        <v>0</v>
      </c>
      <c r="F178" s="4">
        <f>Reponses!F180</f>
        <v>0</v>
      </c>
      <c r="G178" s="4">
        <f>IF(Reponses!G180="","",VLOOKUP(Reponses!G180,Likert_Map,1,FALSE))</f>
        <v>0</v>
      </c>
      <c r="H178" s="4">
        <f>IF(Reponses!H180="","",VLOOKUP(Reponses!H180,Likert_Map,1,FALSE))</f>
        <v>0</v>
      </c>
      <c r="I178" s="4">
        <f>IF(Reponses!I180="","",VLOOKUP(Reponses!I180,Likert_Map,1,FALSE))</f>
        <v>0</v>
      </c>
      <c r="J178" s="4">
        <f>IF(Reponses!J180="","",VLOOKUP(Reponses!J180,Likert_Map,1,FALSE))</f>
        <v>0</v>
      </c>
      <c r="K178" s="4">
        <f>IF(Reponses!K180="","",VLOOKUP(Reponses!K180,Likert_Map,1,FALSE))</f>
        <v>0</v>
      </c>
      <c r="L178" s="4">
        <f>IF(Reponses!L180="","",VLOOKUP(Reponses!L180,Likert_Map,1,FALSE))</f>
        <v>0</v>
      </c>
      <c r="M178" s="4">
        <f>IF(Reponses!M180="","",VLOOKUP(Reponses!M180,Likert_Map,1,FALSE))</f>
        <v>0</v>
      </c>
      <c r="N178" s="4">
        <f>IF(Reponses!N180="","",VLOOKUP(Reponses!N180,Likert_Map,1,FALSE))</f>
        <v>0</v>
      </c>
      <c r="O178" s="4">
        <f>IF(Reponses!O180="","",VLOOKUP(Reponses!O180,Likert_Map,1,FALSE))</f>
        <v>0</v>
      </c>
      <c r="P178" s="4">
        <f>IF(Reponses!P180="","",VLOOKUP(Reponses!P180,Likert_Map,1,FALSE))</f>
        <v>0</v>
      </c>
      <c r="Q178" s="4">
        <f>IF(Reponses!Q180="","",VLOOKUP(Reponses!Q180,Likert_Map,1,FALSE))</f>
        <v>0</v>
      </c>
      <c r="R178" s="4">
        <f>IF(Reponses!R180="","",VLOOKUP(Reponses!R180,Likert_Map,1,FALSE))</f>
        <v>0</v>
      </c>
    </row>
    <row r="179" spans="1:18">
      <c r="A179" s="4">
        <f>Reponses!A181</f>
        <v>0</v>
      </c>
      <c r="B179" s="4">
        <f>Reponses!B181</f>
        <v>0</v>
      </c>
      <c r="C179" s="4">
        <f>Reponses!C181</f>
        <v>0</v>
      </c>
      <c r="D179" s="4">
        <f>Reponses!D181</f>
        <v>0</v>
      </c>
      <c r="E179" s="4">
        <f>Reponses!E181</f>
        <v>0</v>
      </c>
      <c r="F179" s="4">
        <f>Reponses!F181</f>
        <v>0</v>
      </c>
      <c r="G179" s="4">
        <f>IF(Reponses!G181="","",VLOOKUP(Reponses!G181,Likert_Map,1,FALSE))</f>
        <v>0</v>
      </c>
      <c r="H179" s="4">
        <f>IF(Reponses!H181="","",VLOOKUP(Reponses!H181,Likert_Map,1,FALSE))</f>
        <v>0</v>
      </c>
      <c r="I179" s="4">
        <f>IF(Reponses!I181="","",VLOOKUP(Reponses!I181,Likert_Map,1,FALSE))</f>
        <v>0</v>
      </c>
      <c r="J179" s="4">
        <f>IF(Reponses!J181="","",VLOOKUP(Reponses!J181,Likert_Map,1,FALSE))</f>
        <v>0</v>
      </c>
      <c r="K179" s="4">
        <f>IF(Reponses!K181="","",VLOOKUP(Reponses!K181,Likert_Map,1,FALSE))</f>
        <v>0</v>
      </c>
      <c r="L179" s="4">
        <f>IF(Reponses!L181="","",VLOOKUP(Reponses!L181,Likert_Map,1,FALSE))</f>
        <v>0</v>
      </c>
      <c r="M179" s="4">
        <f>IF(Reponses!M181="","",VLOOKUP(Reponses!M181,Likert_Map,1,FALSE))</f>
        <v>0</v>
      </c>
      <c r="N179" s="4">
        <f>IF(Reponses!N181="","",VLOOKUP(Reponses!N181,Likert_Map,1,FALSE))</f>
        <v>0</v>
      </c>
      <c r="O179" s="4">
        <f>IF(Reponses!O181="","",VLOOKUP(Reponses!O181,Likert_Map,1,FALSE))</f>
        <v>0</v>
      </c>
      <c r="P179" s="4">
        <f>IF(Reponses!P181="","",VLOOKUP(Reponses!P181,Likert_Map,1,FALSE))</f>
        <v>0</v>
      </c>
      <c r="Q179" s="4">
        <f>IF(Reponses!Q181="","",VLOOKUP(Reponses!Q181,Likert_Map,1,FALSE))</f>
        <v>0</v>
      </c>
      <c r="R179" s="4">
        <f>IF(Reponses!R181="","",VLOOKUP(Reponses!R181,Likert_Map,1,FALSE))</f>
        <v>0</v>
      </c>
    </row>
    <row r="180" spans="1:18">
      <c r="A180" s="4">
        <f>Reponses!A182</f>
        <v>0</v>
      </c>
      <c r="B180" s="4">
        <f>Reponses!B182</f>
        <v>0</v>
      </c>
      <c r="C180" s="4">
        <f>Reponses!C182</f>
        <v>0</v>
      </c>
      <c r="D180" s="4">
        <f>Reponses!D182</f>
        <v>0</v>
      </c>
      <c r="E180" s="4">
        <f>Reponses!E182</f>
        <v>0</v>
      </c>
      <c r="F180" s="4">
        <f>Reponses!F182</f>
        <v>0</v>
      </c>
      <c r="G180" s="4">
        <f>IF(Reponses!G182="","",VLOOKUP(Reponses!G182,Likert_Map,1,FALSE))</f>
        <v>0</v>
      </c>
      <c r="H180" s="4">
        <f>IF(Reponses!H182="","",VLOOKUP(Reponses!H182,Likert_Map,1,FALSE))</f>
        <v>0</v>
      </c>
      <c r="I180" s="4">
        <f>IF(Reponses!I182="","",VLOOKUP(Reponses!I182,Likert_Map,1,FALSE))</f>
        <v>0</v>
      </c>
      <c r="J180" s="4">
        <f>IF(Reponses!J182="","",VLOOKUP(Reponses!J182,Likert_Map,1,FALSE))</f>
        <v>0</v>
      </c>
      <c r="K180" s="4">
        <f>IF(Reponses!K182="","",VLOOKUP(Reponses!K182,Likert_Map,1,FALSE))</f>
        <v>0</v>
      </c>
      <c r="L180" s="4">
        <f>IF(Reponses!L182="","",VLOOKUP(Reponses!L182,Likert_Map,1,FALSE))</f>
        <v>0</v>
      </c>
      <c r="M180" s="4">
        <f>IF(Reponses!M182="","",VLOOKUP(Reponses!M182,Likert_Map,1,FALSE))</f>
        <v>0</v>
      </c>
      <c r="N180" s="4">
        <f>IF(Reponses!N182="","",VLOOKUP(Reponses!N182,Likert_Map,1,FALSE))</f>
        <v>0</v>
      </c>
      <c r="O180" s="4">
        <f>IF(Reponses!O182="","",VLOOKUP(Reponses!O182,Likert_Map,1,FALSE))</f>
        <v>0</v>
      </c>
      <c r="P180" s="4">
        <f>IF(Reponses!P182="","",VLOOKUP(Reponses!P182,Likert_Map,1,FALSE))</f>
        <v>0</v>
      </c>
      <c r="Q180" s="4">
        <f>IF(Reponses!Q182="","",VLOOKUP(Reponses!Q182,Likert_Map,1,FALSE))</f>
        <v>0</v>
      </c>
      <c r="R180" s="4">
        <f>IF(Reponses!R182="","",VLOOKUP(Reponses!R182,Likert_Map,1,FALSE))</f>
        <v>0</v>
      </c>
    </row>
    <row r="181" spans="1:18">
      <c r="A181" s="4">
        <f>Reponses!A183</f>
        <v>0</v>
      </c>
      <c r="B181" s="4">
        <f>Reponses!B183</f>
        <v>0</v>
      </c>
      <c r="C181" s="4">
        <f>Reponses!C183</f>
        <v>0</v>
      </c>
      <c r="D181" s="4">
        <f>Reponses!D183</f>
        <v>0</v>
      </c>
      <c r="E181" s="4">
        <f>Reponses!E183</f>
        <v>0</v>
      </c>
      <c r="F181" s="4">
        <f>Reponses!F183</f>
        <v>0</v>
      </c>
      <c r="G181" s="4">
        <f>IF(Reponses!G183="","",VLOOKUP(Reponses!G183,Likert_Map,1,FALSE))</f>
        <v>0</v>
      </c>
      <c r="H181" s="4">
        <f>IF(Reponses!H183="","",VLOOKUP(Reponses!H183,Likert_Map,1,FALSE))</f>
        <v>0</v>
      </c>
      <c r="I181" s="4">
        <f>IF(Reponses!I183="","",VLOOKUP(Reponses!I183,Likert_Map,1,FALSE))</f>
        <v>0</v>
      </c>
      <c r="J181" s="4">
        <f>IF(Reponses!J183="","",VLOOKUP(Reponses!J183,Likert_Map,1,FALSE))</f>
        <v>0</v>
      </c>
      <c r="K181" s="4">
        <f>IF(Reponses!K183="","",VLOOKUP(Reponses!K183,Likert_Map,1,FALSE))</f>
        <v>0</v>
      </c>
      <c r="L181" s="4">
        <f>IF(Reponses!L183="","",VLOOKUP(Reponses!L183,Likert_Map,1,FALSE))</f>
        <v>0</v>
      </c>
      <c r="M181" s="4">
        <f>IF(Reponses!M183="","",VLOOKUP(Reponses!M183,Likert_Map,1,FALSE))</f>
        <v>0</v>
      </c>
      <c r="N181" s="4">
        <f>IF(Reponses!N183="","",VLOOKUP(Reponses!N183,Likert_Map,1,FALSE))</f>
        <v>0</v>
      </c>
      <c r="O181" s="4">
        <f>IF(Reponses!O183="","",VLOOKUP(Reponses!O183,Likert_Map,1,FALSE))</f>
        <v>0</v>
      </c>
      <c r="P181" s="4">
        <f>IF(Reponses!P183="","",VLOOKUP(Reponses!P183,Likert_Map,1,FALSE))</f>
        <v>0</v>
      </c>
      <c r="Q181" s="4">
        <f>IF(Reponses!Q183="","",VLOOKUP(Reponses!Q183,Likert_Map,1,FALSE))</f>
        <v>0</v>
      </c>
      <c r="R181" s="4">
        <f>IF(Reponses!R183="","",VLOOKUP(Reponses!R183,Likert_Map,1,FALSE))</f>
        <v>0</v>
      </c>
    </row>
    <row r="182" spans="1:18">
      <c r="A182" s="4">
        <f>Reponses!A184</f>
        <v>0</v>
      </c>
      <c r="B182" s="4">
        <f>Reponses!B184</f>
        <v>0</v>
      </c>
      <c r="C182" s="4">
        <f>Reponses!C184</f>
        <v>0</v>
      </c>
      <c r="D182" s="4">
        <f>Reponses!D184</f>
        <v>0</v>
      </c>
      <c r="E182" s="4">
        <f>Reponses!E184</f>
        <v>0</v>
      </c>
      <c r="F182" s="4">
        <f>Reponses!F184</f>
        <v>0</v>
      </c>
      <c r="G182" s="4">
        <f>IF(Reponses!G184="","",VLOOKUP(Reponses!G184,Likert_Map,1,FALSE))</f>
        <v>0</v>
      </c>
      <c r="H182" s="4">
        <f>IF(Reponses!H184="","",VLOOKUP(Reponses!H184,Likert_Map,1,FALSE))</f>
        <v>0</v>
      </c>
      <c r="I182" s="4">
        <f>IF(Reponses!I184="","",VLOOKUP(Reponses!I184,Likert_Map,1,FALSE))</f>
        <v>0</v>
      </c>
      <c r="J182" s="4">
        <f>IF(Reponses!J184="","",VLOOKUP(Reponses!J184,Likert_Map,1,FALSE))</f>
        <v>0</v>
      </c>
      <c r="K182" s="4">
        <f>IF(Reponses!K184="","",VLOOKUP(Reponses!K184,Likert_Map,1,FALSE))</f>
        <v>0</v>
      </c>
      <c r="L182" s="4">
        <f>IF(Reponses!L184="","",VLOOKUP(Reponses!L184,Likert_Map,1,FALSE))</f>
        <v>0</v>
      </c>
      <c r="M182" s="4">
        <f>IF(Reponses!M184="","",VLOOKUP(Reponses!M184,Likert_Map,1,FALSE))</f>
        <v>0</v>
      </c>
      <c r="N182" s="4">
        <f>IF(Reponses!N184="","",VLOOKUP(Reponses!N184,Likert_Map,1,FALSE))</f>
        <v>0</v>
      </c>
      <c r="O182" s="4">
        <f>IF(Reponses!O184="","",VLOOKUP(Reponses!O184,Likert_Map,1,FALSE))</f>
        <v>0</v>
      </c>
      <c r="P182" s="4">
        <f>IF(Reponses!P184="","",VLOOKUP(Reponses!P184,Likert_Map,1,FALSE))</f>
        <v>0</v>
      </c>
      <c r="Q182" s="4">
        <f>IF(Reponses!Q184="","",VLOOKUP(Reponses!Q184,Likert_Map,1,FALSE))</f>
        <v>0</v>
      </c>
      <c r="R182" s="4">
        <f>IF(Reponses!R184="","",VLOOKUP(Reponses!R184,Likert_Map,1,FALSE))</f>
        <v>0</v>
      </c>
    </row>
    <row r="183" spans="1:18">
      <c r="A183" s="4">
        <f>Reponses!A185</f>
        <v>0</v>
      </c>
      <c r="B183" s="4">
        <f>Reponses!B185</f>
        <v>0</v>
      </c>
      <c r="C183" s="4">
        <f>Reponses!C185</f>
        <v>0</v>
      </c>
      <c r="D183" s="4">
        <f>Reponses!D185</f>
        <v>0</v>
      </c>
      <c r="E183" s="4">
        <f>Reponses!E185</f>
        <v>0</v>
      </c>
      <c r="F183" s="4">
        <f>Reponses!F185</f>
        <v>0</v>
      </c>
      <c r="G183" s="4">
        <f>IF(Reponses!G185="","",VLOOKUP(Reponses!G185,Likert_Map,1,FALSE))</f>
        <v>0</v>
      </c>
      <c r="H183" s="4">
        <f>IF(Reponses!H185="","",VLOOKUP(Reponses!H185,Likert_Map,1,FALSE))</f>
        <v>0</v>
      </c>
      <c r="I183" s="4">
        <f>IF(Reponses!I185="","",VLOOKUP(Reponses!I185,Likert_Map,1,FALSE))</f>
        <v>0</v>
      </c>
      <c r="J183" s="4">
        <f>IF(Reponses!J185="","",VLOOKUP(Reponses!J185,Likert_Map,1,FALSE))</f>
        <v>0</v>
      </c>
      <c r="K183" s="4">
        <f>IF(Reponses!K185="","",VLOOKUP(Reponses!K185,Likert_Map,1,FALSE))</f>
        <v>0</v>
      </c>
      <c r="L183" s="4">
        <f>IF(Reponses!L185="","",VLOOKUP(Reponses!L185,Likert_Map,1,FALSE))</f>
        <v>0</v>
      </c>
      <c r="M183" s="4">
        <f>IF(Reponses!M185="","",VLOOKUP(Reponses!M185,Likert_Map,1,FALSE))</f>
        <v>0</v>
      </c>
      <c r="N183" s="4">
        <f>IF(Reponses!N185="","",VLOOKUP(Reponses!N185,Likert_Map,1,FALSE))</f>
        <v>0</v>
      </c>
      <c r="O183" s="4">
        <f>IF(Reponses!O185="","",VLOOKUP(Reponses!O185,Likert_Map,1,FALSE))</f>
        <v>0</v>
      </c>
      <c r="P183" s="4">
        <f>IF(Reponses!P185="","",VLOOKUP(Reponses!P185,Likert_Map,1,FALSE))</f>
        <v>0</v>
      </c>
      <c r="Q183" s="4">
        <f>IF(Reponses!Q185="","",VLOOKUP(Reponses!Q185,Likert_Map,1,FALSE))</f>
        <v>0</v>
      </c>
      <c r="R183" s="4">
        <f>IF(Reponses!R185="","",VLOOKUP(Reponses!R185,Likert_Map,1,FALSE))</f>
        <v>0</v>
      </c>
    </row>
    <row r="184" spans="1:18">
      <c r="A184" s="4">
        <f>Reponses!A186</f>
        <v>0</v>
      </c>
      <c r="B184" s="4">
        <f>Reponses!B186</f>
        <v>0</v>
      </c>
      <c r="C184" s="4">
        <f>Reponses!C186</f>
        <v>0</v>
      </c>
      <c r="D184" s="4">
        <f>Reponses!D186</f>
        <v>0</v>
      </c>
      <c r="E184" s="4">
        <f>Reponses!E186</f>
        <v>0</v>
      </c>
      <c r="F184" s="4">
        <f>Reponses!F186</f>
        <v>0</v>
      </c>
      <c r="G184" s="4">
        <f>IF(Reponses!G186="","",VLOOKUP(Reponses!G186,Likert_Map,1,FALSE))</f>
        <v>0</v>
      </c>
      <c r="H184" s="4">
        <f>IF(Reponses!H186="","",VLOOKUP(Reponses!H186,Likert_Map,1,FALSE))</f>
        <v>0</v>
      </c>
      <c r="I184" s="4">
        <f>IF(Reponses!I186="","",VLOOKUP(Reponses!I186,Likert_Map,1,FALSE))</f>
        <v>0</v>
      </c>
      <c r="J184" s="4">
        <f>IF(Reponses!J186="","",VLOOKUP(Reponses!J186,Likert_Map,1,FALSE))</f>
        <v>0</v>
      </c>
      <c r="K184" s="4">
        <f>IF(Reponses!K186="","",VLOOKUP(Reponses!K186,Likert_Map,1,FALSE))</f>
        <v>0</v>
      </c>
      <c r="L184" s="4">
        <f>IF(Reponses!L186="","",VLOOKUP(Reponses!L186,Likert_Map,1,FALSE))</f>
        <v>0</v>
      </c>
      <c r="M184" s="4">
        <f>IF(Reponses!M186="","",VLOOKUP(Reponses!M186,Likert_Map,1,FALSE))</f>
        <v>0</v>
      </c>
      <c r="N184" s="4">
        <f>IF(Reponses!N186="","",VLOOKUP(Reponses!N186,Likert_Map,1,FALSE))</f>
        <v>0</v>
      </c>
      <c r="O184" s="4">
        <f>IF(Reponses!O186="","",VLOOKUP(Reponses!O186,Likert_Map,1,FALSE))</f>
        <v>0</v>
      </c>
      <c r="P184" s="4">
        <f>IF(Reponses!P186="","",VLOOKUP(Reponses!P186,Likert_Map,1,FALSE))</f>
        <v>0</v>
      </c>
      <c r="Q184" s="4">
        <f>IF(Reponses!Q186="","",VLOOKUP(Reponses!Q186,Likert_Map,1,FALSE))</f>
        <v>0</v>
      </c>
      <c r="R184" s="4">
        <f>IF(Reponses!R186="","",VLOOKUP(Reponses!R186,Likert_Map,1,FALSE))</f>
        <v>0</v>
      </c>
    </row>
    <row r="185" spans="1:18">
      <c r="A185" s="4">
        <f>Reponses!A187</f>
        <v>0</v>
      </c>
      <c r="B185" s="4">
        <f>Reponses!B187</f>
        <v>0</v>
      </c>
      <c r="C185" s="4">
        <f>Reponses!C187</f>
        <v>0</v>
      </c>
      <c r="D185" s="4">
        <f>Reponses!D187</f>
        <v>0</v>
      </c>
      <c r="E185" s="4">
        <f>Reponses!E187</f>
        <v>0</v>
      </c>
      <c r="F185" s="4">
        <f>Reponses!F187</f>
        <v>0</v>
      </c>
      <c r="G185" s="4">
        <f>IF(Reponses!G187="","",VLOOKUP(Reponses!G187,Likert_Map,1,FALSE))</f>
        <v>0</v>
      </c>
      <c r="H185" s="4">
        <f>IF(Reponses!H187="","",VLOOKUP(Reponses!H187,Likert_Map,1,FALSE))</f>
        <v>0</v>
      </c>
      <c r="I185" s="4">
        <f>IF(Reponses!I187="","",VLOOKUP(Reponses!I187,Likert_Map,1,FALSE))</f>
        <v>0</v>
      </c>
      <c r="J185" s="4">
        <f>IF(Reponses!J187="","",VLOOKUP(Reponses!J187,Likert_Map,1,FALSE))</f>
        <v>0</v>
      </c>
      <c r="K185" s="4">
        <f>IF(Reponses!K187="","",VLOOKUP(Reponses!K187,Likert_Map,1,FALSE))</f>
        <v>0</v>
      </c>
      <c r="L185" s="4">
        <f>IF(Reponses!L187="","",VLOOKUP(Reponses!L187,Likert_Map,1,FALSE))</f>
        <v>0</v>
      </c>
      <c r="M185" s="4">
        <f>IF(Reponses!M187="","",VLOOKUP(Reponses!M187,Likert_Map,1,FALSE))</f>
        <v>0</v>
      </c>
      <c r="N185" s="4">
        <f>IF(Reponses!N187="","",VLOOKUP(Reponses!N187,Likert_Map,1,FALSE))</f>
        <v>0</v>
      </c>
      <c r="O185" s="4">
        <f>IF(Reponses!O187="","",VLOOKUP(Reponses!O187,Likert_Map,1,FALSE))</f>
        <v>0</v>
      </c>
      <c r="P185" s="4">
        <f>IF(Reponses!P187="","",VLOOKUP(Reponses!P187,Likert_Map,1,FALSE))</f>
        <v>0</v>
      </c>
      <c r="Q185" s="4">
        <f>IF(Reponses!Q187="","",VLOOKUP(Reponses!Q187,Likert_Map,1,FALSE))</f>
        <v>0</v>
      </c>
      <c r="R185" s="4">
        <f>IF(Reponses!R187="","",VLOOKUP(Reponses!R187,Likert_Map,1,FALSE))</f>
        <v>0</v>
      </c>
    </row>
    <row r="186" spans="1:18">
      <c r="A186" s="4">
        <f>Reponses!A188</f>
        <v>0</v>
      </c>
      <c r="B186" s="4">
        <f>Reponses!B188</f>
        <v>0</v>
      </c>
      <c r="C186" s="4">
        <f>Reponses!C188</f>
        <v>0</v>
      </c>
      <c r="D186" s="4">
        <f>Reponses!D188</f>
        <v>0</v>
      </c>
      <c r="E186" s="4">
        <f>Reponses!E188</f>
        <v>0</v>
      </c>
      <c r="F186" s="4">
        <f>Reponses!F188</f>
        <v>0</v>
      </c>
      <c r="G186" s="4">
        <f>IF(Reponses!G188="","",VLOOKUP(Reponses!G188,Likert_Map,1,FALSE))</f>
        <v>0</v>
      </c>
      <c r="H186" s="4">
        <f>IF(Reponses!H188="","",VLOOKUP(Reponses!H188,Likert_Map,1,FALSE))</f>
        <v>0</v>
      </c>
      <c r="I186" s="4">
        <f>IF(Reponses!I188="","",VLOOKUP(Reponses!I188,Likert_Map,1,FALSE))</f>
        <v>0</v>
      </c>
      <c r="J186" s="4">
        <f>IF(Reponses!J188="","",VLOOKUP(Reponses!J188,Likert_Map,1,FALSE))</f>
        <v>0</v>
      </c>
      <c r="K186" s="4">
        <f>IF(Reponses!K188="","",VLOOKUP(Reponses!K188,Likert_Map,1,FALSE))</f>
        <v>0</v>
      </c>
      <c r="L186" s="4">
        <f>IF(Reponses!L188="","",VLOOKUP(Reponses!L188,Likert_Map,1,FALSE))</f>
        <v>0</v>
      </c>
      <c r="M186" s="4">
        <f>IF(Reponses!M188="","",VLOOKUP(Reponses!M188,Likert_Map,1,FALSE))</f>
        <v>0</v>
      </c>
      <c r="N186" s="4">
        <f>IF(Reponses!N188="","",VLOOKUP(Reponses!N188,Likert_Map,1,FALSE))</f>
        <v>0</v>
      </c>
      <c r="O186" s="4">
        <f>IF(Reponses!O188="","",VLOOKUP(Reponses!O188,Likert_Map,1,FALSE))</f>
        <v>0</v>
      </c>
      <c r="P186" s="4">
        <f>IF(Reponses!P188="","",VLOOKUP(Reponses!P188,Likert_Map,1,FALSE))</f>
        <v>0</v>
      </c>
      <c r="Q186" s="4">
        <f>IF(Reponses!Q188="","",VLOOKUP(Reponses!Q188,Likert_Map,1,FALSE))</f>
        <v>0</v>
      </c>
      <c r="R186" s="4">
        <f>IF(Reponses!R188="","",VLOOKUP(Reponses!R188,Likert_Map,1,FALSE))</f>
        <v>0</v>
      </c>
    </row>
    <row r="187" spans="1:18">
      <c r="A187" s="4">
        <f>Reponses!A189</f>
        <v>0</v>
      </c>
      <c r="B187" s="4">
        <f>Reponses!B189</f>
        <v>0</v>
      </c>
      <c r="C187" s="4">
        <f>Reponses!C189</f>
        <v>0</v>
      </c>
      <c r="D187" s="4">
        <f>Reponses!D189</f>
        <v>0</v>
      </c>
      <c r="E187" s="4">
        <f>Reponses!E189</f>
        <v>0</v>
      </c>
      <c r="F187" s="4">
        <f>Reponses!F189</f>
        <v>0</v>
      </c>
      <c r="G187" s="4">
        <f>IF(Reponses!G189="","",VLOOKUP(Reponses!G189,Likert_Map,1,FALSE))</f>
        <v>0</v>
      </c>
      <c r="H187" s="4">
        <f>IF(Reponses!H189="","",VLOOKUP(Reponses!H189,Likert_Map,1,FALSE))</f>
        <v>0</v>
      </c>
      <c r="I187" s="4">
        <f>IF(Reponses!I189="","",VLOOKUP(Reponses!I189,Likert_Map,1,FALSE))</f>
        <v>0</v>
      </c>
      <c r="J187" s="4">
        <f>IF(Reponses!J189="","",VLOOKUP(Reponses!J189,Likert_Map,1,FALSE))</f>
        <v>0</v>
      </c>
      <c r="K187" s="4">
        <f>IF(Reponses!K189="","",VLOOKUP(Reponses!K189,Likert_Map,1,FALSE))</f>
        <v>0</v>
      </c>
      <c r="L187" s="4">
        <f>IF(Reponses!L189="","",VLOOKUP(Reponses!L189,Likert_Map,1,FALSE))</f>
        <v>0</v>
      </c>
      <c r="M187" s="4">
        <f>IF(Reponses!M189="","",VLOOKUP(Reponses!M189,Likert_Map,1,FALSE))</f>
        <v>0</v>
      </c>
      <c r="N187" s="4">
        <f>IF(Reponses!N189="","",VLOOKUP(Reponses!N189,Likert_Map,1,FALSE))</f>
        <v>0</v>
      </c>
      <c r="O187" s="4">
        <f>IF(Reponses!O189="","",VLOOKUP(Reponses!O189,Likert_Map,1,FALSE))</f>
        <v>0</v>
      </c>
      <c r="P187" s="4">
        <f>IF(Reponses!P189="","",VLOOKUP(Reponses!P189,Likert_Map,1,FALSE))</f>
        <v>0</v>
      </c>
      <c r="Q187" s="4">
        <f>IF(Reponses!Q189="","",VLOOKUP(Reponses!Q189,Likert_Map,1,FALSE))</f>
        <v>0</v>
      </c>
      <c r="R187" s="4">
        <f>IF(Reponses!R189="","",VLOOKUP(Reponses!R189,Likert_Map,1,FALSE))</f>
        <v>0</v>
      </c>
    </row>
    <row r="188" spans="1:18">
      <c r="A188" s="4">
        <f>Reponses!A190</f>
        <v>0</v>
      </c>
      <c r="B188" s="4">
        <f>Reponses!B190</f>
        <v>0</v>
      </c>
      <c r="C188" s="4">
        <f>Reponses!C190</f>
        <v>0</v>
      </c>
      <c r="D188" s="4">
        <f>Reponses!D190</f>
        <v>0</v>
      </c>
      <c r="E188" s="4">
        <f>Reponses!E190</f>
        <v>0</v>
      </c>
      <c r="F188" s="4">
        <f>Reponses!F190</f>
        <v>0</v>
      </c>
      <c r="G188" s="4">
        <f>IF(Reponses!G190="","",VLOOKUP(Reponses!G190,Likert_Map,1,FALSE))</f>
        <v>0</v>
      </c>
      <c r="H188" s="4">
        <f>IF(Reponses!H190="","",VLOOKUP(Reponses!H190,Likert_Map,1,FALSE))</f>
        <v>0</v>
      </c>
      <c r="I188" s="4">
        <f>IF(Reponses!I190="","",VLOOKUP(Reponses!I190,Likert_Map,1,FALSE))</f>
        <v>0</v>
      </c>
      <c r="J188" s="4">
        <f>IF(Reponses!J190="","",VLOOKUP(Reponses!J190,Likert_Map,1,FALSE))</f>
        <v>0</v>
      </c>
      <c r="K188" s="4">
        <f>IF(Reponses!K190="","",VLOOKUP(Reponses!K190,Likert_Map,1,FALSE))</f>
        <v>0</v>
      </c>
      <c r="L188" s="4">
        <f>IF(Reponses!L190="","",VLOOKUP(Reponses!L190,Likert_Map,1,FALSE))</f>
        <v>0</v>
      </c>
      <c r="M188" s="4">
        <f>IF(Reponses!M190="","",VLOOKUP(Reponses!M190,Likert_Map,1,FALSE))</f>
        <v>0</v>
      </c>
      <c r="N188" s="4">
        <f>IF(Reponses!N190="","",VLOOKUP(Reponses!N190,Likert_Map,1,FALSE))</f>
        <v>0</v>
      </c>
      <c r="O188" s="4">
        <f>IF(Reponses!O190="","",VLOOKUP(Reponses!O190,Likert_Map,1,FALSE))</f>
        <v>0</v>
      </c>
      <c r="P188" s="4">
        <f>IF(Reponses!P190="","",VLOOKUP(Reponses!P190,Likert_Map,1,FALSE))</f>
        <v>0</v>
      </c>
      <c r="Q188" s="4">
        <f>IF(Reponses!Q190="","",VLOOKUP(Reponses!Q190,Likert_Map,1,FALSE))</f>
        <v>0</v>
      </c>
      <c r="R188" s="4">
        <f>IF(Reponses!R190="","",VLOOKUP(Reponses!R190,Likert_Map,1,FALSE))</f>
        <v>0</v>
      </c>
    </row>
    <row r="189" spans="1:18">
      <c r="A189" s="4">
        <f>Reponses!A191</f>
        <v>0</v>
      </c>
      <c r="B189" s="4">
        <f>Reponses!B191</f>
        <v>0</v>
      </c>
      <c r="C189" s="4">
        <f>Reponses!C191</f>
        <v>0</v>
      </c>
      <c r="D189" s="4">
        <f>Reponses!D191</f>
        <v>0</v>
      </c>
      <c r="E189" s="4">
        <f>Reponses!E191</f>
        <v>0</v>
      </c>
      <c r="F189" s="4">
        <f>Reponses!F191</f>
        <v>0</v>
      </c>
      <c r="G189" s="4">
        <f>IF(Reponses!G191="","",VLOOKUP(Reponses!G191,Likert_Map,1,FALSE))</f>
        <v>0</v>
      </c>
      <c r="H189" s="4">
        <f>IF(Reponses!H191="","",VLOOKUP(Reponses!H191,Likert_Map,1,FALSE))</f>
        <v>0</v>
      </c>
      <c r="I189" s="4">
        <f>IF(Reponses!I191="","",VLOOKUP(Reponses!I191,Likert_Map,1,FALSE))</f>
        <v>0</v>
      </c>
      <c r="J189" s="4">
        <f>IF(Reponses!J191="","",VLOOKUP(Reponses!J191,Likert_Map,1,FALSE))</f>
        <v>0</v>
      </c>
      <c r="K189" s="4">
        <f>IF(Reponses!K191="","",VLOOKUP(Reponses!K191,Likert_Map,1,FALSE))</f>
        <v>0</v>
      </c>
      <c r="L189" s="4">
        <f>IF(Reponses!L191="","",VLOOKUP(Reponses!L191,Likert_Map,1,FALSE))</f>
        <v>0</v>
      </c>
      <c r="M189" s="4">
        <f>IF(Reponses!M191="","",VLOOKUP(Reponses!M191,Likert_Map,1,FALSE))</f>
        <v>0</v>
      </c>
      <c r="N189" s="4">
        <f>IF(Reponses!N191="","",VLOOKUP(Reponses!N191,Likert_Map,1,FALSE))</f>
        <v>0</v>
      </c>
      <c r="O189" s="4">
        <f>IF(Reponses!O191="","",VLOOKUP(Reponses!O191,Likert_Map,1,FALSE))</f>
        <v>0</v>
      </c>
      <c r="P189" s="4">
        <f>IF(Reponses!P191="","",VLOOKUP(Reponses!P191,Likert_Map,1,FALSE))</f>
        <v>0</v>
      </c>
      <c r="Q189" s="4">
        <f>IF(Reponses!Q191="","",VLOOKUP(Reponses!Q191,Likert_Map,1,FALSE))</f>
        <v>0</v>
      </c>
      <c r="R189" s="4">
        <f>IF(Reponses!R191="","",VLOOKUP(Reponses!R191,Likert_Map,1,FALSE))</f>
        <v>0</v>
      </c>
    </row>
    <row r="190" spans="1:18">
      <c r="A190" s="4">
        <f>Reponses!A192</f>
        <v>0</v>
      </c>
      <c r="B190" s="4">
        <f>Reponses!B192</f>
        <v>0</v>
      </c>
      <c r="C190" s="4">
        <f>Reponses!C192</f>
        <v>0</v>
      </c>
      <c r="D190" s="4">
        <f>Reponses!D192</f>
        <v>0</v>
      </c>
      <c r="E190" s="4">
        <f>Reponses!E192</f>
        <v>0</v>
      </c>
      <c r="F190" s="4">
        <f>Reponses!F192</f>
        <v>0</v>
      </c>
      <c r="G190" s="4">
        <f>IF(Reponses!G192="","",VLOOKUP(Reponses!G192,Likert_Map,1,FALSE))</f>
        <v>0</v>
      </c>
      <c r="H190" s="4">
        <f>IF(Reponses!H192="","",VLOOKUP(Reponses!H192,Likert_Map,1,FALSE))</f>
        <v>0</v>
      </c>
      <c r="I190" s="4">
        <f>IF(Reponses!I192="","",VLOOKUP(Reponses!I192,Likert_Map,1,FALSE))</f>
        <v>0</v>
      </c>
      <c r="J190" s="4">
        <f>IF(Reponses!J192="","",VLOOKUP(Reponses!J192,Likert_Map,1,FALSE))</f>
        <v>0</v>
      </c>
      <c r="K190" s="4">
        <f>IF(Reponses!K192="","",VLOOKUP(Reponses!K192,Likert_Map,1,FALSE))</f>
        <v>0</v>
      </c>
      <c r="L190" s="4">
        <f>IF(Reponses!L192="","",VLOOKUP(Reponses!L192,Likert_Map,1,FALSE))</f>
        <v>0</v>
      </c>
      <c r="M190" s="4">
        <f>IF(Reponses!M192="","",VLOOKUP(Reponses!M192,Likert_Map,1,FALSE))</f>
        <v>0</v>
      </c>
      <c r="N190" s="4">
        <f>IF(Reponses!N192="","",VLOOKUP(Reponses!N192,Likert_Map,1,FALSE))</f>
        <v>0</v>
      </c>
      <c r="O190" s="4">
        <f>IF(Reponses!O192="","",VLOOKUP(Reponses!O192,Likert_Map,1,FALSE))</f>
        <v>0</v>
      </c>
      <c r="P190" s="4">
        <f>IF(Reponses!P192="","",VLOOKUP(Reponses!P192,Likert_Map,1,FALSE))</f>
        <v>0</v>
      </c>
      <c r="Q190" s="4">
        <f>IF(Reponses!Q192="","",VLOOKUP(Reponses!Q192,Likert_Map,1,FALSE))</f>
        <v>0</v>
      </c>
      <c r="R190" s="4">
        <f>IF(Reponses!R192="","",VLOOKUP(Reponses!R192,Likert_Map,1,FALSE))</f>
        <v>0</v>
      </c>
    </row>
    <row r="191" spans="1:18">
      <c r="A191" s="4">
        <f>Reponses!A193</f>
        <v>0</v>
      </c>
      <c r="B191" s="4">
        <f>Reponses!B193</f>
        <v>0</v>
      </c>
      <c r="C191" s="4">
        <f>Reponses!C193</f>
        <v>0</v>
      </c>
      <c r="D191" s="4">
        <f>Reponses!D193</f>
        <v>0</v>
      </c>
      <c r="E191" s="4">
        <f>Reponses!E193</f>
        <v>0</v>
      </c>
      <c r="F191" s="4">
        <f>Reponses!F193</f>
        <v>0</v>
      </c>
      <c r="G191" s="4">
        <f>IF(Reponses!G193="","",VLOOKUP(Reponses!G193,Likert_Map,1,FALSE))</f>
        <v>0</v>
      </c>
      <c r="H191" s="4">
        <f>IF(Reponses!H193="","",VLOOKUP(Reponses!H193,Likert_Map,1,FALSE))</f>
        <v>0</v>
      </c>
      <c r="I191" s="4">
        <f>IF(Reponses!I193="","",VLOOKUP(Reponses!I193,Likert_Map,1,FALSE))</f>
        <v>0</v>
      </c>
      <c r="J191" s="4">
        <f>IF(Reponses!J193="","",VLOOKUP(Reponses!J193,Likert_Map,1,FALSE))</f>
        <v>0</v>
      </c>
      <c r="K191" s="4">
        <f>IF(Reponses!K193="","",VLOOKUP(Reponses!K193,Likert_Map,1,FALSE))</f>
        <v>0</v>
      </c>
      <c r="L191" s="4">
        <f>IF(Reponses!L193="","",VLOOKUP(Reponses!L193,Likert_Map,1,FALSE))</f>
        <v>0</v>
      </c>
      <c r="M191" s="4">
        <f>IF(Reponses!M193="","",VLOOKUP(Reponses!M193,Likert_Map,1,FALSE))</f>
        <v>0</v>
      </c>
      <c r="N191" s="4">
        <f>IF(Reponses!N193="","",VLOOKUP(Reponses!N193,Likert_Map,1,FALSE))</f>
        <v>0</v>
      </c>
      <c r="O191" s="4">
        <f>IF(Reponses!O193="","",VLOOKUP(Reponses!O193,Likert_Map,1,FALSE))</f>
        <v>0</v>
      </c>
      <c r="P191" s="4">
        <f>IF(Reponses!P193="","",VLOOKUP(Reponses!P193,Likert_Map,1,FALSE))</f>
        <v>0</v>
      </c>
      <c r="Q191" s="4">
        <f>IF(Reponses!Q193="","",VLOOKUP(Reponses!Q193,Likert_Map,1,FALSE))</f>
        <v>0</v>
      </c>
      <c r="R191" s="4">
        <f>IF(Reponses!R193="","",VLOOKUP(Reponses!R193,Likert_Map,1,FALSE))</f>
        <v>0</v>
      </c>
    </row>
    <row r="192" spans="1:18">
      <c r="A192" s="4">
        <f>Reponses!A194</f>
        <v>0</v>
      </c>
      <c r="B192" s="4">
        <f>Reponses!B194</f>
        <v>0</v>
      </c>
      <c r="C192" s="4">
        <f>Reponses!C194</f>
        <v>0</v>
      </c>
      <c r="D192" s="4">
        <f>Reponses!D194</f>
        <v>0</v>
      </c>
      <c r="E192" s="4">
        <f>Reponses!E194</f>
        <v>0</v>
      </c>
      <c r="F192" s="4">
        <f>Reponses!F194</f>
        <v>0</v>
      </c>
      <c r="G192" s="4">
        <f>IF(Reponses!G194="","",VLOOKUP(Reponses!G194,Likert_Map,1,FALSE))</f>
        <v>0</v>
      </c>
      <c r="H192" s="4">
        <f>IF(Reponses!H194="","",VLOOKUP(Reponses!H194,Likert_Map,1,FALSE))</f>
        <v>0</v>
      </c>
      <c r="I192" s="4">
        <f>IF(Reponses!I194="","",VLOOKUP(Reponses!I194,Likert_Map,1,FALSE))</f>
        <v>0</v>
      </c>
      <c r="J192" s="4">
        <f>IF(Reponses!J194="","",VLOOKUP(Reponses!J194,Likert_Map,1,FALSE))</f>
        <v>0</v>
      </c>
      <c r="K192" s="4">
        <f>IF(Reponses!K194="","",VLOOKUP(Reponses!K194,Likert_Map,1,FALSE))</f>
        <v>0</v>
      </c>
      <c r="L192" s="4">
        <f>IF(Reponses!L194="","",VLOOKUP(Reponses!L194,Likert_Map,1,FALSE))</f>
        <v>0</v>
      </c>
      <c r="M192" s="4">
        <f>IF(Reponses!M194="","",VLOOKUP(Reponses!M194,Likert_Map,1,FALSE))</f>
        <v>0</v>
      </c>
      <c r="N192" s="4">
        <f>IF(Reponses!N194="","",VLOOKUP(Reponses!N194,Likert_Map,1,FALSE))</f>
        <v>0</v>
      </c>
      <c r="O192" s="4">
        <f>IF(Reponses!O194="","",VLOOKUP(Reponses!O194,Likert_Map,1,FALSE))</f>
        <v>0</v>
      </c>
      <c r="P192" s="4">
        <f>IF(Reponses!P194="","",VLOOKUP(Reponses!P194,Likert_Map,1,FALSE))</f>
        <v>0</v>
      </c>
      <c r="Q192" s="4">
        <f>IF(Reponses!Q194="","",VLOOKUP(Reponses!Q194,Likert_Map,1,FALSE))</f>
        <v>0</v>
      </c>
      <c r="R192" s="4">
        <f>IF(Reponses!R194="","",VLOOKUP(Reponses!R194,Likert_Map,1,FALSE))</f>
        <v>0</v>
      </c>
    </row>
    <row r="193" spans="1:18">
      <c r="A193" s="4">
        <f>Reponses!A195</f>
        <v>0</v>
      </c>
      <c r="B193" s="4">
        <f>Reponses!B195</f>
        <v>0</v>
      </c>
      <c r="C193" s="4">
        <f>Reponses!C195</f>
        <v>0</v>
      </c>
      <c r="D193" s="4">
        <f>Reponses!D195</f>
        <v>0</v>
      </c>
      <c r="E193" s="4">
        <f>Reponses!E195</f>
        <v>0</v>
      </c>
      <c r="F193" s="4">
        <f>Reponses!F195</f>
        <v>0</v>
      </c>
      <c r="G193" s="4">
        <f>IF(Reponses!G195="","",VLOOKUP(Reponses!G195,Likert_Map,1,FALSE))</f>
        <v>0</v>
      </c>
      <c r="H193" s="4">
        <f>IF(Reponses!H195="","",VLOOKUP(Reponses!H195,Likert_Map,1,FALSE))</f>
        <v>0</v>
      </c>
      <c r="I193" s="4">
        <f>IF(Reponses!I195="","",VLOOKUP(Reponses!I195,Likert_Map,1,FALSE))</f>
        <v>0</v>
      </c>
      <c r="J193" s="4">
        <f>IF(Reponses!J195="","",VLOOKUP(Reponses!J195,Likert_Map,1,FALSE))</f>
        <v>0</v>
      </c>
      <c r="K193" s="4">
        <f>IF(Reponses!K195="","",VLOOKUP(Reponses!K195,Likert_Map,1,FALSE))</f>
        <v>0</v>
      </c>
      <c r="L193" s="4">
        <f>IF(Reponses!L195="","",VLOOKUP(Reponses!L195,Likert_Map,1,FALSE))</f>
        <v>0</v>
      </c>
      <c r="M193" s="4">
        <f>IF(Reponses!M195="","",VLOOKUP(Reponses!M195,Likert_Map,1,FALSE))</f>
        <v>0</v>
      </c>
      <c r="N193" s="4">
        <f>IF(Reponses!N195="","",VLOOKUP(Reponses!N195,Likert_Map,1,FALSE))</f>
        <v>0</v>
      </c>
      <c r="O193" s="4">
        <f>IF(Reponses!O195="","",VLOOKUP(Reponses!O195,Likert_Map,1,FALSE))</f>
        <v>0</v>
      </c>
      <c r="P193" s="4">
        <f>IF(Reponses!P195="","",VLOOKUP(Reponses!P195,Likert_Map,1,FALSE))</f>
        <v>0</v>
      </c>
      <c r="Q193" s="4">
        <f>IF(Reponses!Q195="","",VLOOKUP(Reponses!Q195,Likert_Map,1,FALSE))</f>
        <v>0</v>
      </c>
      <c r="R193" s="4">
        <f>IF(Reponses!R195="","",VLOOKUP(Reponses!R195,Likert_Map,1,FALSE))</f>
        <v>0</v>
      </c>
    </row>
    <row r="194" spans="1:18">
      <c r="A194" s="4">
        <f>Reponses!A196</f>
        <v>0</v>
      </c>
      <c r="B194" s="4">
        <f>Reponses!B196</f>
        <v>0</v>
      </c>
      <c r="C194" s="4">
        <f>Reponses!C196</f>
        <v>0</v>
      </c>
      <c r="D194" s="4">
        <f>Reponses!D196</f>
        <v>0</v>
      </c>
      <c r="E194" s="4">
        <f>Reponses!E196</f>
        <v>0</v>
      </c>
      <c r="F194" s="4">
        <f>Reponses!F196</f>
        <v>0</v>
      </c>
      <c r="G194" s="4">
        <f>IF(Reponses!G196="","",VLOOKUP(Reponses!G196,Likert_Map,1,FALSE))</f>
        <v>0</v>
      </c>
      <c r="H194" s="4">
        <f>IF(Reponses!H196="","",VLOOKUP(Reponses!H196,Likert_Map,1,FALSE))</f>
        <v>0</v>
      </c>
      <c r="I194" s="4">
        <f>IF(Reponses!I196="","",VLOOKUP(Reponses!I196,Likert_Map,1,FALSE))</f>
        <v>0</v>
      </c>
      <c r="J194" s="4">
        <f>IF(Reponses!J196="","",VLOOKUP(Reponses!J196,Likert_Map,1,FALSE))</f>
        <v>0</v>
      </c>
      <c r="K194" s="4">
        <f>IF(Reponses!K196="","",VLOOKUP(Reponses!K196,Likert_Map,1,FALSE))</f>
        <v>0</v>
      </c>
      <c r="L194" s="4">
        <f>IF(Reponses!L196="","",VLOOKUP(Reponses!L196,Likert_Map,1,FALSE))</f>
        <v>0</v>
      </c>
      <c r="M194" s="4">
        <f>IF(Reponses!M196="","",VLOOKUP(Reponses!M196,Likert_Map,1,FALSE))</f>
        <v>0</v>
      </c>
      <c r="N194" s="4">
        <f>IF(Reponses!N196="","",VLOOKUP(Reponses!N196,Likert_Map,1,FALSE))</f>
        <v>0</v>
      </c>
      <c r="O194" s="4">
        <f>IF(Reponses!O196="","",VLOOKUP(Reponses!O196,Likert_Map,1,FALSE))</f>
        <v>0</v>
      </c>
      <c r="P194" s="4">
        <f>IF(Reponses!P196="","",VLOOKUP(Reponses!P196,Likert_Map,1,FALSE))</f>
        <v>0</v>
      </c>
      <c r="Q194" s="4">
        <f>IF(Reponses!Q196="","",VLOOKUP(Reponses!Q196,Likert_Map,1,FALSE))</f>
        <v>0</v>
      </c>
      <c r="R194" s="4">
        <f>IF(Reponses!R196="","",VLOOKUP(Reponses!R196,Likert_Map,1,FALSE))</f>
        <v>0</v>
      </c>
    </row>
    <row r="195" spans="1:18">
      <c r="A195" s="4">
        <f>Reponses!A197</f>
        <v>0</v>
      </c>
      <c r="B195" s="4">
        <f>Reponses!B197</f>
        <v>0</v>
      </c>
      <c r="C195" s="4">
        <f>Reponses!C197</f>
        <v>0</v>
      </c>
      <c r="D195" s="4">
        <f>Reponses!D197</f>
        <v>0</v>
      </c>
      <c r="E195" s="4">
        <f>Reponses!E197</f>
        <v>0</v>
      </c>
      <c r="F195" s="4">
        <f>Reponses!F197</f>
        <v>0</v>
      </c>
      <c r="G195" s="4">
        <f>IF(Reponses!G197="","",VLOOKUP(Reponses!G197,Likert_Map,1,FALSE))</f>
        <v>0</v>
      </c>
      <c r="H195" s="4">
        <f>IF(Reponses!H197="","",VLOOKUP(Reponses!H197,Likert_Map,1,FALSE))</f>
        <v>0</v>
      </c>
      <c r="I195" s="4">
        <f>IF(Reponses!I197="","",VLOOKUP(Reponses!I197,Likert_Map,1,FALSE))</f>
        <v>0</v>
      </c>
      <c r="J195" s="4">
        <f>IF(Reponses!J197="","",VLOOKUP(Reponses!J197,Likert_Map,1,FALSE))</f>
        <v>0</v>
      </c>
      <c r="K195" s="4">
        <f>IF(Reponses!K197="","",VLOOKUP(Reponses!K197,Likert_Map,1,FALSE))</f>
        <v>0</v>
      </c>
      <c r="L195" s="4">
        <f>IF(Reponses!L197="","",VLOOKUP(Reponses!L197,Likert_Map,1,FALSE))</f>
        <v>0</v>
      </c>
      <c r="M195" s="4">
        <f>IF(Reponses!M197="","",VLOOKUP(Reponses!M197,Likert_Map,1,FALSE))</f>
        <v>0</v>
      </c>
      <c r="N195" s="4">
        <f>IF(Reponses!N197="","",VLOOKUP(Reponses!N197,Likert_Map,1,FALSE))</f>
        <v>0</v>
      </c>
      <c r="O195" s="4">
        <f>IF(Reponses!O197="","",VLOOKUP(Reponses!O197,Likert_Map,1,FALSE))</f>
        <v>0</v>
      </c>
      <c r="P195" s="4">
        <f>IF(Reponses!P197="","",VLOOKUP(Reponses!P197,Likert_Map,1,FALSE))</f>
        <v>0</v>
      </c>
      <c r="Q195" s="4">
        <f>IF(Reponses!Q197="","",VLOOKUP(Reponses!Q197,Likert_Map,1,FALSE))</f>
        <v>0</v>
      </c>
      <c r="R195" s="4">
        <f>IF(Reponses!R197="","",VLOOKUP(Reponses!R197,Likert_Map,1,FALSE))</f>
        <v>0</v>
      </c>
    </row>
    <row r="196" spans="1:18">
      <c r="A196" s="4">
        <f>Reponses!A198</f>
        <v>0</v>
      </c>
      <c r="B196" s="4">
        <f>Reponses!B198</f>
        <v>0</v>
      </c>
      <c r="C196" s="4">
        <f>Reponses!C198</f>
        <v>0</v>
      </c>
      <c r="D196" s="4">
        <f>Reponses!D198</f>
        <v>0</v>
      </c>
      <c r="E196" s="4">
        <f>Reponses!E198</f>
        <v>0</v>
      </c>
      <c r="F196" s="4">
        <f>Reponses!F198</f>
        <v>0</v>
      </c>
      <c r="G196" s="4">
        <f>IF(Reponses!G198="","",VLOOKUP(Reponses!G198,Likert_Map,1,FALSE))</f>
        <v>0</v>
      </c>
      <c r="H196" s="4">
        <f>IF(Reponses!H198="","",VLOOKUP(Reponses!H198,Likert_Map,1,FALSE))</f>
        <v>0</v>
      </c>
      <c r="I196" s="4">
        <f>IF(Reponses!I198="","",VLOOKUP(Reponses!I198,Likert_Map,1,FALSE))</f>
        <v>0</v>
      </c>
      <c r="J196" s="4">
        <f>IF(Reponses!J198="","",VLOOKUP(Reponses!J198,Likert_Map,1,FALSE))</f>
        <v>0</v>
      </c>
      <c r="K196" s="4">
        <f>IF(Reponses!K198="","",VLOOKUP(Reponses!K198,Likert_Map,1,FALSE))</f>
        <v>0</v>
      </c>
      <c r="L196" s="4">
        <f>IF(Reponses!L198="","",VLOOKUP(Reponses!L198,Likert_Map,1,FALSE))</f>
        <v>0</v>
      </c>
      <c r="M196" s="4">
        <f>IF(Reponses!M198="","",VLOOKUP(Reponses!M198,Likert_Map,1,FALSE))</f>
        <v>0</v>
      </c>
      <c r="N196" s="4">
        <f>IF(Reponses!N198="","",VLOOKUP(Reponses!N198,Likert_Map,1,FALSE))</f>
        <v>0</v>
      </c>
      <c r="O196" s="4">
        <f>IF(Reponses!O198="","",VLOOKUP(Reponses!O198,Likert_Map,1,FALSE))</f>
        <v>0</v>
      </c>
      <c r="P196" s="4">
        <f>IF(Reponses!P198="","",VLOOKUP(Reponses!P198,Likert_Map,1,FALSE))</f>
        <v>0</v>
      </c>
      <c r="Q196" s="4">
        <f>IF(Reponses!Q198="","",VLOOKUP(Reponses!Q198,Likert_Map,1,FALSE))</f>
        <v>0</v>
      </c>
      <c r="R196" s="4">
        <f>IF(Reponses!R198="","",VLOOKUP(Reponses!R198,Likert_Map,1,FALSE))</f>
        <v>0</v>
      </c>
    </row>
    <row r="197" spans="1:18">
      <c r="A197" s="4">
        <f>Reponses!A199</f>
        <v>0</v>
      </c>
      <c r="B197" s="4">
        <f>Reponses!B199</f>
        <v>0</v>
      </c>
      <c r="C197" s="4">
        <f>Reponses!C199</f>
        <v>0</v>
      </c>
      <c r="D197" s="4">
        <f>Reponses!D199</f>
        <v>0</v>
      </c>
      <c r="E197" s="4">
        <f>Reponses!E199</f>
        <v>0</v>
      </c>
      <c r="F197" s="4">
        <f>Reponses!F199</f>
        <v>0</v>
      </c>
      <c r="G197" s="4">
        <f>IF(Reponses!G199="","",VLOOKUP(Reponses!G199,Likert_Map,1,FALSE))</f>
        <v>0</v>
      </c>
      <c r="H197" s="4">
        <f>IF(Reponses!H199="","",VLOOKUP(Reponses!H199,Likert_Map,1,FALSE))</f>
        <v>0</v>
      </c>
      <c r="I197" s="4">
        <f>IF(Reponses!I199="","",VLOOKUP(Reponses!I199,Likert_Map,1,FALSE))</f>
        <v>0</v>
      </c>
      <c r="J197" s="4">
        <f>IF(Reponses!J199="","",VLOOKUP(Reponses!J199,Likert_Map,1,FALSE))</f>
        <v>0</v>
      </c>
      <c r="K197" s="4">
        <f>IF(Reponses!K199="","",VLOOKUP(Reponses!K199,Likert_Map,1,FALSE))</f>
        <v>0</v>
      </c>
      <c r="L197" s="4">
        <f>IF(Reponses!L199="","",VLOOKUP(Reponses!L199,Likert_Map,1,FALSE))</f>
        <v>0</v>
      </c>
      <c r="M197" s="4">
        <f>IF(Reponses!M199="","",VLOOKUP(Reponses!M199,Likert_Map,1,FALSE))</f>
        <v>0</v>
      </c>
      <c r="N197" s="4">
        <f>IF(Reponses!N199="","",VLOOKUP(Reponses!N199,Likert_Map,1,FALSE))</f>
        <v>0</v>
      </c>
      <c r="O197" s="4">
        <f>IF(Reponses!O199="","",VLOOKUP(Reponses!O199,Likert_Map,1,FALSE))</f>
        <v>0</v>
      </c>
      <c r="P197" s="4">
        <f>IF(Reponses!P199="","",VLOOKUP(Reponses!P199,Likert_Map,1,FALSE))</f>
        <v>0</v>
      </c>
      <c r="Q197" s="4">
        <f>IF(Reponses!Q199="","",VLOOKUP(Reponses!Q199,Likert_Map,1,FALSE))</f>
        <v>0</v>
      </c>
      <c r="R197" s="4">
        <f>IF(Reponses!R199="","",VLOOKUP(Reponses!R199,Likert_Map,1,FALSE))</f>
        <v>0</v>
      </c>
    </row>
    <row r="198" spans="1:18">
      <c r="A198" s="4">
        <f>Reponses!A200</f>
        <v>0</v>
      </c>
      <c r="B198" s="4">
        <f>Reponses!B200</f>
        <v>0</v>
      </c>
      <c r="C198" s="4">
        <f>Reponses!C200</f>
        <v>0</v>
      </c>
      <c r="D198" s="4">
        <f>Reponses!D200</f>
        <v>0</v>
      </c>
      <c r="E198" s="4">
        <f>Reponses!E200</f>
        <v>0</v>
      </c>
      <c r="F198" s="4">
        <f>Reponses!F200</f>
        <v>0</v>
      </c>
      <c r="G198" s="4">
        <f>IF(Reponses!G200="","",VLOOKUP(Reponses!G200,Likert_Map,1,FALSE))</f>
        <v>0</v>
      </c>
      <c r="H198" s="4">
        <f>IF(Reponses!H200="","",VLOOKUP(Reponses!H200,Likert_Map,1,FALSE))</f>
        <v>0</v>
      </c>
      <c r="I198" s="4">
        <f>IF(Reponses!I200="","",VLOOKUP(Reponses!I200,Likert_Map,1,FALSE))</f>
        <v>0</v>
      </c>
      <c r="J198" s="4">
        <f>IF(Reponses!J200="","",VLOOKUP(Reponses!J200,Likert_Map,1,FALSE))</f>
        <v>0</v>
      </c>
      <c r="K198" s="4">
        <f>IF(Reponses!K200="","",VLOOKUP(Reponses!K200,Likert_Map,1,FALSE))</f>
        <v>0</v>
      </c>
      <c r="L198" s="4">
        <f>IF(Reponses!L200="","",VLOOKUP(Reponses!L200,Likert_Map,1,FALSE))</f>
        <v>0</v>
      </c>
      <c r="M198" s="4">
        <f>IF(Reponses!M200="","",VLOOKUP(Reponses!M200,Likert_Map,1,FALSE))</f>
        <v>0</v>
      </c>
      <c r="N198" s="4">
        <f>IF(Reponses!N200="","",VLOOKUP(Reponses!N200,Likert_Map,1,FALSE))</f>
        <v>0</v>
      </c>
      <c r="O198" s="4">
        <f>IF(Reponses!O200="","",VLOOKUP(Reponses!O200,Likert_Map,1,FALSE))</f>
        <v>0</v>
      </c>
      <c r="P198" s="4">
        <f>IF(Reponses!P200="","",VLOOKUP(Reponses!P200,Likert_Map,1,FALSE))</f>
        <v>0</v>
      </c>
      <c r="Q198" s="4">
        <f>IF(Reponses!Q200="","",VLOOKUP(Reponses!Q200,Likert_Map,1,FALSE))</f>
        <v>0</v>
      </c>
      <c r="R198" s="4">
        <f>IF(Reponses!R200="","",VLOOKUP(Reponses!R200,Likert_Map,1,FALSE))</f>
        <v>0</v>
      </c>
    </row>
    <row r="199" spans="1:18">
      <c r="A199" s="4">
        <f>Reponses!A201</f>
        <v>0</v>
      </c>
      <c r="B199" s="4">
        <f>Reponses!B201</f>
        <v>0</v>
      </c>
      <c r="C199" s="4">
        <f>Reponses!C201</f>
        <v>0</v>
      </c>
      <c r="D199" s="4">
        <f>Reponses!D201</f>
        <v>0</v>
      </c>
      <c r="E199" s="4">
        <f>Reponses!E201</f>
        <v>0</v>
      </c>
      <c r="F199" s="4">
        <f>Reponses!F201</f>
        <v>0</v>
      </c>
      <c r="G199" s="4">
        <f>IF(Reponses!G201="","",VLOOKUP(Reponses!G201,Likert_Map,1,FALSE))</f>
        <v>0</v>
      </c>
      <c r="H199" s="4">
        <f>IF(Reponses!H201="","",VLOOKUP(Reponses!H201,Likert_Map,1,FALSE))</f>
        <v>0</v>
      </c>
      <c r="I199" s="4">
        <f>IF(Reponses!I201="","",VLOOKUP(Reponses!I201,Likert_Map,1,FALSE))</f>
        <v>0</v>
      </c>
      <c r="J199" s="4">
        <f>IF(Reponses!J201="","",VLOOKUP(Reponses!J201,Likert_Map,1,FALSE))</f>
        <v>0</v>
      </c>
      <c r="K199" s="4">
        <f>IF(Reponses!K201="","",VLOOKUP(Reponses!K201,Likert_Map,1,FALSE))</f>
        <v>0</v>
      </c>
      <c r="L199" s="4">
        <f>IF(Reponses!L201="","",VLOOKUP(Reponses!L201,Likert_Map,1,FALSE))</f>
        <v>0</v>
      </c>
      <c r="M199" s="4">
        <f>IF(Reponses!M201="","",VLOOKUP(Reponses!M201,Likert_Map,1,FALSE))</f>
        <v>0</v>
      </c>
      <c r="N199" s="4">
        <f>IF(Reponses!N201="","",VLOOKUP(Reponses!N201,Likert_Map,1,FALSE))</f>
        <v>0</v>
      </c>
      <c r="O199" s="4">
        <f>IF(Reponses!O201="","",VLOOKUP(Reponses!O201,Likert_Map,1,FALSE))</f>
        <v>0</v>
      </c>
      <c r="P199" s="4">
        <f>IF(Reponses!P201="","",VLOOKUP(Reponses!P201,Likert_Map,1,FALSE))</f>
        <v>0</v>
      </c>
      <c r="Q199" s="4">
        <f>IF(Reponses!Q201="","",VLOOKUP(Reponses!Q201,Likert_Map,1,FALSE))</f>
        <v>0</v>
      </c>
      <c r="R199" s="4">
        <f>IF(Reponses!R201="","",VLOOKUP(Reponses!R201,Likert_Map,1,FALSE))</f>
        <v>0</v>
      </c>
    </row>
    <row r="200" spans="1:18">
      <c r="A200" s="4">
        <f>Reponses!A202</f>
        <v>0</v>
      </c>
      <c r="B200" s="4">
        <f>Reponses!B202</f>
        <v>0</v>
      </c>
      <c r="C200" s="4">
        <f>Reponses!C202</f>
        <v>0</v>
      </c>
      <c r="D200" s="4">
        <f>Reponses!D202</f>
        <v>0</v>
      </c>
      <c r="E200" s="4">
        <f>Reponses!E202</f>
        <v>0</v>
      </c>
      <c r="F200" s="4">
        <f>Reponses!F202</f>
        <v>0</v>
      </c>
      <c r="G200" s="4">
        <f>IF(Reponses!G202="","",VLOOKUP(Reponses!G202,Likert_Map,1,FALSE))</f>
        <v>0</v>
      </c>
      <c r="H200" s="4">
        <f>IF(Reponses!H202="","",VLOOKUP(Reponses!H202,Likert_Map,1,FALSE))</f>
        <v>0</v>
      </c>
      <c r="I200" s="4">
        <f>IF(Reponses!I202="","",VLOOKUP(Reponses!I202,Likert_Map,1,FALSE))</f>
        <v>0</v>
      </c>
      <c r="J200" s="4">
        <f>IF(Reponses!J202="","",VLOOKUP(Reponses!J202,Likert_Map,1,FALSE))</f>
        <v>0</v>
      </c>
      <c r="K200" s="4">
        <f>IF(Reponses!K202="","",VLOOKUP(Reponses!K202,Likert_Map,1,FALSE))</f>
        <v>0</v>
      </c>
      <c r="L200" s="4">
        <f>IF(Reponses!L202="","",VLOOKUP(Reponses!L202,Likert_Map,1,FALSE))</f>
        <v>0</v>
      </c>
      <c r="M200" s="4">
        <f>IF(Reponses!M202="","",VLOOKUP(Reponses!M202,Likert_Map,1,FALSE))</f>
        <v>0</v>
      </c>
      <c r="N200" s="4">
        <f>IF(Reponses!N202="","",VLOOKUP(Reponses!N202,Likert_Map,1,FALSE))</f>
        <v>0</v>
      </c>
      <c r="O200" s="4">
        <f>IF(Reponses!O202="","",VLOOKUP(Reponses!O202,Likert_Map,1,FALSE))</f>
        <v>0</v>
      </c>
      <c r="P200" s="4">
        <f>IF(Reponses!P202="","",VLOOKUP(Reponses!P202,Likert_Map,1,FALSE))</f>
        <v>0</v>
      </c>
      <c r="Q200" s="4">
        <f>IF(Reponses!Q202="","",VLOOKUP(Reponses!Q202,Likert_Map,1,FALSE))</f>
        <v>0</v>
      </c>
      <c r="R200" s="4">
        <f>IF(Reponses!R202="","",VLOOKUP(Reponses!R202,Likert_Map,1,FALSE))</f>
        <v>0</v>
      </c>
    </row>
    <row r="201" spans="1:18">
      <c r="A201" s="4">
        <f>Reponses!A203</f>
        <v>0</v>
      </c>
      <c r="B201" s="4">
        <f>Reponses!B203</f>
        <v>0</v>
      </c>
      <c r="C201" s="4">
        <f>Reponses!C203</f>
        <v>0</v>
      </c>
      <c r="D201" s="4">
        <f>Reponses!D203</f>
        <v>0</v>
      </c>
      <c r="E201" s="4">
        <f>Reponses!E203</f>
        <v>0</v>
      </c>
      <c r="F201" s="4">
        <f>Reponses!F203</f>
        <v>0</v>
      </c>
      <c r="G201" s="4">
        <f>IF(Reponses!G203="","",VLOOKUP(Reponses!G203,Likert_Map,1,FALSE))</f>
        <v>0</v>
      </c>
      <c r="H201" s="4">
        <f>IF(Reponses!H203="","",VLOOKUP(Reponses!H203,Likert_Map,1,FALSE))</f>
        <v>0</v>
      </c>
      <c r="I201" s="4">
        <f>IF(Reponses!I203="","",VLOOKUP(Reponses!I203,Likert_Map,1,FALSE))</f>
        <v>0</v>
      </c>
      <c r="J201" s="4">
        <f>IF(Reponses!J203="","",VLOOKUP(Reponses!J203,Likert_Map,1,FALSE))</f>
        <v>0</v>
      </c>
      <c r="K201" s="4">
        <f>IF(Reponses!K203="","",VLOOKUP(Reponses!K203,Likert_Map,1,FALSE))</f>
        <v>0</v>
      </c>
      <c r="L201" s="4">
        <f>IF(Reponses!L203="","",VLOOKUP(Reponses!L203,Likert_Map,1,FALSE))</f>
        <v>0</v>
      </c>
      <c r="M201" s="4">
        <f>IF(Reponses!M203="","",VLOOKUP(Reponses!M203,Likert_Map,1,FALSE))</f>
        <v>0</v>
      </c>
      <c r="N201" s="4">
        <f>IF(Reponses!N203="","",VLOOKUP(Reponses!N203,Likert_Map,1,FALSE))</f>
        <v>0</v>
      </c>
      <c r="O201" s="4">
        <f>IF(Reponses!O203="","",VLOOKUP(Reponses!O203,Likert_Map,1,FALSE))</f>
        <v>0</v>
      </c>
      <c r="P201" s="4">
        <f>IF(Reponses!P203="","",VLOOKUP(Reponses!P203,Likert_Map,1,FALSE))</f>
        <v>0</v>
      </c>
      <c r="Q201" s="4">
        <f>IF(Reponses!Q203="","",VLOOKUP(Reponses!Q203,Likert_Map,1,FALSE))</f>
        <v>0</v>
      </c>
      <c r="R201" s="4">
        <f>IF(Reponses!R203="","",VLOOKUP(Reponses!R203,Likert_Map,1,FALSE))</f>
        <v>0</v>
      </c>
    </row>
    <row r="202" spans="1:18">
      <c r="A202" s="4">
        <f>Reponses!A204</f>
        <v>0</v>
      </c>
      <c r="B202" s="4">
        <f>Reponses!B204</f>
        <v>0</v>
      </c>
      <c r="C202" s="4">
        <f>Reponses!C204</f>
        <v>0</v>
      </c>
      <c r="D202" s="4">
        <f>Reponses!D204</f>
        <v>0</v>
      </c>
      <c r="E202" s="4">
        <f>Reponses!E204</f>
        <v>0</v>
      </c>
      <c r="F202" s="4">
        <f>Reponses!F204</f>
        <v>0</v>
      </c>
      <c r="G202" s="4">
        <f>IF(Reponses!G204="","",VLOOKUP(Reponses!G204,Likert_Map,1,FALSE))</f>
        <v>0</v>
      </c>
      <c r="H202" s="4">
        <f>IF(Reponses!H204="","",VLOOKUP(Reponses!H204,Likert_Map,1,FALSE))</f>
        <v>0</v>
      </c>
      <c r="I202" s="4">
        <f>IF(Reponses!I204="","",VLOOKUP(Reponses!I204,Likert_Map,1,FALSE))</f>
        <v>0</v>
      </c>
      <c r="J202" s="4">
        <f>IF(Reponses!J204="","",VLOOKUP(Reponses!J204,Likert_Map,1,FALSE))</f>
        <v>0</v>
      </c>
      <c r="K202" s="4">
        <f>IF(Reponses!K204="","",VLOOKUP(Reponses!K204,Likert_Map,1,FALSE))</f>
        <v>0</v>
      </c>
      <c r="L202" s="4">
        <f>IF(Reponses!L204="","",VLOOKUP(Reponses!L204,Likert_Map,1,FALSE))</f>
        <v>0</v>
      </c>
      <c r="M202" s="4">
        <f>IF(Reponses!M204="","",VLOOKUP(Reponses!M204,Likert_Map,1,FALSE))</f>
        <v>0</v>
      </c>
      <c r="N202" s="4">
        <f>IF(Reponses!N204="","",VLOOKUP(Reponses!N204,Likert_Map,1,FALSE))</f>
        <v>0</v>
      </c>
      <c r="O202" s="4">
        <f>IF(Reponses!O204="","",VLOOKUP(Reponses!O204,Likert_Map,1,FALSE))</f>
        <v>0</v>
      </c>
      <c r="P202" s="4">
        <f>IF(Reponses!P204="","",VLOOKUP(Reponses!P204,Likert_Map,1,FALSE))</f>
        <v>0</v>
      </c>
      <c r="Q202" s="4">
        <f>IF(Reponses!Q204="","",VLOOKUP(Reponses!Q204,Likert_Map,1,FALSE))</f>
        <v>0</v>
      </c>
      <c r="R202" s="4">
        <f>IF(Reponses!R204="","",VLOOKUP(Reponses!R204,Likert_Map,1,FALSE))</f>
        <v>0</v>
      </c>
    </row>
    <row r="203" spans="1:18">
      <c r="A203" s="4">
        <f>Reponses!A205</f>
        <v>0</v>
      </c>
      <c r="B203" s="4">
        <f>Reponses!B205</f>
        <v>0</v>
      </c>
      <c r="C203" s="4">
        <f>Reponses!C205</f>
        <v>0</v>
      </c>
      <c r="D203" s="4">
        <f>Reponses!D205</f>
        <v>0</v>
      </c>
      <c r="E203" s="4">
        <f>Reponses!E205</f>
        <v>0</v>
      </c>
      <c r="F203" s="4">
        <f>Reponses!F205</f>
        <v>0</v>
      </c>
      <c r="G203" s="4">
        <f>IF(Reponses!G205="","",VLOOKUP(Reponses!G205,Likert_Map,1,FALSE))</f>
        <v>0</v>
      </c>
      <c r="H203" s="4">
        <f>IF(Reponses!H205="","",VLOOKUP(Reponses!H205,Likert_Map,1,FALSE))</f>
        <v>0</v>
      </c>
      <c r="I203" s="4">
        <f>IF(Reponses!I205="","",VLOOKUP(Reponses!I205,Likert_Map,1,FALSE))</f>
        <v>0</v>
      </c>
      <c r="J203" s="4">
        <f>IF(Reponses!J205="","",VLOOKUP(Reponses!J205,Likert_Map,1,FALSE))</f>
        <v>0</v>
      </c>
      <c r="K203" s="4">
        <f>IF(Reponses!K205="","",VLOOKUP(Reponses!K205,Likert_Map,1,FALSE))</f>
        <v>0</v>
      </c>
      <c r="L203" s="4">
        <f>IF(Reponses!L205="","",VLOOKUP(Reponses!L205,Likert_Map,1,FALSE))</f>
        <v>0</v>
      </c>
      <c r="M203" s="4">
        <f>IF(Reponses!M205="","",VLOOKUP(Reponses!M205,Likert_Map,1,FALSE))</f>
        <v>0</v>
      </c>
      <c r="N203" s="4">
        <f>IF(Reponses!N205="","",VLOOKUP(Reponses!N205,Likert_Map,1,FALSE))</f>
        <v>0</v>
      </c>
      <c r="O203" s="4">
        <f>IF(Reponses!O205="","",VLOOKUP(Reponses!O205,Likert_Map,1,FALSE))</f>
        <v>0</v>
      </c>
      <c r="P203" s="4">
        <f>IF(Reponses!P205="","",VLOOKUP(Reponses!P205,Likert_Map,1,FALSE))</f>
        <v>0</v>
      </c>
      <c r="Q203" s="4">
        <f>IF(Reponses!Q205="","",VLOOKUP(Reponses!Q205,Likert_Map,1,FALSE))</f>
        <v>0</v>
      </c>
      <c r="R203" s="4">
        <f>IF(Reponses!R205="","",VLOOKUP(Reponses!R205,Likert_Map,1,FALSE))</f>
        <v>0</v>
      </c>
    </row>
    <row r="204" spans="1:18">
      <c r="A204" s="4">
        <f>Reponses!A206</f>
        <v>0</v>
      </c>
      <c r="B204" s="4">
        <f>Reponses!B206</f>
        <v>0</v>
      </c>
      <c r="C204" s="4">
        <f>Reponses!C206</f>
        <v>0</v>
      </c>
      <c r="D204" s="4">
        <f>Reponses!D206</f>
        <v>0</v>
      </c>
      <c r="E204" s="4">
        <f>Reponses!E206</f>
        <v>0</v>
      </c>
      <c r="F204" s="4">
        <f>Reponses!F206</f>
        <v>0</v>
      </c>
      <c r="G204" s="4">
        <f>IF(Reponses!G206="","",VLOOKUP(Reponses!G206,Likert_Map,1,FALSE))</f>
        <v>0</v>
      </c>
      <c r="H204" s="4">
        <f>IF(Reponses!H206="","",VLOOKUP(Reponses!H206,Likert_Map,1,FALSE))</f>
        <v>0</v>
      </c>
      <c r="I204" s="4">
        <f>IF(Reponses!I206="","",VLOOKUP(Reponses!I206,Likert_Map,1,FALSE))</f>
        <v>0</v>
      </c>
      <c r="J204" s="4">
        <f>IF(Reponses!J206="","",VLOOKUP(Reponses!J206,Likert_Map,1,FALSE))</f>
        <v>0</v>
      </c>
      <c r="K204" s="4">
        <f>IF(Reponses!K206="","",VLOOKUP(Reponses!K206,Likert_Map,1,FALSE))</f>
        <v>0</v>
      </c>
      <c r="L204" s="4">
        <f>IF(Reponses!L206="","",VLOOKUP(Reponses!L206,Likert_Map,1,FALSE))</f>
        <v>0</v>
      </c>
      <c r="M204" s="4">
        <f>IF(Reponses!M206="","",VLOOKUP(Reponses!M206,Likert_Map,1,FALSE))</f>
        <v>0</v>
      </c>
      <c r="N204" s="4">
        <f>IF(Reponses!N206="","",VLOOKUP(Reponses!N206,Likert_Map,1,FALSE))</f>
        <v>0</v>
      </c>
      <c r="O204" s="4">
        <f>IF(Reponses!O206="","",VLOOKUP(Reponses!O206,Likert_Map,1,FALSE))</f>
        <v>0</v>
      </c>
      <c r="P204" s="4">
        <f>IF(Reponses!P206="","",VLOOKUP(Reponses!P206,Likert_Map,1,FALSE))</f>
        <v>0</v>
      </c>
      <c r="Q204" s="4">
        <f>IF(Reponses!Q206="","",VLOOKUP(Reponses!Q206,Likert_Map,1,FALSE))</f>
        <v>0</v>
      </c>
      <c r="R204" s="4">
        <f>IF(Reponses!R206="","",VLOOKUP(Reponses!R206,Likert_Map,1,FALSE))</f>
        <v>0</v>
      </c>
    </row>
    <row r="205" spans="1:18">
      <c r="A205" s="4">
        <f>Reponses!A207</f>
        <v>0</v>
      </c>
      <c r="B205" s="4">
        <f>Reponses!B207</f>
        <v>0</v>
      </c>
      <c r="C205" s="4">
        <f>Reponses!C207</f>
        <v>0</v>
      </c>
      <c r="D205" s="4">
        <f>Reponses!D207</f>
        <v>0</v>
      </c>
      <c r="E205" s="4">
        <f>Reponses!E207</f>
        <v>0</v>
      </c>
      <c r="F205" s="4">
        <f>Reponses!F207</f>
        <v>0</v>
      </c>
      <c r="G205" s="4">
        <f>IF(Reponses!G207="","",VLOOKUP(Reponses!G207,Likert_Map,1,FALSE))</f>
        <v>0</v>
      </c>
      <c r="H205" s="4">
        <f>IF(Reponses!H207="","",VLOOKUP(Reponses!H207,Likert_Map,1,FALSE))</f>
        <v>0</v>
      </c>
      <c r="I205" s="4">
        <f>IF(Reponses!I207="","",VLOOKUP(Reponses!I207,Likert_Map,1,FALSE))</f>
        <v>0</v>
      </c>
      <c r="J205" s="4">
        <f>IF(Reponses!J207="","",VLOOKUP(Reponses!J207,Likert_Map,1,FALSE))</f>
        <v>0</v>
      </c>
      <c r="K205" s="4">
        <f>IF(Reponses!K207="","",VLOOKUP(Reponses!K207,Likert_Map,1,FALSE))</f>
        <v>0</v>
      </c>
      <c r="L205" s="4">
        <f>IF(Reponses!L207="","",VLOOKUP(Reponses!L207,Likert_Map,1,FALSE))</f>
        <v>0</v>
      </c>
      <c r="M205" s="4">
        <f>IF(Reponses!M207="","",VLOOKUP(Reponses!M207,Likert_Map,1,FALSE))</f>
        <v>0</v>
      </c>
      <c r="N205" s="4">
        <f>IF(Reponses!N207="","",VLOOKUP(Reponses!N207,Likert_Map,1,FALSE))</f>
        <v>0</v>
      </c>
      <c r="O205" s="4">
        <f>IF(Reponses!O207="","",VLOOKUP(Reponses!O207,Likert_Map,1,FALSE))</f>
        <v>0</v>
      </c>
      <c r="P205" s="4">
        <f>IF(Reponses!P207="","",VLOOKUP(Reponses!P207,Likert_Map,1,FALSE))</f>
        <v>0</v>
      </c>
      <c r="Q205" s="4">
        <f>IF(Reponses!Q207="","",VLOOKUP(Reponses!Q207,Likert_Map,1,FALSE))</f>
        <v>0</v>
      </c>
      <c r="R205" s="4">
        <f>IF(Reponses!R207="","",VLOOKUP(Reponses!R207,Likert_Map,1,FALSE))</f>
        <v>0</v>
      </c>
    </row>
    <row r="206" spans="1:18">
      <c r="A206" s="4">
        <f>Reponses!A208</f>
        <v>0</v>
      </c>
      <c r="B206" s="4">
        <f>Reponses!B208</f>
        <v>0</v>
      </c>
      <c r="C206" s="4">
        <f>Reponses!C208</f>
        <v>0</v>
      </c>
      <c r="D206" s="4">
        <f>Reponses!D208</f>
        <v>0</v>
      </c>
      <c r="E206" s="4">
        <f>Reponses!E208</f>
        <v>0</v>
      </c>
      <c r="F206" s="4">
        <f>Reponses!F208</f>
        <v>0</v>
      </c>
      <c r="G206" s="4">
        <f>IF(Reponses!G208="","",VLOOKUP(Reponses!G208,Likert_Map,1,FALSE))</f>
        <v>0</v>
      </c>
      <c r="H206" s="4">
        <f>IF(Reponses!H208="","",VLOOKUP(Reponses!H208,Likert_Map,1,FALSE))</f>
        <v>0</v>
      </c>
      <c r="I206" s="4">
        <f>IF(Reponses!I208="","",VLOOKUP(Reponses!I208,Likert_Map,1,FALSE))</f>
        <v>0</v>
      </c>
      <c r="J206" s="4">
        <f>IF(Reponses!J208="","",VLOOKUP(Reponses!J208,Likert_Map,1,FALSE))</f>
        <v>0</v>
      </c>
      <c r="K206" s="4">
        <f>IF(Reponses!K208="","",VLOOKUP(Reponses!K208,Likert_Map,1,FALSE))</f>
        <v>0</v>
      </c>
      <c r="L206" s="4">
        <f>IF(Reponses!L208="","",VLOOKUP(Reponses!L208,Likert_Map,1,FALSE))</f>
        <v>0</v>
      </c>
      <c r="M206" s="4">
        <f>IF(Reponses!M208="","",VLOOKUP(Reponses!M208,Likert_Map,1,FALSE))</f>
        <v>0</v>
      </c>
      <c r="N206" s="4">
        <f>IF(Reponses!N208="","",VLOOKUP(Reponses!N208,Likert_Map,1,FALSE))</f>
        <v>0</v>
      </c>
      <c r="O206" s="4">
        <f>IF(Reponses!O208="","",VLOOKUP(Reponses!O208,Likert_Map,1,FALSE))</f>
        <v>0</v>
      </c>
      <c r="P206" s="4">
        <f>IF(Reponses!P208="","",VLOOKUP(Reponses!P208,Likert_Map,1,FALSE))</f>
        <v>0</v>
      </c>
      <c r="Q206" s="4">
        <f>IF(Reponses!Q208="","",VLOOKUP(Reponses!Q208,Likert_Map,1,FALSE))</f>
        <v>0</v>
      </c>
      <c r="R206" s="4">
        <f>IF(Reponses!R208="","",VLOOKUP(Reponses!R208,Likert_Map,1,FALSE))</f>
        <v>0</v>
      </c>
    </row>
    <row r="207" spans="1:18">
      <c r="A207" s="4">
        <f>Reponses!A209</f>
        <v>0</v>
      </c>
      <c r="B207" s="4">
        <f>Reponses!B209</f>
        <v>0</v>
      </c>
      <c r="C207" s="4">
        <f>Reponses!C209</f>
        <v>0</v>
      </c>
      <c r="D207" s="4">
        <f>Reponses!D209</f>
        <v>0</v>
      </c>
      <c r="E207" s="4">
        <f>Reponses!E209</f>
        <v>0</v>
      </c>
      <c r="F207" s="4">
        <f>Reponses!F209</f>
        <v>0</v>
      </c>
      <c r="G207" s="4">
        <f>IF(Reponses!G209="","",VLOOKUP(Reponses!G209,Likert_Map,1,FALSE))</f>
        <v>0</v>
      </c>
      <c r="H207" s="4">
        <f>IF(Reponses!H209="","",VLOOKUP(Reponses!H209,Likert_Map,1,FALSE))</f>
        <v>0</v>
      </c>
      <c r="I207" s="4">
        <f>IF(Reponses!I209="","",VLOOKUP(Reponses!I209,Likert_Map,1,FALSE))</f>
        <v>0</v>
      </c>
      <c r="J207" s="4">
        <f>IF(Reponses!J209="","",VLOOKUP(Reponses!J209,Likert_Map,1,FALSE))</f>
        <v>0</v>
      </c>
      <c r="K207" s="4">
        <f>IF(Reponses!K209="","",VLOOKUP(Reponses!K209,Likert_Map,1,FALSE))</f>
        <v>0</v>
      </c>
      <c r="L207" s="4">
        <f>IF(Reponses!L209="","",VLOOKUP(Reponses!L209,Likert_Map,1,FALSE))</f>
        <v>0</v>
      </c>
      <c r="M207" s="4">
        <f>IF(Reponses!M209="","",VLOOKUP(Reponses!M209,Likert_Map,1,FALSE))</f>
        <v>0</v>
      </c>
      <c r="N207" s="4">
        <f>IF(Reponses!N209="","",VLOOKUP(Reponses!N209,Likert_Map,1,FALSE))</f>
        <v>0</v>
      </c>
      <c r="O207" s="4">
        <f>IF(Reponses!O209="","",VLOOKUP(Reponses!O209,Likert_Map,1,FALSE))</f>
        <v>0</v>
      </c>
      <c r="P207" s="4">
        <f>IF(Reponses!P209="","",VLOOKUP(Reponses!P209,Likert_Map,1,FALSE))</f>
        <v>0</v>
      </c>
      <c r="Q207" s="4">
        <f>IF(Reponses!Q209="","",VLOOKUP(Reponses!Q209,Likert_Map,1,FALSE))</f>
        <v>0</v>
      </c>
      <c r="R207" s="4">
        <f>IF(Reponses!R209="","",VLOOKUP(Reponses!R209,Likert_Map,1,FALSE))</f>
        <v>0</v>
      </c>
    </row>
    <row r="208" spans="1:18">
      <c r="A208" s="4">
        <f>Reponses!A210</f>
        <v>0</v>
      </c>
      <c r="B208" s="4">
        <f>Reponses!B210</f>
        <v>0</v>
      </c>
      <c r="C208" s="4">
        <f>Reponses!C210</f>
        <v>0</v>
      </c>
      <c r="D208" s="4">
        <f>Reponses!D210</f>
        <v>0</v>
      </c>
      <c r="E208" s="4">
        <f>Reponses!E210</f>
        <v>0</v>
      </c>
      <c r="F208" s="4">
        <f>Reponses!F210</f>
        <v>0</v>
      </c>
      <c r="G208" s="4">
        <f>IF(Reponses!G210="","",VLOOKUP(Reponses!G210,Likert_Map,1,FALSE))</f>
        <v>0</v>
      </c>
      <c r="H208" s="4">
        <f>IF(Reponses!H210="","",VLOOKUP(Reponses!H210,Likert_Map,1,FALSE))</f>
        <v>0</v>
      </c>
      <c r="I208" s="4">
        <f>IF(Reponses!I210="","",VLOOKUP(Reponses!I210,Likert_Map,1,FALSE))</f>
        <v>0</v>
      </c>
      <c r="J208" s="4">
        <f>IF(Reponses!J210="","",VLOOKUP(Reponses!J210,Likert_Map,1,FALSE))</f>
        <v>0</v>
      </c>
      <c r="K208" s="4">
        <f>IF(Reponses!K210="","",VLOOKUP(Reponses!K210,Likert_Map,1,FALSE))</f>
        <v>0</v>
      </c>
      <c r="L208" s="4">
        <f>IF(Reponses!L210="","",VLOOKUP(Reponses!L210,Likert_Map,1,FALSE))</f>
        <v>0</v>
      </c>
      <c r="M208" s="4">
        <f>IF(Reponses!M210="","",VLOOKUP(Reponses!M210,Likert_Map,1,FALSE))</f>
        <v>0</v>
      </c>
      <c r="N208" s="4">
        <f>IF(Reponses!N210="","",VLOOKUP(Reponses!N210,Likert_Map,1,FALSE))</f>
        <v>0</v>
      </c>
      <c r="O208" s="4">
        <f>IF(Reponses!O210="","",VLOOKUP(Reponses!O210,Likert_Map,1,FALSE))</f>
        <v>0</v>
      </c>
      <c r="P208" s="4">
        <f>IF(Reponses!P210="","",VLOOKUP(Reponses!P210,Likert_Map,1,FALSE))</f>
        <v>0</v>
      </c>
      <c r="Q208" s="4">
        <f>IF(Reponses!Q210="","",VLOOKUP(Reponses!Q210,Likert_Map,1,FALSE))</f>
        <v>0</v>
      </c>
      <c r="R208" s="4">
        <f>IF(Reponses!R210="","",VLOOKUP(Reponses!R210,Likert_Map,1,FALSE))</f>
        <v>0</v>
      </c>
    </row>
    <row r="209" spans="1:18">
      <c r="A209" s="4">
        <f>Reponses!A211</f>
        <v>0</v>
      </c>
      <c r="B209" s="4">
        <f>Reponses!B211</f>
        <v>0</v>
      </c>
      <c r="C209" s="4">
        <f>Reponses!C211</f>
        <v>0</v>
      </c>
      <c r="D209" s="4">
        <f>Reponses!D211</f>
        <v>0</v>
      </c>
      <c r="E209" s="4">
        <f>Reponses!E211</f>
        <v>0</v>
      </c>
      <c r="F209" s="4">
        <f>Reponses!F211</f>
        <v>0</v>
      </c>
      <c r="G209" s="4">
        <f>IF(Reponses!G211="","",VLOOKUP(Reponses!G211,Likert_Map,1,FALSE))</f>
        <v>0</v>
      </c>
      <c r="H209" s="4">
        <f>IF(Reponses!H211="","",VLOOKUP(Reponses!H211,Likert_Map,1,FALSE))</f>
        <v>0</v>
      </c>
      <c r="I209" s="4">
        <f>IF(Reponses!I211="","",VLOOKUP(Reponses!I211,Likert_Map,1,FALSE))</f>
        <v>0</v>
      </c>
      <c r="J209" s="4">
        <f>IF(Reponses!J211="","",VLOOKUP(Reponses!J211,Likert_Map,1,FALSE))</f>
        <v>0</v>
      </c>
      <c r="K209" s="4">
        <f>IF(Reponses!K211="","",VLOOKUP(Reponses!K211,Likert_Map,1,FALSE))</f>
        <v>0</v>
      </c>
      <c r="L209" s="4">
        <f>IF(Reponses!L211="","",VLOOKUP(Reponses!L211,Likert_Map,1,FALSE))</f>
        <v>0</v>
      </c>
      <c r="M209" s="4">
        <f>IF(Reponses!M211="","",VLOOKUP(Reponses!M211,Likert_Map,1,FALSE))</f>
        <v>0</v>
      </c>
      <c r="N209" s="4">
        <f>IF(Reponses!N211="","",VLOOKUP(Reponses!N211,Likert_Map,1,FALSE))</f>
        <v>0</v>
      </c>
      <c r="O209" s="4">
        <f>IF(Reponses!O211="","",VLOOKUP(Reponses!O211,Likert_Map,1,FALSE))</f>
        <v>0</v>
      </c>
      <c r="P209" s="4">
        <f>IF(Reponses!P211="","",VLOOKUP(Reponses!P211,Likert_Map,1,FALSE))</f>
        <v>0</v>
      </c>
      <c r="Q209" s="4">
        <f>IF(Reponses!Q211="","",VLOOKUP(Reponses!Q211,Likert_Map,1,FALSE))</f>
        <v>0</v>
      </c>
      <c r="R209" s="4">
        <f>IF(Reponses!R211="","",VLOOKUP(Reponses!R211,Likert_Map,1,FALSE))</f>
        <v>0</v>
      </c>
    </row>
    <row r="210" spans="1:18">
      <c r="A210" s="4">
        <f>Reponses!A212</f>
        <v>0</v>
      </c>
      <c r="B210" s="4">
        <f>Reponses!B212</f>
        <v>0</v>
      </c>
      <c r="C210" s="4">
        <f>Reponses!C212</f>
        <v>0</v>
      </c>
      <c r="D210" s="4">
        <f>Reponses!D212</f>
        <v>0</v>
      </c>
      <c r="E210" s="4">
        <f>Reponses!E212</f>
        <v>0</v>
      </c>
      <c r="F210" s="4">
        <f>Reponses!F212</f>
        <v>0</v>
      </c>
      <c r="G210" s="4">
        <f>IF(Reponses!G212="","",VLOOKUP(Reponses!G212,Likert_Map,1,FALSE))</f>
        <v>0</v>
      </c>
      <c r="H210" s="4">
        <f>IF(Reponses!H212="","",VLOOKUP(Reponses!H212,Likert_Map,1,FALSE))</f>
        <v>0</v>
      </c>
      <c r="I210" s="4">
        <f>IF(Reponses!I212="","",VLOOKUP(Reponses!I212,Likert_Map,1,FALSE))</f>
        <v>0</v>
      </c>
      <c r="J210" s="4">
        <f>IF(Reponses!J212="","",VLOOKUP(Reponses!J212,Likert_Map,1,FALSE))</f>
        <v>0</v>
      </c>
      <c r="K210" s="4">
        <f>IF(Reponses!K212="","",VLOOKUP(Reponses!K212,Likert_Map,1,FALSE))</f>
        <v>0</v>
      </c>
      <c r="L210" s="4">
        <f>IF(Reponses!L212="","",VLOOKUP(Reponses!L212,Likert_Map,1,FALSE))</f>
        <v>0</v>
      </c>
      <c r="M210" s="4">
        <f>IF(Reponses!M212="","",VLOOKUP(Reponses!M212,Likert_Map,1,FALSE))</f>
        <v>0</v>
      </c>
      <c r="N210" s="4">
        <f>IF(Reponses!N212="","",VLOOKUP(Reponses!N212,Likert_Map,1,FALSE))</f>
        <v>0</v>
      </c>
      <c r="O210" s="4">
        <f>IF(Reponses!O212="","",VLOOKUP(Reponses!O212,Likert_Map,1,FALSE))</f>
        <v>0</v>
      </c>
      <c r="P210" s="4">
        <f>IF(Reponses!P212="","",VLOOKUP(Reponses!P212,Likert_Map,1,FALSE))</f>
        <v>0</v>
      </c>
      <c r="Q210" s="4">
        <f>IF(Reponses!Q212="","",VLOOKUP(Reponses!Q212,Likert_Map,1,FALSE))</f>
        <v>0</v>
      </c>
      <c r="R210" s="4">
        <f>IF(Reponses!R212="","",VLOOKUP(Reponses!R212,Likert_Map,1,FALSE))</f>
        <v>0</v>
      </c>
    </row>
    <row r="211" spans="1:18">
      <c r="A211" s="4">
        <f>Reponses!A213</f>
        <v>0</v>
      </c>
      <c r="B211" s="4">
        <f>Reponses!B213</f>
        <v>0</v>
      </c>
      <c r="C211" s="4">
        <f>Reponses!C213</f>
        <v>0</v>
      </c>
      <c r="D211" s="4">
        <f>Reponses!D213</f>
        <v>0</v>
      </c>
      <c r="E211" s="4">
        <f>Reponses!E213</f>
        <v>0</v>
      </c>
      <c r="F211" s="4">
        <f>Reponses!F213</f>
        <v>0</v>
      </c>
      <c r="G211" s="4">
        <f>IF(Reponses!G213="","",VLOOKUP(Reponses!G213,Likert_Map,1,FALSE))</f>
        <v>0</v>
      </c>
      <c r="H211" s="4">
        <f>IF(Reponses!H213="","",VLOOKUP(Reponses!H213,Likert_Map,1,FALSE))</f>
        <v>0</v>
      </c>
      <c r="I211" s="4">
        <f>IF(Reponses!I213="","",VLOOKUP(Reponses!I213,Likert_Map,1,FALSE))</f>
        <v>0</v>
      </c>
      <c r="J211" s="4">
        <f>IF(Reponses!J213="","",VLOOKUP(Reponses!J213,Likert_Map,1,FALSE))</f>
        <v>0</v>
      </c>
      <c r="K211" s="4">
        <f>IF(Reponses!K213="","",VLOOKUP(Reponses!K213,Likert_Map,1,FALSE))</f>
        <v>0</v>
      </c>
      <c r="L211" s="4">
        <f>IF(Reponses!L213="","",VLOOKUP(Reponses!L213,Likert_Map,1,FALSE))</f>
        <v>0</v>
      </c>
      <c r="M211" s="4">
        <f>IF(Reponses!M213="","",VLOOKUP(Reponses!M213,Likert_Map,1,FALSE))</f>
        <v>0</v>
      </c>
      <c r="N211" s="4">
        <f>IF(Reponses!N213="","",VLOOKUP(Reponses!N213,Likert_Map,1,FALSE))</f>
        <v>0</v>
      </c>
      <c r="O211" s="4">
        <f>IF(Reponses!O213="","",VLOOKUP(Reponses!O213,Likert_Map,1,FALSE))</f>
        <v>0</v>
      </c>
      <c r="P211" s="4">
        <f>IF(Reponses!P213="","",VLOOKUP(Reponses!P213,Likert_Map,1,FALSE))</f>
        <v>0</v>
      </c>
      <c r="Q211" s="4">
        <f>IF(Reponses!Q213="","",VLOOKUP(Reponses!Q213,Likert_Map,1,FALSE))</f>
        <v>0</v>
      </c>
      <c r="R211" s="4">
        <f>IF(Reponses!R213="","",VLOOKUP(Reponses!R213,Likert_Map,1,FALSE))</f>
        <v>0</v>
      </c>
    </row>
    <row r="212" spans="1:18">
      <c r="A212" s="4">
        <f>Reponses!A214</f>
        <v>0</v>
      </c>
      <c r="B212" s="4">
        <f>Reponses!B214</f>
        <v>0</v>
      </c>
      <c r="C212" s="4">
        <f>Reponses!C214</f>
        <v>0</v>
      </c>
      <c r="D212" s="4">
        <f>Reponses!D214</f>
        <v>0</v>
      </c>
      <c r="E212" s="4">
        <f>Reponses!E214</f>
        <v>0</v>
      </c>
      <c r="F212" s="4">
        <f>Reponses!F214</f>
        <v>0</v>
      </c>
      <c r="G212" s="4">
        <f>IF(Reponses!G214="","",VLOOKUP(Reponses!G214,Likert_Map,1,FALSE))</f>
        <v>0</v>
      </c>
      <c r="H212" s="4">
        <f>IF(Reponses!H214="","",VLOOKUP(Reponses!H214,Likert_Map,1,FALSE))</f>
        <v>0</v>
      </c>
      <c r="I212" s="4">
        <f>IF(Reponses!I214="","",VLOOKUP(Reponses!I214,Likert_Map,1,FALSE))</f>
        <v>0</v>
      </c>
      <c r="J212" s="4">
        <f>IF(Reponses!J214="","",VLOOKUP(Reponses!J214,Likert_Map,1,FALSE))</f>
        <v>0</v>
      </c>
      <c r="K212" s="4">
        <f>IF(Reponses!K214="","",VLOOKUP(Reponses!K214,Likert_Map,1,FALSE))</f>
        <v>0</v>
      </c>
      <c r="L212" s="4">
        <f>IF(Reponses!L214="","",VLOOKUP(Reponses!L214,Likert_Map,1,FALSE))</f>
        <v>0</v>
      </c>
      <c r="M212" s="4">
        <f>IF(Reponses!M214="","",VLOOKUP(Reponses!M214,Likert_Map,1,FALSE))</f>
        <v>0</v>
      </c>
      <c r="N212" s="4">
        <f>IF(Reponses!N214="","",VLOOKUP(Reponses!N214,Likert_Map,1,FALSE))</f>
        <v>0</v>
      </c>
      <c r="O212" s="4">
        <f>IF(Reponses!O214="","",VLOOKUP(Reponses!O214,Likert_Map,1,FALSE))</f>
        <v>0</v>
      </c>
      <c r="P212" s="4">
        <f>IF(Reponses!P214="","",VLOOKUP(Reponses!P214,Likert_Map,1,FALSE))</f>
        <v>0</v>
      </c>
      <c r="Q212" s="4">
        <f>IF(Reponses!Q214="","",VLOOKUP(Reponses!Q214,Likert_Map,1,FALSE))</f>
        <v>0</v>
      </c>
      <c r="R212" s="4">
        <f>IF(Reponses!R214="","",VLOOKUP(Reponses!R214,Likert_Map,1,FALSE))</f>
        <v>0</v>
      </c>
    </row>
    <row r="213" spans="1:18">
      <c r="A213" s="4">
        <f>Reponses!A215</f>
        <v>0</v>
      </c>
      <c r="B213" s="4">
        <f>Reponses!B215</f>
        <v>0</v>
      </c>
      <c r="C213" s="4">
        <f>Reponses!C215</f>
        <v>0</v>
      </c>
      <c r="D213" s="4">
        <f>Reponses!D215</f>
        <v>0</v>
      </c>
      <c r="E213" s="4">
        <f>Reponses!E215</f>
        <v>0</v>
      </c>
      <c r="F213" s="4">
        <f>Reponses!F215</f>
        <v>0</v>
      </c>
      <c r="G213" s="4">
        <f>IF(Reponses!G215="","",VLOOKUP(Reponses!G215,Likert_Map,1,FALSE))</f>
        <v>0</v>
      </c>
      <c r="H213" s="4">
        <f>IF(Reponses!H215="","",VLOOKUP(Reponses!H215,Likert_Map,1,FALSE))</f>
        <v>0</v>
      </c>
      <c r="I213" s="4">
        <f>IF(Reponses!I215="","",VLOOKUP(Reponses!I215,Likert_Map,1,FALSE))</f>
        <v>0</v>
      </c>
      <c r="J213" s="4">
        <f>IF(Reponses!J215="","",VLOOKUP(Reponses!J215,Likert_Map,1,FALSE))</f>
        <v>0</v>
      </c>
      <c r="K213" s="4">
        <f>IF(Reponses!K215="","",VLOOKUP(Reponses!K215,Likert_Map,1,FALSE))</f>
        <v>0</v>
      </c>
      <c r="L213" s="4">
        <f>IF(Reponses!L215="","",VLOOKUP(Reponses!L215,Likert_Map,1,FALSE))</f>
        <v>0</v>
      </c>
      <c r="M213" s="4">
        <f>IF(Reponses!M215="","",VLOOKUP(Reponses!M215,Likert_Map,1,FALSE))</f>
        <v>0</v>
      </c>
      <c r="N213" s="4">
        <f>IF(Reponses!N215="","",VLOOKUP(Reponses!N215,Likert_Map,1,FALSE))</f>
        <v>0</v>
      </c>
      <c r="O213" s="4">
        <f>IF(Reponses!O215="","",VLOOKUP(Reponses!O215,Likert_Map,1,FALSE))</f>
        <v>0</v>
      </c>
      <c r="P213" s="4">
        <f>IF(Reponses!P215="","",VLOOKUP(Reponses!P215,Likert_Map,1,FALSE))</f>
        <v>0</v>
      </c>
      <c r="Q213" s="4">
        <f>IF(Reponses!Q215="","",VLOOKUP(Reponses!Q215,Likert_Map,1,FALSE))</f>
        <v>0</v>
      </c>
      <c r="R213" s="4">
        <f>IF(Reponses!R215="","",VLOOKUP(Reponses!R215,Likert_Map,1,FALSE))</f>
        <v>0</v>
      </c>
    </row>
    <row r="214" spans="1:18">
      <c r="A214" s="4">
        <f>Reponses!A216</f>
        <v>0</v>
      </c>
      <c r="B214" s="4">
        <f>Reponses!B216</f>
        <v>0</v>
      </c>
      <c r="C214" s="4">
        <f>Reponses!C216</f>
        <v>0</v>
      </c>
      <c r="D214" s="4">
        <f>Reponses!D216</f>
        <v>0</v>
      </c>
      <c r="E214" s="4">
        <f>Reponses!E216</f>
        <v>0</v>
      </c>
      <c r="F214" s="4">
        <f>Reponses!F216</f>
        <v>0</v>
      </c>
      <c r="G214" s="4">
        <f>IF(Reponses!G216="","",VLOOKUP(Reponses!G216,Likert_Map,1,FALSE))</f>
        <v>0</v>
      </c>
      <c r="H214" s="4">
        <f>IF(Reponses!H216="","",VLOOKUP(Reponses!H216,Likert_Map,1,FALSE))</f>
        <v>0</v>
      </c>
      <c r="I214" s="4">
        <f>IF(Reponses!I216="","",VLOOKUP(Reponses!I216,Likert_Map,1,FALSE))</f>
        <v>0</v>
      </c>
      <c r="J214" s="4">
        <f>IF(Reponses!J216="","",VLOOKUP(Reponses!J216,Likert_Map,1,FALSE))</f>
        <v>0</v>
      </c>
      <c r="K214" s="4">
        <f>IF(Reponses!K216="","",VLOOKUP(Reponses!K216,Likert_Map,1,FALSE))</f>
        <v>0</v>
      </c>
      <c r="L214" s="4">
        <f>IF(Reponses!L216="","",VLOOKUP(Reponses!L216,Likert_Map,1,FALSE))</f>
        <v>0</v>
      </c>
      <c r="M214" s="4">
        <f>IF(Reponses!M216="","",VLOOKUP(Reponses!M216,Likert_Map,1,FALSE))</f>
        <v>0</v>
      </c>
      <c r="N214" s="4">
        <f>IF(Reponses!N216="","",VLOOKUP(Reponses!N216,Likert_Map,1,FALSE))</f>
        <v>0</v>
      </c>
      <c r="O214" s="4">
        <f>IF(Reponses!O216="","",VLOOKUP(Reponses!O216,Likert_Map,1,FALSE))</f>
        <v>0</v>
      </c>
      <c r="P214" s="4">
        <f>IF(Reponses!P216="","",VLOOKUP(Reponses!P216,Likert_Map,1,FALSE))</f>
        <v>0</v>
      </c>
      <c r="Q214" s="4">
        <f>IF(Reponses!Q216="","",VLOOKUP(Reponses!Q216,Likert_Map,1,FALSE))</f>
        <v>0</v>
      </c>
      <c r="R214" s="4">
        <f>IF(Reponses!R216="","",VLOOKUP(Reponses!R216,Likert_Map,1,FALSE))</f>
        <v>0</v>
      </c>
    </row>
    <row r="215" spans="1:18">
      <c r="A215" s="4">
        <f>Reponses!A217</f>
        <v>0</v>
      </c>
      <c r="B215" s="4">
        <f>Reponses!B217</f>
        <v>0</v>
      </c>
      <c r="C215" s="4">
        <f>Reponses!C217</f>
        <v>0</v>
      </c>
      <c r="D215" s="4">
        <f>Reponses!D217</f>
        <v>0</v>
      </c>
      <c r="E215" s="4">
        <f>Reponses!E217</f>
        <v>0</v>
      </c>
      <c r="F215" s="4">
        <f>Reponses!F217</f>
        <v>0</v>
      </c>
      <c r="G215" s="4">
        <f>IF(Reponses!G217="","",VLOOKUP(Reponses!G217,Likert_Map,1,FALSE))</f>
        <v>0</v>
      </c>
      <c r="H215" s="4">
        <f>IF(Reponses!H217="","",VLOOKUP(Reponses!H217,Likert_Map,1,FALSE))</f>
        <v>0</v>
      </c>
      <c r="I215" s="4">
        <f>IF(Reponses!I217="","",VLOOKUP(Reponses!I217,Likert_Map,1,FALSE))</f>
        <v>0</v>
      </c>
      <c r="J215" s="4">
        <f>IF(Reponses!J217="","",VLOOKUP(Reponses!J217,Likert_Map,1,FALSE))</f>
        <v>0</v>
      </c>
      <c r="K215" s="4">
        <f>IF(Reponses!K217="","",VLOOKUP(Reponses!K217,Likert_Map,1,FALSE))</f>
        <v>0</v>
      </c>
      <c r="L215" s="4">
        <f>IF(Reponses!L217="","",VLOOKUP(Reponses!L217,Likert_Map,1,FALSE))</f>
        <v>0</v>
      </c>
      <c r="M215" s="4">
        <f>IF(Reponses!M217="","",VLOOKUP(Reponses!M217,Likert_Map,1,FALSE))</f>
        <v>0</v>
      </c>
      <c r="N215" s="4">
        <f>IF(Reponses!N217="","",VLOOKUP(Reponses!N217,Likert_Map,1,FALSE))</f>
        <v>0</v>
      </c>
      <c r="O215" s="4">
        <f>IF(Reponses!O217="","",VLOOKUP(Reponses!O217,Likert_Map,1,FALSE))</f>
        <v>0</v>
      </c>
      <c r="P215" s="4">
        <f>IF(Reponses!P217="","",VLOOKUP(Reponses!P217,Likert_Map,1,FALSE))</f>
        <v>0</v>
      </c>
      <c r="Q215" s="4">
        <f>IF(Reponses!Q217="","",VLOOKUP(Reponses!Q217,Likert_Map,1,FALSE))</f>
        <v>0</v>
      </c>
      <c r="R215" s="4">
        <f>IF(Reponses!R217="","",VLOOKUP(Reponses!R217,Likert_Map,1,FALSE))</f>
        <v>0</v>
      </c>
    </row>
    <row r="216" spans="1:18">
      <c r="A216" s="4">
        <f>Reponses!A218</f>
        <v>0</v>
      </c>
      <c r="B216" s="4">
        <f>Reponses!B218</f>
        <v>0</v>
      </c>
      <c r="C216" s="4">
        <f>Reponses!C218</f>
        <v>0</v>
      </c>
      <c r="D216" s="4">
        <f>Reponses!D218</f>
        <v>0</v>
      </c>
      <c r="E216" s="4">
        <f>Reponses!E218</f>
        <v>0</v>
      </c>
      <c r="F216" s="4">
        <f>Reponses!F218</f>
        <v>0</v>
      </c>
      <c r="G216" s="4">
        <f>IF(Reponses!G218="","",VLOOKUP(Reponses!G218,Likert_Map,1,FALSE))</f>
        <v>0</v>
      </c>
      <c r="H216" s="4">
        <f>IF(Reponses!H218="","",VLOOKUP(Reponses!H218,Likert_Map,1,FALSE))</f>
        <v>0</v>
      </c>
      <c r="I216" s="4">
        <f>IF(Reponses!I218="","",VLOOKUP(Reponses!I218,Likert_Map,1,FALSE))</f>
        <v>0</v>
      </c>
      <c r="J216" s="4">
        <f>IF(Reponses!J218="","",VLOOKUP(Reponses!J218,Likert_Map,1,FALSE))</f>
        <v>0</v>
      </c>
      <c r="K216" s="4">
        <f>IF(Reponses!K218="","",VLOOKUP(Reponses!K218,Likert_Map,1,FALSE))</f>
        <v>0</v>
      </c>
      <c r="L216" s="4">
        <f>IF(Reponses!L218="","",VLOOKUP(Reponses!L218,Likert_Map,1,FALSE))</f>
        <v>0</v>
      </c>
      <c r="M216" s="4">
        <f>IF(Reponses!M218="","",VLOOKUP(Reponses!M218,Likert_Map,1,FALSE))</f>
        <v>0</v>
      </c>
      <c r="N216" s="4">
        <f>IF(Reponses!N218="","",VLOOKUP(Reponses!N218,Likert_Map,1,FALSE))</f>
        <v>0</v>
      </c>
      <c r="O216" s="4">
        <f>IF(Reponses!O218="","",VLOOKUP(Reponses!O218,Likert_Map,1,FALSE))</f>
        <v>0</v>
      </c>
      <c r="P216" s="4">
        <f>IF(Reponses!P218="","",VLOOKUP(Reponses!P218,Likert_Map,1,FALSE))</f>
        <v>0</v>
      </c>
      <c r="Q216" s="4">
        <f>IF(Reponses!Q218="","",VLOOKUP(Reponses!Q218,Likert_Map,1,FALSE))</f>
        <v>0</v>
      </c>
      <c r="R216" s="4">
        <f>IF(Reponses!R218="","",VLOOKUP(Reponses!R218,Likert_Map,1,FALSE))</f>
        <v>0</v>
      </c>
    </row>
    <row r="217" spans="1:18">
      <c r="A217" s="4">
        <f>Reponses!A219</f>
        <v>0</v>
      </c>
      <c r="B217" s="4">
        <f>Reponses!B219</f>
        <v>0</v>
      </c>
      <c r="C217" s="4">
        <f>Reponses!C219</f>
        <v>0</v>
      </c>
      <c r="D217" s="4">
        <f>Reponses!D219</f>
        <v>0</v>
      </c>
      <c r="E217" s="4">
        <f>Reponses!E219</f>
        <v>0</v>
      </c>
      <c r="F217" s="4">
        <f>Reponses!F219</f>
        <v>0</v>
      </c>
      <c r="G217" s="4">
        <f>IF(Reponses!G219="","",VLOOKUP(Reponses!G219,Likert_Map,1,FALSE))</f>
        <v>0</v>
      </c>
      <c r="H217" s="4">
        <f>IF(Reponses!H219="","",VLOOKUP(Reponses!H219,Likert_Map,1,FALSE))</f>
        <v>0</v>
      </c>
      <c r="I217" s="4">
        <f>IF(Reponses!I219="","",VLOOKUP(Reponses!I219,Likert_Map,1,FALSE))</f>
        <v>0</v>
      </c>
      <c r="J217" s="4">
        <f>IF(Reponses!J219="","",VLOOKUP(Reponses!J219,Likert_Map,1,FALSE))</f>
        <v>0</v>
      </c>
      <c r="K217" s="4">
        <f>IF(Reponses!K219="","",VLOOKUP(Reponses!K219,Likert_Map,1,FALSE))</f>
        <v>0</v>
      </c>
      <c r="L217" s="4">
        <f>IF(Reponses!L219="","",VLOOKUP(Reponses!L219,Likert_Map,1,FALSE))</f>
        <v>0</v>
      </c>
      <c r="M217" s="4">
        <f>IF(Reponses!M219="","",VLOOKUP(Reponses!M219,Likert_Map,1,FALSE))</f>
        <v>0</v>
      </c>
      <c r="N217" s="4">
        <f>IF(Reponses!N219="","",VLOOKUP(Reponses!N219,Likert_Map,1,FALSE))</f>
        <v>0</v>
      </c>
      <c r="O217" s="4">
        <f>IF(Reponses!O219="","",VLOOKUP(Reponses!O219,Likert_Map,1,FALSE))</f>
        <v>0</v>
      </c>
      <c r="P217" s="4">
        <f>IF(Reponses!P219="","",VLOOKUP(Reponses!P219,Likert_Map,1,FALSE))</f>
        <v>0</v>
      </c>
      <c r="Q217" s="4">
        <f>IF(Reponses!Q219="","",VLOOKUP(Reponses!Q219,Likert_Map,1,FALSE))</f>
        <v>0</v>
      </c>
      <c r="R217" s="4">
        <f>IF(Reponses!R219="","",VLOOKUP(Reponses!R219,Likert_Map,1,FALSE))</f>
        <v>0</v>
      </c>
    </row>
    <row r="218" spans="1:18">
      <c r="A218" s="4">
        <f>Reponses!A220</f>
        <v>0</v>
      </c>
      <c r="B218" s="4">
        <f>Reponses!B220</f>
        <v>0</v>
      </c>
      <c r="C218" s="4">
        <f>Reponses!C220</f>
        <v>0</v>
      </c>
      <c r="D218" s="4">
        <f>Reponses!D220</f>
        <v>0</v>
      </c>
      <c r="E218" s="4">
        <f>Reponses!E220</f>
        <v>0</v>
      </c>
      <c r="F218" s="4">
        <f>Reponses!F220</f>
        <v>0</v>
      </c>
      <c r="G218" s="4">
        <f>IF(Reponses!G220="","",VLOOKUP(Reponses!G220,Likert_Map,1,FALSE))</f>
        <v>0</v>
      </c>
      <c r="H218" s="4">
        <f>IF(Reponses!H220="","",VLOOKUP(Reponses!H220,Likert_Map,1,FALSE))</f>
        <v>0</v>
      </c>
      <c r="I218" s="4">
        <f>IF(Reponses!I220="","",VLOOKUP(Reponses!I220,Likert_Map,1,FALSE))</f>
        <v>0</v>
      </c>
      <c r="J218" s="4">
        <f>IF(Reponses!J220="","",VLOOKUP(Reponses!J220,Likert_Map,1,FALSE))</f>
        <v>0</v>
      </c>
      <c r="K218" s="4">
        <f>IF(Reponses!K220="","",VLOOKUP(Reponses!K220,Likert_Map,1,FALSE))</f>
        <v>0</v>
      </c>
      <c r="L218" s="4">
        <f>IF(Reponses!L220="","",VLOOKUP(Reponses!L220,Likert_Map,1,FALSE))</f>
        <v>0</v>
      </c>
      <c r="M218" s="4">
        <f>IF(Reponses!M220="","",VLOOKUP(Reponses!M220,Likert_Map,1,FALSE))</f>
        <v>0</v>
      </c>
      <c r="N218" s="4">
        <f>IF(Reponses!N220="","",VLOOKUP(Reponses!N220,Likert_Map,1,FALSE))</f>
        <v>0</v>
      </c>
      <c r="O218" s="4">
        <f>IF(Reponses!O220="","",VLOOKUP(Reponses!O220,Likert_Map,1,FALSE))</f>
        <v>0</v>
      </c>
      <c r="P218" s="4">
        <f>IF(Reponses!P220="","",VLOOKUP(Reponses!P220,Likert_Map,1,FALSE))</f>
        <v>0</v>
      </c>
      <c r="Q218" s="4">
        <f>IF(Reponses!Q220="","",VLOOKUP(Reponses!Q220,Likert_Map,1,FALSE))</f>
        <v>0</v>
      </c>
      <c r="R218" s="4">
        <f>IF(Reponses!R220="","",VLOOKUP(Reponses!R220,Likert_Map,1,FALSE))</f>
        <v>0</v>
      </c>
    </row>
    <row r="219" spans="1:18">
      <c r="A219" s="4">
        <f>Reponses!A221</f>
        <v>0</v>
      </c>
      <c r="B219" s="4">
        <f>Reponses!B221</f>
        <v>0</v>
      </c>
      <c r="C219" s="4">
        <f>Reponses!C221</f>
        <v>0</v>
      </c>
      <c r="D219" s="4">
        <f>Reponses!D221</f>
        <v>0</v>
      </c>
      <c r="E219" s="4">
        <f>Reponses!E221</f>
        <v>0</v>
      </c>
      <c r="F219" s="4">
        <f>Reponses!F221</f>
        <v>0</v>
      </c>
      <c r="G219" s="4">
        <f>IF(Reponses!G221="","",VLOOKUP(Reponses!G221,Likert_Map,1,FALSE))</f>
        <v>0</v>
      </c>
      <c r="H219" s="4">
        <f>IF(Reponses!H221="","",VLOOKUP(Reponses!H221,Likert_Map,1,FALSE))</f>
        <v>0</v>
      </c>
      <c r="I219" s="4">
        <f>IF(Reponses!I221="","",VLOOKUP(Reponses!I221,Likert_Map,1,FALSE))</f>
        <v>0</v>
      </c>
      <c r="J219" s="4">
        <f>IF(Reponses!J221="","",VLOOKUP(Reponses!J221,Likert_Map,1,FALSE))</f>
        <v>0</v>
      </c>
      <c r="K219" s="4">
        <f>IF(Reponses!K221="","",VLOOKUP(Reponses!K221,Likert_Map,1,FALSE))</f>
        <v>0</v>
      </c>
      <c r="L219" s="4">
        <f>IF(Reponses!L221="","",VLOOKUP(Reponses!L221,Likert_Map,1,FALSE))</f>
        <v>0</v>
      </c>
      <c r="M219" s="4">
        <f>IF(Reponses!M221="","",VLOOKUP(Reponses!M221,Likert_Map,1,FALSE))</f>
        <v>0</v>
      </c>
      <c r="N219" s="4">
        <f>IF(Reponses!N221="","",VLOOKUP(Reponses!N221,Likert_Map,1,FALSE))</f>
        <v>0</v>
      </c>
      <c r="O219" s="4">
        <f>IF(Reponses!O221="","",VLOOKUP(Reponses!O221,Likert_Map,1,FALSE))</f>
        <v>0</v>
      </c>
      <c r="P219" s="4">
        <f>IF(Reponses!P221="","",VLOOKUP(Reponses!P221,Likert_Map,1,FALSE))</f>
        <v>0</v>
      </c>
      <c r="Q219" s="4">
        <f>IF(Reponses!Q221="","",VLOOKUP(Reponses!Q221,Likert_Map,1,FALSE))</f>
        <v>0</v>
      </c>
      <c r="R219" s="4">
        <f>IF(Reponses!R221="","",VLOOKUP(Reponses!R221,Likert_Map,1,FALSE))</f>
        <v>0</v>
      </c>
    </row>
    <row r="220" spans="1:18">
      <c r="A220" s="4">
        <f>Reponses!A222</f>
        <v>0</v>
      </c>
      <c r="B220" s="4">
        <f>Reponses!B222</f>
        <v>0</v>
      </c>
      <c r="C220" s="4">
        <f>Reponses!C222</f>
        <v>0</v>
      </c>
      <c r="D220" s="4">
        <f>Reponses!D222</f>
        <v>0</v>
      </c>
      <c r="E220" s="4">
        <f>Reponses!E222</f>
        <v>0</v>
      </c>
      <c r="F220" s="4">
        <f>Reponses!F222</f>
        <v>0</v>
      </c>
      <c r="G220" s="4">
        <f>IF(Reponses!G222="","",VLOOKUP(Reponses!G222,Likert_Map,1,FALSE))</f>
        <v>0</v>
      </c>
      <c r="H220" s="4">
        <f>IF(Reponses!H222="","",VLOOKUP(Reponses!H222,Likert_Map,1,FALSE))</f>
        <v>0</v>
      </c>
      <c r="I220" s="4">
        <f>IF(Reponses!I222="","",VLOOKUP(Reponses!I222,Likert_Map,1,FALSE))</f>
        <v>0</v>
      </c>
      <c r="J220" s="4">
        <f>IF(Reponses!J222="","",VLOOKUP(Reponses!J222,Likert_Map,1,FALSE))</f>
        <v>0</v>
      </c>
      <c r="K220" s="4">
        <f>IF(Reponses!K222="","",VLOOKUP(Reponses!K222,Likert_Map,1,FALSE))</f>
        <v>0</v>
      </c>
      <c r="L220" s="4">
        <f>IF(Reponses!L222="","",VLOOKUP(Reponses!L222,Likert_Map,1,FALSE))</f>
        <v>0</v>
      </c>
      <c r="M220" s="4">
        <f>IF(Reponses!M222="","",VLOOKUP(Reponses!M222,Likert_Map,1,FALSE))</f>
        <v>0</v>
      </c>
      <c r="N220" s="4">
        <f>IF(Reponses!N222="","",VLOOKUP(Reponses!N222,Likert_Map,1,FALSE))</f>
        <v>0</v>
      </c>
      <c r="O220" s="4">
        <f>IF(Reponses!O222="","",VLOOKUP(Reponses!O222,Likert_Map,1,FALSE))</f>
        <v>0</v>
      </c>
      <c r="P220" s="4">
        <f>IF(Reponses!P222="","",VLOOKUP(Reponses!P222,Likert_Map,1,FALSE))</f>
        <v>0</v>
      </c>
      <c r="Q220" s="4">
        <f>IF(Reponses!Q222="","",VLOOKUP(Reponses!Q222,Likert_Map,1,FALSE))</f>
        <v>0</v>
      </c>
      <c r="R220" s="4">
        <f>IF(Reponses!R222="","",VLOOKUP(Reponses!R222,Likert_Map,1,FALSE))</f>
        <v>0</v>
      </c>
    </row>
    <row r="221" spans="1:18">
      <c r="A221" s="4">
        <f>Reponses!A223</f>
        <v>0</v>
      </c>
      <c r="B221" s="4">
        <f>Reponses!B223</f>
        <v>0</v>
      </c>
      <c r="C221" s="4">
        <f>Reponses!C223</f>
        <v>0</v>
      </c>
      <c r="D221" s="4">
        <f>Reponses!D223</f>
        <v>0</v>
      </c>
      <c r="E221" s="4">
        <f>Reponses!E223</f>
        <v>0</v>
      </c>
      <c r="F221" s="4">
        <f>Reponses!F223</f>
        <v>0</v>
      </c>
      <c r="G221" s="4">
        <f>IF(Reponses!G223="","",VLOOKUP(Reponses!G223,Likert_Map,1,FALSE))</f>
        <v>0</v>
      </c>
      <c r="H221" s="4">
        <f>IF(Reponses!H223="","",VLOOKUP(Reponses!H223,Likert_Map,1,FALSE))</f>
        <v>0</v>
      </c>
      <c r="I221" s="4">
        <f>IF(Reponses!I223="","",VLOOKUP(Reponses!I223,Likert_Map,1,FALSE))</f>
        <v>0</v>
      </c>
      <c r="J221" s="4">
        <f>IF(Reponses!J223="","",VLOOKUP(Reponses!J223,Likert_Map,1,FALSE))</f>
        <v>0</v>
      </c>
      <c r="K221" s="4">
        <f>IF(Reponses!K223="","",VLOOKUP(Reponses!K223,Likert_Map,1,FALSE))</f>
        <v>0</v>
      </c>
      <c r="L221" s="4">
        <f>IF(Reponses!L223="","",VLOOKUP(Reponses!L223,Likert_Map,1,FALSE))</f>
        <v>0</v>
      </c>
      <c r="M221" s="4">
        <f>IF(Reponses!M223="","",VLOOKUP(Reponses!M223,Likert_Map,1,FALSE))</f>
        <v>0</v>
      </c>
      <c r="N221" s="4">
        <f>IF(Reponses!N223="","",VLOOKUP(Reponses!N223,Likert_Map,1,FALSE))</f>
        <v>0</v>
      </c>
      <c r="O221" s="4">
        <f>IF(Reponses!O223="","",VLOOKUP(Reponses!O223,Likert_Map,1,FALSE))</f>
        <v>0</v>
      </c>
      <c r="P221" s="4">
        <f>IF(Reponses!P223="","",VLOOKUP(Reponses!P223,Likert_Map,1,FALSE))</f>
        <v>0</v>
      </c>
      <c r="Q221" s="4">
        <f>IF(Reponses!Q223="","",VLOOKUP(Reponses!Q223,Likert_Map,1,FALSE))</f>
        <v>0</v>
      </c>
      <c r="R221" s="4">
        <f>IF(Reponses!R223="","",VLOOKUP(Reponses!R223,Likert_Map,1,FALSE))</f>
        <v>0</v>
      </c>
    </row>
    <row r="222" spans="1:18">
      <c r="A222" s="4">
        <f>Reponses!A224</f>
        <v>0</v>
      </c>
      <c r="B222" s="4">
        <f>Reponses!B224</f>
        <v>0</v>
      </c>
      <c r="C222" s="4">
        <f>Reponses!C224</f>
        <v>0</v>
      </c>
      <c r="D222" s="4">
        <f>Reponses!D224</f>
        <v>0</v>
      </c>
      <c r="E222" s="4">
        <f>Reponses!E224</f>
        <v>0</v>
      </c>
      <c r="F222" s="4">
        <f>Reponses!F224</f>
        <v>0</v>
      </c>
      <c r="G222" s="4">
        <f>IF(Reponses!G224="","",VLOOKUP(Reponses!G224,Likert_Map,1,FALSE))</f>
        <v>0</v>
      </c>
      <c r="H222" s="4">
        <f>IF(Reponses!H224="","",VLOOKUP(Reponses!H224,Likert_Map,1,FALSE))</f>
        <v>0</v>
      </c>
      <c r="I222" s="4">
        <f>IF(Reponses!I224="","",VLOOKUP(Reponses!I224,Likert_Map,1,FALSE))</f>
        <v>0</v>
      </c>
      <c r="J222" s="4">
        <f>IF(Reponses!J224="","",VLOOKUP(Reponses!J224,Likert_Map,1,FALSE))</f>
        <v>0</v>
      </c>
      <c r="K222" s="4">
        <f>IF(Reponses!K224="","",VLOOKUP(Reponses!K224,Likert_Map,1,FALSE))</f>
        <v>0</v>
      </c>
      <c r="L222" s="4">
        <f>IF(Reponses!L224="","",VLOOKUP(Reponses!L224,Likert_Map,1,FALSE))</f>
        <v>0</v>
      </c>
      <c r="M222" s="4">
        <f>IF(Reponses!M224="","",VLOOKUP(Reponses!M224,Likert_Map,1,FALSE))</f>
        <v>0</v>
      </c>
      <c r="N222" s="4">
        <f>IF(Reponses!N224="","",VLOOKUP(Reponses!N224,Likert_Map,1,FALSE))</f>
        <v>0</v>
      </c>
      <c r="O222" s="4">
        <f>IF(Reponses!O224="","",VLOOKUP(Reponses!O224,Likert_Map,1,FALSE))</f>
        <v>0</v>
      </c>
      <c r="P222" s="4">
        <f>IF(Reponses!P224="","",VLOOKUP(Reponses!P224,Likert_Map,1,FALSE))</f>
        <v>0</v>
      </c>
      <c r="Q222" s="4">
        <f>IF(Reponses!Q224="","",VLOOKUP(Reponses!Q224,Likert_Map,1,FALSE))</f>
        <v>0</v>
      </c>
      <c r="R222" s="4">
        <f>IF(Reponses!R224="","",VLOOKUP(Reponses!R224,Likert_Map,1,FALSE))</f>
        <v>0</v>
      </c>
    </row>
    <row r="223" spans="1:18">
      <c r="A223" s="4">
        <f>Reponses!A225</f>
        <v>0</v>
      </c>
      <c r="B223" s="4">
        <f>Reponses!B225</f>
        <v>0</v>
      </c>
      <c r="C223" s="4">
        <f>Reponses!C225</f>
        <v>0</v>
      </c>
      <c r="D223" s="4">
        <f>Reponses!D225</f>
        <v>0</v>
      </c>
      <c r="E223" s="4">
        <f>Reponses!E225</f>
        <v>0</v>
      </c>
      <c r="F223" s="4">
        <f>Reponses!F225</f>
        <v>0</v>
      </c>
      <c r="G223" s="4">
        <f>IF(Reponses!G225="","",VLOOKUP(Reponses!G225,Likert_Map,1,FALSE))</f>
        <v>0</v>
      </c>
      <c r="H223" s="4">
        <f>IF(Reponses!H225="","",VLOOKUP(Reponses!H225,Likert_Map,1,FALSE))</f>
        <v>0</v>
      </c>
      <c r="I223" s="4">
        <f>IF(Reponses!I225="","",VLOOKUP(Reponses!I225,Likert_Map,1,FALSE))</f>
        <v>0</v>
      </c>
      <c r="J223" s="4">
        <f>IF(Reponses!J225="","",VLOOKUP(Reponses!J225,Likert_Map,1,FALSE))</f>
        <v>0</v>
      </c>
      <c r="K223" s="4">
        <f>IF(Reponses!K225="","",VLOOKUP(Reponses!K225,Likert_Map,1,FALSE))</f>
        <v>0</v>
      </c>
      <c r="L223" s="4">
        <f>IF(Reponses!L225="","",VLOOKUP(Reponses!L225,Likert_Map,1,FALSE))</f>
        <v>0</v>
      </c>
      <c r="M223" s="4">
        <f>IF(Reponses!M225="","",VLOOKUP(Reponses!M225,Likert_Map,1,FALSE))</f>
        <v>0</v>
      </c>
      <c r="N223" s="4">
        <f>IF(Reponses!N225="","",VLOOKUP(Reponses!N225,Likert_Map,1,FALSE))</f>
        <v>0</v>
      </c>
      <c r="O223" s="4">
        <f>IF(Reponses!O225="","",VLOOKUP(Reponses!O225,Likert_Map,1,FALSE))</f>
        <v>0</v>
      </c>
      <c r="P223" s="4">
        <f>IF(Reponses!P225="","",VLOOKUP(Reponses!P225,Likert_Map,1,FALSE))</f>
        <v>0</v>
      </c>
      <c r="Q223" s="4">
        <f>IF(Reponses!Q225="","",VLOOKUP(Reponses!Q225,Likert_Map,1,FALSE))</f>
        <v>0</v>
      </c>
      <c r="R223" s="4">
        <f>IF(Reponses!R225="","",VLOOKUP(Reponses!R225,Likert_Map,1,FALSE))</f>
        <v>0</v>
      </c>
    </row>
    <row r="224" spans="1:18">
      <c r="A224" s="4">
        <f>Reponses!A226</f>
        <v>0</v>
      </c>
      <c r="B224" s="4">
        <f>Reponses!B226</f>
        <v>0</v>
      </c>
      <c r="C224" s="4">
        <f>Reponses!C226</f>
        <v>0</v>
      </c>
      <c r="D224" s="4">
        <f>Reponses!D226</f>
        <v>0</v>
      </c>
      <c r="E224" s="4">
        <f>Reponses!E226</f>
        <v>0</v>
      </c>
      <c r="F224" s="4">
        <f>Reponses!F226</f>
        <v>0</v>
      </c>
      <c r="G224" s="4">
        <f>IF(Reponses!G226="","",VLOOKUP(Reponses!G226,Likert_Map,1,FALSE))</f>
        <v>0</v>
      </c>
      <c r="H224" s="4">
        <f>IF(Reponses!H226="","",VLOOKUP(Reponses!H226,Likert_Map,1,FALSE))</f>
        <v>0</v>
      </c>
      <c r="I224" s="4">
        <f>IF(Reponses!I226="","",VLOOKUP(Reponses!I226,Likert_Map,1,FALSE))</f>
        <v>0</v>
      </c>
      <c r="J224" s="4">
        <f>IF(Reponses!J226="","",VLOOKUP(Reponses!J226,Likert_Map,1,FALSE))</f>
        <v>0</v>
      </c>
      <c r="K224" s="4">
        <f>IF(Reponses!K226="","",VLOOKUP(Reponses!K226,Likert_Map,1,FALSE))</f>
        <v>0</v>
      </c>
      <c r="L224" s="4">
        <f>IF(Reponses!L226="","",VLOOKUP(Reponses!L226,Likert_Map,1,FALSE))</f>
        <v>0</v>
      </c>
      <c r="M224" s="4">
        <f>IF(Reponses!M226="","",VLOOKUP(Reponses!M226,Likert_Map,1,FALSE))</f>
        <v>0</v>
      </c>
      <c r="N224" s="4">
        <f>IF(Reponses!N226="","",VLOOKUP(Reponses!N226,Likert_Map,1,FALSE))</f>
        <v>0</v>
      </c>
      <c r="O224" s="4">
        <f>IF(Reponses!O226="","",VLOOKUP(Reponses!O226,Likert_Map,1,FALSE))</f>
        <v>0</v>
      </c>
      <c r="P224" s="4">
        <f>IF(Reponses!P226="","",VLOOKUP(Reponses!P226,Likert_Map,1,FALSE))</f>
        <v>0</v>
      </c>
      <c r="Q224" s="4">
        <f>IF(Reponses!Q226="","",VLOOKUP(Reponses!Q226,Likert_Map,1,FALSE))</f>
        <v>0</v>
      </c>
      <c r="R224" s="4">
        <f>IF(Reponses!R226="","",VLOOKUP(Reponses!R226,Likert_Map,1,FALSE))</f>
        <v>0</v>
      </c>
    </row>
    <row r="225" spans="1:18">
      <c r="A225" s="4">
        <f>Reponses!A227</f>
        <v>0</v>
      </c>
      <c r="B225" s="4">
        <f>Reponses!B227</f>
        <v>0</v>
      </c>
      <c r="C225" s="4">
        <f>Reponses!C227</f>
        <v>0</v>
      </c>
      <c r="D225" s="4">
        <f>Reponses!D227</f>
        <v>0</v>
      </c>
      <c r="E225" s="4">
        <f>Reponses!E227</f>
        <v>0</v>
      </c>
      <c r="F225" s="4">
        <f>Reponses!F227</f>
        <v>0</v>
      </c>
      <c r="G225" s="4">
        <f>IF(Reponses!G227="","",VLOOKUP(Reponses!G227,Likert_Map,1,FALSE))</f>
        <v>0</v>
      </c>
      <c r="H225" s="4">
        <f>IF(Reponses!H227="","",VLOOKUP(Reponses!H227,Likert_Map,1,FALSE))</f>
        <v>0</v>
      </c>
      <c r="I225" s="4">
        <f>IF(Reponses!I227="","",VLOOKUP(Reponses!I227,Likert_Map,1,FALSE))</f>
        <v>0</v>
      </c>
      <c r="J225" s="4">
        <f>IF(Reponses!J227="","",VLOOKUP(Reponses!J227,Likert_Map,1,FALSE))</f>
        <v>0</v>
      </c>
      <c r="K225" s="4">
        <f>IF(Reponses!K227="","",VLOOKUP(Reponses!K227,Likert_Map,1,FALSE))</f>
        <v>0</v>
      </c>
      <c r="L225" s="4">
        <f>IF(Reponses!L227="","",VLOOKUP(Reponses!L227,Likert_Map,1,FALSE))</f>
        <v>0</v>
      </c>
      <c r="M225" s="4">
        <f>IF(Reponses!M227="","",VLOOKUP(Reponses!M227,Likert_Map,1,FALSE))</f>
        <v>0</v>
      </c>
      <c r="N225" s="4">
        <f>IF(Reponses!N227="","",VLOOKUP(Reponses!N227,Likert_Map,1,FALSE))</f>
        <v>0</v>
      </c>
      <c r="O225" s="4">
        <f>IF(Reponses!O227="","",VLOOKUP(Reponses!O227,Likert_Map,1,FALSE))</f>
        <v>0</v>
      </c>
      <c r="P225" s="4">
        <f>IF(Reponses!P227="","",VLOOKUP(Reponses!P227,Likert_Map,1,FALSE))</f>
        <v>0</v>
      </c>
      <c r="Q225" s="4">
        <f>IF(Reponses!Q227="","",VLOOKUP(Reponses!Q227,Likert_Map,1,FALSE))</f>
        <v>0</v>
      </c>
      <c r="R225" s="4">
        <f>IF(Reponses!R227="","",VLOOKUP(Reponses!R227,Likert_Map,1,FALSE))</f>
        <v>0</v>
      </c>
    </row>
    <row r="226" spans="1:18">
      <c r="A226" s="4">
        <f>Reponses!A228</f>
        <v>0</v>
      </c>
      <c r="B226" s="4">
        <f>Reponses!B228</f>
        <v>0</v>
      </c>
      <c r="C226" s="4">
        <f>Reponses!C228</f>
        <v>0</v>
      </c>
      <c r="D226" s="4">
        <f>Reponses!D228</f>
        <v>0</v>
      </c>
      <c r="E226" s="4">
        <f>Reponses!E228</f>
        <v>0</v>
      </c>
      <c r="F226" s="4">
        <f>Reponses!F228</f>
        <v>0</v>
      </c>
      <c r="G226" s="4">
        <f>IF(Reponses!G228="","",VLOOKUP(Reponses!G228,Likert_Map,1,FALSE))</f>
        <v>0</v>
      </c>
      <c r="H226" s="4">
        <f>IF(Reponses!H228="","",VLOOKUP(Reponses!H228,Likert_Map,1,FALSE))</f>
        <v>0</v>
      </c>
      <c r="I226" s="4">
        <f>IF(Reponses!I228="","",VLOOKUP(Reponses!I228,Likert_Map,1,FALSE))</f>
        <v>0</v>
      </c>
      <c r="J226" s="4">
        <f>IF(Reponses!J228="","",VLOOKUP(Reponses!J228,Likert_Map,1,FALSE))</f>
        <v>0</v>
      </c>
      <c r="K226" s="4">
        <f>IF(Reponses!K228="","",VLOOKUP(Reponses!K228,Likert_Map,1,FALSE))</f>
        <v>0</v>
      </c>
      <c r="L226" s="4">
        <f>IF(Reponses!L228="","",VLOOKUP(Reponses!L228,Likert_Map,1,FALSE))</f>
        <v>0</v>
      </c>
      <c r="M226" s="4">
        <f>IF(Reponses!M228="","",VLOOKUP(Reponses!M228,Likert_Map,1,FALSE))</f>
        <v>0</v>
      </c>
      <c r="N226" s="4">
        <f>IF(Reponses!N228="","",VLOOKUP(Reponses!N228,Likert_Map,1,FALSE))</f>
        <v>0</v>
      </c>
      <c r="O226" s="4">
        <f>IF(Reponses!O228="","",VLOOKUP(Reponses!O228,Likert_Map,1,FALSE))</f>
        <v>0</v>
      </c>
      <c r="P226" s="4">
        <f>IF(Reponses!P228="","",VLOOKUP(Reponses!P228,Likert_Map,1,FALSE))</f>
        <v>0</v>
      </c>
      <c r="Q226" s="4">
        <f>IF(Reponses!Q228="","",VLOOKUP(Reponses!Q228,Likert_Map,1,FALSE))</f>
        <v>0</v>
      </c>
      <c r="R226" s="4">
        <f>IF(Reponses!R228="","",VLOOKUP(Reponses!R228,Likert_Map,1,FALSE))</f>
        <v>0</v>
      </c>
    </row>
    <row r="227" spans="1:18">
      <c r="A227" s="4">
        <f>Reponses!A229</f>
        <v>0</v>
      </c>
      <c r="B227" s="4">
        <f>Reponses!B229</f>
        <v>0</v>
      </c>
      <c r="C227" s="4">
        <f>Reponses!C229</f>
        <v>0</v>
      </c>
      <c r="D227" s="4">
        <f>Reponses!D229</f>
        <v>0</v>
      </c>
      <c r="E227" s="4">
        <f>Reponses!E229</f>
        <v>0</v>
      </c>
      <c r="F227" s="4">
        <f>Reponses!F229</f>
        <v>0</v>
      </c>
      <c r="G227" s="4">
        <f>IF(Reponses!G229="","",VLOOKUP(Reponses!G229,Likert_Map,1,FALSE))</f>
        <v>0</v>
      </c>
      <c r="H227" s="4">
        <f>IF(Reponses!H229="","",VLOOKUP(Reponses!H229,Likert_Map,1,FALSE))</f>
        <v>0</v>
      </c>
      <c r="I227" s="4">
        <f>IF(Reponses!I229="","",VLOOKUP(Reponses!I229,Likert_Map,1,FALSE))</f>
        <v>0</v>
      </c>
      <c r="J227" s="4">
        <f>IF(Reponses!J229="","",VLOOKUP(Reponses!J229,Likert_Map,1,FALSE))</f>
        <v>0</v>
      </c>
      <c r="K227" s="4">
        <f>IF(Reponses!K229="","",VLOOKUP(Reponses!K229,Likert_Map,1,FALSE))</f>
        <v>0</v>
      </c>
      <c r="L227" s="4">
        <f>IF(Reponses!L229="","",VLOOKUP(Reponses!L229,Likert_Map,1,FALSE))</f>
        <v>0</v>
      </c>
      <c r="M227" s="4">
        <f>IF(Reponses!M229="","",VLOOKUP(Reponses!M229,Likert_Map,1,FALSE))</f>
        <v>0</v>
      </c>
      <c r="N227" s="4">
        <f>IF(Reponses!N229="","",VLOOKUP(Reponses!N229,Likert_Map,1,FALSE))</f>
        <v>0</v>
      </c>
      <c r="O227" s="4">
        <f>IF(Reponses!O229="","",VLOOKUP(Reponses!O229,Likert_Map,1,FALSE))</f>
        <v>0</v>
      </c>
      <c r="P227" s="4">
        <f>IF(Reponses!P229="","",VLOOKUP(Reponses!P229,Likert_Map,1,FALSE))</f>
        <v>0</v>
      </c>
      <c r="Q227" s="4">
        <f>IF(Reponses!Q229="","",VLOOKUP(Reponses!Q229,Likert_Map,1,FALSE))</f>
        <v>0</v>
      </c>
      <c r="R227" s="4">
        <f>IF(Reponses!R229="","",VLOOKUP(Reponses!R229,Likert_Map,1,FALSE))</f>
        <v>0</v>
      </c>
    </row>
    <row r="228" spans="1:18">
      <c r="A228" s="4">
        <f>Reponses!A230</f>
        <v>0</v>
      </c>
      <c r="B228" s="4">
        <f>Reponses!B230</f>
        <v>0</v>
      </c>
      <c r="C228" s="4">
        <f>Reponses!C230</f>
        <v>0</v>
      </c>
      <c r="D228" s="4">
        <f>Reponses!D230</f>
        <v>0</v>
      </c>
      <c r="E228" s="4">
        <f>Reponses!E230</f>
        <v>0</v>
      </c>
      <c r="F228" s="4">
        <f>Reponses!F230</f>
        <v>0</v>
      </c>
      <c r="G228" s="4">
        <f>IF(Reponses!G230="","",VLOOKUP(Reponses!G230,Likert_Map,1,FALSE))</f>
        <v>0</v>
      </c>
      <c r="H228" s="4">
        <f>IF(Reponses!H230="","",VLOOKUP(Reponses!H230,Likert_Map,1,FALSE))</f>
        <v>0</v>
      </c>
      <c r="I228" s="4">
        <f>IF(Reponses!I230="","",VLOOKUP(Reponses!I230,Likert_Map,1,FALSE))</f>
        <v>0</v>
      </c>
      <c r="J228" s="4">
        <f>IF(Reponses!J230="","",VLOOKUP(Reponses!J230,Likert_Map,1,FALSE))</f>
        <v>0</v>
      </c>
      <c r="K228" s="4">
        <f>IF(Reponses!K230="","",VLOOKUP(Reponses!K230,Likert_Map,1,FALSE))</f>
        <v>0</v>
      </c>
      <c r="L228" s="4">
        <f>IF(Reponses!L230="","",VLOOKUP(Reponses!L230,Likert_Map,1,FALSE))</f>
        <v>0</v>
      </c>
      <c r="M228" s="4">
        <f>IF(Reponses!M230="","",VLOOKUP(Reponses!M230,Likert_Map,1,FALSE))</f>
        <v>0</v>
      </c>
      <c r="N228" s="4">
        <f>IF(Reponses!N230="","",VLOOKUP(Reponses!N230,Likert_Map,1,FALSE))</f>
        <v>0</v>
      </c>
      <c r="O228" s="4">
        <f>IF(Reponses!O230="","",VLOOKUP(Reponses!O230,Likert_Map,1,FALSE))</f>
        <v>0</v>
      </c>
      <c r="P228" s="4">
        <f>IF(Reponses!P230="","",VLOOKUP(Reponses!P230,Likert_Map,1,FALSE))</f>
        <v>0</v>
      </c>
      <c r="Q228" s="4">
        <f>IF(Reponses!Q230="","",VLOOKUP(Reponses!Q230,Likert_Map,1,FALSE))</f>
        <v>0</v>
      </c>
      <c r="R228" s="4">
        <f>IF(Reponses!R230="","",VLOOKUP(Reponses!R230,Likert_Map,1,FALSE))</f>
        <v>0</v>
      </c>
    </row>
    <row r="229" spans="1:18">
      <c r="A229" s="4">
        <f>Reponses!A231</f>
        <v>0</v>
      </c>
      <c r="B229" s="4">
        <f>Reponses!B231</f>
        <v>0</v>
      </c>
      <c r="C229" s="4">
        <f>Reponses!C231</f>
        <v>0</v>
      </c>
      <c r="D229" s="4">
        <f>Reponses!D231</f>
        <v>0</v>
      </c>
      <c r="E229" s="4">
        <f>Reponses!E231</f>
        <v>0</v>
      </c>
      <c r="F229" s="4">
        <f>Reponses!F231</f>
        <v>0</v>
      </c>
      <c r="G229" s="4">
        <f>IF(Reponses!G231="","",VLOOKUP(Reponses!G231,Likert_Map,1,FALSE))</f>
        <v>0</v>
      </c>
      <c r="H229" s="4">
        <f>IF(Reponses!H231="","",VLOOKUP(Reponses!H231,Likert_Map,1,FALSE))</f>
        <v>0</v>
      </c>
      <c r="I229" s="4">
        <f>IF(Reponses!I231="","",VLOOKUP(Reponses!I231,Likert_Map,1,FALSE))</f>
        <v>0</v>
      </c>
      <c r="J229" s="4">
        <f>IF(Reponses!J231="","",VLOOKUP(Reponses!J231,Likert_Map,1,FALSE))</f>
        <v>0</v>
      </c>
      <c r="K229" s="4">
        <f>IF(Reponses!K231="","",VLOOKUP(Reponses!K231,Likert_Map,1,FALSE))</f>
        <v>0</v>
      </c>
      <c r="L229" s="4">
        <f>IF(Reponses!L231="","",VLOOKUP(Reponses!L231,Likert_Map,1,FALSE))</f>
        <v>0</v>
      </c>
      <c r="M229" s="4">
        <f>IF(Reponses!M231="","",VLOOKUP(Reponses!M231,Likert_Map,1,FALSE))</f>
        <v>0</v>
      </c>
      <c r="N229" s="4">
        <f>IF(Reponses!N231="","",VLOOKUP(Reponses!N231,Likert_Map,1,FALSE))</f>
        <v>0</v>
      </c>
      <c r="O229" s="4">
        <f>IF(Reponses!O231="","",VLOOKUP(Reponses!O231,Likert_Map,1,FALSE))</f>
        <v>0</v>
      </c>
      <c r="P229" s="4">
        <f>IF(Reponses!P231="","",VLOOKUP(Reponses!P231,Likert_Map,1,FALSE))</f>
        <v>0</v>
      </c>
      <c r="Q229" s="4">
        <f>IF(Reponses!Q231="","",VLOOKUP(Reponses!Q231,Likert_Map,1,FALSE))</f>
        <v>0</v>
      </c>
      <c r="R229" s="4">
        <f>IF(Reponses!R231="","",VLOOKUP(Reponses!R231,Likert_Map,1,FALSE))</f>
        <v>0</v>
      </c>
    </row>
    <row r="230" spans="1:18">
      <c r="A230" s="4">
        <f>Reponses!A232</f>
        <v>0</v>
      </c>
      <c r="B230" s="4">
        <f>Reponses!B232</f>
        <v>0</v>
      </c>
      <c r="C230" s="4">
        <f>Reponses!C232</f>
        <v>0</v>
      </c>
      <c r="D230" s="4">
        <f>Reponses!D232</f>
        <v>0</v>
      </c>
      <c r="E230" s="4">
        <f>Reponses!E232</f>
        <v>0</v>
      </c>
      <c r="F230" s="4">
        <f>Reponses!F232</f>
        <v>0</v>
      </c>
      <c r="G230" s="4">
        <f>IF(Reponses!G232="","",VLOOKUP(Reponses!G232,Likert_Map,1,FALSE))</f>
        <v>0</v>
      </c>
      <c r="H230" s="4">
        <f>IF(Reponses!H232="","",VLOOKUP(Reponses!H232,Likert_Map,1,FALSE))</f>
        <v>0</v>
      </c>
      <c r="I230" s="4">
        <f>IF(Reponses!I232="","",VLOOKUP(Reponses!I232,Likert_Map,1,FALSE))</f>
        <v>0</v>
      </c>
      <c r="J230" s="4">
        <f>IF(Reponses!J232="","",VLOOKUP(Reponses!J232,Likert_Map,1,FALSE))</f>
        <v>0</v>
      </c>
      <c r="K230" s="4">
        <f>IF(Reponses!K232="","",VLOOKUP(Reponses!K232,Likert_Map,1,FALSE))</f>
        <v>0</v>
      </c>
      <c r="L230" s="4">
        <f>IF(Reponses!L232="","",VLOOKUP(Reponses!L232,Likert_Map,1,FALSE))</f>
        <v>0</v>
      </c>
      <c r="M230" s="4">
        <f>IF(Reponses!M232="","",VLOOKUP(Reponses!M232,Likert_Map,1,FALSE))</f>
        <v>0</v>
      </c>
      <c r="N230" s="4">
        <f>IF(Reponses!N232="","",VLOOKUP(Reponses!N232,Likert_Map,1,FALSE))</f>
        <v>0</v>
      </c>
      <c r="O230" s="4">
        <f>IF(Reponses!O232="","",VLOOKUP(Reponses!O232,Likert_Map,1,FALSE))</f>
        <v>0</v>
      </c>
      <c r="P230" s="4">
        <f>IF(Reponses!P232="","",VLOOKUP(Reponses!P232,Likert_Map,1,FALSE))</f>
        <v>0</v>
      </c>
      <c r="Q230" s="4">
        <f>IF(Reponses!Q232="","",VLOOKUP(Reponses!Q232,Likert_Map,1,FALSE))</f>
        <v>0</v>
      </c>
      <c r="R230" s="4">
        <f>IF(Reponses!R232="","",VLOOKUP(Reponses!R232,Likert_Map,1,FALSE))</f>
        <v>0</v>
      </c>
    </row>
    <row r="231" spans="1:18">
      <c r="A231" s="4">
        <f>Reponses!A233</f>
        <v>0</v>
      </c>
      <c r="B231" s="4">
        <f>Reponses!B233</f>
        <v>0</v>
      </c>
      <c r="C231" s="4">
        <f>Reponses!C233</f>
        <v>0</v>
      </c>
      <c r="D231" s="4">
        <f>Reponses!D233</f>
        <v>0</v>
      </c>
      <c r="E231" s="4">
        <f>Reponses!E233</f>
        <v>0</v>
      </c>
      <c r="F231" s="4">
        <f>Reponses!F233</f>
        <v>0</v>
      </c>
      <c r="G231" s="4">
        <f>IF(Reponses!G233="","",VLOOKUP(Reponses!G233,Likert_Map,1,FALSE))</f>
        <v>0</v>
      </c>
      <c r="H231" s="4">
        <f>IF(Reponses!H233="","",VLOOKUP(Reponses!H233,Likert_Map,1,FALSE))</f>
        <v>0</v>
      </c>
      <c r="I231" s="4">
        <f>IF(Reponses!I233="","",VLOOKUP(Reponses!I233,Likert_Map,1,FALSE))</f>
        <v>0</v>
      </c>
      <c r="J231" s="4">
        <f>IF(Reponses!J233="","",VLOOKUP(Reponses!J233,Likert_Map,1,FALSE))</f>
        <v>0</v>
      </c>
      <c r="K231" s="4">
        <f>IF(Reponses!K233="","",VLOOKUP(Reponses!K233,Likert_Map,1,FALSE))</f>
        <v>0</v>
      </c>
      <c r="L231" s="4">
        <f>IF(Reponses!L233="","",VLOOKUP(Reponses!L233,Likert_Map,1,FALSE))</f>
        <v>0</v>
      </c>
      <c r="M231" s="4">
        <f>IF(Reponses!M233="","",VLOOKUP(Reponses!M233,Likert_Map,1,FALSE))</f>
        <v>0</v>
      </c>
      <c r="N231" s="4">
        <f>IF(Reponses!N233="","",VLOOKUP(Reponses!N233,Likert_Map,1,FALSE))</f>
        <v>0</v>
      </c>
      <c r="O231" s="4">
        <f>IF(Reponses!O233="","",VLOOKUP(Reponses!O233,Likert_Map,1,FALSE))</f>
        <v>0</v>
      </c>
      <c r="P231" s="4">
        <f>IF(Reponses!P233="","",VLOOKUP(Reponses!P233,Likert_Map,1,FALSE))</f>
        <v>0</v>
      </c>
      <c r="Q231" s="4">
        <f>IF(Reponses!Q233="","",VLOOKUP(Reponses!Q233,Likert_Map,1,FALSE))</f>
        <v>0</v>
      </c>
      <c r="R231" s="4">
        <f>IF(Reponses!R233="","",VLOOKUP(Reponses!R233,Likert_Map,1,FALSE))</f>
        <v>0</v>
      </c>
    </row>
    <row r="232" spans="1:18">
      <c r="A232" s="4">
        <f>Reponses!A234</f>
        <v>0</v>
      </c>
      <c r="B232" s="4">
        <f>Reponses!B234</f>
        <v>0</v>
      </c>
      <c r="C232" s="4">
        <f>Reponses!C234</f>
        <v>0</v>
      </c>
      <c r="D232" s="4">
        <f>Reponses!D234</f>
        <v>0</v>
      </c>
      <c r="E232" s="4">
        <f>Reponses!E234</f>
        <v>0</v>
      </c>
      <c r="F232" s="4">
        <f>Reponses!F234</f>
        <v>0</v>
      </c>
      <c r="G232" s="4">
        <f>IF(Reponses!G234="","",VLOOKUP(Reponses!G234,Likert_Map,1,FALSE))</f>
        <v>0</v>
      </c>
      <c r="H232" s="4">
        <f>IF(Reponses!H234="","",VLOOKUP(Reponses!H234,Likert_Map,1,FALSE))</f>
        <v>0</v>
      </c>
      <c r="I232" s="4">
        <f>IF(Reponses!I234="","",VLOOKUP(Reponses!I234,Likert_Map,1,FALSE))</f>
        <v>0</v>
      </c>
      <c r="J232" s="4">
        <f>IF(Reponses!J234="","",VLOOKUP(Reponses!J234,Likert_Map,1,FALSE))</f>
        <v>0</v>
      </c>
      <c r="K232" s="4">
        <f>IF(Reponses!K234="","",VLOOKUP(Reponses!K234,Likert_Map,1,FALSE))</f>
        <v>0</v>
      </c>
      <c r="L232" s="4">
        <f>IF(Reponses!L234="","",VLOOKUP(Reponses!L234,Likert_Map,1,FALSE))</f>
        <v>0</v>
      </c>
      <c r="M232" s="4">
        <f>IF(Reponses!M234="","",VLOOKUP(Reponses!M234,Likert_Map,1,FALSE))</f>
        <v>0</v>
      </c>
      <c r="N232" s="4">
        <f>IF(Reponses!N234="","",VLOOKUP(Reponses!N234,Likert_Map,1,FALSE))</f>
        <v>0</v>
      </c>
      <c r="O232" s="4">
        <f>IF(Reponses!O234="","",VLOOKUP(Reponses!O234,Likert_Map,1,FALSE))</f>
        <v>0</v>
      </c>
      <c r="P232" s="4">
        <f>IF(Reponses!P234="","",VLOOKUP(Reponses!P234,Likert_Map,1,FALSE))</f>
        <v>0</v>
      </c>
      <c r="Q232" s="4">
        <f>IF(Reponses!Q234="","",VLOOKUP(Reponses!Q234,Likert_Map,1,FALSE))</f>
        <v>0</v>
      </c>
      <c r="R232" s="4">
        <f>IF(Reponses!R234="","",VLOOKUP(Reponses!R234,Likert_Map,1,FALSE))</f>
        <v>0</v>
      </c>
    </row>
    <row r="233" spans="1:18">
      <c r="A233" s="4">
        <f>Reponses!A235</f>
        <v>0</v>
      </c>
      <c r="B233" s="4">
        <f>Reponses!B235</f>
        <v>0</v>
      </c>
      <c r="C233" s="4">
        <f>Reponses!C235</f>
        <v>0</v>
      </c>
      <c r="D233" s="4">
        <f>Reponses!D235</f>
        <v>0</v>
      </c>
      <c r="E233" s="4">
        <f>Reponses!E235</f>
        <v>0</v>
      </c>
      <c r="F233" s="4">
        <f>Reponses!F235</f>
        <v>0</v>
      </c>
      <c r="G233" s="4">
        <f>IF(Reponses!G235="","",VLOOKUP(Reponses!G235,Likert_Map,1,FALSE))</f>
        <v>0</v>
      </c>
      <c r="H233" s="4">
        <f>IF(Reponses!H235="","",VLOOKUP(Reponses!H235,Likert_Map,1,FALSE))</f>
        <v>0</v>
      </c>
      <c r="I233" s="4">
        <f>IF(Reponses!I235="","",VLOOKUP(Reponses!I235,Likert_Map,1,FALSE))</f>
        <v>0</v>
      </c>
      <c r="J233" s="4">
        <f>IF(Reponses!J235="","",VLOOKUP(Reponses!J235,Likert_Map,1,FALSE))</f>
        <v>0</v>
      </c>
      <c r="K233" s="4">
        <f>IF(Reponses!K235="","",VLOOKUP(Reponses!K235,Likert_Map,1,FALSE))</f>
        <v>0</v>
      </c>
      <c r="L233" s="4">
        <f>IF(Reponses!L235="","",VLOOKUP(Reponses!L235,Likert_Map,1,FALSE))</f>
        <v>0</v>
      </c>
      <c r="M233" s="4">
        <f>IF(Reponses!M235="","",VLOOKUP(Reponses!M235,Likert_Map,1,FALSE))</f>
        <v>0</v>
      </c>
      <c r="N233" s="4">
        <f>IF(Reponses!N235="","",VLOOKUP(Reponses!N235,Likert_Map,1,FALSE))</f>
        <v>0</v>
      </c>
      <c r="O233" s="4">
        <f>IF(Reponses!O235="","",VLOOKUP(Reponses!O235,Likert_Map,1,FALSE))</f>
        <v>0</v>
      </c>
      <c r="P233" s="4">
        <f>IF(Reponses!P235="","",VLOOKUP(Reponses!P235,Likert_Map,1,FALSE))</f>
        <v>0</v>
      </c>
      <c r="Q233" s="4">
        <f>IF(Reponses!Q235="","",VLOOKUP(Reponses!Q235,Likert_Map,1,FALSE))</f>
        <v>0</v>
      </c>
      <c r="R233" s="4">
        <f>IF(Reponses!R235="","",VLOOKUP(Reponses!R235,Likert_Map,1,FALSE))</f>
        <v>0</v>
      </c>
    </row>
    <row r="234" spans="1:18">
      <c r="A234" s="4">
        <f>Reponses!A236</f>
        <v>0</v>
      </c>
      <c r="B234" s="4">
        <f>Reponses!B236</f>
        <v>0</v>
      </c>
      <c r="C234" s="4">
        <f>Reponses!C236</f>
        <v>0</v>
      </c>
      <c r="D234" s="4">
        <f>Reponses!D236</f>
        <v>0</v>
      </c>
      <c r="E234" s="4">
        <f>Reponses!E236</f>
        <v>0</v>
      </c>
      <c r="F234" s="4">
        <f>Reponses!F236</f>
        <v>0</v>
      </c>
      <c r="G234" s="4">
        <f>IF(Reponses!G236="","",VLOOKUP(Reponses!G236,Likert_Map,1,FALSE))</f>
        <v>0</v>
      </c>
      <c r="H234" s="4">
        <f>IF(Reponses!H236="","",VLOOKUP(Reponses!H236,Likert_Map,1,FALSE))</f>
        <v>0</v>
      </c>
      <c r="I234" s="4">
        <f>IF(Reponses!I236="","",VLOOKUP(Reponses!I236,Likert_Map,1,FALSE))</f>
        <v>0</v>
      </c>
      <c r="J234" s="4">
        <f>IF(Reponses!J236="","",VLOOKUP(Reponses!J236,Likert_Map,1,FALSE))</f>
        <v>0</v>
      </c>
      <c r="K234" s="4">
        <f>IF(Reponses!K236="","",VLOOKUP(Reponses!K236,Likert_Map,1,FALSE))</f>
        <v>0</v>
      </c>
      <c r="L234" s="4">
        <f>IF(Reponses!L236="","",VLOOKUP(Reponses!L236,Likert_Map,1,FALSE))</f>
        <v>0</v>
      </c>
      <c r="M234" s="4">
        <f>IF(Reponses!M236="","",VLOOKUP(Reponses!M236,Likert_Map,1,FALSE))</f>
        <v>0</v>
      </c>
      <c r="N234" s="4">
        <f>IF(Reponses!N236="","",VLOOKUP(Reponses!N236,Likert_Map,1,FALSE))</f>
        <v>0</v>
      </c>
      <c r="O234" s="4">
        <f>IF(Reponses!O236="","",VLOOKUP(Reponses!O236,Likert_Map,1,FALSE))</f>
        <v>0</v>
      </c>
      <c r="P234" s="4">
        <f>IF(Reponses!P236="","",VLOOKUP(Reponses!P236,Likert_Map,1,FALSE))</f>
        <v>0</v>
      </c>
      <c r="Q234" s="4">
        <f>IF(Reponses!Q236="","",VLOOKUP(Reponses!Q236,Likert_Map,1,FALSE))</f>
        <v>0</v>
      </c>
      <c r="R234" s="4">
        <f>IF(Reponses!R236="","",VLOOKUP(Reponses!R236,Likert_Map,1,FALSE))</f>
        <v>0</v>
      </c>
    </row>
    <row r="235" spans="1:18">
      <c r="A235" s="4">
        <f>Reponses!A237</f>
        <v>0</v>
      </c>
      <c r="B235" s="4">
        <f>Reponses!B237</f>
        <v>0</v>
      </c>
      <c r="C235" s="4">
        <f>Reponses!C237</f>
        <v>0</v>
      </c>
      <c r="D235" s="4">
        <f>Reponses!D237</f>
        <v>0</v>
      </c>
      <c r="E235" s="4">
        <f>Reponses!E237</f>
        <v>0</v>
      </c>
      <c r="F235" s="4">
        <f>Reponses!F237</f>
        <v>0</v>
      </c>
      <c r="G235" s="4">
        <f>IF(Reponses!G237="","",VLOOKUP(Reponses!G237,Likert_Map,1,FALSE))</f>
        <v>0</v>
      </c>
      <c r="H235" s="4">
        <f>IF(Reponses!H237="","",VLOOKUP(Reponses!H237,Likert_Map,1,FALSE))</f>
        <v>0</v>
      </c>
      <c r="I235" s="4">
        <f>IF(Reponses!I237="","",VLOOKUP(Reponses!I237,Likert_Map,1,FALSE))</f>
        <v>0</v>
      </c>
      <c r="J235" s="4">
        <f>IF(Reponses!J237="","",VLOOKUP(Reponses!J237,Likert_Map,1,FALSE))</f>
        <v>0</v>
      </c>
      <c r="K235" s="4">
        <f>IF(Reponses!K237="","",VLOOKUP(Reponses!K237,Likert_Map,1,FALSE))</f>
        <v>0</v>
      </c>
      <c r="L235" s="4">
        <f>IF(Reponses!L237="","",VLOOKUP(Reponses!L237,Likert_Map,1,FALSE))</f>
        <v>0</v>
      </c>
      <c r="M235" s="4">
        <f>IF(Reponses!M237="","",VLOOKUP(Reponses!M237,Likert_Map,1,FALSE))</f>
        <v>0</v>
      </c>
      <c r="N235" s="4">
        <f>IF(Reponses!N237="","",VLOOKUP(Reponses!N237,Likert_Map,1,FALSE))</f>
        <v>0</v>
      </c>
      <c r="O235" s="4">
        <f>IF(Reponses!O237="","",VLOOKUP(Reponses!O237,Likert_Map,1,FALSE))</f>
        <v>0</v>
      </c>
      <c r="P235" s="4">
        <f>IF(Reponses!P237="","",VLOOKUP(Reponses!P237,Likert_Map,1,FALSE))</f>
        <v>0</v>
      </c>
      <c r="Q235" s="4">
        <f>IF(Reponses!Q237="","",VLOOKUP(Reponses!Q237,Likert_Map,1,FALSE))</f>
        <v>0</v>
      </c>
      <c r="R235" s="4">
        <f>IF(Reponses!R237="","",VLOOKUP(Reponses!R237,Likert_Map,1,FALSE))</f>
        <v>0</v>
      </c>
    </row>
    <row r="236" spans="1:18">
      <c r="A236" s="4">
        <f>Reponses!A238</f>
        <v>0</v>
      </c>
      <c r="B236" s="4">
        <f>Reponses!B238</f>
        <v>0</v>
      </c>
      <c r="C236" s="4">
        <f>Reponses!C238</f>
        <v>0</v>
      </c>
      <c r="D236" s="4">
        <f>Reponses!D238</f>
        <v>0</v>
      </c>
      <c r="E236" s="4">
        <f>Reponses!E238</f>
        <v>0</v>
      </c>
      <c r="F236" s="4">
        <f>Reponses!F238</f>
        <v>0</v>
      </c>
      <c r="G236" s="4">
        <f>IF(Reponses!G238="","",VLOOKUP(Reponses!G238,Likert_Map,1,FALSE))</f>
        <v>0</v>
      </c>
      <c r="H236" s="4">
        <f>IF(Reponses!H238="","",VLOOKUP(Reponses!H238,Likert_Map,1,FALSE))</f>
        <v>0</v>
      </c>
      <c r="I236" s="4">
        <f>IF(Reponses!I238="","",VLOOKUP(Reponses!I238,Likert_Map,1,FALSE))</f>
        <v>0</v>
      </c>
      <c r="J236" s="4">
        <f>IF(Reponses!J238="","",VLOOKUP(Reponses!J238,Likert_Map,1,FALSE))</f>
        <v>0</v>
      </c>
      <c r="K236" s="4">
        <f>IF(Reponses!K238="","",VLOOKUP(Reponses!K238,Likert_Map,1,FALSE))</f>
        <v>0</v>
      </c>
      <c r="L236" s="4">
        <f>IF(Reponses!L238="","",VLOOKUP(Reponses!L238,Likert_Map,1,FALSE))</f>
        <v>0</v>
      </c>
      <c r="M236" s="4">
        <f>IF(Reponses!M238="","",VLOOKUP(Reponses!M238,Likert_Map,1,FALSE))</f>
        <v>0</v>
      </c>
      <c r="N236" s="4">
        <f>IF(Reponses!N238="","",VLOOKUP(Reponses!N238,Likert_Map,1,FALSE))</f>
        <v>0</v>
      </c>
      <c r="O236" s="4">
        <f>IF(Reponses!O238="","",VLOOKUP(Reponses!O238,Likert_Map,1,FALSE))</f>
        <v>0</v>
      </c>
      <c r="P236" s="4">
        <f>IF(Reponses!P238="","",VLOOKUP(Reponses!P238,Likert_Map,1,FALSE))</f>
        <v>0</v>
      </c>
      <c r="Q236" s="4">
        <f>IF(Reponses!Q238="","",VLOOKUP(Reponses!Q238,Likert_Map,1,FALSE))</f>
        <v>0</v>
      </c>
      <c r="R236" s="4">
        <f>IF(Reponses!R238="","",VLOOKUP(Reponses!R238,Likert_Map,1,FALSE))</f>
        <v>0</v>
      </c>
    </row>
    <row r="237" spans="1:18">
      <c r="A237" s="4">
        <f>Reponses!A239</f>
        <v>0</v>
      </c>
      <c r="B237" s="4">
        <f>Reponses!B239</f>
        <v>0</v>
      </c>
      <c r="C237" s="4">
        <f>Reponses!C239</f>
        <v>0</v>
      </c>
      <c r="D237" s="4">
        <f>Reponses!D239</f>
        <v>0</v>
      </c>
      <c r="E237" s="4">
        <f>Reponses!E239</f>
        <v>0</v>
      </c>
      <c r="F237" s="4">
        <f>Reponses!F239</f>
        <v>0</v>
      </c>
      <c r="G237" s="4">
        <f>IF(Reponses!G239="","",VLOOKUP(Reponses!G239,Likert_Map,1,FALSE))</f>
        <v>0</v>
      </c>
      <c r="H237" s="4">
        <f>IF(Reponses!H239="","",VLOOKUP(Reponses!H239,Likert_Map,1,FALSE))</f>
        <v>0</v>
      </c>
      <c r="I237" s="4">
        <f>IF(Reponses!I239="","",VLOOKUP(Reponses!I239,Likert_Map,1,FALSE))</f>
        <v>0</v>
      </c>
      <c r="J237" s="4">
        <f>IF(Reponses!J239="","",VLOOKUP(Reponses!J239,Likert_Map,1,FALSE))</f>
        <v>0</v>
      </c>
      <c r="K237" s="4">
        <f>IF(Reponses!K239="","",VLOOKUP(Reponses!K239,Likert_Map,1,FALSE))</f>
        <v>0</v>
      </c>
      <c r="L237" s="4">
        <f>IF(Reponses!L239="","",VLOOKUP(Reponses!L239,Likert_Map,1,FALSE))</f>
        <v>0</v>
      </c>
      <c r="M237" s="4">
        <f>IF(Reponses!M239="","",VLOOKUP(Reponses!M239,Likert_Map,1,FALSE))</f>
        <v>0</v>
      </c>
      <c r="N237" s="4">
        <f>IF(Reponses!N239="","",VLOOKUP(Reponses!N239,Likert_Map,1,FALSE))</f>
        <v>0</v>
      </c>
      <c r="O237" s="4">
        <f>IF(Reponses!O239="","",VLOOKUP(Reponses!O239,Likert_Map,1,FALSE))</f>
        <v>0</v>
      </c>
      <c r="P237" s="4">
        <f>IF(Reponses!P239="","",VLOOKUP(Reponses!P239,Likert_Map,1,FALSE))</f>
        <v>0</v>
      </c>
      <c r="Q237" s="4">
        <f>IF(Reponses!Q239="","",VLOOKUP(Reponses!Q239,Likert_Map,1,FALSE))</f>
        <v>0</v>
      </c>
      <c r="R237" s="4">
        <f>IF(Reponses!R239="","",VLOOKUP(Reponses!R239,Likert_Map,1,FALSE))</f>
        <v>0</v>
      </c>
    </row>
    <row r="238" spans="1:18">
      <c r="A238" s="4">
        <f>Reponses!A240</f>
        <v>0</v>
      </c>
      <c r="B238" s="4">
        <f>Reponses!B240</f>
        <v>0</v>
      </c>
      <c r="C238" s="4">
        <f>Reponses!C240</f>
        <v>0</v>
      </c>
      <c r="D238" s="4">
        <f>Reponses!D240</f>
        <v>0</v>
      </c>
      <c r="E238" s="4">
        <f>Reponses!E240</f>
        <v>0</v>
      </c>
      <c r="F238" s="4">
        <f>Reponses!F240</f>
        <v>0</v>
      </c>
      <c r="G238" s="4">
        <f>IF(Reponses!G240="","",VLOOKUP(Reponses!G240,Likert_Map,1,FALSE))</f>
        <v>0</v>
      </c>
      <c r="H238" s="4">
        <f>IF(Reponses!H240="","",VLOOKUP(Reponses!H240,Likert_Map,1,FALSE))</f>
        <v>0</v>
      </c>
      <c r="I238" s="4">
        <f>IF(Reponses!I240="","",VLOOKUP(Reponses!I240,Likert_Map,1,FALSE))</f>
        <v>0</v>
      </c>
      <c r="J238" s="4">
        <f>IF(Reponses!J240="","",VLOOKUP(Reponses!J240,Likert_Map,1,FALSE))</f>
        <v>0</v>
      </c>
      <c r="K238" s="4">
        <f>IF(Reponses!K240="","",VLOOKUP(Reponses!K240,Likert_Map,1,FALSE))</f>
        <v>0</v>
      </c>
      <c r="L238" s="4">
        <f>IF(Reponses!L240="","",VLOOKUP(Reponses!L240,Likert_Map,1,FALSE))</f>
        <v>0</v>
      </c>
      <c r="M238" s="4">
        <f>IF(Reponses!M240="","",VLOOKUP(Reponses!M240,Likert_Map,1,FALSE))</f>
        <v>0</v>
      </c>
      <c r="N238" s="4">
        <f>IF(Reponses!N240="","",VLOOKUP(Reponses!N240,Likert_Map,1,FALSE))</f>
        <v>0</v>
      </c>
      <c r="O238" s="4">
        <f>IF(Reponses!O240="","",VLOOKUP(Reponses!O240,Likert_Map,1,FALSE))</f>
        <v>0</v>
      </c>
      <c r="P238" s="4">
        <f>IF(Reponses!P240="","",VLOOKUP(Reponses!P240,Likert_Map,1,FALSE))</f>
        <v>0</v>
      </c>
      <c r="Q238" s="4">
        <f>IF(Reponses!Q240="","",VLOOKUP(Reponses!Q240,Likert_Map,1,FALSE))</f>
        <v>0</v>
      </c>
      <c r="R238" s="4">
        <f>IF(Reponses!R240="","",VLOOKUP(Reponses!R240,Likert_Map,1,FALSE))</f>
        <v>0</v>
      </c>
    </row>
    <row r="239" spans="1:18">
      <c r="A239" s="4">
        <f>Reponses!A241</f>
        <v>0</v>
      </c>
      <c r="B239" s="4">
        <f>Reponses!B241</f>
        <v>0</v>
      </c>
      <c r="C239" s="4">
        <f>Reponses!C241</f>
        <v>0</v>
      </c>
      <c r="D239" s="4">
        <f>Reponses!D241</f>
        <v>0</v>
      </c>
      <c r="E239" s="4">
        <f>Reponses!E241</f>
        <v>0</v>
      </c>
      <c r="F239" s="4">
        <f>Reponses!F241</f>
        <v>0</v>
      </c>
      <c r="G239" s="4">
        <f>IF(Reponses!G241="","",VLOOKUP(Reponses!G241,Likert_Map,1,FALSE))</f>
        <v>0</v>
      </c>
      <c r="H239" s="4">
        <f>IF(Reponses!H241="","",VLOOKUP(Reponses!H241,Likert_Map,1,FALSE))</f>
        <v>0</v>
      </c>
      <c r="I239" s="4">
        <f>IF(Reponses!I241="","",VLOOKUP(Reponses!I241,Likert_Map,1,FALSE))</f>
        <v>0</v>
      </c>
      <c r="J239" s="4">
        <f>IF(Reponses!J241="","",VLOOKUP(Reponses!J241,Likert_Map,1,FALSE))</f>
        <v>0</v>
      </c>
      <c r="K239" s="4">
        <f>IF(Reponses!K241="","",VLOOKUP(Reponses!K241,Likert_Map,1,FALSE))</f>
        <v>0</v>
      </c>
      <c r="L239" s="4">
        <f>IF(Reponses!L241="","",VLOOKUP(Reponses!L241,Likert_Map,1,FALSE))</f>
        <v>0</v>
      </c>
      <c r="M239" s="4">
        <f>IF(Reponses!M241="","",VLOOKUP(Reponses!M241,Likert_Map,1,FALSE))</f>
        <v>0</v>
      </c>
      <c r="N239" s="4">
        <f>IF(Reponses!N241="","",VLOOKUP(Reponses!N241,Likert_Map,1,FALSE))</f>
        <v>0</v>
      </c>
      <c r="O239" s="4">
        <f>IF(Reponses!O241="","",VLOOKUP(Reponses!O241,Likert_Map,1,FALSE))</f>
        <v>0</v>
      </c>
      <c r="P239" s="4">
        <f>IF(Reponses!P241="","",VLOOKUP(Reponses!P241,Likert_Map,1,FALSE))</f>
        <v>0</v>
      </c>
      <c r="Q239" s="4">
        <f>IF(Reponses!Q241="","",VLOOKUP(Reponses!Q241,Likert_Map,1,FALSE))</f>
        <v>0</v>
      </c>
      <c r="R239" s="4">
        <f>IF(Reponses!R241="","",VLOOKUP(Reponses!R241,Likert_Map,1,FALSE))</f>
        <v>0</v>
      </c>
    </row>
    <row r="240" spans="1:18">
      <c r="A240" s="4">
        <f>Reponses!A242</f>
        <v>0</v>
      </c>
      <c r="B240" s="4">
        <f>Reponses!B242</f>
        <v>0</v>
      </c>
      <c r="C240" s="4">
        <f>Reponses!C242</f>
        <v>0</v>
      </c>
      <c r="D240" s="4">
        <f>Reponses!D242</f>
        <v>0</v>
      </c>
      <c r="E240" s="4">
        <f>Reponses!E242</f>
        <v>0</v>
      </c>
      <c r="F240" s="4">
        <f>Reponses!F242</f>
        <v>0</v>
      </c>
      <c r="G240" s="4">
        <f>IF(Reponses!G242="","",VLOOKUP(Reponses!G242,Likert_Map,1,FALSE))</f>
        <v>0</v>
      </c>
      <c r="H240" s="4">
        <f>IF(Reponses!H242="","",VLOOKUP(Reponses!H242,Likert_Map,1,FALSE))</f>
        <v>0</v>
      </c>
      <c r="I240" s="4">
        <f>IF(Reponses!I242="","",VLOOKUP(Reponses!I242,Likert_Map,1,FALSE))</f>
        <v>0</v>
      </c>
      <c r="J240" s="4">
        <f>IF(Reponses!J242="","",VLOOKUP(Reponses!J242,Likert_Map,1,FALSE))</f>
        <v>0</v>
      </c>
      <c r="K240" s="4">
        <f>IF(Reponses!K242="","",VLOOKUP(Reponses!K242,Likert_Map,1,FALSE))</f>
        <v>0</v>
      </c>
      <c r="L240" s="4">
        <f>IF(Reponses!L242="","",VLOOKUP(Reponses!L242,Likert_Map,1,FALSE))</f>
        <v>0</v>
      </c>
      <c r="M240" s="4">
        <f>IF(Reponses!M242="","",VLOOKUP(Reponses!M242,Likert_Map,1,FALSE))</f>
        <v>0</v>
      </c>
      <c r="N240" s="4">
        <f>IF(Reponses!N242="","",VLOOKUP(Reponses!N242,Likert_Map,1,FALSE))</f>
        <v>0</v>
      </c>
      <c r="O240" s="4">
        <f>IF(Reponses!O242="","",VLOOKUP(Reponses!O242,Likert_Map,1,FALSE))</f>
        <v>0</v>
      </c>
      <c r="P240" s="4">
        <f>IF(Reponses!P242="","",VLOOKUP(Reponses!P242,Likert_Map,1,FALSE))</f>
        <v>0</v>
      </c>
      <c r="Q240" s="4">
        <f>IF(Reponses!Q242="","",VLOOKUP(Reponses!Q242,Likert_Map,1,FALSE))</f>
        <v>0</v>
      </c>
      <c r="R240" s="4">
        <f>IF(Reponses!R242="","",VLOOKUP(Reponses!R242,Likert_Map,1,FALSE))</f>
        <v>0</v>
      </c>
    </row>
    <row r="241" spans="1:18">
      <c r="A241" s="4">
        <f>Reponses!A243</f>
        <v>0</v>
      </c>
      <c r="B241" s="4">
        <f>Reponses!B243</f>
        <v>0</v>
      </c>
      <c r="C241" s="4">
        <f>Reponses!C243</f>
        <v>0</v>
      </c>
      <c r="D241" s="4">
        <f>Reponses!D243</f>
        <v>0</v>
      </c>
      <c r="E241" s="4">
        <f>Reponses!E243</f>
        <v>0</v>
      </c>
      <c r="F241" s="4">
        <f>Reponses!F243</f>
        <v>0</v>
      </c>
      <c r="G241" s="4">
        <f>IF(Reponses!G243="","",VLOOKUP(Reponses!G243,Likert_Map,1,FALSE))</f>
        <v>0</v>
      </c>
      <c r="H241" s="4">
        <f>IF(Reponses!H243="","",VLOOKUP(Reponses!H243,Likert_Map,1,FALSE))</f>
        <v>0</v>
      </c>
      <c r="I241" s="4">
        <f>IF(Reponses!I243="","",VLOOKUP(Reponses!I243,Likert_Map,1,FALSE))</f>
        <v>0</v>
      </c>
      <c r="J241" s="4">
        <f>IF(Reponses!J243="","",VLOOKUP(Reponses!J243,Likert_Map,1,FALSE))</f>
        <v>0</v>
      </c>
      <c r="K241" s="4">
        <f>IF(Reponses!K243="","",VLOOKUP(Reponses!K243,Likert_Map,1,FALSE))</f>
        <v>0</v>
      </c>
      <c r="L241" s="4">
        <f>IF(Reponses!L243="","",VLOOKUP(Reponses!L243,Likert_Map,1,FALSE))</f>
        <v>0</v>
      </c>
      <c r="M241" s="4">
        <f>IF(Reponses!M243="","",VLOOKUP(Reponses!M243,Likert_Map,1,FALSE))</f>
        <v>0</v>
      </c>
      <c r="N241" s="4">
        <f>IF(Reponses!N243="","",VLOOKUP(Reponses!N243,Likert_Map,1,FALSE))</f>
        <v>0</v>
      </c>
      <c r="O241" s="4">
        <f>IF(Reponses!O243="","",VLOOKUP(Reponses!O243,Likert_Map,1,FALSE))</f>
        <v>0</v>
      </c>
      <c r="P241" s="4">
        <f>IF(Reponses!P243="","",VLOOKUP(Reponses!P243,Likert_Map,1,FALSE))</f>
        <v>0</v>
      </c>
      <c r="Q241" s="4">
        <f>IF(Reponses!Q243="","",VLOOKUP(Reponses!Q243,Likert_Map,1,FALSE))</f>
        <v>0</v>
      </c>
      <c r="R241" s="4">
        <f>IF(Reponses!R243="","",VLOOKUP(Reponses!R243,Likert_Map,1,FALSE))</f>
        <v>0</v>
      </c>
    </row>
    <row r="242" spans="1:18">
      <c r="A242" s="4">
        <f>Reponses!A244</f>
        <v>0</v>
      </c>
      <c r="B242" s="4">
        <f>Reponses!B244</f>
        <v>0</v>
      </c>
      <c r="C242" s="4">
        <f>Reponses!C244</f>
        <v>0</v>
      </c>
      <c r="D242" s="4">
        <f>Reponses!D244</f>
        <v>0</v>
      </c>
      <c r="E242" s="4">
        <f>Reponses!E244</f>
        <v>0</v>
      </c>
      <c r="F242" s="4">
        <f>Reponses!F244</f>
        <v>0</v>
      </c>
      <c r="G242" s="4">
        <f>IF(Reponses!G244="","",VLOOKUP(Reponses!G244,Likert_Map,1,FALSE))</f>
        <v>0</v>
      </c>
      <c r="H242" s="4">
        <f>IF(Reponses!H244="","",VLOOKUP(Reponses!H244,Likert_Map,1,FALSE))</f>
        <v>0</v>
      </c>
      <c r="I242" s="4">
        <f>IF(Reponses!I244="","",VLOOKUP(Reponses!I244,Likert_Map,1,FALSE))</f>
        <v>0</v>
      </c>
      <c r="J242" s="4">
        <f>IF(Reponses!J244="","",VLOOKUP(Reponses!J244,Likert_Map,1,FALSE))</f>
        <v>0</v>
      </c>
      <c r="K242" s="4">
        <f>IF(Reponses!K244="","",VLOOKUP(Reponses!K244,Likert_Map,1,FALSE))</f>
        <v>0</v>
      </c>
      <c r="L242" s="4">
        <f>IF(Reponses!L244="","",VLOOKUP(Reponses!L244,Likert_Map,1,FALSE))</f>
        <v>0</v>
      </c>
      <c r="M242" s="4">
        <f>IF(Reponses!M244="","",VLOOKUP(Reponses!M244,Likert_Map,1,FALSE))</f>
        <v>0</v>
      </c>
      <c r="N242" s="4">
        <f>IF(Reponses!N244="","",VLOOKUP(Reponses!N244,Likert_Map,1,FALSE))</f>
        <v>0</v>
      </c>
      <c r="O242" s="4">
        <f>IF(Reponses!O244="","",VLOOKUP(Reponses!O244,Likert_Map,1,FALSE))</f>
        <v>0</v>
      </c>
      <c r="P242" s="4">
        <f>IF(Reponses!P244="","",VLOOKUP(Reponses!P244,Likert_Map,1,FALSE))</f>
        <v>0</v>
      </c>
      <c r="Q242" s="4">
        <f>IF(Reponses!Q244="","",VLOOKUP(Reponses!Q244,Likert_Map,1,FALSE))</f>
        <v>0</v>
      </c>
      <c r="R242" s="4">
        <f>IF(Reponses!R244="","",VLOOKUP(Reponses!R244,Likert_Map,1,FALSE))</f>
        <v>0</v>
      </c>
    </row>
    <row r="243" spans="1:18">
      <c r="A243" s="4">
        <f>Reponses!A245</f>
        <v>0</v>
      </c>
      <c r="B243" s="4">
        <f>Reponses!B245</f>
        <v>0</v>
      </c>
      <c r="C243" s="4">
        <f>Reponses!C245</f>
        <v>0</v>
      </c>
      <c r="D243" s="4">
        <f>Reponses!D245</f>
        <v>0</v>
      </c>
      <c r="E243" s="4">
        <f>Reponses!E245</f>
        <v>0</v>
      </c>
      <c r="F243" s="4">
        <f>Reponses!F245</f>
        <v>0</v>
      </c>
      <c r="G243" s="4">
        <f>IF(Reponses!G245="","",VLOOKUP(Reponses!G245,Likert_Map,1,FALSE))</f>
        <v>0</v>
      </c>
      <c r="H243" s="4">
        <f>IF(Reponses!H245="","",VLOOKUP(Reponses!H245,Likert_Map,1,FALSE))</f>
        <v>0</v>
      </c>
      <c r="I243" s="4">
        <f>IF(Reponses!I245="","",VLOOKUP(Reponses!I245,Likert_Map,1,FALSE))</f>
        <v>0</v>
      </c>
      <c r="J243" s="4">
        <f>IF(Reponses!J245="","",VLOOKUP(Reponses!J245,Likert_Map,1,FALSE))</f>
        <v>0</v>
      </c>
      <c r="K243" s="4">
        <f>IF(Reponses!K245="","",VLOOKUP(Reponses!K245,Likert_Map,1,FALSE))</f>
        <v>0</v>
      </c>
      <c r="L243" s="4">
        <f>IF(Reponses!L245="","",VLOOKUP(Reponses!L245,Likert_Map,1,FALSE))</f>
        <v>0</v>
      </c>
      <c r="M243" s="4">
        <f>IF(Reponses!M245="","",VLOOKUP(Reponses!M245,Likert_Map,1,FALSE))</f>
        <v>0</v>
      </c>
      <c r="N243" s="4">
        <f>IF(Reponses!N245="","",VLOOKUP(Reponses!N245,Likert_Map,1,FALSE))</f>
        <v>0</v>
      </c>
      <c r="O243" s="4">
        <f>IF(Reponses!O245="","",VLOOKUP(Reponses!O245,Likert_Map,1,FALSE))</f>
        <v>0</v>
      </c>
      <c r="P243" s="4">
        <f>IF(Reponses!P245="","",VLOOKUP(Reponses!P245,Likert_Map,1,FALSE))</f>
        <v>0</v>
      </c>
      <c r="Q243" s="4">
        <f>IF(Reponses!Q245="","",VLOOKUP(Reponses!Q245,Likert_Map,1,FALSE))</f>
        <v>0</v>
      </c>
      <c r="R243" s="4">
        <f>IF(Reponses!R245="","",VLOOKUP(Reponses!R245,Likert_Map,1,FALSE))</f>
        <v>0</v>
      </c>
    </row>
    <row r="244" spans="1:18">
      <c r="A244" s="4">
        <f>Reponses!A246</f>
        <v>0</v>
      </c>
      <c r="B244" s="4">
        <f>Reponses!B246</f>
        <v>0</v>
      </c>
      <c r="C244" s="4">
        <f>Reponses!C246</f>
        <v>0</v>
      </c>
      <c r="D244" s="4">
        <f>Reponses!D246</f>
        <v>0</v>
      </c>
      <c r="E244" s="4">
        <f>Reponses!E246</f>
        <v>0</v>
      </c>
      <c r="F244" s="4">
        <f>Reponses!F246</f>
        <v>0</v>
      </c>
      <c r="G244" s="4">
        <f>IF(Reponses!G246="","",VLOOKUP(Reponses!G246,Likert_Map,1,FALSE))</f>
        <v>0</v>
      </c>
      <c r="H244" s="4">
        <f>IF(Reponses!H246="","",VLOOKUP(Reponses!H246,Likert_Map,1,FALSE))</f>
        <v>0</v>
      </c>
      <c r="I244" s="4">
        <f>IF(Reponses!I246="","",VLOOKUP(Reponses!I246,Likert_Map,1,FALSE))</f>
        <v>0</v>
      </c>
      <c r="J244" s="4">
        <f>IF(Reponses!J246="","",VLOOKUP(Reponses!J246,Likert_Map,1,FALSE))</f>
        <v>0</v>
      </c>
      <c r="K244" s="4">
        <f>IF(Reponses!K246="","",VLOOKUP(Reponses!K246,Likert_Map,1,FALSE))</f>
        <v>0</v>
      </c>
      <c r="L244" s="4">
        <f>IF(Reponses!L246="","",VLOOKUP(Reponses!L246,Likert_Map,1,FALSE))</f>
        <v>0</v>
      </c>
      <c r="M244" s="4">
        <f>IF(Reponses!M246="","",VLOOKUP(Reponses!M246,Likert_Map,1,FALSE))</f>
        <v>0</v>
      </c>
      <c r="N244" s="4">
        <f>IF(Reponses!N246="","",VLOOKUP(Reponses!N246,Likert_Map,1,FALSE))</f>
        <v>0</v>
      </c>
      <c r="O244" s="4">
        <f>IF(Reponses!O246="","",VLOOKUP(Reponses!O246,Likert_Map,1,FALSE))</f>
        <v>0</v>
      </c>
      <c r="P244" s="4">
        <f>IF(Reponses!P246="","",VLOOKUP(Reponses!P246,Likert_Map,1,FALSE))</f>
        <v>0</v>
      </c>
      <c r="Q244" s="4">
        <f>IF(Reponses!Q246="","",VLOOKUP(Reponses!Q246,Likert_Map,1,FALSE))</f>
        <v>0</v>
      </c>
      <c r="R244" s="4">
        <f>IF(Reponses!R246="","",VLOOKUP(Reponses!R246,Likert_Map,1,FALSE))</f>
        <v>0</v>
      </c>
    </row>
    <row r="245" spans="1:18">
      <c r="A245" s="4">
        <f>Reponses!A247</f>
        <v>0</v>
      </c>
      <c r="B245" s="4">
        <f>Reponses!B247</f>
        <v>0</v>
      </c>
      <c r="C245" s="4">
        <f>Reponses!C247</f>
        <v>0</v>
      </c>
      <c r="D245" s="4">
        <f>Reponses!D247</f>
        <v>0</v>
      </c>
      <c r="E245" s="4">
        <f>Reponses!E247</f>
        <v>0</v>
      </c>
      <c r="F245" s="4">
        <f>Reponses!F247</f>
        <v>0</v>
      </c>
      <c r="G245" s="4">
        <f>IF(Reponses!G247="","",VLOOKUP(Reponses!G247,Likert_Map,1,FALSE))</f>
        <v>0</v>
      </c>
      <c r="H245" s="4">
        <f>IF(Reponses!H247="","",VLOOKUP(Reponses!H247,Likert_Map,1,FALSE))</f>
        <v>0</v>
      </c>
      <c r="I245" s="4">
        <f>IF(Reponses!I247="","",VLOOKUP(Reponses!I247,Likert_Map,1,FALSE))</f>
        <v>0</v>
      </c>
      <c r="J245" s="4">
        <f>IF(Reponses!J247="","",VLOOKUP(Reponses!J247,Likert_Map,1,FALSE))</f>
        <v>0</v>
      </c>
      <c r="K245" s="4">
        <f>IF(Reponses!K247="","",VLOOKUP(Reponses!K247,Likert_Map,1,FALSE))</f>
        <v>0</v>
      </c>
      <c r="L245" s="4">
        <f>IF(Reponses!L247="","",VLOOKUP(Reponses!L247,Likert_Map,1,FALSE))</f>
        <v>0</v>
      </c>
      <c r="M245" s="4">
        <f>IF(Reponses!M247="","",VLOOKUP(Reponses!M247,Likert_Map,1,FALSE))</f>
        <v>0</v>
      </c>
      <c r="N245" s="4">
        <f>IF(Reponses!N247="","",VLOOKUP(Reponses!N247,Likert_Map,1,FALSE))</f>
        <v>0</v>
      </c>
      <c r="O245" s="4">
        <f>IF(Reponses!O247="","",VLOOKUP(Reponses!O247,Likert_Map,1,FALSE))</f>
        <v>0</v>
      </c>
      <c r="P245" s="4">
        <f>IF(Reponses!P247="","",VLOOKUP(Reponses!P247,Likert_Map,1,FALSE))</f>
        <v>0</v>
      </c>
      <c r="Q245" s="4">
        <f>IF(Reponses!Q247="","",VLOOKUP(Reponses!Q247,Likert_Map,1,FALSE))</f>
        <v>0</v>
      </c>
      <c r="R245" s="4">
        <f>IF(Reponses!R247="","",VLOOKUP(Reponses!R247,Likert_Map,1,FALSE))</f>
        <v>0</v>
      </c>
    </row>
    <row r="246" spans="1:18">
      <c r="A246" s="4">
        <f>Reponses!A248</f>
        <v>0</v>
      </c>
      <c r="B246" s="4">
        <f>Reponses!B248</f>
        <v>0</v>
      </c>
      <c r="C246" s="4">
        <f>Reponses!C248</f>
        <v>0</v>
      </c>
      <c r="D246" s="4">
        <f>Reponses!D248</f>
        <v>0</v>
      </c>
      <c r="E246" s="4">
        <f>Reponses!E248</f>
        <v>0</v>
      </c>
      <c r="F246" s="4">
        <f>Reponses!F248</f>
        <v>0</v>
      </c>
      <c r="G246" s="4">
        <f>IF(Reponses!G248="","",VLOOKUP(Reponses!G248,Likert_Map,1,FALSE))</f>
        <v>0</v>
      </c>
      <c r="H246" s="4">
        <f>IF(Reponses!H248="","",VLOOKUP(Reponses!H248,Likert_Map,1,FALSE))</f>
        <v>0</v>
      </c>
      <c r="I246" s="4">
        <f>IF(Reponses!I248="","",VLOOKUP(Reponses!I248,Likert_Map,1,FALSE))</f>
        <v>0</v>
      </c>
      <c r="J246" s="4">
        <f>IF(Reponses!J248="","",VLOOKUP(Reponses!J248,Likert_Map,1,FALSE))</f>
        <v>0</v>
      </c>
      <c r="K246" s="4">
        <f>IF(Reponses!K248="","",VLOOKUP(Reponses!K248,Likert_Map,1,FALSE))</f>
        <v>0</v>
      </c>
      <c r="L246" s="4">
        <f>IF(Reponses!L248="","",VLOOKUP(Reponses!L248,Likert_Map,1,FALSE))</f>
        <v>0</v>
      </c>
      <c r="M246" s="4">
        <f>IF(Reponses!M248="","",VLOOKUP(Reponses!M248,Likert_Map,1,FALSE))</f>
        <v>0</v>
      </c>
      <c r="N246" s="4">
        <f>IF(Reponses!N248="","",VLOOKUP(Reponses!N248,Likert_Map,1,FALSE))</f>
        <v>0</v>
      </c>
      <c r="O246" s="4">
        <f>IF(Reponses!O248="","",VLOOKUP(Reponses!O248,Likert_Map,1,FALSE))</f>
        <v>0</v>
      </c>
      <c r="P246" s="4">
        <f>IF(Reponses!P248="","",VLOOKUP(Reponses!P248,Likert_Map,1,FALSE))</f>
        <v>0</v>
      </c>
      <c r="Q246" s="4">
        <f>IF(Reponses!Q248="","",VLOOKUP(Reponses!Q248,Likert_Map,1,FALSE))</f>
        <v>0</v>
      </c>
      <c r="R246" s="4">
        <f>IF(Reponses!R248="","",VLOOKUP(Reponses!R248,Likert_Map,1,FALSE))</f>
        <v>0</v>
      </c>
    </row>
    <row r="247" spans="1:18">
      <c r="A247" s="4">
        <f>Reponses!A249</f>
        <v>0</v>
      </c>
      <c r="B247" s="4">
        <f>Reponses!B249</f>
        <v>0</v>
      </c>
      <c r="C247" s="4">
        <f>Reponses!C249</f>
        <v>0</v>
      </c>
      <c r="D247" s="4">
        <f>Reponses!D249</f>
        <v>0</v>
      </c>
      <c r="E247" s="4">
        <f>Reponses!E249</f>
        <v>0</v>
      </c>
      <c r="F247" s="4">
        <f>Reponses!F249</f>
        <v>0</v>
      </c>
      <c r="G247" s="4">
        <f>IF(Reponses!G249="","",VLOOKUP(Reponses!G249,Likert_Map,1,FALSE))</f>
        <v>0</v>
      </c>
      <c r="H247" s="4">
        <f>IF(Reponses!H249="","",VLOOKUP(Reponses!H249,Likert_Map,1,FALSE))</f>
        <v>0</v>
      </c>
      <c r="I247" s="4">
        <f>IF(Reponses!I249="","",VLOOKUP(Reponses!I249,Likert_Map,1,FALSE))</f>
        <v>0</v>
      </c>
      <c r="J247" s="4">
        <f>IF(Reponses!J249="","",VLOOKUP(Reponses!J249,Likert_Map,1,FALSE))</f>
        <v>0</v>
      </c>
      <c r="K247" s="4">
        <f>IF(Reponses!K249="","",VLOOKUP(Reponses!K249,Likert_Map,1,FALSE))</f>
        <v>0</v>
      </c>
      <c r="L247" s="4">
        <f>IF(Reponses!L249="","",VLOOKUP(Reponses!L249,Likert_Map,1,FALSE))</f>
        <v>0</v>
      </c>
      <c r="M247" s="4">
        <f>IF(Reponses!M249="","",VLOOKUP(Reponses!M249,Likert_Map,1,FALSE))</f>
        <v>0</v>
      </c>
      <c r="N247" s="4">
        <f>IF(Reponses!N249="","",VLOOKUP(Reponses!N249,Likert_Map,1,FALSE))</f>
        <v>0</v>
      </c>
      <c r="O247" s="4">
        <f>IF(Reponses!O249="","",VLOOKUP(Reponses!O249,Likert_Map,1,FALSE))</f>
        <v>0</v>
      </c>
      <c r="P247" s="4">
        <f>IF(Reponses!P249="","",VLOOKUP(Reponses!P249,Likert_Map,1,FALSE))</f>
        <v>0</v>
      </c>
      <c r="Q247" s="4">
        <f>IF(Reponses!Q249="","",VLOOKUP(Reponses!Q249,Likert_Map,1,FALSE))</f>
        <v>0</v>
      </c>
      <c r="R247" s="4">
        <f>IF(Reponses!R249="","",VLOOKUP(Reponses!R249,Likert_Map,1,FALSE))</f>
        <v>0</v>
      </c>
    </row>
    <row r="248" spans="1:18">
      <c r="A248" s="4">
        <f>Reponses!A250</f>
        <v>0</v>
      </c>
      <c r="B248" s="4">
        <f>Reponses!B250</f>
        <v>0</v>
      </c>
      <c r="C248" s="4">
        <f>Reponses!C250</f>
        <v>0</v>
      </c>
      <c r="D248" s="4">
        <f>Reponses!D250</f>
        <v>0</v>
      </c>
      <c r="E248" s="4">
        <f>Reponses!E250</f>
        <v>0</v>
      </c>
      <c r="F248" s="4">
        <f>Reponses!F250</f>
        <v>0</v>
      </c>
      <c r="G248" s="4">
        <f>IF(Reponses!G250="","",VLOOKUP(Reponses!G250,Likert_Map,1,FALSE))</f>
        <v>0</v>
      </c>
      <c r="H248" s="4">
        <f>IF(Reponses!H250="","",VLOOKUP(Reponses!H250,Likert_Map,1,FALSE))</f>
        <v>0</v>
      </c>
      <c r="I248" s="4">
        <f>IF(Reponses!I250="","",VLOOKUP(Reponses!I250,Likert_Map,1,FALSE))</f>
        <v>0</v>
      </c>
      <c r="J248" s="4">
        <f>IF(Reponses!J250="","",VLOOKUP(Reponses!J250,Likert_Map,1,FALSE))</f>
        <v>0</v>
      </c>
      <c r="K248" s="4">
        <f>IF(Reponses!K250="","",VLOOKUP(Reponses!K250,Likert_Map,1,FALSE))</f>
        <v>0</v>
      </c>
      <c r="L248" s="4">
        <f>IF(Reponses!L250="","",VLOOKUP(Reponses!L250,Likert_Map,1,FALSE))</f>
        <v>0</v>
      </c>
      <c r="M248" s="4">
        <f>IF(Reponses!M250="","",VLOOKUP(Reponses!M250,Likert_Map,1,FALSE))</f>
        <v>0</v>
      </c>
      <c r="N248" s="4">
        <f>IF(Reponses!N250="","",VLOOKUP(Reponses!N250,Likert_Map,1,FALSE))</f>
        <v>0</v>
      </c>
      <c r="O248" s="4">
        <f>IF(Reponses!O250="","",VLOOKUP(Reponses!O250,Likert_Map,1,FALSE))</f>
        <v>0</v>
      </c>
      <c r="P248" s="4">
        <f>IF(Reponses!P250="","",VLOOKUP(Reponses!P250,Likert_Map,1,FALSE))</f>
        <v>0</v>
      </c>
      <c r="Q248" s="4">
        <f>IF(Reponses!Q250="","",VLOOKUP(Reponses!Q250,Likert_Map,1,FALSE))</f>
        <v>0</v>
      </c>
      <c r="R248" s="4">
        <f>IF(Reponses!R250="","",VLOOKUP(Reponses!R250,Likert_Map,1,FALSE))</f>
        <v>0</v>
      </c>
    </row>
    <row r="249" spans="1:18">
      <c r="A249" s="4">
        <f>Reponses!A251</f>
        <v>0</v>
      </c>
      <c r="B249" s="4">
        <f>Reponses!B251</f>
        <v>0</v>
      </c>
      <c r="C249" s="4">
        <f>Reponses!C251</f>
        <v>0</v>
      </c>
      <c r="D249" s="4">
        <f>Reponses!D251</f>
        <v>0</v>
      </c>
      <c r="E249" s="4">
        <f>Reponses!E251</f>
        <v>0</v>
      </c>
      <c r="F249" s="4">
        <f>Reponses!F251</f>
        <v>0</v>
      </c>
      <c r="G249" s="4">
        <f>IF(Reponses!G251="","",VLOOKUP(Reponses!G251,Likert_Map,1,FALSE))</f>
        <v>0</v>
      </c>
      <c r="H249" s="4">
        <f>IF(Reponses!H251="","",VLOOKUP(Reponses!H251,Likert_Map,1,FALSE))</f>
        <v>0</v>
      </c>
      <c r="I249" s="4">
        <f>IF(Reponses!I251="","",VLOOKUP(Reponses!I251,Likert_Map,1,FALSE))</f>
        <v>0</v>
      </c>
      <c r="J249" s="4">
        <f>IF(Reponses!J251="","",VLOOKUP(Reponses!J251,Likert_Map,1,FALSE))</f>
        <v>0</v>
      </c>
      <c r="K249" s="4">
        <f>IF(Reponses!K251="","",VLOOKUP(Reponses!K251,Likert_Map,1,FALSE))</f>
        <v>0</v>
      </c>
      <c r="L249" s="4">
        <f>IF(Reponses!L251="","",VLOOKUP(Reponses!L251,Likert_Map,1,FALSE))</f>
        <v>0</v>
      </c>
      <c r="M249" s="4">
        <f>IF(Reponses!M251="","",VLOOKUP(Reponses!M251,Likert_Map,1,FALSE))</f>
        <v>0</v>
      </c>
      <c r="N249" s="4">
        <f>IF(Reponses!N251="","",VLOOKUP(Reponses!N251,Likert_Map,1,FALSE))</f>
        <v>0</v>
      </c>
      <c r="O249" s="4">
        <f>IF(Reponses!O251="","",VLOOKUP(Reponses!O251,Likert_Map,1,FALSE))</f>
        <v>0</v>
      </c>
      <c r="P249" s="4">
        <f>IF(Reponses!P251="","",VLOOKUP(Reponses!P251,Likert_Map,1,FALSE))</f>
        <v>0</v>
      </c>
      <c r="Q249" s="4">
        <f>IF(Reponses!Q251="","",VLOOKUP(Reponses!Q251,Likert_Map,1,FALSE))</f>
        <v>0</v>
      </c>
      <c r="R249" s="4">
        <f>IF(Reponses!R251="","",VLOOKUP(Reponses!R251,Likert_Map,1,FALSE))</f>
        <v>0</v>
      </c>
    </row>
    <row r="250" spans="1:18">
      <c r="A250" s="4">
        <f>Reponses!A252</f>
        <v>0</v>
      </c>
      <c r="B250" s="4">
        <f>Reponses!B252</f>
        <v>0</v>
      </c>
      <c r="C250" s="4">
        <f>Reponses!C252</f>
        <v>0</v>
      </c>
      <c r="D250" s="4">
        <f>Reponses!D252</f>
        <v>0</v>
      </c>
      <c r="E250" s="4">
        <f>Reponses!E252</f>
        <v>0</v>
      </c>
      <c r="F250" s="4">
        <f>Reponses!F252</f>
        <v>0</v>
      </c>
      <c r="G250" s="4">
        <f>IF(Reponses!G252="","",VLOOKUP(Reponses!G252,Likert_Map,1,FALSE))</f>
        <v>0</v>
      </c>
      <c r="H250" s="4">
        <f>IF(Reponses!H252="","",VLOOKUP(Reponses!H252,Likert_Map,1,FALSE))</f>
        <v>0</v>
      </c>
      <c r="I250" s="4">
        <f>IF(Reponses!I252="","",VLOOKUP(Reponses!I252,Likert_Map,1,FALSE))</f>
        <v>0</v>
      </c>
      <c r="J250" s="4">
        <f>IF(Reponses!J252="","",VLOOKUP(Reponses!J252,Likert_Map,1,FALSE))</f>
        <v>0</v>
      </c>
      <c r="K250" s="4">
        <f>IF(Reponses!K252="","",VLOOKUP(Reponses!K252,Likert_Map,1,FALSE))</f>
        <v>0</v>
      </c>
      <c r="L250" s="4">
        <f>IF(Reponses!L252="","",VLOOKUP(Reponses!L252,Likert_Map,1,FALSE))</f>
        <v>0</v>
      </c>
      <c r="M250" s="4">
        <f>IF(Reponses!M252="","",VLOOKUP(Reponses!M252,Likert_Map,1,FALSE))</f>
        <v>0</v>
      </c>
      <c r="N250" s="4">
        <f>IF(Reponses!N252="","",VLOOKUP(Reponses!N252,Likert_Map,1,FALSE))</f>
        <v>0</v>
      </c>
      <c r="O250" s="4">
        <f>IF(Reponses!O252="","",VLOOKUP(Reponses!O252,Likert_Map,1,FALSE))</f>
        <v>0</v>
      </c>
      <c r="P250" s="4">
        <f>IF(Reponses!P252="","",VLOOKUP(Reponses!P252,Likert_Map,1,FALSE))</f>
        <v>0</v>
      </c>
      <c r="Q250" s="4">
        <f>IF(Reponses!Q252="","",VLOOKUP(Reponses!Q252,Likert_Map,1,FALSE))</f>
        <v>0</v>
      </c>
      <c r="R250" s="4">
        <f>IF(Reponses!R252="","",VLOOKUP(Reponses!R252,Likert_Map,1,FALSE))</f>
        <v>0</v>
      </c>
    </row>
    <row r="251" spans="1:18">
      <c r="A251" s="4">
        <f>Reponses!A253</f>
        <v>0</v>
      </c>
      <c r="B251" s="4">
        <f>Reponses!B253</f>
        <v>0</v>
      </c>
      <c r="C251" s="4">
        <f>Reponses!C253</f>
        <v>0</v>
      </c>
      <c r="D251" s="4">
        <f>Reponses!D253</f>
        <v>0</v>
      </c>
      <c r="E251" s="4">
        <f>Reponses!E253</f>
        <v>0</v>
      </c>
      <c r="F251" s="4">
        <f>Reponses!F253</f>
        <v>0</v>
      </c>
      <c r="G251" s="4">
        <f>IF(Reponses!G253="","",VLOOKUP(Reponses!G253,Likert_Map,1,FALSE))</f>
        <v>0</v>
      </c>
      <c r="H251" s="4">
        <f>IF(Reponses!H253="","",VLOOKUP(Reponses!H253,Likert_Map,1,FALSE))</f>
        <v>0</v>
      </c>
      <c r="I251" s="4">
        <f>IF(Reponses!I253="","",VLOOKUP(Reponses!I253,Likert_Map,1,FALSE))</f>
        <v>0</v>
      </c>
      <c r="J251" s="4">
        <f>IF(Reponses!J253="","",VLOOKUP(Reponses!J253,Likert_Map,1,FALSE))</f>
        <v>0</v>
      </c>
      <c r="K251" s="4">
        <f>IF(Reponses!K253="","",VLOOKUP(Reponses!K253,Likert_Map,1,FALSE))</f>
        <v>0</v>
      </c>
      <c r="L251" s="4">
        <f>IF(Reponses!L253="","",VLOOKUP(Reponses!L253,Likert_Map,1,FALSE))</f>
        <v>0</v>
      </c>
      <c r="M251" s="4">
        <f>IF(Reponses!M253="","",VLOOKUP(Reponses!M253,Likert_Map,1,FALSE))</f>
        <v>0</v>
      </c>
      <c r="N251" s="4">
        <f>IF(Reponses!N253="","",VLOOKUP(Reponses!N253,Likert_Map,1,FALSE))</f>
        <v>0</v>
      </c>
      <c r="O251" s="4">
        <f>IF(Reponses!O253="","",VLOOKUP(Reponses!O253,Likert_Map,1,FALSE))</f>
        <v>0</v>
      </c>
      <c r="P251" s="4">
        <f>IF(Reponses!P253="","",VLOOKUP(Reponses!P253,Likert_Map,1,FALSE))</f>
        <v>0</v>
      </c>
      <c r="Q251" s="4">
        <f>IF(Reponses!Q253="","",VLOOKUP(Reponses!Q253,Likert_Map,1,FALSE))</f>
        <v>0</v>
      </c>
      <c r="R251" s="4">
        <f>IF(Reponses!R253="","",VLOOKUP(Reponses!R253,Likert_Map,1,FALSE))</f>
        <v>0</v>
      </c>
    </row>
    <row r="252" spans="1:18">
      <c r="A252" s="4">
        <f>Reponses!A254</f>
        <v>0</v>
      </c>
      <c r="B252" s="4">
        <f>Reponses!B254</f>
        <v>0</v>
      </c>
      <c r="C252" s="4">
        <f>Reponses!C254</f>
        <v>0</v>
      </c>
      <c r="D252" s="4">
        <f>Reponses!D254</f>
        <v>0</v>
      </c>
      <c r="E252" s="4">
        <f>Reponses!E254</f>
        <v>0</v>
      </c>
      <c r="F252" s="4">
        <f>Reponses!F254</f>
        <v>0</v>
      </c>
      <c r="G252" s="4">
        <f>IF(Reponses!G254="","",VLOOKUP(Reponses!G254,Likert_Map,1,FALSE))</f>
        <v>0</v>
      </c>
      <c r="H252" s="4">
        <f>IF(Reponses!H254="","",VLOOKUP(Reponses!H254,Likert_Map,1,FALSE))</f>
        <v>0</v>
      </c>
      <c r="I252" s="4">
        <f>IF(Reponses!I254="","",VLOOKUP(Reponses!I254,Likert_Map,1,FALSE))</f>
        <v>0</v>
      </c>
      <c r="J252" s="4">
        <f>IF(Reponses!J254="","",VLOOKUP(Reponses!J254,Likert_Map,1,FALSE))</f>
        <v>0</v>
      </c>
      <c r="K252" s="4">
        <f>IF(Reponses!K254="","",VLOOKUP(Reponses!K254,Likert_Map,1,FALSE))</f>
        <v>0</v>
      </c>
      <c r="L252" s="4">
        <f>IF(Reponses!L254="","",VLOOKUP(Reponses!L254,Likert_Map,1,FALSE))</f>
        <v>0</v>
      </c>
      <c r="M252" s="4">
        <f>IF(Reponses!M254="","",VLOOKUP(Reponses!M254,Likert_Map,1,FALSE))</f>
        <v>0</v>
      </c>
      <c r="N252" s="4">
        <f>IF(Reponses!N254="","",VLOOKUP(Reponses!N254,Likert_Map,1,FALSE))</f>
        <v>0</v>
      </c>
      <c r="O252" s="4">
        <f>IF(Reponses!O254="","",VLOOKUP(Reponses!O254,Likert_Map,1,FALSE))</f>
        <v>0</v>
      </c>
      <c r="P252" s="4">
        <f>IF(Reponses!P254="","",VLOOKUP(Reponses!P254,Likert_Map,1,FALSE))</f>
        <v>0</v>
      </c>
      <c r="Q252" s="4">
        <f>IF(Reponses!Q254="","",VLOOKUP(Reponses!Q254,Likert_Map,1,FALSE))</f>
        <v>0</v>
      </c>
      <c r="R252" s="4">
        <f>IF(Reponses!R254="","",VLOOKUP(Reponses!R254,Likert_Map,1,FALSE))</f>
        <v>0</v>
      </c>
    </row>
    <row r="253" spans="1:18">
      <c r="A253" s="4">
        <f>Reponses!A255</f>
        <v>0</v>
      </c>
      <c r="B253" s="4">
        <f>Reponses!B255</f>
        <v>0</v>
      </c>
      <c r="C253" s="4">
        <f>Reponses!C255</f>
        <v>0</v>
      </c>
      <c r="D253" s="4">
        <f>Reponses!D255</f>
        <v>0</v>
      </c>
      <c r="E253" s="4">
        <f>Reponses!E255</f>
        <v>0</v>
      </c>
      <c r="F253" s="4">
        <f>Reponses!F255</f>
        <v>0</v>
      </c>
      <c r="G253" s="4">
        <f>IF(Reponses!G255="","",VLOOKUP(Reponses!G255,Likert_Map,1,FALSE))</f>
        <v>0</v>
      </c>
      <c r="H253" s="4">
        <f>IF(Reponses!H255="","",VLOOKUP(Reponses!H255,Likert_Map,1,FALSE))</f>
        <v>0</v>
      </c>
      <c r="I253" s="4">
        <f>IF(Reponses!I255="","",VLOOKUP(Reponses!I255,Likert_Map,1,FALSE))</f>
        <v>0</v>
      </c>
      <c r="J253" s="4">
        <f>IF(Reponses!J255="","",VLOOKUP(Reponses!J255,Likert_Map,1,FALSE))</f>
        <v>0</v>
      </c>
      <c r="K253" s="4">
        <f>IF(Reponses!K255="","",VLOOKUP(Reponses!K255,Likert_Map,1,FALSE))</f>
        <v>0</v>
      </c>
      <c r="L253" s="4">
        <f>IF(Reponses!L255="","",VLOOKUP(Reponses!L255,Likert_Map,1,FALSE))</f>
        <v>0</v>
      </c>
      <c r="M253" s="4">
        <f>IF(Reponses!M255="","",VLOOKUP(Reponses!M255,Likert_Map,1,FALSE))</f>
        <v>0</v>
      </c>
      <c r="N253" s="4">
        <f>IF(Reponses!N255="","",VLOOKUP(Reponses!N255,Likert_Map,1,FALSE))</f>
        <v>0</v>
      </c>
      <c r="O253" s="4">
        <f>IF(Reponses!O255="","",VLOOKUP(Reponses!O255,Likert_Map,1,FALSE))</f>
        <v>0</v>
      </c>
      <c r="P253" s="4">
        <f>IF(Reponses!P255="","",VLOOKUP(Reponses!P255,Likert_Map,1,FALSE))</f>
        <v>0</v>
      </c>
      <c r="Q253" s="4">
        <f>IF(Reponses!Q255="","",VLOOKUP(Reponses!Q255,Likert_Map,1,FALSE))</f>
        <v>0</v>
      </c>
      <c r="R253" s="4">
        <f>IF(Reponses!R255="","",VLOOKUP(Reponses!R255,Likert_Map,1,FALSE))</f>
        <v>0</v>
      </c>
    </row>
    <row r="254" spans="1:18">
      <c r="A254" s="4">
        <f>Reponses!A256</f>
        <v>0</v>
      </c>
      <c r="B254" s="4">
        <f>Reponses!B256</f>
        <v>0</v>
      </c>
      <c r="C254" s="4">
        <f>Reponses!C256</f>
        <v>0</v>
      </c>
      <c r="D254" s="4">
        <f>Reponses!D256</f>
        <v>0</v>
      </c>
      <c r="E254" s="4">
        <f>Reponses!E256</f>
        <v>0</v>
      </c>
      <c r="F254" s="4">
        <f>Reponses!F256</f>
        <v>0</v>
      </c>
      <c r="G254" s="4">
        <f>IF(Reponses!G256="","",VLOOKUP(Reponses!G256,Likert_Map,1,FALSE))</f>
        <v>0</v>
      </c>
      <c r="H254" s="4">
        <f>IF(Reponses!H256="","",VLOOKUP(Reponses!H256,Likert_Map,1,FALSE))</f>
        <v>0</v>
      </c>
      <c r="I254" s="4">
        <f>IF(Reponses!I256="","",VLOOKUP(Reponses!I256,Likert_Map,1,FALSE))</f>
        <v>0</v>
      </c>
      <c r="J254" s="4">
        <f>IF(Reponses!J256="","",VLOOKUP(Reponses!J256,Likert_Map,1,FALSE))</f>
        <v>0</v>
      </c>
      <c r="K254" s="4">
        <f>IF(Reponses!K256="","",VLOOKUP(Reponses!K256,Likert_Map,1,FALSE))</f>
        <v>0</v>
      </c>
      <c r="L254" s="4">
        <f>IF(Reponses!L256="","",VLOOKUP(Reponses!L256,Likert_Map,1,FALSE))</f>
        <v>0</v>
      </c>
      <c r="M254" s="4">
        <f>IF(Reponses!M256="","",VLOOKUP(Reponses!M256,Likert_Map,1,FALSE))</f>
        <v>0</v>
      </c>
      <c r="N254" s="4">
        <f>IF(Reponses!N256="","",VLOOKUP(Reponses!N256,Likert_Map,1,FALSE))</f>
        <v>0</v>
      </c>
      <c r="O254" s="4">
        <f>IF(Reponses!O256="","",VLOOKUP(Reponses!O256,Likert_Map,1,FALSE))</f>
        <v>0</v>
      </c>
      <c r="P254" s="4">
        <f>IF(Reponses!P256="","",VLOOKUP(Reponses!P256,Likert_Map,1,FALSE))</f>
        <v>0</v>
      </c>
      <c r="Q254" s="4">
        <f>IF(Reponses!Q256="","",VLOOKUP(Reponses!Q256,Likert_Map,1,FALSE))</f>
        <v>0</v>
      </c>
      <c r="R254" s="4">
        <f>IF(Reponses!R256="","",VLOOKUP(Reponses!R256,Likert_Map,1,FALSE))</f>
        <v>0</v>
      </c>
    </row>
    <row r="255" spans="1:18">
      <c r="A255" s="4">
        <f>Reponses!A257</f>
        <v>0</v>
      </c>
      <c r="B255" s="4">
        <f>Reponses!B257</f>
        <v>0</v>
      </c>
      <c r="C255" s="4">
        <f>Reponses!C257</f>
        <v>0</v>
      </c>
      <c r="D255" s="4">
        <f>Reponses!D257</f>
        <v>0</v>
      </c>
      <c r="E255" s="4">
        <f>Reponses!E257</f>
        <v>0</v>
      </c>
      <c r="F255" s="4">
        <f>Reponses!F257</f>
        <v>0</v>
      </c>
      <c r="G255" s="4">
        <f>IF(Reponses!G257="","",VLOOKUP(Reponses!G257,Likert_Map,1,FALSE))</f>
        <v>0</v>
      </c>
      <c r="H255" s="4">
        <f>IF(Reponses!H257="","",VLOOKUP(Reponses!H257,Likert_Map,1,FALSE))</f>
        <v>0</v>
      </c>
      <c r="I255" s="4">
        <f>IF(Reponses!I257="","",VLOOKUP(Reponses!I257,Likert_Map,1,FALSE))</f>
        <v>0</v>
      </c>
      <c r="J255" s="4">
        <f>IF(Reponses!J257="","",VLOOKUP(Reponses!J257,Likert_Map,1,FALSE))</f>
        <v>0</v>
      </c>
      <c r="K255" s="4">
        <f>IF(Reponses!K257="","",VLOOKUP(Reponses!K257,Likert_Map,1,FALSE))</f>
        <v>0</v>
      </c>
      <c r="L255" s="4">
        <f>IF(Reponses!L257="","",VLOOKUP(Reponses!L257,Likert_Map,1,FALSE))</f>
        <v>0</v>
      </c>
      <c r="M255" s="4">
        <f>IF(Reponses!M257="","",VLOOKUP(Reponses!M257,Likert_Map,1,FALSE))</f>
        <v>0</v>
      </c>
      <c r="N255" s="4">
        <f>IF(Reponses!N257="","",VLOOKUP(Reponses!N257,Likert_Map,1,FALSE))</f>
        <v>0</v>
      </c>
      <c r="O255" s="4">
        <f>IF(Reponses!O257="","",VLOOKUP(Reponses!O257,Likert_Map,1,FALSE))</f>
        <v>0</v>
      </c>
      <c r="P255" s="4">
        <f>IF(Reponses!P257="","",VLOOKUP(Reponses!P257,Likert_Map,1,FALSE))</f>
        <v>0</v>
      </c>
      <c r="Q255" s="4">
        <f>IF(Reponses!Q257="","",VLOOKUP(Reponses!Q257,Likert_Map,1,FALSE))</f>
        <v>0</v>
      </c>
      <c r="R255" s="4">
        <f>IF(Reponses!R257="","",VLOOKUP(Reponses!R257,Likert_Map,1,FALSE))</f>
        <v>0</v>
      </c>
    </row>
    <row r="256" spans="1:18">
      <c r="A256" s="4">
        <f>Reponses!A258</f>
        <v>0</v>
      </c>
      <c r="B256" s="4">
        <f>Reponses!B258</f>
        <v>0</v>
      </c>
      <c r="C256" s="4">
        <f>Reponses!C258</f>
        <v>0</v>
      </c>
      <c r="D256" s="4">
        <f>Reponses!D258</f>
        <v>0</v>
      </c>
      <c r="E256" s="4">
        <f>Reponses!E258</f>
        <v>0</v>
      </c>
      <c r="F256" s="4">
        <f>Reponses!F258</f>
        <v>0</v>
      </c>
      <c r="G256" s="4">
        <f>IF(Reponses!G258="","",VLOOKUP(Reponses!G258,Likert_Map,1,FALSE))</f>
        <v>0</v>
      </c>
      <c r="H256" s="4">
        <f>IF(Reponses!H258="","",VLOOKUP(Reponses!H258,Likert_Map,1,FALSE))</f>
        <v>0</v>
      </c>
      <c r="I256" s="4">
        <f>IF(Reponses!I258="","",VLOOKUP(Reponses!I258,Likert_Map,1,FALSE))</f>
        <v>0</v>
      </c>
      <c r="J256" s="4">
        <f>IF(Reponses!J258="","",VLOOKUP(Reponses!J258,Likert_Map,1,FALSE))</f>
        <v>0</v>
      </c>
      <c r="K256" s="4">
        <f>IF(Reponses!K258="","",VLOOKUP(Reponses!K258,Likert_Map,1,FALSE))</f>
        <v>0</v>
      </c>
      <c r="L256" s="4">
        <f>IF(Reponses!L258="","",VLOOKUP(Reponses!L258,Likert_Map,1,FALSE))</f>
        <v>0</v>
      </c>
      <c r="M256" s="4">
        <f>IF(Reponses!M258="","",VLOOKUP(Reponses!M258,Likert_Map,1,FALSE))</f>
        <v>0</v>
      </c>
      <c r="N256" s="4">
        <f>IF(Reponses!N258="","",VLOOKUP(Reponses!N258,Likert_Map,1,FALSE))</f>
        <v>0</v>
      </c>
      <c r="O256" s="4">
        <f>IF(Reponses!O258="","",VLOOKUP(Reponses!O258,Likert_Map,1,FALSE))</f>
        <v>0</v>
      </c>
      <c r="P256" s="4">
        <f>IF(Reponses!P258="","",VLOOKUP(Reponses!P258,Likert_Map,1,FALSE))</f>
        <v>0</v>
      </c>
      <c r="Q256" s="4">
        <f>IF(Reponses!Q258="","",VLOOKUP(Reponses!Q258,Likert_Map,1,FALSE))</f>
        <v>0</v>
      </c>
      <c r="R256" s="4">
        <f>IF(Reponses!R258="","",VLOOKUP(Reponses!R258,Likert_Map,1,FALSE))</f>
        <v>0</v>
      </c>
    </row>
    <row r="257" spans="1:18">
      <c r="A257" s="4">
        <f>Reponses!A259</f>
        <v>0</v>
      </c>
      <c r="B257" s="4">
        <f>Reponses!B259</f>
        <v>0</v>
      </c>
      <c r="C257" s="4">
        <f>Reponses!C259</f>
        <v>0</v>
      </c>
      <c r="D257" s="4">
        <f>Reponses!D259</f>
        <v>0</v>
      </c>
      <c r="E257" s="4">
        <f>Reponses!E259</f>
        <v>0</v>
      </c>
      <c r="F257" s="4">
        <f>Reponses!F259</f>
        <v>0</v>
      </c>
      <c r="G257" s="4">
        <f>IF(Reponses!G259="","",VLOOKUP(Reponses!G259,Likert_Map,1,FALSE))</f>
        <v>0</v>
      </c>
      <c r="H257" s="4">
        <f>IF(Reponses!H259="","",VLOOKUP(Reponses!H259,Likert_Map,1,FALSE))</f>
        <v>0</v>
      </c>
      <c r="I257" s="4">
        <f>IF(Reponses!I259="","",VLOOKUP(Reponses!I259,Likert_Map,1,FALSE))</f>
        <v>0</v>
      </c>
      <c r="J257" s="4">
        <f>IF(Reponses!J259="","",VLOOKUP(Reponses!J259,Likert_Map,1,FALSE))</f>
        <v>0</v>
      </c>
      <c r="K257" s="4">
        <f>IF(Reponses!K259="","",VLOOKUP(Reponses!K259,Likert_Map,1,FALSE))</f>
        <v>0</v>
      </c>
      <c r="L257" s="4">
        <f>IF(Reponses!L259="","",VLOOKUP(Reponses!L259,Likert_Map,1,FALSE))</f>
        <v>0</v>
      </c>
      <c r="M257" s="4">
        <f>IF(Reponses!M259="","",VLOOKUP(Reponses!M259,Likert_Map,1,FALSE))</f>
        <v>0</v>
      </c>
      <c r="N257" s="4">
        <f>IF(Reponses!N259="","",VLOOKUP(Reponses!N259,Likert_Map,1,FALSE))</f>
        <v>0</v>
      </c>
      <c r="O257" s="4">
        <f>IF(Reponses!O259="","",VLOOKUP(Reponses!O259,Likert_Map,1,FALSE))</f>
        <v>0</v>
      </c>
      <c r="P257" s="4">
        <f>IF(Reponses!P259="","",VLOOKUP(Reponses!P259,Likert_Map,1,FALSE))</f>
        <v>0</v>
      </c>
      <c r="Q257" s="4">
        <f>IF(Reponses!Q259="","",VLOOKUP(Reponses!Q259,Likert_Map,1,FALSE))</f>
        <v>0</v>
      </c>
      <c r="R257" s="4">
        <f>IF(Reponses!R259="","",VLOOKUP(Reponses!R259,Likert_Map,1,FALSE))</f>
        <v>0</v>
      </c>
    </row>
    <row r="258" spans="1:18">
      <c r="A258" s="4">
        <f>Reponses!A260</f>
        <v>0</v>
      </c>
      <c r="B258" s="4">
        <f>Reponses!B260</f>
        <v>0</v>
      </c>
      <c r="C258" s="4">
        <f>Reponses!C260</f>
        <v>0</v>
      </c>
      <c r="D258" s="4">
        <f>Reponses!D260</f>
        <v>0</v>
      </c>
      <c r="E258" s="4">
        <f>Reponses!E260</f>
        <v>0</v>
      </c>
      <c r="F258" s="4">
        <f>Reponses!F260</f>
        <v>0</v>
      </c>
      <c r="G258" s="4">
        <f>IF(Reponses!G260="","",VLOOKUP(Reponses!G260,Likert_Map,1,FALSE))</f>
        <v>0</v>
      </c>
      <c r="H258" s="4">
        <f>IF(Reponses!H260="","",VLOOKUP(Reponses!H260,Likert_Map,1,FALSE))</f>
        <v>0</v>
      </c>
      <c r="I258" s="4">
        <f>IF(Reponses!I260="","",VLOOKUP(Reponses!I260,Likert_Map,1,FALSE))</f>
        <v>0</v>
      </c>
      <c r="J258" s="4">
        <f>IF(Reponses!J260="","",VLOOKUP(Reponses!J260,Likert_Map,1,FALSE))</f>
        <v>0</v>
      </c>
      <c r="K258" s="4">
        <f>IF(Reponses!K260="","",VLOOKUP(Reponses!K260,Likert_Map,1,FALSE))</f>
        <v>0</v>
      </c>
      <c r="L258" s="4">
        <f>IF(Reponses!L260="","",VLOOKUP(Reponses!L260,Likert_Map,1,FALSE))</f>
        <v>0</v>
      </c>
      <c r="M258" s="4">
        <f>IF(Reponses!M260="","",VLOOKUP(Reponses!M260,Likert_Map,1,FALSE))</f>
        <v>0</v>
      </c>
      <c r="N258" s="4">
        <f>IF(Reponses!N260="","",VLOOKUP(Reponses!N260,Likert_Map,1,FALSE))</f>
        <v>0</v>
      </c>
      <c r="O258" s="4">
        <f>IF(Reponses!O260="","",VLOOKUP(Reponses!O260,Likert_Map,1,FALSE))</f>
        <v>0</v>
      </c>
      <c r="P258" s="4">
        <f>IF(Reponses!P260="","",VLOOKUP(Reponses!P260,Likert_Map,1,FALSE))</f>
        <v>0</v>
      </c>
      <c r="Q258" s="4">
        <f>IF(Reponses!Q260="","",VLOOKUP(Reponses!Q260,Likert_Map,1,FALSE))</f>
        <v>0</v>
      </c>
      <c r="R258" s="4">
        <f>IF(Reponses!R260="","",VLOOKUP(Reponses!R260,Likert_Map,1,FALSE))</f>
        <v>0</v>
      </c>
    </row>
    <row r="259" spans="1:18">
      <c r="A259" s="4">
        <f>Reponses!A261</f>
        <v>0</v>
      </c>
      <c r="B259" s="4">
        <f>Reponses!B261</f>
        <v>0</v>
      </c>
      <c r="C259" s="4">
        <f>Reponses!C261</f>
        <v>0</v>
      </c>
      <c r="D259" s="4">
        <f>Reponses!D261</f>
        <v>0</v>
      </c>
      <c r="E259" s="4">
        <f>Reponses!E261</f>
        <v>0</v>
      </c>
      <c r="F259" s="4">
        <f>Reponses!F261</f>
        <v>0</v>
      </c>
      <c r="G259" s="4">
        <f>IF(Reponses!G261="","",VLOOKUP(Reponses!G261,Likert_Map,1,FALSE))</f>
        <v>0</v>
      </c>
      <c r="H259" s="4">
        <f>IF(Reponses!H261="","",VLOOKUP(Reponses!H261,Likert_Map,1,FALSE))</f>
        <v>0</v>
      </c>
      <c r="I259" s="4">
        <f>IF(Reponses!I261="","",VLOOKUP(Reponses!I261,Likert_Map,1,FALSE))</f>
        <v>0</v>
      </c>
      <c r="J259" s="4">
        <f>IF(Reponses!J261="","",VLOOKUP(Reponses!J261,Likert_Map,1,FALSE))</f>
        <v>0</v>
      </c>
      <c r="K259" s="4">
        <f>IF(Reponses!K261="","",VLOOKUP(Reponses!K261,Likert_Map,1,FALSE))</f>
        <v>0</v>
      </c>
      <c r="L259" s="4">
        <f>IF(Reponses!L261="","",VLOOKUP(Reponses!L261,Likert_Map,1,FALSE))</f>
        <v>0</v>
      </c>
      <c r="M259" s="4">
        <f>IF(Reponses!M261="","",VLOOKUP(Reponses!M261,Likert_Map,1,FALSE))</f>
        <v>0</v>
      </c>
      <c r="N259" s="4">
        <f>IF(Reponses!N261="","",VLOOKUP(Reponses!N261,Likert_Map,1,FALSE))</f>
        <v>0</v>
      </c>
      <c r="O259" s="4">
        <f>IF(Reponses!O261="","",VLOOKUP(Reponses!O261,Likert_Map,1,FALSE))</f>
        <v>0</v>
      </c>
      <c r="P259" s="4">
        <f>IF(Reponses!P261="","",VLOOKUP(Reponses!P261,Likert_Map,1,FALSE))</f>
        <v>0</v>
      </c>
      <c r="Q259" s="4">
        <f>IF(Reponses!Q261="","",VLOOKUP(Reponses!Q261,Likert_Map,1,FALSE))</f>
        <v>0</v>
      </c>
      <c r="R259" s="4">
        <f>IF(Reponses!R261="","",VLOOKUP(Reponses!R261,Likert_Map,1,FALSE))</f>
        <v>0</v>
      </c>
    </row>
    <row r="260" spans="1:18">
      <c r="A260" s="4">
        <f>Reponses!A262</f>
        <v>0</v>
      </c>
      <c r="B260" s="4">
        <f>Reponses!B262</f>
        <v>0</v>
      </c>
      <c r="C260" s="4">
        <f>Reponses!C262</f>
        <v>0</v>
      </c>
      <c r="D260" s="4">
        <f>Reponses!D262</f>
        <v>0</v>
      </c>
      <c r="E260" s="4">
        <f>Reponses!E262</f>
        <v>0</v>
      </c>
      <c r="F260" s="4">
        <f>Reponses!F262</f>
        <v>0</v>
      </c>
      <c r="G260" s="4">
        <f>IF(Reponses!G262="","",VLOOKUP(Reponses!G262,Likert_Map,1,FALSE))</f>
        <v>0</v>
      </c>
      <c r="H260" s="4">
        <f>IF(Reponses!H262="","",VLOOKUP(Reponses!H262,Likert_Map,1,FALSE))</f>
        <v>0</v>
      </c>
      <c r="I260" s="4">
        <f>IF(Reponses!I262="","",VLOOKUP(Reponses!I262,Likert_Map,1,FALSE))</f>
        <v>0</v>
      </c>
      <c r="J260" s="4">
        <f>IF(Reponses!J262="","",VLOOKUP(Reponses!J262,Likert_Map,1,FALSE))</f>
        <v>0</v>
      </c>
      <c r="K260" s="4">
        <f>IF(Reponses!K262="","",VLOOKUP(Reponses!K262,Likert_Map,1,FALSE))</f>
        <v>0</v>
      </c>
      <c r="L260" s="4">
        <f>IF(Reponses!L262="","",VLOOKUP(Reponses!L262,Likert_Map,1,FALSE))</f>
        <v>0</v>
      </c>
      <c r="M260" s="4">
        <f>IF(Reponses!M262="","",VLOOKUP(Reponses!M262,Likert_Map,1,FALSE))</f>
        <v>0</v>
      </c>
      <c r="N260" s="4">
        <f>IF(Reponses!N262="","",VLOOKUP(Reponses!N262,Likert_Map,1,FALSE))</f>
        <v>0</v>
      </c>
      <c r="O260" s="4">
        <f>IF(Reponses!O262="","",VLOOKUP(Reponses!O262,Likert_Map,1,FALSE))</f>
        <v>0</v>
      </c>
      <c r="P260" s="4">
        <f>IF(Reponses!P262="","",VLOOKUP(Reponses!P262,Likert_Map,1,FALSE))</f>
        <v>0</v>
      </c>
      <c r="Q260" s="4">
        <f>IF(Reponses!Q262="","",VLOOKUP(Reponses!Q262,Likert_Map,1,FALSE))</f>
        <v>0</v>
      </c>
      <c r="R260" s="4">
        <f>IF(Reponses!R262="","",VLOOKUP(Reponses!R262,Likert_Map,1,FALSE))</f>
        <v>0</v>
      </c>
    </row>
    <row r="261" spans="1:18">
      <c r="A261" s="4">
        <f>Reponses!A263</f>
        <v>0</v>
      </c>
      <c r="B261" s="4">
        <f>Reponses!B263</f>
        <v>0</v>
      </c>
      <c r="C261" s="4">
        <f>Reponses!C263</f>
        <v>0</v>
      </c>
      <c r="D261" s="4">
        <f>Reponses!D263</f>
        <v>0</v>
      </c>
      <c r="E261" s="4">
        <f>Reponses!E263</f>
        <v>0</v>
      </c>
      <c r="F261" s="4">
        <f>Reponses!F263</f>
        <v>0</v>
      </c>
      <c r="G261" s="4">
        <f>IF(Reponses!G263="","",VLOOKUP(Reponses!G263,Likert_Map,1,FALSE))</f>
        <v>0</v>
      </c>
      <c r="H261" s="4">
        <f>IF(Reponses!H263="","",VLOOKUP(Reponses!H263,Likert_Map,1,FALSE))</f>
        <v>0</v>
      </c>
      <c r="I261" s="4">
        <f>IF(Reponses!I263="","",VLOOKUP(Reponses!I263,Likert_Map,1,FALSE))</f>
        <v>0</v>
      </c>
      <c r="J261" s="4">
        <f>IF(Reponses!J263="","",VLOOKUP(Reponses!J263,Likert_Map,1,FALSE))</f>
        <v>0</v>
      </c>
      <c r="K261" s="4">
        <f>IF(Reponses!K263="","",VLOOKUP(Reponses!K263,Likert_Map,1,FALSE))</f>
        <v>0</v>
      </c>
      <c r="L261" s="4">
        <f>IF(Reponses!L263="","",VLOOKUP(Reponses!L263,Likert_Map,1,FALSE))</f>
        <v>0</v>
      </c>
      <c r="M261" s="4">
        <f>IF(Reponses!M263="","",VLOOKUP(Reponses!M263,Likert_Map,1,FALSE))</f>
        <v>0</v>
      </c>
      <c r="N261" s="4">
        <f>IF(Reponses!N263="","",VLOOKUP(Reponses!N263,Likert_Map,1,FALSE))</f>
        <v>0</v>
      </c>
      <c r="O261" s="4">
        <f>IF(Reponses!O263="","",VLOOKUP(Reponses!O263,Likert_Map,1,FALSE))</f>
        <v>0</v>
      </c>
      <c r="P261" s="4">
        <f>IF(Reponses!P263="","",VLOOKUP(Reponses!P263,Likert_Map,1,FALSE))</f>
        <v>0</v>
      </c>
      <c r="Q261" s="4">
        <f>IF(Reponses!Q263="","",VLOOKUP(Reponses!Q263,Likert_Map,1,FALSE))</f>
        <v>0</v>
      </c>
      <c r="R261" s="4">
        <f>IF(Reponses!R263="","",VLOOKUP(Reponses!R263,Likert_Map,1,FALSE))</f>
        <v>0</v>
      </c>
    </row>
    <row r="262" spans="1:18">
      <c r="A262" s="4">
        <f>Reponses!A264</f>
        <v>0</v>
      </c>
      <c r="B262" s="4">
        <f>Reponses!B264</f>
        <v>0</v>
      </c>
      <c r="C262" s="4">
        <f>Reponses!C264</f>
        <v>0</v>
      </c>
      <c r="D262" s="4">
        <f>Reponses!D264</f>
        <v>0</v>
      </c>
      <c r="E262" s="4">
        <f>Reponses!E264</f>
        <v>0</v>
      </c>
      <c r="F262" s="4">
        <f>Reponses!F264</f>
        <v>0</v>
      </c>
      <c r="G262" s="4">
        <f>IF(Reponses!G264="","",VLOOKUP(Reponses!G264,Likert_Map,1,FALSE))</f>
        <v>0</v>
      </c>
      <c r="H262" s="4">
        <f>IF(Reponses!H264="","",VLOOKUP(Reponses!H264,Likert_Map,1,FALSE))</f>
        <v>0</v>
      </c>
      <c r="I262" s="4">
        <f>IF(Reponses!I264="","",VLOOKUP(Reponses!I264,Likert_Map,1,FALSE))</f>
        <v>0</v>
      </c>
      <c r="J262" s="4">
        <f>IF(Reponses!J264="","",VLOOKUP(Reponses!J264,Likert_Map,1,FALSE))</f>
        <v>0</v>
      </c>
      <c r="K262" s="4">
        <f>IF(Reponses!K264="","",VLOOKUP(Reponses!K264,Likert_Map,1,FALSE))</f>
        <v>0</v>
      </c>
      <c r="L262" s="4">
        <f>IF(Reponses!L264="","",VLOOKUP(Reponses!L264,Likert_Map,1,FALSE))</f>
        <v>0</v>
      </c>
      <c r="M262" s="4">
        <f>IF(Reponses!M264="","",VLOOKUP(Reponses!M264,Likert_Map,1,FALSE))</f>
        <v>0</v>
      </c>
      <c r="N262" s="4">
        <f>IF(Reponses!N264="","",VLOOKUP(Reponses!N264,Likert_Map,1,FALSE))</f>
        <v>0</v>
      </c>
      <c r="O262" s="4">
        <f>IF(Reponses!O264="","",VLOOKUP(Reponses!O264,Likert_Map,1,FALSE))</f>
        <v>0</v>
      </c>
      <c r="P262" s="4">
        <f>IF(Reponses!P264="","",VLOOKUP(Reponses!P264,Likert_Map,1,FALSE))</f>
        <v>0</v>
      </c>
      <c r="Q262" s="4">
        <f>IF(Reponses!Q264="","",VLOOKUP(Reponses!Q264,Likert_Map,1,FALSE))</f>
        <v>0</v>
      </c>
      <c r="R262" s="4">
        <f>IF(Reponses!R264="","",VLOOKUP(Reponses!R264,Likert_Map,1,FALSE))</f>
        <v>0</v>
      </c>
    </row>
    <row r="263" spans="1:18">
      <c r="A263" s="4">
        <f>Reponses!A265</f>
        <v>0</v>
      </c>
      <c r="B263" s="4">
        <f>Reponses!B265</f>
        <v>0</v>
      </c>
      <c r="C263" s="4">
        <f>Reponses!C265</f>
        <v>0</v>
      </c>
      <c r="D263" s="4">
        <f>Reponses!D265</f>
        <v>0</v>
      </c>
      <c r="E263" s="4">
        <f>Reponses!E265</f>
        <v>0</v>
      </c>
      <c r="F263" s="4">
        <f>Reponses!F265</f>
        <v>0</v>
      </c>
      <c r="G263" s="4">
        <f>IF(Reponses!G265="","",VLOOKUP(Reponses!G265,Likert_Map,1,FALSE))</f>
        <v>0</v>
      </c>
      <c r="H263" s="4">
        <f>IF(Reponses!H265="","",VLOOKUP(Reponses!H265,Likert_Map,1,FALSE))</f>
        <v>0</v>
      </c>
      <c r="I263" s="4">
        <f>IF(Reponses!I265="","",VLOOKUP(Reponses!I265,Likert_Map,1,FALSE))</f>
        <v>0</v>
      </c>
      <c r="J263" s="4">
        <f>IF(Reponses!J265="","",VLOOKUP(Reponses!J265,Likert_Map,1,FALSE))</f>
        <v>0</v>
      </c>
      <c r="K263" s="4">
        <f>IF(Reponses!K265="","",VLOOKUP(Reponses!K265,Likert_Map,1,FALSE))</f>
        <v>0</v>
      </c>
      <c r="L263" s="4">
        <f>IF(Reponses!L265="","",VLOOKUP(Reponses!L265,Likert_Map,1,FALSE))</f>
        <v>0</v>
      </c>
      <c r="M263" s="4">
        <f>IF(Reponses!M265="","",VLOOKUP(Reponses!M265,Likert_Map,1,FALSE))</f>
        <v>0</v>
      </c>
      <c r="N263" s="4">
        <f>IF(Reponses!N265="","",VLOOKUP(Reponses!N265,Likert_Map,1,FALSE))</f>
        <v>0</v>
      </c>
      <c r="O263" s="4">
        <f>IF(Reponses!O265="","",VLOOKUP(Reponses!O265,Likert_Map,1,FALSE))</f>
        <v>0</v>
      </c>
      <c r="P263" s="4">
        <f>IF(Reponses!P265="","",VLOOKUP(Reponses!P265,Likert_Map,1,FALSE))</f>
        <v>0</v>
      </c>
      <c r="Q263" s="4">
        <f>IF(Reponses!Q265="","",VLOOKUP(Reponses!Q265,Likert_Map,1,FALSE))</f>
        <v>0</v>
      </c>
      <c r="R263" s="4">
        <f>IF(Reponses!R265="","",VLOOKUP(Reponses!R265,Likert_Map,1,FALSE))</f>
        <v>0</v>
      </c>
    </row>
    <row r="264" spans="1:18">
      <c r="A264" s="4">
        <f>Reponses!A266</f>
        <v>0</v>
      </c>
      <c r="B264" s="4">
        <f>Reponses!B266</f>
        <v>0</v>
      </c>
      <c r="C264" s="4">
        <f>Reponses!C266</f>
        <v>0</v>
      </c>
      <c r="D264" s="4">
        <f>Reponses!D266</f>
        <v>0</v>
      </c>
      <c r="E264" s="4">
        <f>Reponses!E266</f>
        <v>0</v>
      </c>
      <c r="F264" s="4">
        <f>Reponses!F266</f>
        <v>0</v>
      </c>
      <c r="G264" s="4">
        <f>IF(Reponses!G266="","",VLOOKUP(Reponses!G266,Likert_Map,1,FALSE))</f>
        <v>0</v>
      </c>
      <c r="H264" s="4">
        <f>IF(Reponses!H266="","",VLOOKUP(Reponses!H266,Likert_Map,1,FALSE))</f>
        <v>0</v>
      </c>
      <c r="I264" s="4">
        <f>IF(Reponses!I266="","",VLOOKUP(Reponses!I266,Likert_Map,1,FALSE))</f>
        <v>0</v>
      </c>
      <c r="J264" s="4">
        <f>IF(Reponses!J266="","",VLOOKUP(Reponses!J266,Likert_Map,1,FALSE))</f>
        <v>0</v>
      </c>
      <c r="K264" s="4">
        <f>IF(Reponses!K266="","",VLOOKUP(Reponses!K266,Likert_Map,1,FALSE))</f>
        <v>0</v>
      </c>
      <c r="L264" s="4">
        <f>IF(Reponses!L266="","",VLOOKUP(Reponses!L266,Likert_Map,1,FALSE))</f>
        <v>0</v>
      </c>
      <c r="M264" s="4">
        <f>IF(Reponses!M266="","",VLOOKUP(Reponses!M266,Likert_Map,1,FALSE))</f>
        <v>0</v>
      </c>
      <c r="N264" s="4">
        <f>IF(Reponses!N266="","",VLOOKUP(Reponses!N266,Likert_Map,1,FALSE))</f>
        <v>0</v>
      </c>
      <c r="O264" s="4">
        <f>IF(Reponses!O266="","",VLOOKUP(Reponses!O266,Likert_Map,1,FALSE))</f>
        <v>0</v>
      </c>
      <c r="P264" s="4">
        <f>IF(Reponses!P266="","",VLOOKUP(Reponses!P266,Likert_Map,1,FALSE))</f>
        <v>0</v>
      </c>
      <c r="Q264" s="4">
        <f>IF(Reponses!Q266="","",VLOOKUP(Reponses!Q266,Likert_Map,1,FALSE))</f>
        <v>0</v>
      </c>
      <c r="R264" s="4">
        <f>IF(Reponses!R266="","",VLOOKUP(Reponses!R266,Likert_Map,1,FALSE))</f>
        <v>0</v>
      </c>
    </row>
    <row r="265" spans="1:18">
      <c r="A265" s="4">
        <f>Reponses!A267</f>
        <v>0</v>
      </c>
      <c r="B265" s="4">
        <f>Reponses!B267</f>
        <v>0</v>
      </c>
      <c r="C265" s="4">
        <f>Reponses!C267</f>
        <v>0</v>
      </c>
      <c r="D265" s="4">
        <f>Reponses!D267</f>
        <v>0</v>
      </c>
      <c r="E265" s="4">
        <f>Reponses!E267</f>
        <v>0</v>
      </c>
      <c r="F265" s="4">
        <f>Reponses!F267</f>
        <v>0</v>
      </c>
      <c r="G265" s="4">
        <f>IF(Reponses!G267="","",VLOOKUP(Reponses!G267,Likert_Map,1,FALSE))</f>
        <v>0</v>
      </c>
      <c r="H265" s="4">
        <f>IF(Reponses!H267="","",VLOOKUP(Reponses!H267,Likert_Map,1,FALSE))</f>
        <v>0</v>
      </c>
      <c r="I265" s="4">
        <f>IF(Reponses!I267="","",VLOOKUP(Reponses!I267,Likert_Map,1,FALSE))</f>
        <v>0</v>
      </c>
      <c r="J265" s="4">
        <f>IF(Reponses!J267="","",VLOOKUP(Reponses!J267,Likert_Map,1,FALSE))</f>
        <v>0</v>
      </c>
      <c r="K265" s="4">
        <f>IF(Reponses!K267="","",VLOOKUP(Reponses!K267,Likert_Map,1,FALSE))</f>
        <v>0</v>
      </c>
      <c r="L265" s="4">
        <f>IF(Reponses!L267="","",VLOOKUP(Reponses!L267,Likert_Map,1,FALSE))</f>
        <v>0</v>
      </c>
      <c r="M265" s="4">
        <f>IF(Reponses!M267="","",VLOOKUP(Reponses!M267,Likert_Map,1,FALSE))</f>
        <v>0</v>
      </c>
      <c r="N265" s="4">
        <f>IF(Reponses!N267="","",VLOOKUP(Reponses!N267,Likert_Map,1,FALSE))</f>
        <v>0</v>
      </c>
      <c r="O265" s="4">
        <f>IF(Reponses!O267="","",VLOOKUP(Reponses!O267,Likert_Map,1,FALSE))</f>
        <v>0</v>
      </c>
      <c r="P265" s="4">
        <f>IF(Reponses!P267="","",VLOOKUP(Reponses!P267,Likert_Map,1,FALSE))</f>
        <v>0</v>
      </c>
      <c r="Q265" s="4">
        <f>IF(Reponses!Q267="","",VLOOKUP(Reponses!Q267,Likert_Map,1,FALSE))</f>
        <v>0</v>
      </c>
      <c r="R265" s="4">
        <f>IF(Reponses!R267="","",VLOOKUP(Reponses!R267,Likert_Map,1,FALSE))</f>
        <v>0</v>
      </c>
    </row>
    <row r="266" spans="1:18">
      <c r="A266" s="4">
        <f>Reponses!A268</f>
        <v>0</v>
      </c>
      <c r="B266" s="4">
        <f>Reponses!B268</f>
        <v>0</v>
      </c>
      <c r="C266" s="4">
        <f>Reponses!C268</f>
        <v>0</v>
      </c>
      <c r="D266" s="4">
        <f>Reponses!D268</f>
        <v>0</v>
      </c>
      <c r="E266" s="4">
        <f>Reponses!E268</f>
        <v>0</v>
      </c>
      <c r="F266" s="4">
        <f>Reponses!F268</f>
        <v>0</v>
      </c>
      <c r="G266" s="4">
        <f>IF(Reponses!G268="","",VLOOKUP(Reponses!G268,Likert_Map,1,FALSE))</f>
        <v>0</v>
      </c>
      <c r="H266" s="4">
        <f>IF(Reponses!H268="","",VLOOKUP(Reponses!H268,Likert_Map,1,FALSE))</f>
        <v>0</v>
      </c>
      <c r="I266" s="4">
        <f>IF(Reponses!I268="","",VLOOKUP(Reponses!I268,Likert_Map,1,FALSE))</f>
        <v>0</v>
      </c>
      <c r="J266" s="4">
        <f>IF(Reponses!J268="","",VLOOKUP(Reponses!J268,Likert_Map,1,FALSE))</f>
        <v>0</v>
      </c>
      <c r="K266" s="4">
        <f>IF(Reponses!K268="","",VLOOKUP(Reponses!K268,Likert_Map,1,FALSE))</f>
        <v>0</v>
      </c>
      <c r="L266" s="4">
        <f>IF(Reponses!L268="","",VLOOKUP(Reponses!L268,Likert_Map,1,FALSE))</f>
        <v>0</v>
      </c>
      <c r="M266" s="4">
        <f>IF(Reponses!M268="","",VLOOKUP(Reponses!M268,Likert_Map,1,FALSE))</f>
        <v>0</v>
      </c>
      <c r="N266" s="4">
        <f>IF(Reponses!N268="","",VLOOKUP(Reponses!N268,Likert_Map,1,FALSE))</f>
        <v>0</v>
      </c>
      <c r="O266" s="4">
        <f>IF(Reponses!O268="","",VLOOKUP(Reponses!O268,Likert_Map,1,FALSE))</f>
        <v>0</v>
      </c>
      <c r="P266" s="4">
        <f>IF(Reponses!P268="","",VLOOKUP(Reponses!P268,Likert_Map,1,FALSE))</f>
        <v>0</v>
      </c>
      <c r="Q266" s="4">
        <f>IF(Reponses!Q268="","",VLOOKUP(Reponses!Q268,Likert_Map,1,FALSE))</f>
        <v>0</v>
      </c>
      <c r="R266" s="4">
        <f>IF(Reponses!R268="","",VLOOKUP(Reponses!R268,Likert_Map,1,FALSE))</f>
        <v>0</v>
      </c>
    </row>
    <row r="267" spans="1:18">
      <c r="A267" s="4">
        <f>Reponses!A269</f>
        <v>0</v>
      </c>
      <c r="B267" s="4">
        <f>Reponses!B269</f>
        <v>0</v>
      </c>
      <c r="C267" s="4">
        <f>Reponses!C269</f>
        <v>0</v>
      </c>
      <c r="D267" s="4">
        <f>Reponses!D269</f>
        <v>0</v>
      </c>
      <c r="E267" s="4">
        <f>Reponses!E269</f>
        <v>0</v>
      </c>
      <c r="F267" s="4">
        <f>Reponses!F269</f>
        <v>0</v>
      </c>
      <c r="G267" s="4">
        <f>IF(Reponses!G269="","",VLOOKUP(Reponses!G269,Likert_Map,1,FALSE))</f>
        <v>0</v>
      </c>
      <c r="H267" s="4">
        <f>IF(Reponses!H269="","",VLOOKUP(Reponses!H269,Likert_Map,1,FALSE))</f>
        <v>0</v>
      </c>
      <c r="I267" s="4">
        <f>IF(Reponses!I269="","",VLOOKUP(Reponses!I269,Likert_Map,1,FALSE))</f>
        <v>0</v>
      </c>
      <c r="J267" s="4">
        <f>IF(Reponses!J269="","",VLOOKUP(Reponses!J269,Likert_Map,1,FALSE))</f>
        <v>0</v>
      </c>
      <c r="K267" s="4">
        <f>IF(Reponses!K269="","",VLOOKUP(Reponses!K269,Likert_Map,1,FALSE))</f>
        <v>0</v>
      </c>
      <c r="L267" s="4">
        <f>IF(Reponses!L269="","",VLOOKUP(Reponses!L269,Likert_Map,1,FALSE))</f>
        <v>0</v>
      </c>
      <c r="M267" s="4">
        <f>IF(Reponses!M269="","",VLOOKUP(Reponses!M269,Likert_Map,1,FALSE))</f>
        <v>0</v>
      </c>
      <c r="N267" s="4">
        <f>IF(Reponses!N269="","",VLOOKUP(Reponses!N269,Likert_Map,1,FALSE))</f>
        <v>0</v>
      </c>
      <c r="O267" s="4">
        <f>IF(Reponses!O269="","",VLOOKUP(Reponses!O269,Likert_Map,1,FALSE))</f>
        <v>0</v>
      </c>
      <c r="P267" s="4">
        <f>IF(Reponses!P269="","",VLOOKUP(Reponses!P269,Likert_Map,1,FALSE))</f>
        <v>0</v>
      </c>
      <c r="Q267" s="4">
        <f>IF(Reponses!Q269="","",VLOOKUP(Reponses!Q269,Likert_Map,1,FALSE))</f>
        <v>0</v>
      </c>
      <c r="R267" s="4">
        <f>IF(Reponses!R269="","",VLOOKUP(Reponses!R269,Likert_Map,1,FALSE))</f>
        <v>0</v>
      </c>
    </row>
    <row r="268" spans="1:18">
      <c r="A268" s="4">
        <f>Reponses!A270</f>
        <v>0</v>
      </c>
      <c r="B268" s="4">
        <f>Reponses!B270</f>
        <v>0</v>
      </c>
      <c r="C268" s="4">
        <f>Reponses!C270</f>
        <v>0</v>
      </c>
      <c r="D268" s="4">
        <f>Reponses!D270</f>
        <v>0</v>
      </c>
      <c r="E268" s="4">
        <f>Reponses!E270</f>
        <v>0</v>
      </c>
      <c r="F268" s="4">
        <f>Reponses!F270</f>
        <v>0</v>
      </c>
      <c r="G268" s="4">
        <f>IF(Reponses!G270="","",VLOOKUP(Reponses!G270,Likert_Map,1,FALSE))</f>
        <v>0</v>
      </c>
      <c r="H268" s="4">
        <f>IF(Reponses!H270="","",VLOOKUP(Reponses!H270,Likert_Map,1,FALSE))</f>
        <v>0</v>
      </c>
      <c r="I268" s="4">
        <f>IF(Reponses!I270="","",VLOOKUP(Reponses!I270,Likert_Map,1,FALSE))</f>
        <v>0</v>
      </c>
      <c r="J268" s="4">
        <f>IF(Reponses!J270="","",VLOOKUP(Reponses!J270,Likert_Map,1,FALSE))</f>
        <v>0</v>
      </c>
      <c r="K268" s="4">
        <f>IF(Reponses!K270="","",VLOOKUP(Reponses!K270,Likert_Map,1,FALSE))</f>
        <v>0</v>
      </c>
      <c r="L268" s="4">
        <f>IF(Reponses!L270="","",VLOOKUP(Reponses!L270,Likert_Map,1,FALSE))</f>
        <v>0</v>
      </c>
      <c r="M268" s="4">
        <f>IF(Reponses!M270="","",VLOOKUP(Reponses!M270,Likert_Map,1,FALSE))</f>
        <v>0</v>
      </c>
      <c r="N268" s="4">
        <f>IF(Reponses!N270="","",VLOOKUP(Reponses!N270,Likert_Map,1,FALSE))</f>
        <v>0</v>
      </c>
      <c r="O268" s="4">
        <f>IF(Reponses!O270="","",VLOOKUP(Reponses!O270,Likert_Map,1,FALSE))</f>
        <v>0</v>
      </c>
      <c r="P268" s="4">
        <f>IF(Reponses!P270="","",VLOOKUP(Reponses!P270,Likert_Map,1,FALSE))</f>
        <v>0</v>
      </c>
      <c r="Q268" s="4">
        <f>IF(Reponses!Q270="","",VLOOKUP(Reponses!Q270,Likert_Map,1,FALSE))</f>
        <v>0</v>
      </c>
      <c r="R268" s="4">
        <f>IF(Reponses!R270="","",VLOOKUP(Reponses!R270,Likert_Map,1,FALSE))</f>
        <v>0</v>
      </c>
    </row>
    <row r="269" spans="1:18">
      <c r="A269" s="4">
        <f>Reponses!A271</f>
        <v>0</v>
      </c>
      <c r="B269" s="4">
        <f>Reponses!B271</f>
        <v>0</v>
      </c>
      <c r="C269" s="4">
        <f>Reponses!C271</f>
        <v>0</v>
      </c>
      <c r="D269" s="4">
        <f>Reponses!D271</f>
        <v>0</v>
      </c>
      <c r="E269" s="4">
        <f>Reponses!E271</f>
        <v>0</v>
      </c>
      <c r="F269" s="4">
        <f>Reponses!F271</f>
        <v>0</v>
      </c>
      <c r="G269" s="4">
        <f>IF(Reponses!G271="","",VLOOKUP(Reponses!G271,Likert_Map,1,FALSE))</f>
        <v>0</v>
      </c>
      <c r="H269" s="4">
        <f>IF(Reponses!H271="","",VLOOKUP(Reponses!H271,Likert_Map,1,FALSE))</f>
        <v>0</v>
      </c>
      <c r="I269" s="4">
        <f>IF(Reponses!I271="","",VLOOKUP(Reponses!I271,Likert_Map,1,FALSE))</f>
        <v>0</v>
      </c>
      <c r="J269" s="4">
        <f>IF(Reponses!J271="","",VLOOKUP(Reponses!J271,Likert_Map,1,FALSE))</f>
        <v>0</v>
      </c>
      <c r="K269" s="4">
        <f>IF(Reponses!K271="","",VLOOKUP(Reponses!K271,Likert_Map,1,FALSE))</f>
        <v>0</v>
      </c>
      <c r="L269" s="4">
        <f>IF(Reponses!L271="","",VLOOKUP(Reponses!L271,Likert_Map,1,FALSE))</f>
        <v>0</v>
      </c>
      <c r="M269" s="4">
        <f>IF(Reponses!M271="","",VLOOKUP(Reponses!M271,Likert_Map,1,FALSE))</f>
        <v>0</v>
      </c>
      <c r="N269" s="4">
        <f>IF(Reponses!N271="","",VLOOKUP(Reponses!N271,Likert_Map,1,FALSE))</f>
        <v>0</v>
      </c>
      <c r="O269" s="4">
        <f>IF(Reponses!O271="","",VLOOKUP(Reponses!O271,Likert_Map,1,FALSE))</f>
        <v>0</v>
      </c>
      <c r="P269" s="4">
        <f>IF(Reponses!P271="","",VLOOKUP(Reponses!P271,Likert_Map,1,FALSE))</f>
        <v>0</v>
      </c>
      <c r="Q269" s="4">
        <f>IF(Reponses!Q271="","",VLOOKUP(Reponses!Q271,Likert_Map,1,FALSE))</f>
        <v>0</v>
      </c>
      <c r="R269" s="4">
        <f>IF(Reponses!R271="","",VLOOKUP(Reponses!R271,Likert_Map,1,FALSE))</f>
        <v>0</v>
      </c>
    </row>
    <row r="270" spans="1:18">
      <c r="A270" s="4">
        <f>Reponses!A272</f>
        <v>0</v>
      </c>
      <c r="B270" s="4">
        <f>Reponses!B272</f>
        <v>0</v>
      </c>
      <c r="C270" s="4">
        <f>Reponses!C272</f>
        <v>0</v>
      </c>
      <c r="D270" s="4">
        <f>Reponses!D272</f>
        <v>0</v>
      </c>
      <c r="E270" s="4">
        <f>Reponses!E272</f>
        <v>0</v>
      </c>
      <c r="F270" s="4">
        <f>Reponses!F272</f>
        <v>0</v>
      </c>
      <c r="G270" s="4">
        <f>IF(Reponses!G272="","",VLOOKUP(Reponses!G272,Likert_Map,1,FALSE))</f>
        <v>0</v>
      </c>
      <c r="H270" s="4">
        <f>IF(Reponses!H272="","",VLOOKUP(Reponses!H272,Likert_Map,1,FALSE))</f>
        <v>0</v>
      </c>
      <c r="I270" s="4">
        <f>IF(Reponses!I272="","",VLOOKUP(Reponses!I272,Likert_Map,1,FALSE))</f>
        <v>0</v>
      </c>
      <c r="J270" s="4">
        <f>IF(Reponses!J272="","",VLOOKUP(Reponses!J272,Likert_Map,1,FALSE))</f>
        <v>0</v>
      </c>
      <c r="K270" s="4">
        <f>IF(Reponses!K272="","",VLOOKUP(Reponses!K272,Likert_Map,1,FALSE))</f>
        <v>0</v>
      </c>
      <c r="L270" s="4">
        <f>IF(Reponses!L272="","",VLOOKUP(Reponses!L272,Likert_Map,1,FALSE))</f>
        <v>0</v>
      </c>
      <c r="M270" s="4">
        <f>IF(Reponses!M272="","",VLOOKUP(Reponses!M272,Likert_Map,1,FALSE))</f>
        <v>0</v>
      </c>
      <c r="N270" s="4">
        <f>IF(Reponses!N272="","",VLOOKUP(Reponses!N272,Likert_Map,1,FALSE))</f>
        <v>0</v>
      </c>
      <c r="O270" s="4">
        <f>IF(Reponses!O272="","",VLOOKUP(Reponses!O272,Likert_Map,1,FALSE))</f>
        <v>0</v>
      </c>
      <c r="P270" s="4">
        <f>IF(Reponses!P272="","",VLOOKUP(Reponses!P272,Likert_Map,1,FALSE))</f>
        <v>0</v>
      </c>
      <c r="Q270" s="4">
        <f>IF(Reponses!Q272="","",VLOOKUP(Reponses!Q272,Likert_Map,1,FALSE))</f>
        <v>0</v>
      </c>
      <c r="R270" s="4">
        <f>IF(Reponses!R272="","",VLOOKUP(Reponses!R272,Likert_Map,1,FALSE))</f>
        <v>0</v>
      </c>
    </row>
    <row r="271" spans="1:18">
      <c r="A271" s="4">
        <f>Reponses!A273</f>
        <v>0</v>
      </c>
      <c r="B271" s="4">
        <f>Reponses!B273</f>
        <v>0</v>
      </c>
      <c r="C271" s="4">
        <f>Reponses!C273</f>
        <v>0</v>
      </c>
      <c r="D271" s="4">
        <f>Reponses!D273</f>
        <v>0</v>
      </c>
      <c r="E271" s="4">
        <f>Reponses!E273</f>
        <v>0</v>
      </c>
      <c r="F271" s="4">
        <f>Reponses!F273</f>
        <v>0</v>
      </c>
      <c r="G271" s="4">
        <f>IF(Reponses!G273="","",VLOOKUP(Reponses!G273,Likert_Map,1,FALSE))</f>
        <v>0</v>
      </c>
      <c r="H271" s="4">
        <f>IF(Reponses!H273="","",VLOOKUP(Reponses!H273,Likert_Map,1,FALSE))</f>
        <v>0</v>
      </c>
      <c r="I271" s="4">
        <f>IF(Reponses!I273="","",VLOOKUP(Reponses!I273,Likert_Map,1,FALSE))</f>
        <v>0</v>
      </c>
      <c r="J271" s="4">
        <f>IF(Reponses!J273="","",VLOOKUP(Reponses!J273,Likert_Map,1,FALSE))</f>
        <v>0</v>
      </c>
      <c r="K271" s="4">
        <f>IF(Reponses!K273="","",VLOOKUP(Reponses!K273,Likert_Map,1,FALSE))</f>
        <v>0</v>
      </c>
      <c r="L271" s="4">
        <f>IF(Reponses!L273="","",VLOOKUP(Reponses!L273,Likert_Map,1,FALSE))</f>
        <v>0</v>
      </c>
      <c r="M271" s="4">
        <f>IF(Reponses!M273="","",VLOOKUP(Reponses!M273,Likert_Map,1,FALSE))</f>
        <v>0</v>
      </c>
      <c r="N271" s="4">
        <f>IF(Reponses!N273="","",VLOOKUP(Reponses!N273,Likert_Map,1,FALSE))</f>
        <v>0</v>
      </c>
      <c r="O271" s="4">
        <f>IF(Reponses!O273="","",VLOOKUP(Reponses!O273,Likert_Map,1,FALSE))</f>
        <v>0</v>
      </c>
      <c r="P271" s="4">
        <f>IF(Reponses!P273="","",VLOOKUP(Reponses!P273,Likert_Map,1,FALSE))</f>
        <v>0</v>
      </c>
      <c r="Q271" s="4">
        <f>IF(Reponses!Q273="","",VLOOKUP(Reponses!Q273,Likert_Map,1,FALSE))</f>
        <v>0</v>
      </c>
      <c r="R271" s="4">
        <f>IF(Reponses!R273="","",VLOOKUP(Reponses!R273,Likert_Map,1,FALSE))</f>
        <v>0</v>
      </c>
    </row>
    <row r="272" spans="1:18">
      <c r="A272" s="4">
        <f>Reponses!A274</f>
        <v>0</v>
      </c>
      <c r="B272" s="4">
        <f>Reponses!B274</f>
        <v>0</v>
      </c>
      <c r="C272" s="4">
        <f>Reponses!C274</f>
        <v>0</v>
      </c>
      <c r="D272" s="4">
        <f>Reponses!D274</f>
        <v>0</v>
      </c>
      <c r="E272" s="4">
        <f>Reponses!E274</f>
        <v>0</v>
      </c>
      <c r="F272" s="4">
        <f>Reponses!F274</f>
        <v>0</v>
      </c>
      <c r="G272" s="4">
        <f>IF(Reponses!G274="","",VLOOKUP(Reponses!G274,Likert_Map,1,FALSE))</f>
        <v>0</v>
      </c>
      <c r="H272" s="4">
        <f>IF(Reponses!H274="","",VLOOKUP(Reponses!H274,Likert_Map,1,FALSE))</f>
        <v>0</v>
      </c>
      <c r="I272" s="4">
        <f>IF(Reponses!I274="","",VLOOKUP(Reponses!I274,Likert_Map,1,FALSE))</f>
        <v>0</v>
      </c>
      <c r="J272" s="4">
        <f>IF(Reponses!J274="","",VLOOKUP(Reponses!J274,Likert_Map,1,FALSE))</f>
        <v>0</v>
      </c>
      <c r="K272" s="4">
        <f>IF(Reponses!K274="","",VLOOKUP(Reponses!K274,Likert_Map,1,FALSE))</f>
        <v>0</v>
      </c>
      <c r="L272" s="4">
        <f>IF(Reponses!L274="","",VLOOKUP(Reponses!L274,Likert_Map,1,FALSE))</f>
        <v>0</v>
      </c>
      <c r="M272" s="4">
        <f>IF(Reponses!M274="","",VLOOKUP(Reponses!M274,Likert_Map,1,FALSE))</f>
        <v>0</v>
      </c>
      <c r="N272" s="4">
        <f>IF(Reponses!N274="","",VLOOKUP(Reponses!N274,Likert_Map,1,FALSE))</f>
        <v>0</v>
      </c>
      <c r="O272" s="4">
        <f>IF(Reponses!O274="","",VLOOKUP(Reponses!O274,Likert_Map,1,FALSE))</f>
        <v>0</v>
      </c>
      <c r="P272" s="4">
        <f>IF(Reponses!P274="","",VLOOKUP(Reponses!P274,Likert_Map,1,FALSE))</f>
        <v>0</v>
      </c>
      <c r="Q272" s="4">
        <f>IF(Reponses!Q274="","",VLOOKUP(Reponses!Q274,Likert_Map,1,FALSE))</f>
        <v>0</v>
      </c>
      <c r="R272" s="4">
        <f>IF(Reponses!R274="","",VLOOKUP(Reponses!R274,Likert_Map,1,FALSE))</f>
        <v>0</v>
      </c>
    </row>
    <row r="273" spans="1:18">
      <c r="A273" s="4">
        <f>Reponses!A275</f>
        <v>0</v>
      </c>
      <c r="B273" s="4">
        <f>Reponses!B275</f>
        <v>0</v>
      </c>
      <c r="C273" s="4">
        <f>Reponses!C275</f>
        <v>0</v>
      </c>
      <c r="D273" s="4">
        <f>Reponses!D275</f>
        <v>0</v>
      </c>
      <c r="E273" s="4">
        <f>Reponses!E275</f>
        <v>0</v>
      </c>
      <c r="F273" s="4">
        <f>Reponses!F275</f>
        <v>0</v>
      </c>
      <c r="G273" s="4">
        <f>IF(Reponses!G275="","",VLOOKUP(Reponses!G275,Likert_Map,1,FALSE))</f>
        <v>0</v>
      </c>
      <c r="H273" s="4">
        <f>IF(Reponses!H275="","",VLOOKUP(Reponses!H275,Likert_Map,1,FALSE))</f>
        <v>0</v>
      </c>
      <c r="I273" s="4">
        <f>IF(Reponses!I275="","",VLOOKUP(Reponses!I275,Likert_Map,1,FALSE))</f>
        <v>0</v>
      </c>
      <c r="J273" s="4">
        <f>IF(Reponses!J275="","",VLOOKUP(Reponses!J275,Likert_Map,1,FALSE))</f>
        <v>0</v>
      </c>
      <c r="K273" s="4">
        <f>IF(Reponses!K275="","",VLOOKUP(Reponses!K275,Likert_Map,1,FALSE))</f>
        <v>0</v>
      </c>
      <c r="L273" s="4">
        <f>IF(Reponses!L275="","",VLOOKUP(Reponses!L275,Likert_Map,1,FALSE))</f>
        <v>0</v>
      </c>
      <c r="M273" s="4">
        <f>IF(Reponses!M275="","",VLOOKUP(Reponses!M275,Likert_Map,1,FALSE))</f>
        <v>0</v>
      </c>
      <c r="N273" s="4">
        <f>IF(Reponses!N275="","",VLOOKUP(Reponses!N275,Likert_Map,1,FALSE))</f>
        <v>0</v>
      </c>
      <c r="O273" s="4">
        <f>IF(Reponses!O275="","",VLOOKUP(Reponses!O275,Likert_Map,1,FALSE))</f>
        <v>0</v>
      </c>
      <c r="P273" s="4">
        <f>IF(Reponses!P275="","",VLOOKUP(Reponses!P275,Likert_Map,1,FALSE))</f>
        <v>0</v>
      </c>
      <c r="Q273" s="4">
        <f>IF(Reponses!Q275="","",VLOOKUP(Reponses!Q275,Likert_Map,1,FALSE))</f>
        <v>0</v>
      </c>
      <c r="R273" s="4">
        <f>IF(Reponses!R275="","",VLOOKUP(Reponses!R275,Likert_Map,1,FALSE))</f>
        <v>0</v>
      </c>
    </row>
    <row r="274" spans="1:18">
      <c r="A274" s="4">
        <f>Reponses!A276</f>
        <v>0</v>
      </c>
      <c r="B274" s="4">
        <f>Reponses!B276</f>
        <v>0</v>
      </c>
      <c r="C274" s="4">
        <f>Reponses!C276</f>
        <v>0</v>
      </c>
      <c r="D274" s="4">
        <f>Reponses!D276</f>
        <v>0</v>
      </c>
      <c r="E274" s="4">
        <f>Reponses!E276</f>
        <v>0</v>
      </c>
      <c r="F274" s="4">
        <f>Reponses!F276</f>
        <v>0</v>
      </c>
      <c r="G274" s="4">
        <f>IF(Reponses!G276="","",VLOOKUP(Reponses!G276,Likert_Map,1,FALSE))</f>
        <v>0</v>
      </c>
      <c r="H274" s="4">
        <f>IF(Reponses!H276="","",VLOOKUP(Reponses!H276,Likert_Map,1,FALSE))</f>
        <v>0</v>
      </c>
      <c r="I274" s="4">
        <f>IF(Reponses!I276="","",VLOOKUP(Reponses!I276,Likert_Map,1,FALSE))</f>
        <v>0</v>
      </c>
      <c r="J274" s="4">
        <f>IF(Reponses!J276="","",VLOOKUP(Reponses!J276,Likert_Map,1,FALSE))</f>
        <v>0</v>
      </c>
      <c r="K274" s="4">
        <f>IF(Reponses!K276="","",VLOOKUP(Reponses!K276,Likert_Map,1,FALSE))</f>
        <v>0</v>
      </c>
      <c r="L274" s="4">
        <f>IF(Reponses!L276="","",VLOOKUP(Reponses!L276,Likert_Map,1,FALSE))</f>
        <v>0</v>
      </c>
      <c r="M274" s="4">
        <f>IF(Reponses!M276="","",VLOOKUP(Reponses!M276,Likert_Map,1,FALSE))</f>
        <v>0</v>
      </c>
      <c r="N274" s="4">
        <f>IF(Reponses!N276="","",VLOOKUP(Reponses!N276,Likert_Map,1,FALSE))</f>
        <v>0</v>
      </c>
      <c r="O274" s="4">
        <f>IF(Reponses!O276="","",VLOOKUP(Reponses!O276,Likert_Map,1,FALSE))</f>
        <v>0</v>
      </c>
      <c r="P274" s="4">
        <f>IF(Reponses!P276="","",VLOOKUP(Reponses!P276,Likert_Map,1,FALSE))</f>
        <v>0</v>
      </c>
      <c r="Q274" s="4">
        <f>IF(Reponses!Q276="","",VLOOKUP(Reponses!Q276,Likert_Map,1,FALSE))</f>
        <v>0</v>
      </c>
      <c r="R274" s="4">
        <f>IF(Reponses!R276="","",VLOOKUP(Reponses!R276,Likert_Map,1,FALSE))</f>
        <v>0</v>
      </c>
    </row>
    <row r="275" spans="1:18">
      <c r="A275" s="4">
        <f>Reponses!A277</f>
        <v>0</v>
      </c>
      <c r="B275" s="4">
        <f>Reponses!B277</f>
        <v>0</v>
      </c>
      <c r="C275" s="4">
        <f>Reponses!C277</f>
        <v>0</v>
      </c>
      <c r="D275" s="4">
        <f>Reponses!D277</f>
        <v>0</v>
      </c>
      <c r="E275" s="4">
        <f>Reponses!E277</f>
        <v>0</v>
      </c>
      <c r="F275" s="4">
        <f>Reponses!F277</f>
        <v>0</v>
      </c>
      <c r="G275" s="4">
        <f>IF(Reponses!G277="","",VLOOKUP(Reponses!G277,Likert_Map,1,FALSE))</f>
        <v>0</v>
      </c>
      <c r="H275" s="4">
        <f>IF(Reponses!H277="","",VLOOKUP(Reponses!H277,Likert_Map,1,FALSE))</f>
        <v>0</v>
      </c>
      <c r="I275" s="4">
        <f>IF(Reponses!I277="","",VLOOKUP(Reponses!I277,Likert_Map,1,FALSE))</f>
        <v>0</v>
      </c>
      <c r="J275" s="4">
        <f>IF(Reponses!J277="","",VLOOKUP(Reponses!J277,Likert_Map,1,FALSE))</f>
        <v>0</v>
      </c>
      <c r="K275" s="4">
        <f>IF(Reponses!K277="","",VLOOKUP(Reponses!K277,Likert_Map,1,FALSE))</f>
        <v>0</v>
      </c>
      <c r="L275" s="4">
        <f>IF(Reponses!L277="","",VLOOKUP(Reponses!L277,Likert_Map,1,FALSE))</f>
        <v>0</v>
      </c>
      <c r="M275" s="4">
        <f>IF(Reponses!M277="","",VLOOKUP(Reponses!M277,Likert_Map,1,FALSE))</f>
        <v>0</v>
      </c>
      <c r="N275" s="4">
        <f>IF(Reponses!N277="","",VLOOKUP(Reponses!N277,Likert_Map,1,FALSE))</f>
        <v>0</v>
      </c>
      <c r="O275" s="4">
        <f>IF(Reponses!O277="","",VLOOKUP(Reponses!O277,Likert_Map,1,FALSE))</f>
        <v>0</v>
      </c>
      <c r="P275" s="4">
        <f>IF(Reponses!P277="","",VLOOKUP(Reponses!P277,Likert_Map,1,FALSE))</f>
        <v>0</v>
      </c>
      <c r="Q275" s="4">
        <f>IF(Reponses!Q277="","",VLOOKUP(Reponses!Q277,Likert_Map,1,FALSE))</f>
        <v>0</v>
      </c>
      <c r="R275" s="4">
        <f>IF(Reponses!R277="","",VLOOKUP(Reponses!R277,Likert_Map,1,FALSE))</f>
        <v>0</v>
      </c>
    </row>
    <row r="276" spans="1:18">
      <c r="A276" s="4">
        <f>Reponses!A278</f>
        <v>0</v>
      </c>
      <c r="B276" s="4">
        <f>Reponses!B278</f>
        <v>0</v>
      </c>
      <c r="C276" s="4">
        <f>Reponses!C278</f>
        <v>0</v>
      </c>
      <c r="D276" s="4">
        <f>Reponses!D278</f>
        <v>0</v>
      </c>
      <c r="E276" s="4">
        <f>Reponses!E278</f>
        <v>0</v>
      </c>
      <c r="F276" s="4">
        <f>Reponses!F278</f>
        <v>0</v>
      </c>
      <c r="G276" s="4">
        <f>IF(Reponses!G278="","",VLOOKUP(Reponses!G278,Likert_Map,1,FALSE))</f>
        <v>0</v>
      </c>
      <c r="H276" s="4">
        <f>IF(Reponses!H278="","",VLOOKUP(Reponses!H278,Likert_Map,1,FALSE))</f>
        <v>0</v>
      </c>
      <c r="I276" s="4">
        <f>IF(Reponses!I278="","",VLOOKUP(Reponses!I278,Likert_Map,1,FALSE))</f>
        <v>0</v>
      </c>
      <c r="J276" s="4">
        <f>IF(Reponses!J278="","",VLOOKUP(Reponses!J278,Likert_Map,1,FALSE))</f>
        <v>0</v>
      </c>
      <c r="K276" s="4">
        <f>IF(Reponses!K278="","",VLOOKUP(Reponses!K278,Likert_Map,1,FALSE))</f>
        <v>0</v>
      </c>
      <c r="L276" s="4">
        <f>IF(Reponses!L278="","",VLOOKUP(Reponses!L278,Likert_Map,1,FALSE))</f>
        <v>0</v>
      </c>
      <c r="M276" s="4">
        <f>IF(Reponses!M278="","",VLOOKUP(Reponses!M278,Likert_Map,1,FALSE))</f>
        <v>0</v>
      </c>
      <c r="N276" s="4">
        <f>IF(Reponses!N278="","",VLOOKUP(Reponses!N278,Likert_Map,1,FALSE))</f>
        <v>0</v>
      </c>
      <c r="O276" s="4">
        <f>IF(Reponses!O278="","",VLOOKUP(Reponses!O278,Likert_Map,1,FALSE))</f>
        <v>0</v>
      </c>
      <c r="P276" s="4">
        <f>IF(Reponses!P278="","",VLOOKUP(Reponses!P278,Likert_Map,1,FALSE))</f>
        <v>0</v>
      </c>
      <c r="Q276" s="4">
        <f>IF(Reponses!Q278="","",VLOOKUP(Reponses!Q278,Likert_Map,1,FALSE))</f>
        <v>0</v>
      </c>
      <c r="R276" s="4">
        <f>IF(Reponses!R278="","",VLOOKUP(Reponses!R278,Likert_Map,1,FALSE))</f>
        <v>0</v>
      </c>
    </row>
    <row r="277" spans="1:18">
      <c r="A277" s="4">
        <f>Reponses!A279</f>
        <v>0</v>
      </c>
      <c r="B277" s="4">
        <f>Reponses!B279</f>
        <v>0</v>
      </c>
      <c r="C277" s="4">
        <f>Reponses!C279</f>
        <v>0</v>
      </c>
      <c r="D277" s="4">
        <f>Reponses!D279</f>
        <v>0</v>
      </c>
      <c r="E277" s="4">
        <f>Reponses!E279</f>
        <v>0</v>
      </c>
      <c r="F277" s="4">
        <f>Reponses!F279</f>
        <v>0</v>
      </c>
      <c r="G277" s="4">
        <f>IF(Reponses!G279="","",VLOOKUP(Reponses!G279,Likert_Map,1,FALSE))</f>
        <v>0</v>
      </c>
      <c r="H277" s="4">
        <f>IF(Reponses!H279="","",VLOOKUP(Reponses!H279,Likert_Map,1,FALSE))</f>
        <v>0</v>
      </c>
      <c r="I277" s="4">
        <f>IF(Reponses!I279="","",VLOOKUP(Reponses!I279,Likert_Map,1,FALSE))</f>
        <v>0</v>
      </c>
      <c r="J277" s="4">
        <f>IF(Reponses!J279="","",VLOOKUP(Reponses!J279,Likert_Map,1,FALSE))</f>
        <v>0</v>
      </c>
      <c r="K277" s="4">
        <f>IF(Reponses!K279="","",VLOOKUP(Reponses!K279,Likert_Map,1,FALSE))</f>
        <v>0</v>
      </c>
      <c r="L277" s="4">
        <f>IF(Reponses!L279="","",VLOOKUP(Reponses!L279,Likert_Map,1,FALSE))</f>
        <v>0</v>
      </c>
      <c r="M277" s="4">
        <f>IF(Reponses!M279="","",VLOOKUP(Reponses!M279,Likert_Map,1,FALSE))</f>
        <v>0</v>
      </c>
      <c r="N277" s="4">
        <f>IF(Reponses!N279="","",VLOOKUP(Reponses!N279,Likert_Map,1,FALSE))</f>
        <v>0</v>
      </c>
      <c r="O277" s="4">
        <f>IF(Reponses!O279="","",VLOOKUP(Reponses!O279,Likert_Map,1,FALSE))</f>
        <v>0</v>
      </c>
      <c r="P277" s="4">
        <f>IF(Reponses!P279="","",VLOOKUP(Reponses!P279,Likert_Map,1,FALSE))</f>
        <v>0</v>
      </c>
      <c r="Q277" s="4">
        <f>IF(Reponses!Q279="","",VLOOKUP(Reponses!Q279,Likert_Map,1,FALSE))</f>
        <v>0</v>
      </c>
      <c r="R277" s="4">
        <f>IF(Reponses!R279="","",VLOOKUP(Reponses!R279,Likert_Map,1,FALSE))</f>
        <v>0</v>
      </c>
    </row>
    <row r="278" spans="1:18">
      <c r="A278" s="4">
        <f>Reponses!A280</f>
        <v>0</v>
      </c>
      <c r="B278" s="4">
        <f>Reponses!B280</f>
        <v>0</v>
      </c>
      <c r="C278" s="4">
        <f>Reponses!C280</f>
        <v>0</v>
      </c>
      <c r="D278" s="4">
        <f>Reponses!D280</f>
        <v>0</v>
      </c>
      <c r="E278" s="4">
        <f>Reponses!E280</f>
        <v>0</v>
      </c>
      <c r="F278" s="4">
        <f>Reponses!F280</f>
        <v>0</v>
      </c>
      <c r="G278" s="4">
        <f>IF(Reponses!G280="","",VLOOKUP(Reponses!G280,Likert_Map,1,FALSE))</f>
        <v>0</v>
      </c>
      <c r="H278" s="4">
        <f>IF(Reponses!H280="","",VLOOKUP(Reponses!H280,Likert_Map,1,FALSE))</f>
        <v>0</v>
      </c>
      <c r="I278" s="4">
        <f>IF(Reponses!I280="","",VLOOKUP(Reponses!I280,Likert_Map,1,FALSE))</f>
        <v>0</v>
      </c>
      <c r="J278" s="4">
        <f>IF(Reponses!J280="","",VLOOKUP(Reponses!J280,Likert_Map,1,FALSE))</f>
        <v>0</v>
      </c>
      <c r="K278" s="4">
        <f>IF(Reponses!K280="","",VLOOKUP(Reponses!K280,Likert_Map,1,FALSE))</f>
        <v>0</v>
      </c>
      <c r="L278" s="4">
        <f>IF(Reponses!L280="","",VLOOKUP(Reponses!L280,Likert_Map,1,FALSE))</f>
        <v>0</v>
      </c>
      <c r="M278" s="4">
        <f>IF(Reponses!M280="","",VLOOKUP(Reponses!M280,Likert_Map,1,FALSE))</f>
        <v>0</v>
      </c>
      <c r="N278" s="4">
        <f>IF(Reponses!N280="","",VLOOKUP(Reponses!N280,Likert_Map,1,FALSE))</f>
        <v>0</v>
      </c>
      <c r="O278" s="4">
        <f>IF(Reponses!O280="","",VLOOKUP(Reponses!O280,Likert_Map,1,FALSE))</f>
        <v>0</v>
      </c>
      <c r="P278" s="4">
        <f>IF(Reponses!P280="","",VLOOKUP(Reponses!P280,Likert_Map,1,FALSE))</f>
        <v>0</v>
      </c>
      <c r="Q278" s="4">
        <f>IF(Reponses!Q280="","",VLOOKUP(Reponses!Q280,Likert_Map,1,FALSE))</f>
        <v>0</v>
      </c>
      <c r="R278" s="4">
        <f>IF(Reponses!R280="","",VLOOKUP(Reponses!R280,Likert_Map,1,FALSE))</f>
        <v>0</v>
      </c>
    </row>
    <row r="279" spans="1:18">
      <c r="A279" s="4">
        <f>Reponses!A281</f>
        <v>0</v>
      </c>
      <c r="B279" s="4">
        <f>Reponses!B281</f>
        <v>0</v>
      </c>
      <c r="C279" s="4">
        <f>Reponses!C281</f>
        <v>0</v>
      </c>
      <c r="D279" s="4">
        <f>Reponses!D281</f>
        <v>0</v>
      </c>
      <c r="E279" s="4">
        <f>Reponses!E281</f>
        <v>0</v>
      </c>
      <c r="F279" s="4">
        <f>Reponses!F281</f>
        <v>0</v>
      </c>
      <c r="G279" s="4">
        <f>IF(Reponses!G281="","",VLOOKUP(Reponses!G281,Likert_Map,1,FALSE))</f>
        <v>0</v>
      </c>
      <c r="H279" s="4">
        <f>IF(Reponses!H281="","",VLOOKUP(Reponses!H281,Likert_Map,1,FALSE))</f>
        <v>0</v>
      </c>
      <c r="I279" s="4">
        <f>IF(Reponses!I281="","",VLOOKUP(Reponses!I281,Likert_Map,1,FALSE))</f>
        <v>0</v>
      </c>
      <c r="J279" s="4">
        <f>IF(Reponses!J281="","",VLOOKUP(Reponses!J281,Likert_Map,1,FALSE))</f>
        <v>0</v>
      </c>
      <c r="K279" s="4">
        <f>IF(Reponses!K281="","",VLOOKUP(Reponses!K281,Likert_Map,1,FALSE))</f>
        <v>0</v>
      </c>
      <c r="L279" s="4">
        <f>IF(Reponses!L281="","",VLOOKUP(Reponses!L281,Likert_Map,1,FALSE))</f>
        <v>0</v>
      </c>
      <c r="M279" s="4">
        <f>IF(Reponses!M281="","",VLOOKUP(Reponses!M281,Likert_Map,1,FALSE))</f>
        <v>0</v>
      </c>
      <c r="N279" s="4">
        <f>IF(Reponses!N281="","",VLOOKUP(Reponses!N281,Likert_Map,1,FALSE))</f>
        <v>0</v>
      </c>
      <c r="O279" s="4">
        <f>IF(Reponses!O281="","",VLOOKUP(Reponses!O281,Likert_Map,1,FALSE))</f>
        <v>0</v>
      </c>
      <c r="P279" s="4">
        <f>IF(Reponses!P281="","",VLOOKUP(Reponses!P281,Likert_Map,1,FALSE))</f>
        <v>0</v>
      </c>
      <c r="Q279" s="4">
        <f>IF(Reponses!Q281="","",VLOOKUP(Reponses!Q281,Likert_Map,1,FALSE))</f>
        <v>0</v>
      </c>
      <c r="R279" s="4">
        <f>IF(Reponses!R281="","",VLOOKUP(Reponses!R281,Likert_Map,1,FALSE))</f>
        <v>0</v>
      </c>
    </row>
    <row r="280" spans="1:18">
      <c r="A280" s="4">
        <f>Reponses!A282</f>
        <v>0</v>
      </c>
      <c r="B280" s="4">
        <f>Reponses!B282</f>
        <v>0</v>
      </c>
      <c r="C280" s="4">
        <f>Reponses!C282</f>
        <v>0</v>
      </c>
      <c r="D280" s="4">
        <f>Reponses!D282</f>
        <v>0</v>
      </c>
      <c r="E280" s="4">
        <f>Reponses!E282</f>
        <v>0</v>
      </c>
      <c r="F280" s="4">
        <f>Reponses!F282</f>
        <v>0</v>
      </c>
      <c r="G280" s="4">
        <f>IF(Reponses!G282="","",VLOOKUP(Reponses!G282,Likert_Map,1,FALSE))</f>
        <v>0</v>
      </c>
      <c r="H280" s="4">
        <f>IF(Reponses!H282="","",VLOOKUP(Reponses!H282,Likert_Map,1,FALSE))</f>
        <v>0</v>
      </c>
      <c r="I280" s="4">
        <f>IF(Reponses!I282="","",VLOOKUP(Reponses!I282,Likert_Map,1,FALSE))</f>
        <v>0</v>
      </c>
      <c r="J280" s="4">
        <f>IF(Reponses!J282="","",VLOOKUP(Reponses!J282,Likert_Map,1,FALSE))</f>
        <v>0</v>
      </c>
      <c r="K280" s="4">
        <f>IF(Reponses!K282="","",VLOOKUP(Reponses!K282,Likert_Map,1,FALSE))</f>
        <v>0</v>
      </c>
      <c r="L280" s="4">
        <f>IF(Reponses!L282="","",VLOOKUP(Reponses!L282,Likert_Map,1,FALSE))</f>
        <v>0</v>
      </c>
      <c r="M280" s="4">
        <f>IF(Reponses!M282="","",VLOOKUP(Reponses!M282,Likert_Map,1,FALSE))</f>
        <v>0</v>
      </c>
      <c r="N280" s="4">
        <f>IF(Reponses!N282="","",VLOOKUP(Reponses!N282,Likert_Map,1,FALSE))</f>
        <v>0</v>
      </c>
      <c r="O280" s="4">
        <f>IF(Reponses!O282="","",VLOOKUP(Reponses!O282,Likert_Map,1,FALSE))</f>
        <v>0</v>
      </c>
      <c r="P280" s="4">
        <f>IF(Reponses!P282="","",VLOOKUP(Reponses!P282,Likert_Map,1,FALSE))</f>
        <v>0</v>
      </c>
      <c r="Q280" s="4">
        <f>IF(Reponses!Q282="","",VLOOKUP(Reponses!Q282,Likert_Map,1,FALSE))</f>
        <v>0</v>
      </c>
      <c r="R280" s="4">
        <f>IF(Reponses!R282="","",VLOOKUP(Reponses!R282,Likert_Map,1,FALSE))</f>
        <v>0</v>
      </c>
    </row>
    <row r="281" spans="1:18">
      <c r="A281" s="4">
        <f>Reponses!A283</f>
        <v>0</v>
      </c>
      <c r="B281" s="4">
        <f>Reponses!B283</f>
        <v>0</v>
      </c>
      <c r="C281" s="4">
        <f>Reponses!C283</f>
        <v>0</v>
      </c>
      <c r="D281" s="4">
        <f>Reponses!D283</f>
        <v>0</v>
      </c>
      <c r="E281" s="4">
        <f>Reponses!E283</f>
        <v>0</v>
      </c>
      <c r="F281" s="4">
        <f>Reponses!F283</f>
        <v>0</v>
      </c>
      <c r="G281" s="4">
        <f>IF(Reponses!G283="","",VLOOKUP(Reponses!G283,Likert_Map,1,FALSE))</f>
        <v>0</v>
      </c>
      <c r="H281" s="4">
        <f>IF(Reponses!H283="","",VLOOKUP(Reponses!H283,Likert_Map,1,FALSE))</f>
        <v>0</v>
      </c>
      <c r="I281" s="4">
        <f>IF(Reponses!I283="","",VLOOKUP(Reponses!I283,Likert_Map,1,FALSE))</f>
        <v>0</v>
      </c>
      <c r="J281" s="4">
        <f>IF(Reponses!J283="","",VLOOKUP(Reponses!J283,Likert_Map,1,FALSE))</f>
        <v>0</v>
      </c>
      <c r="K281" s="4">
        <f>IF(Reponses!K283="","",VLOOKUP(Reponses!K283,Likert_Map,1,FALSE))</f>
        <v>0</v>
      </c>
      <c r="L281" s="4">
        <f>IF(Reponses!L283="","",VLOOKUP(Reponses!L283,Likert_Map,1,FALSE))</f>
        <v>0</v>
      </c>
      <c r="M281" s="4">
        <f>IF(Reponses!M283="","",VLOOKUP(Reponses!M283,Likert_Map,1,FALSE))</f>
        <v>0</v>
      </c>
      <c r="N281" s="4">
        <f>IF(Reponses!N283="","",VLOOKUP(Reponses!N283,Likert_Map,1,FALSE))</f>
        <v>0</v>
      </c>
      <c r="O281" s="4">
        <f>IF(Reponses!O283="","",VLOOKUP(Reponses!O283,Likert_Map,1,FALSE))</f>
        <v>0</v>
      </c>
      <c r="P281" s="4">
        <f>IF(Reponses!P283="","",VLOOKUP(Reponses!P283,Likert_Map,1,FALSE))</f>
        <v>0</v>
      </c>
      <c r="Q281" s="4">
        <f>IF(Reponses!Q283="","",VLOOKUP(Reponses!Q283,Likert_Map,1,FALSE))</f>
        <v>0</v>
      </c>
      <c r="R281" s="4">
        <f>IF(Reponses!R283="","",VLOOKUP(Reponses!R283,Likert_Map,1,FALSE))</f>
        <v>0</v>
      </c>
    </row>
    <row r="282" spans="1:18">
      <c r="A282" s="4">
        <f>Reponses!A284</f>
        <v>0</v>
      </c>
      <c r="B282" s="4">
        <f>Reponses!B284</f>
        <v>0</v>
      </c>
      <c r="C282" s="4">
        <f>Reponses!C284</f>
        <v>0</v>
      </c>
      <c r="D282" s="4">
        <f>Reponses!D284</f>
        <v>0</v>
      </c>
      <c r="E282" s="4">
        <f>Reponses!E284</f>
        <v>0</v>
      </c>
      <c r="F282" s="4">
        <f>Reponses!F284</f>
        <v>0</v>
      </c>
      <c r="G282" s="4">
        <f>IF(Reponses!G284="","",VLOOKUP(Reponses!G284,Likert_Map,1,FALSE))</f>
        <v>0</v>
      </c>
      <c r="H282" s="4">
        <f>IF(Reponses!H284="","",VLOOKUP(Reponses!H284,Likert_Map,1,FALSE))</f>
        <v>0</v>
      </c>
      <c r="I282" s="4">
        <f>IF(Reponses!I284="","",VLOOKUP(Reponses!I284,Likert_Map,1,FALSE))</f>
        <v>0</v>
      </c>
      <c r="J282" s="4">
        <f>IF(Reponses!J284="","",VLOOKUP(Reponses!J284,Likert_Map,1,FALSE))</f>
        <v>0</v>
      </c>
      <c r="K282" s="4">
        <f>IF(Reponses!K284="","",VLOOKUP(Reponses!K284,Likert_Map,1,FALSE))</f>
        <v>0</v>
      </c>
      <c r="L282" s="4">
        <f>IF(Reponses!L284="","",VLOOKUP(Reponses!L284,Likert_Map,1,FALSE))</f>
        <v>0</v>
      </c>
      <c r="M282" s="4">
        <f>IF(Reponses!M284="","",VLOOKUP(Reponses!M284,Likert_Map,1,FALSE))</f>
        <v>0</v>
      </c>
      <c r="N282" s="4">
        <f>IF(Reponses!N284="","",VLOOKUP(Reponses!N284,Likert_Map,1,FALSE))</f>
        <v>0</v>
      </c>
      <c r="O282" s="4">
        <f>IF(Reponses!O284="","",VLOOKUP(Reponses!O284,Likert_Map,1,FALSE))</f>
        <v>0</v>
      </c>
      <c r="P282" s="4">
        <f>IF(Reponses!P284="","",VLOOKUP(Reponses!P284,Likert_Map,1,FALSE))</f>
        <v>0</v>
      </c>
      <c r="Q282" s="4">
        <f>IF(Reponses!Q284="","",VLOOKUP(Reponses!Q284,Likert_Map,1,FALSE))</f>
        <v>0</v>
      </c>
      <c r="R282" s="4">
        <f>IF(Reponses!R284="","",VLOOKUP(Reponses!R284,Likert_Map,1,FALSE))</f>
        <v>0</v>
      </c>
    </row>
    <row r="283" spans="1:18">
      <c r="A283" s="4">
        <f>Reponses!A285</f>
        <v>0</v>
      </c>
      <c r="B283" s="4">
        <f>Reponses!B285</f>
        <v>0</v>
      </c>
      <c r="C283" s="4">
        <f>Reponses!C285</f>
        <v>0</v>
      </c>
      <c r="D283" s="4">
        <f>Reponses!D285</f>
        <v>0</v>
      </c>
      <c r="E283" s="4">
        <f>Reponses!E285</f>
        <v>0</v>
      </c>
      <c r="F283" s="4">
        <f>Reponses!F285</f>
        <v>0</v>
      </c>
      <c r="G283" s="4">
        <f>IF(Reponses!G285="","",VLOOKUP(Reponses!G285,Likert_Map,1,FALSE))</f>
        <v>0</v>
      </c>
      <c r="H283" s="4">
        <f>IF(Reponses!H285="","",VLOOKUP(Reponses!H285,Likert_Map,1,FALSE))</f>
        <v>0</v>
      </c>
      <c r="I283" s="4">
        <f>IF(Reponses!I285="","",VLOOKUP(Reponses!I285,Likert_Map,1,FALSE))</f>
        <v>0</v>
      </c>
      <c r="J283" s="4">
        <f>IF(Reponses!J285="","",VLOOKUP(Reponses!J285,Likert_Map,1,FALSE))</f>
        <v>0</v>
      </c>
      <c r="K283" s="4">
        <f>IF(Reponses!K285="","",VLOOKUP(Reponses!K285,Likert_Map,1,FALSE))</f>
        <v>0</v>
      </c>
      <c r="L283" s="4">
        <f>IF(Reponses!L285="","",VLOOKUP(Reponses!L285,Likert_Map,1,FALSE))</f>
        <v>0</v>
      </c>
      <c r="M283" s="4">
        <f>IF(Reponses!M285="","",VLOOKUP(Reponses!M285,Likert_Map,1,FALSE))</f>
        <v>0</v>
      </c>
      <c r="N283" s="4">
        <f>IF(Reponses!N285="","",VLOOKUP(Reponses!N285,Likert_Map,1,FALSE))</f>
        <v>0</v>
      </c>
      <c r="O283" s="4">
        <f>IF(Reponses!O285="","",VLOOKUP(Reponses!O285,Likert_Map,1,FALSE))</f>
        <v>0</v>
      </c>
      <c r="P283" s="4">
        <f>IF(Reponses!P285="","",VLOOKUP(Reponses!P285,Likert_Map,1,FALSE))</f>
        <v>0</v>
      </c>
      <c r="Q283" s="4">
        <f>IF(Reponses!Q285="","",VLOOKUP(Reponses!Q285,Likert_Map,1,FALSE))</f>
        <v>0</v>
      </c>
      <c r="R283" s="4">
        <f>IF(Reponses!R285="","",VLOOKUP(Reponses!R285,Likert_Map,1,FALSE))</f>
        <v>0</v>
      </c>
    </row>
    <row r="284" spans="1:18">
      <c r="A284" s="4">
        <f>Reponses!A286</f>
        <v>0</v>
      </c>
      <c r="B284" s="4">
        <f>Reponses!B286</f>
        <v>0</v>
      </c>
      <c r="C284" s="4">
        <f>Reponses!C286</f>
        <v>0</v>
      </c>
      <c r="D284" s="4">
        <f>Reponses!D286</f>
        <v>0</v>
      </c>
      <c r="E284" s="4">
        <f>Reponses!E286</f>
        <v>0</v>
      </c>
      <c r="F284" s="4">
        <f>Reponses!F286</f>
        <v>0</v>
      </c>
      <c r="G284" s="4">
        <f>IF(Reponses!G286="","",VLOOKUP(Reponses!G286,Likert_Map,1,FALSE))</f>
        <v>0</v>
      </c>
      <c r="H284" s="4">
        <f>IF(Reponses!H286="","",VLOOKUP(Reponses!H286,Likert_Map,1,FALSE))</f>
        <v>0</v>
      </c>
      <c r="I284" s="4">
        <f>IF(Reponses!I286="","",VLOOKUP(Reponses!I286,Likert_Map,1,FALSE))</f>
        <v>0</v>
      </c>
      <c r="J284" s="4">
        <f>IF(Reponses!J286="","",VLOOKUP(Reponses!J286,Likert_Map,1,FALSE))</f>
        <v>0</v>
      </c>
      <c r="K284" s="4">
        <f>IF(Reponses!K286="","",VLOOKUP(Reponses!K286,Likert_Map,1,FALSE))</f>
        <v>0</v>
      </c>
      <c r="L284" s="4">
        <f>IF(Reponses!L286="","",VLOOKUP(Reponses!L286,Likert_Map,1,FALSE))</f>
        <v>0</v>
      </c>
      <c r="M284" s="4">
        <f>IF(Reponses!M286="","",VLOOKUP(Reponses!M286,Likert_Map,1,FALSE))</f>
        <v>0</v>
      </c>
      <c r="N284" s="4">
        <f>IF(Reponses!N286="","",VLOOKUP(Reponses!N286,Likert_Map,1,FALSE))</f>
        <v>0</v>
      </c>
      <c r="O284" s="4">
        <f>IF(Reponses!O286="","",VLOOKUP(Reponses!O286,Likert_Map,1,FALSE))</f>
        <v>0</v>
      </c>
      <c r="P284" s="4">
        <f>IF(Reponses!P286="","",VLOOKUP(Reponses!P286,Likert_Map,1,FALSE))</f>
        <v>0</v>
      </c>
      <c r="Q284" s="4">
        <f>IF(Reponses!Q286="","",VLOOKUP(Reponses!Q286,Likert_Map,1,FALSE))</f>
        <v>0</v>
      </c>
      <c r="R284" s="4">
        <f>IF(Reponses!R286="","",VLOOKUP(Reponses!R286,Likert_Map,1,FALSE))</f>
        <v>0</v>
      </c>
    </row>
    <row r="285" spans="1:18">
      <c r="A285" s="4">
        <f>Reponses!A287</f>
        <v>0</v>
      </c>
      <c r="B285" s="4">
        <f>Reponses!B287</f>
        <v>0</v>
      </c>
      <c r="C285" s="4">
        <f>Reponses!C287</f>
        <v>0</v>
      </c>
      <c r="D285" s="4">
        <f>Reponses!D287</f>
        <v>0</v>
      </c>
      <c r="E285" s="4">
        <f>Reponses!E287</f>
        <v>0</v>
      </c>
      <c r="F285" s="4">
        <f>Reponses!F287</f>
        <v>0</v>
      </c>
      <c r="G285" s="4">
        <f>IF(Reponses!G287="","",VLOOKUP(Reponses!G287,Likert_Map,1,FALSE))</f>
        <v>0</v>
      </c>
      <c r="H285" s="4">
        <f>IF(Reponses!H287="","",VLOOKUP(Reponses!H287,Likert_Map,1,FALSE))</f>
        <v>0</v>
      </c>
      <c r="I285" s="4">
        <f>IF(Reponses!I287="","",VLOOKUP(Reponses!I287,Likert_Map,1,FALSE))</f>
        <v>0</v>
      </c>
      <c r="J285" s="4">
        <f>IF(Reponses!J287="","",VLOOKUP(Reponses!J287,Likert_Map,1,FALSE))</f>
        <v>0</v>
      </c>
      <c r="K285" s="4">
        <f>IF(Reponses!K287="","",VLOOKUP(Reponses!K287,Likert_Map,1,FALSE))</f>
        <v>0</v>
      </c>
      <c r="L285" s="4">
        <f>IF(Reponses!L287="","",VLOOKUP(Reponses!L287,Likert_Map,1,FALSE))</f>
        <v>0</v>
      </c>
      <c r="M285" s="4">
        <f>IF(Reponses!M287="","",VLOOKUP(Reponses!M287,Likert_Map,1,FALSE))</f>
        <v>0</v>
      </c>
      <c r="N285" s="4">
        <f>IF(Reponses!N287="","",VLOOKUP(Reponses!N287,Likert_Map,1,FALSE))</f>
        <v>0</v>
      </c>
      <c r="O285" s="4">
        <f>IF(Reponses!O287="","",VLOOKUP(Reponses!O287,Likert_Map,1,FALSE))</f>
        <v>0</v>
      </c>
      <c r="P285" s="4">
        <f>IF(Reponses!P287="","",VLOOKUP(Reponses!P287,Likert_Map,1,FALSE))</f>
        <v>0</v>
      </c>
      <c r="Q285" s="4">
        <f>IF(Reponses!Q287="","",VLOOKUP(Reponses!Q287,Likert_Map,1,FALSE))</f>
        <v>0</v>
      </c>
      <c r="R285" s="4">
        <f>IF(Reponses!R287="","",VLOOKUP(Reponses!R287,Likert_Map,1,FALSE))</f>
        <v>0</v>
      </c>
    </row>
    <row r="286" spans="1:18">
      <c r="A286" s="4">
        <f>Reponses!A288</f>
        <v>0</v>
      </c>
      <c r="B286" s="4">
        <f>Reponses!B288</f>
        <v>0</v>
      </c>
      <c r="C286" s="4">
        <f>Reponses!C288</f>
        <v>0</v>
      </c>
      <c r="D286" s="4">
        <f>Reponses!D288</f>
        <v>0</v>
      </c>
      <c r="E286" s="4">
        <f>Reponses!E288</f>
        <v>0</v>
      </c>
      <c r="F286" s="4">
        <f>Reponses!F288</f>
        <v>0</v>
      </c>
      <c r="G286" s="4">
        <f>IF(Reponses!G288="","",VLOOKUP(Reponses!G288,Likert_Map,1,FALSE))</f>
        <v>0</v>
      </c>
      <c r="H286" s="4">
        <f>IF(Reponses!H288="","",VLOOKUP(Reponses!H288,Likert_Map,1,FALSE))</f>
        <v>0</v>
      </c>
      <c r="I286" s="4">
        <f>IF(Reponses!I288="","",VLOOKUP(Reponses!I288,Likert_Map,1,FALSE))</f>
        <v>0</v>
      </c>
      <c r="J286" s="4">
        <f>IF(Reponses!J288="","",VLOOKUP(Reponses!J288,Likert_Map,1,FALSE))</f>
        <v>0</v>
      </c>
      <c r="K286" s="4">
        <f>IF(Reponses!K288="","",VLOOKUP(Reponses!K288,Likert_Map,1,FALSE))</f>
        <v>0</v>
      </c>
      <c r="L286" s="4">
        <f>IF(Reponses!L288="","",VLOOKUP(Reponses!L288,Likert_Map,1,FALSE))</f>
        <v>0</v>
      </c>
      <c r="M286" s="4">
        <f>IF(Reponses!M288="","",VLOOKUP(Reponses!M288,Likert_Map,1,FALSE))</f>
        <v>0</v>
      </c>
      <c r="N286" s="4">
        <f>IF(Reponses!N288="","",VLOOKUP(Reponses!N288,Likert_Map,1,FALSE))</f>
        <v>0</v>
      </c>
      <c r="O286" s="4">
        <f>IF(Reponses!O288="","",VLOOKUP(Reponses!O288,Likert_Map,1,FALSE))</f>
        <v>0</v>
      </c>
      <c r="P286" s="4">
        <f>IF(Reponses!P288="","",VLOOKUP(Reponses!P288,Likert_Map,1,FALSE))</f>
        <v>0</v>
      </c>
      <c r="Q286" s="4">
        <f>IF(Reponses!Q288="","",VLOOKUP(Reponses!Q288,Likert_Map,1,FALSE))</f>
        <v>0</v>
      </c>
      <c r="R286" s="4">
        <f>IF(Reponses!R288="","",VLOOKUP(Reponses!R288,Likert_Map,1,FALSE))</f>
        <v>0</v>
      </c>
    </row>
    <row r="287" spans="1:18">
      <c r="A287" s="4">
        <f>Reponses!A289</f>
        <v>0</v>
      </c>
      <c r="B287" s="4">
        <f>Reponses!B289</f>
        <v>0</v>
      </c>
      <c r="C287" s="4">
        <f>Reponses!C289</f>
        <v>0</v>
      </c>
      <c r="D287" s="4">
        <f>Reponses!D289</f>
        <v>0</v>
      </c>
      <c r="E287" s="4">
        <f>Reponses!E289</f>
        <v>0</v>
      </c>
      <c r="F287" s="4">
        <f>Reponses!F289</f>
        <v>0</v>
      </c>
      <c r="G287" s="4">
        <f>IF(Reponses!G289="","",VLOOKUP(Reponses!G289,Likert_Map,1,FALSE))</f>
        <v>0</v>
      </c>
      <c r="H287" s="4">
        <f>IF(Reponses!H289="","",VLOOKUP(Reponses!H289,Likert_Map,1,FALSE))</f>
        <v>0</v>
      </c>
      <c r="I287" s="4">
        <f>IF(Reponses!I289="","",VLOOKUP(Reponses!I289,Likert_Map,1,FALSE))</f>
        <v>0</v>
      </c>
      <c r="J287" s="4">
        <f>IF(Reponses!J289="","",VLOOKUP(Reponses!J289,Likert_Map,1,FALSE))</f>
        <v>0</v>
      </c>
      <c r="K287" s="4">
        <f>IF(Reponses!K289="","",VLOOKUP(Reponses!K289,Likert_Map,1,FALSE))</f>
        <v>0</v>
      </c>
      <c r="L287" s="4">
        <f>IF(Reponses!L289="","",VLOOKUP(Reponses!L289,Likert_Map,1,FALSE))</f>
        <v>0</v>
      </c>
      <c r="M287" s="4">
        <f>IF(Reponses!M289="","",VLOOKUP(Reponses!M289,Likert_Map,1,FALSE))</f>
        <v>0</v>
      </c>
      <c r="N287" s="4">
        <f>IF(Reponses!N289="","",VLOOKUP(Reponses!N289,Likert_Map,1,FALSE))</f>
        <v>0</v>
      </c>
      <c r="O287" s="4">
        <f>IF(Reponses!O289="","",VLOOKUP(Reponses!O289,Likert_Map,1,FALSE))</f>
        <v>0</v>
      </c>
      <c r="P287" s="4">
        <f>IF(Reponses!P289="","",VLOOKUP(Reponses!P289,Likert_Map,1,FALSE))</f>
        <v>0</v>
      </c>
      <c r="Q287" s="4">
        <f>IF(Reponses!Q289="","",VLOOKUP(Reponses!Q289,Likert_Map,1,FALSE))</f>
        <v>0</v>
      </c>
      <c r="R287" s="4">
        <f>IF(Reponses!R289="","",VLOOKUP(Reponses!R289,Likert_Map,1,FALSE))</f>
        <v>0</v>
      </c>
    </row>
    <row r="288" spans="1:18">
      <c r="A288" s="4">
        <f>Reponses!A290</f>
        <v>0</v>
      </c>
      <c r="B288" s="4">
        <f>Reponses!B290</f>
        <v>0</v>
      </c>
      <c r="C288" s="4">
        <f>Reponses!C290</f>
        <v>0</v>
      </c>
      <c r="D288" s="4">
        <f>Reponses!D290</f>
        <v>0</v>
      </c>
      <c r="E288" s="4">
        <f>Reponses!E290</f>
        <v>0</v>
      </c>
      <c r="F288" s="4">
        <f>Reponses!F290</f>
        <v>0</v>
      </c>
      <c r="G288" s="4">
        <f>IF(Reponses!G290="","",VLOOKUP(Reponses!G290,Likert_Map,1,FALSE))</f>
        <v>0</v>
      </c>
      <c r="H288" s="4">
        <f>IF(Reponses!H290="","",VLOOKUP(Reponses!H290,Likert_Map,1,FALSE))</f>
        <v>0</v>
      </c>
      <c r="I288" s="4">
        <f>IF(Reponses!I290="","",VLOOKUP(Reponses!I290,Likert_Map,1,FALSE))</f>
        <v>0</v>
      </c>
      <c r="J288" s="4">
        <f>IF(Reponses!J290="","",VLOOKUP(Reponses!J290,Likert_Map,1,FALSE))</f>
        <v>0</v>
      </c>
      <c r="K288" s="4">
        <f>IF(Reponses!K290="","",VLOOKUP(Reponses!K290,Likert_Map,1,FALSE))</f>
        <v>0</v>
      </c>
      <c r="L288" s="4">
        <f>IF(Reponses!L290="","",VLOOKUP(Reponses!L290,Likert_Map,1,FALSE))</f>
        <v>0</v>
      </c>
      <c r="M288" s="4">
        <f>IF(Reponses!M290="","",VLOOKUP(Reponses!M290,Likert_Map,1,FALSE))</f>
        <v>0</v>
      </c>
      <c r="N288" s="4">
        <f>IF(Reponses!N290="","",VLOOKUP(Reponses!N290,Likert_Map,1,FALSE))</f>
        <v>0</v>
      </c>
      <c r="O288" s="4">
        <f>IF(Reponses!O290="","",VLOOKUP(Reponses!O290,Likert_Map,1,FALSE))</f>
        <v>0</v>
      </c>
      <c r="P288" s="4">
        <f>IF(Reponses!P290="","",VLOOKUP(Reponses!P290,Likert_Map,1,FALSE))</f>
        <v>0</v>
      </c>
      <c r="Q288" s="4">
        <f>IF(Reponses!Q290="","",VLOOKUP(Reponses!Q290,Likert_Map,1,FALSE))</f>
        <v>0</v>
      </c>
      <c r="R288" s="4">
        <f>IF(Reponses!R290="","",VLOOKUP(Reponses!R290,Likert_Map,1,FALSE))</f>
        <v>0</v>
      </c>
    </row>
    <row r="289" spans="1:18">
      <c r="A289" s="4">
        <f>Reponses!A291</f>
        <v>0</v>
      </c>
      <c r="B289" s="4">
        <f>Reponses!B291</f>
        <v>0</v>
      </c>
      <c r="C289" s="4">
        <f>Reponses!C291</f>
        <v>0</v>
      </c>
      <c r="D289" s="4">
        <f>Reponses!D291</f>
        <v>0</v>
      </c>
      <c r="E289" s="4">
        <f>Reponses!E291</f>
        <v>0</v>
      </c>
      <c r="F289" s="4">
        <f>Reponses!F291</f>
        <v>0</v>
      </c>
      <c r="G289" s="4">
        <f>IF(Reponses!G291="","",VLOOKUP(Reponses!G291,Likert_Map,1,FALSE))</f>
        <v>0</v>
      </c>
      <c r="H289" s="4">
        <f>IF(Reponses!H291="","",VLOOKUP(Reponses!H291,Likert_Map,1,FALSE))</f>
        <v>0</v>
      </c>
      <c r="I289" s="4">
        <f>IF(Reponses!I291="","",VLOOKUP(Reponses!I291,Likert_Map,1,FALSE))</f>
        <v>0</v>
      </c>
      <c r="J289" s="4">
        <f>IF(Reponses!J291="","",VLOOKUP(Reponses!J291,Likert_Map,1,FALSE))</f>
        <v>0</v>
      </c>
      <c r="K289" s="4">
        <f>IF(Reponses!K291="","",VLOOKUP(Reponses!K291,Likert_Map,1,FALSE))</f>
        <v>0</v>
      </c>
      <c r="L289" s="4">
        <f>IF(Reponses!L291="","",VLOOKUP(Reponses!L291,Likert_Map,1,FALSE))</f>
        <v>0</v>
      </c>
      <c r="M289" s="4">
        <f>IF(Reponses!M291="","",VLOOKUP(Reponses!M291,Likert_Map,1,FALSE))</f>
        <v>0</v>
      </c>
      <c r="N289" s="4">
        <f>IF(Reponses!N291="","",VLOOKUP(Reponses!N291,Likert_Map,1,FALSE))</f>
        <v>0</v>
      </c>
      <c r="O289" s="4">
        <f>IF(Reponses!O291="","",VLOOKUP(Reponses!O291,Likert_Map,1,FALSE))</f>
        <v>0</v>
      </c>
      <c r="P289" s="4">
        <f>IF(Reponses!P291="","",VLOOKUP(Reponses!P291,Likert_Map,1,FALSE))</f>
        <v>0</v>
      </c>
      <c r="Q289" s="4">
        <f>IF(Reponses!Q291="","",VLOOKUP(Reponses!Q291,Likert_Map,1,FALSE))</f>
        <v>0</v>
      </c>
      <c r="R289" s="4">
        <f>IF(Reponses!R291="","",VLOOKUP(Reponses!R291,Likert_Map,1,FALSE))</f>
        <v>0</v>
      </c>
    </row>
    <row r="290" spans="1:18">
      <c r="A290" s="4">
        <f>Reponses!A292</f>
        <v>0</v>
      </c>
      <c r="B290" s="4">
        <f>Reponses!B292</f>
        <v>0</v>
      </c>
      <c r="C290" s="4">
        <f>Reponses!C292</f>
        <v>0</v>
      </c>
      <c r="D290" s="4">
        <f>Reponses!D292</f>
        <v>0</v>
      </c>
      <c r="E290" s="4">
        <f>Reponses!E292</f>
        <v>0</v>
      </c>
      <c r="F290" s="4">
        <f>Reponses!F292</f>
        <v>0</v>
      </c>
      <c r="G290" s="4">
        <f>IF(Reponses!G292="","",VLOOKUP(Reponses!G292,Likert_Map,1,FALSE))</f>
        <v>0</v>
      </c>
      <c r="H290" s="4">
        <f>IF(Reponses!H292="","",VLOOKUP(Reponses!H292,Likert_Map,1,FALSE))</f>
        <v>0</v>
      </c>
      <c r="I290" s="4">
        <f>IF(Reponses!I292="","",VLOOKUP(Reponses!I292,Likert_Map,1,FALSE))</f>
        <v>0</v>
      </c>
      <c r="J290" s="4">
        <f>IF(Reponses!J292="","",VLOOKUP(Reponses!J292,Likert_Map,1,FALSE))</f>
        <v>0</v>
      </c>
      <c r="K290" s="4">
        <f>IF(Reponses!K292="","",VLOOKUP(Reponses!K292,Likert_Map,1,FALSE))</f>
        <v>0</v>
      </c>
      <c r="L290" s="4">
        <f>IF(Reponses!L292="","",VLOOKUP(Reponses!L292,Likert_Map,1,FALSE))</f>
        <v>0</v>
      </c>
      <c r="M290" s="4">
        <f>IF(Reponses!M292="","",VLOOKUP(Reponses!M292,Likert_Map,1,FALSE))</f>
        <v>0</v>
      </c>
      <c r="N290" s="4">
        <f>IF(Reponses!N292="","",VLOOKUP(Reponses!N292,Likert_Map,1,FALSE))</f>
        <v>0</v>
      </c>
      <c r="O290" s="4">
        <f>IF(Reponses!O292="","",VLOOKUP(Reponses!O292,Likert_Map,1,FALSE))</f>
        <v>0</v>
      </c>
      <c r="P290" s="4">
        <f>IF(Reponses!P292="","",VLOOKUP(Reponses!P292,Likert_Map,1,FALSE))</f>
        <v>0</v>
      </c>
      <c r="Q290" s="4">
        <f>IF(Reponses!Q292="","",VLOOKUP(Reponses!Q292,Likert_Map,1,FALSE))</f>
        <v>0</v>
      </c>
      <c r="R290" s="4">
        <f>IF(Reponses!R292="","",VLOOKUP(Reponses!R292,Likert_Map,1,FALSE))</f>
        <v>0</v>
      </c>
    </row>
    <row r="291" spans="1:18">
      <c r="A291" s="4">
        <f>Reponses!A293</f>
        <v>0</v>
      </c>
      <c r="B291" s="4">
        <f>Reponses!B293</f>
        <v>0</v>
      </c>
      <c r="C291" s="4">
        <f>Reponses!C293</f>
        <v>0</v>
      </c>
      <c r="D291" s="4">
        <f>Reponses!D293</f>
        <v>0</v>
      </c>
      <c r="E291" s="4">
        <f>Reponses!E293</f>
        <v>0</v>
      </c>
      <c r="F291" s="4">
        <f>Reponses!F293</f>
        <v>0</v>
      </c>
      <c r="G291" s="4">
        <f>IF(Reponses!G293="","",VLOOKUP(Reponses!G293,Likert_Map,1,FALSE))</f>
        <v>0</v>
      </c>
      <c r="H291" s="4">
        <f>IF(Reponses!H293="","",VLOOKUP(Reponses!H293,Likert_Map,1,FALSE))</f>
        <v>0</v>
      </c>
      <c r="I291" s="4">
        <f>IF(Reponses!I293="","",VLOOKUP(Reponses!I293,Likert_Map,1,FALSE))</f>
        <v>0</v>
      </c>
      <c r="J291" s="4">
        <f>IF(Reponses!J293="","",VLOOKUP(Reponses!J293,Likert_Map,1,FALSE))</f>
        <v>0</v>
      </c>
      <c r="K291" s="4">
        <f>IF(Reponses!K293="","",VLOOKUP(Reponses!K293,Likert_Map,1,FALSE))</f>
        <v>0</v>
      </c>
      <c r="L291" s="4">
        <f>IF(Reponses!L293="","",VLOOKUP(Reponses!L293,Likert_Map,1,FALSE))</f>
        <v>0</v>
      </c>
      <c r="M291" s="4">
        <f>IF(Reponses!M293="","",VLOOKUP(Reponses!M293,Likert_Map,1,FALSE))</f>
        <v>0</v>
      </c>
      <c r="N291" s="4">
        <f>IF(Reponses!N293="","",VLOOKUP(Reponses!N293,Likert_Map,1,FALSE))</f>
        <v>0</v>
      </c>
      <c r="O291" s="4">
        <f>IF(Reponses!O293="","",VLOOKUP(Reponses!O293,Likert_Map,1,FALSE))</f>
        <v>0</v>
      </c>
      <c r="P291" s="4">
        <f>IF(Reponses!P293="","",VLOOKUP(Reponses!P293,Likert_Map,1,FALSE))</f>
        <v>0</v>
      </c>
      <c r="Q291" s="4">
        <f>IF(Reponses!Q293="","",VLOOKUP(Reponses!Q293,Likert_Map,1,FALSE))</f>
        <v>0</v>
      </c>
      <c r="R291" s="4">
        <f>IF(Reponses!R293="","",VLOOKUP(Reponses!R293,Likert_Map,1,FALSE))</f>
        <v>0</v>
      </c>
    </row>
    <row r="292" spans="1:18">
      <c r="A292" s="4">
        <f>Reponses!A294</f>
        <v>0</v>
      </c>
      <c r="B292" s="4">
        <f>Reponses!B294</f>
        <v>0</v>
      </c>
      <c r="C292" s="4">
        <f>Reponses!C294</f>
        <v>0</v>
      </c>
      <c r="D292" s="4">
        <f>Reponses!D294</f>
        <v>0</v>
      </c>
      <c r="E292" s="4">
        <f>Reponses!E294</f>
        <v>0</v>
      </c>
      <c r="F292" s="4">
        <f>Reponses!F294</f>
        <v>0</v>
      </c>
      <c r="G292" s="4">
        <f>IF(Reponses!G294="","",VLOOKUP(Reponses!G294,Likert_Map,1,FALSE))</f>
        <v>0</v>
      </c>
      <c r="H292" s="4">
        <f>IF(Reponses!H294="","",VLOOKUP(Reponses!H294,Likert_Map,1,FALSE))</f>
        <v>0</v>
      </c>
      <c r="I292" s="4">
        <f>IF(Reponses!I294="","",VLOOKUP(Reponses!I294,Likert_Map,1,FALSE))</f>
        <v>0</v>
      </c>
      <c r="J292" s="4">
        <f>IF(Reponses!J294="","",VLOOKUP(Reponses!J294,Likert_Map,1,FALSE))</f>
        <v>0</v>
      </c>
      <c r="K292" s="4">
        <f>IF(Reponses!K294="","",VLOOKUP(Reponses!K294,Likert_Map,1,FALSE))</f>
        <v>0</v>
      </c>
      <c r="L292" s="4">
        <f>IF(Reponses!L294="","",VLOOKUP(Reponses!L294,Likert_Map,1,FALSE))</f>
        <v>0</v>
      </c>
      <c r="M292" s="4">
        <f>IF(Reponses!M294="","",VLOOKUP(Reponses!M294,Likert_Map,1,FALSE))</f>
        <v>0</v>
      </c>
      <c r="N292" s="4">
        <f>IF(Reponses!N294="","",VLOOKUP(Reponses!N294,Likert_Map,1,FALSE))</f>
        <v>0</v>
      </c>
      <c r="O292" s="4">
        <f>IF(Reponses!O294="","",VLOOKUP(Reponses!O294,Likert_Map,1,FALSE))</f>
        <v>0</v>
      </c>
      <c r="P292" s="4">
        <f>IF(Reponses!P294="","",VLOOKUP(Reponses!P294,Likert_Map,1,FALSE))</f>
        <v>0</v>
      </c>
      <c r="Q292" s="4">
        <f>IF(Reponses!Q294="","",VLOOKUP(Reponses!Q294,Likert_Map,1,FALSE))</f>
        <v>0</v>
      </c>
      <c r="R292" s="4">
        <f>IF(Reponses!R294="","",VLOOKUP(Reponses!R294,Likert_Map,1,FALSE))</f>
        <v>0</v>
      </c>
    </row>
    <row r="293" spans="1:18">
      <c r="A293" s="4">
        <f>Reponses!A295</f>
        <v>0</v>
      </c>
      <c r="B293" s="4">
        <f>Reponses!B295</f>
        <v>0</v>
      </c>
      <c r="C293" s="4">
        <f>Reponses!C295</f>
        <v>0</v>
      </c>
      <c r="D293" s="4">
        <f>Reponses!D295</f>
        <v>0</v>
      </c>
      <c r="E293" s="4">
        <f>Reponses!E295</f>
        <v>0</v>
      </c>
      <c r="F293" s="4">
        <f>Reponses!F295</f>
        <v>0</v>
      </c>
      <c r="G293" s="4">
        <f>IF(Reponses!G295="","",VLOOKUP(Reponses!G295,Likert_Map,1,FALSE))</f>
        <v>0</v>
      </c>
      <c r="H293" s="4">
        <f>IF(Reponses!H295="","",VLOOKUP(Reponses!H295,Likert_Map,1,FALSE))</f>
        <v>0</v>
      </c>
      <c r="I293" s="4">
        <f>IF(Reponses!I295="","",VLOOKUP(Reponses!I295,Likert_Map,1,FALSE))</f>
        <v>0</v>
      </c>
      <c r="J293" s="4">
        <f>IF(Reponses!J295="","",VLOOKUP(Reponses!J295,Likert_Map,1,FALSE))</f>
        <v>0</v>
      </c>
      <c r="K293" s="4">
        <f>IF(Reponses!K295="","",VLOOKUP(Reponses!K295,Likert_Map,1,FALSE))</f>
        <v>0</v>
      </c>
      <c r="L293" s="4">
        <f>IF(Reponses!L295="","",VLOOKUP(Reponses!L295,Likert_Map,1,FALSE))</f>
        <v>0</v>
      </c>
      <c r="M293" s="4">
        <f>IF(Reponses!M295="","",VLOOKUP(Reponses!M295,Likert_Map,1,FALSE))</f>
        <v>0</v>
      </c>
      <c r="N293" s="4">
        <f>IF(Reponses!N295="","",VLOOKUP(Reponses!N295,Likert_Map,1,FALSE))</f>
        <v>0</v>
      </c>
      <c r="O293" s="4">
        <f>IF(Reponses!O295="","",VLOOKUP(Reponses!O295,Likert_Map,1,FALSE))</f>
        <v>0</v>
      </c>
      <c r="P293" s="4">
        <f>IF(Reponses!P295="","",VLOOKUP(Reponses!P295,Likert_Map,1,FALSE))</f>
        <v>0</v>
      </c>
      <c r="Q293" s="4">
        <f>IF(Reponses!Q295="","",VLOOKUP(Reponses!Q295,Likert_Map,1,FALSE))</f>
        <v>0</v>
      </c>
      <c r="R293" s="4">
        <f>IF(Reponses!R295="","",VLOOKUP(Reponses!R295,Likert_Map,1,FALSE))</f>
        <v>0</v>
      </c>
    </row>
    <row r="294" spans="1:18">
      <c r="A294" s="4">
        <f>Reponses!A296</f>
        <v>0</v>
      </c>
      <c r="B294" s="4">
        <f>Reponses!B296</f>
        <v>0</v>
      </c>
      <c r="C294" s="4">
        <f>Reponses!C296</f>
        <v>0</v>
      </c>
      <c r="D294" s="4">
        <f>Reponses!D296</f>
        <v>0</v>
      </c>
      <c r="E294" s="4">
        <f>Reponses!E296</f>
        <v>0</v>
      </c>
      <c r="F294" s="4">
        <f>Reponses!F296</f>
        <v>0</v>
      </c>
      <c r="G294" s="4">
        <f>IF(Reponses!G296="","",VLOOKUP(Reponses!G296,Likert_Map,1,FALSE))</f>
        <v>0</v>
      </c>
      <c r="H294" s="4">
        <f>IF(Reponses!H296="","",VLOOKUP(Reponses!H296,Likert_Map,1,FALSE))</f>
        <v>0</v>
      </c>
      <c r="I294" s="4">
        <f>IF(Reponses!I296="","",VLOOKUP(Reponses!I296,Likert_Map,1,FALSE))</f>
        <v>0</v>
      </c>
      <c r="J294" s="4">
        <f>IF(Reponses!J296="","",VLOOKUP(Reponses!J296,Likert_Map,1,FALSE))</f>
        <v>0</v>
      </c>
      <c r="K294" s="4">
        <f>IF(Reponses!K296="","",VLOOKUP(Reponses!K296,Likert_Map,1,FALSE))</f>
        <v>0</v>
      </c>
      <c r="L294" s="4">
        <f>IF(Reponses!L296="","",VLOOKUP(Reponses!L296,Likert_Map,1,FALSE))</f>
        <v>0</v>
      </c>
      <c r="M294" s="4">
        <f>IF(Reponses!M296="","",VLOOKUP(Reponses!M296,Likert_Map,1,FALSE))</f>
        <v>0</v>
      </c>
      <c r="N294" s="4">
        <f>IF(Reponses!N296="","",VLOOKUP(Reponses!N296,Likert_Map,1,FALSE))</f>
        <v>0</v>
      </c>
      <c r="O294" s="4">
        <f>IF(Reponses!O296="","",VLOOKUP(Reponses!O296,Likert_Map,1,FALSE))</f>
        <v>0</v>
      </c>
      <c r="P294" s="4">
        <f>IF(Reponses!P296="","",VLOOKUP(Reponses!P296,Likert_Map,1,FALSE))</f>
        <v>0</v>
      </c>
      <c r="Q294" s="4">
        <f>IF(Reponses!Q296="","",VLOOKUP(Reponses!Q296,Likert_Map,1,FALSE))</f>
        <v>0</v>
      </c>
      <c r="R294" s="4">
        <f>IF(Reponses!R296="","",VLOOKUP(Reponses!R296,Likert_Map,1,FALSE))</f>
        <v>0</v>
      </c>
    </row>
    <row r="295" spans="1:18">
      <c r="A295" s="4">
        <f>Reponses!A297</f>
        <v>0</v>
      </c>
      <c r="B295" s="4">
        <f>Reponses!B297</f>
        <v>0</v>
      </c>
      <c r="C295" s="4">
        <f>Reponses!C297</f>
        <v>0</v>
      </c>
      <c r="D295" s="4">
        <f>Reponses!D297</f>
        <v>0</v>
      </c>
      <c r="E295" s="4">
        <f>Reponses!E297</f>
        <v>0</v>
      </c>
      <c r="F295" s="4">
        <f>Reponses!F297</f>
        <v>0</v>
      </c>
      <c r="G295" s="4">
        <f>IF(Reponses!G297="","",VLOOKUP(Reponses!G297,Likert_Map,1,FALSE))</f>
        <v>0</v>
      </c>
      <c r="H295" s="4">
        <f>IF(Reponses!H297="","",VLOOKUP(Reponses!H297,Likert_Map,1,FALSE))</f>
        <v>0</v>
      </c>
      <c r="I295" s="4">
        <f>IF(Reponses!I297="","",VLOOKUP(Reponses!I297,Likert_Map,1,FALSE))</f>
        <v>0</v>
      </c>
      <c r="J295" s="4">
        <f>IF(Reponses!J297="","",VLOOKUP(Reponses!J297,Likert_Map,1,FALSE))</f>
        <v>0</v>
      </c>
      <c r="K295" s="4">
        <f>IF(Reponses!K297="","",VLOOKUP(Reponses!K297,Likert_Map,1,FALSE))</f>
        <v>0</v>
      </c>
      <c r="L295" s="4">
        <f>IF(Reponses!L297="","",VLOOKUP(Reponses!L297,Likert_Map,1,FALSE))</f>
        <v>0</v>
      </c>
      <c r="M295" s="4">
        <f>IF(Reponses!M297="","",VLOOKUP(Reponses!M297,Likert_Map,1,FALSE))</f>
        <v>0</v>
      </c>
      <c r="N295" s="4">
        <f>IF(Reponses!N297="","",VLOOKUP(Reponses!N297,Likert_Map,1,FALSE))</f>
        <v>0</v>
      </c>
      <c r="O295" s="4">
        <f>IF(Reponses!O297="","",VLOOKUP(Reponses!O297,Likert_Map,1,FALSE))</f>
        <v>0</v>
      </c>
      <c r="P295" s="4">
        <f>IF(Reponses!P297="","",VLOOKUP(Reponses!P297,Likert_Map,1,FALSE))</f>
        <v>0</v>
      </c>
      <c r="Q295" s="4">
        <f>IF(Reponses!Q297="","",VLOOKUP(Reponses!Q297,Likert_Map,1,FALSE))</f>
        <v>0</v>
      </c>
      <c r="R295" s="4">
        <f>IF(Reponses!R297="","",VLOOKUP(Reponses!R297,Likert_Map,1,FALSE))</f>
        <v>0</v>
      </c>
    </row>
    <row r="296" spans="1:18">
      <c r="A296" s="4">
        <f>Reponses!A298</f>
        <v>0</v>
      </c>
      <c r="B296" s="4">
        <f>Reponses!B298</f>
        <v>0</v>
      </c>
      <c r="C296" s="4">
        <f>Reponses!C298</f>
        <v>0</v>
      </c>
      <c r="D296" s="4">
        <f>Reponses!D298</f>
        <v>0</v>
      </c>
      <c r="E296" s="4">
        <f>Reponses!E298</f>
        <v>0</v>
      </c>
      <c r="F296" s="4">
        <f>Reponses!F298</f>
        <v>0</v>
      </c>
      <c r="G296" s="4">
        <f>IF(Reponses!G298="","",VLOOKUP(Reponses!G298,Likert_Map,1,FALSE))</f>
        <v>0</v>
      </c>
      <c r="H296" s="4">
        <f>IF(Reponses!H298="","",VLOOKUP(Reponses!H298,Likert_Map,1,FALSE))</f>
        <v>0</v>
      </c>
      <c r="I296" s="4">
        <f>IF(Reponses!I298="","",VLOOKUP(Reponses!I298,Likert_Map,1,FALSE))</f>
        <v>0</v>
      </c>
      <c r="J296" s="4">
        <f>IF(Reponses!J298="","",VLOOKUP(Reponses!J298,Likert_Map,1,FALSE))</f>
        <v>0</v>
      </c>
      <c r="K296" s="4">
        <f>IF(Reponses!K298="","",VLOOKUP(Reponses!K298,Likert_Map,1,FALSE))</f>
        <v>0</v>
      </c>
      <c r="L296" s="4">
        <f>IF(Reponses!L298="","",VLOOKUP(Reponses!L298,Likert_Map,1,FALSE))</f>
        <v>0</v>
      </c>
      <c r="M296" s="4">
        <f>IF(Reponses!M298="","",VLOOKUP(Reponses!M298,Likert_Map,1,FALSE))</f>
        <v>0</v>
      </c>
      <c r="N296" s="4">
        <f>IF(Reponses!N298="","",VLOOKUP(Reponses!N298,Likert_Map,1,FALSE))</f>
        <v>0</v>
      </c>
      <c r="O296" s="4">
        <f>IF(Reponses!O298="","",VLOOKUP(Reponses!O298,Likert_Map,1,FALSE))</f>
        <v>0</v>
      </c>
      <c r="P296" s="4">
        <f>IF(Reponses!P298="","",VLOOKUP(Reponses!P298,Likert_Map,1,FALSE))</f>
        <v>0</v>
      </c>
      <c r="Q296" s="4">
        <f>IF(Reponses!Q298="","",VLOOKUP(Reponses!Q298,Likert_Map,1,FALSE))</f>
        <v>0</v>
      </c>
      <c r="R296" s="4">
        <f>IF(Reponses!R298="","",VLOOKUP(Reponses!R298,Likert_Map,1,FALSE))</f>
        <v>0</v>
      </c>
    </row>
    <row r="297" spans="1:18">
      <c r="A297" s="4">
        <f>Reponses!A299</f>
        <v>0</v>
      </c>
      <c r="B297" s="4">
        <f>Reponses!B299</f>
        <v>0</v>
      </c>
      <c r="C297" s="4">
        <f>Reponses!C299</f>
        <v>0</v>
      </c>
      <c r="D297" s="4">
        <f>Reponses!D299</f>
        <v>0</v>
      </c>
      <c r="E297" s="4">
        <f>Reponses!E299</f>
        <v>0</v>
      </c>
      <c r="F297" s="4">
        <f>Reponses!F299</f>
        <v>0</v>
      </c>
      <c r="G297" s="4">
        <f>IF(Reponses!G299="","",VLOOKUP(Reponses!G299,Likert_Map,1,FALSE))</f>
        <v>0</v>
      </c>
      <c r="H297" s="4">
        <f>IF(Reponses!H299="","",VLOOKUP(Reponses!H299,Likert_Map,1,FALSE))</f>
        <v>0</v>
      </c>
      <c r="I297" s="4">
        <f>IF(Reponses!I299="","",VLOOKUP(Reponses!I299,Likert_Map,1,FALSE))</f>
        <v>0</v>
      </c>
      <c r="J297" s="4">
        <f>IF(Reponses!J299="","",VLOOKUP(Reponses!J299,Likert_Map,1,FALSE))</f>
        <v>0</v>
      </c>
      <c r="K297" s="4">
        <f>IF(Reponses!K299="","",VLOOKUP(Reponses!K299,Likert_Map,1,FALSE))</f>
        <v>0</v>
      </c>
      <c r="L297" s="4">
        <f>IF(Reponses!L299="","",VLOOKUP(Reponses!L299,Likert_Map,1,FALSE))</f>
        <v>0</v>
      </c>
      <c r="M297" s="4">
        <f>IF(Reponses!M299="","",VLOOKUP(Reponses!M299,Likert_Map,1,FALSE))</f>
        <v>0</v>
      </c>
      <c r="N297" s="4">
        <f>IF(Reponses!N299="","",VLOOKUP(Reponses!N299,Likert_Map,1,FALSE))</f>
        <v>0</v>
      </c>
      <c r="O297" s="4">
        <f>IF(Reponses!O299="","",VLOOKUP(Reponses!O299,Likert_Map,1,FALSE))</f>
        <v>0</v>
      </c>
      <c r="P297" s="4">
        <f>IF(Reponses!P299="","",VLOOKUP(Reponses!P299,Likert_Map,1,FALSE))</f>
        <v>0</v>
      </c>
      <c r="Q297" s="4">
        <f>IF(Reponses!Q299="","",VLOOKUP(Reponses!Q299,Likert_Map,1,FALSE))</f>
        <v>0</v>
      </c>
      <c r="R297" s="4">
        <f>IF(Reponses!R299="","",VLOOKUP(Reponses!R299,Likert_Map,1,FALSE))</f>
        <v>0</v>
      </c>
    </row>
    <row r="298" spans="1:18">
      <c r="A298" s="4">
        <f>Reponses!A300</f>
        <v>0</v>
      </c>
      <c r="B298" s="4">
        <f>Reponses!B300</f>
        <v>0</v>
      </c>
      <c r="C298" s="4">
        <f>Reponses!C300</f>
        <v>0</v>
      </c>
      <c r="D298" s="4">
        <f>Reponses!D300</f>
        <v>0</v>
      </c>
      <c r="E298" s="4">
        <f>Reponses!E300</f>
        <v>0</v>
      </c>
      <c r="F298" s="4">
        <f>Reponses!F300</f>
        <v>0</v>
      </c>
      <c r="G298" s="4">
        <f>IF(Reponses!G300="","",VLOOKUP(Reponses!G300,Likert_Map,1,FALSE))</f>
        <v>0</v>
      </c>
      <c r="H298" s="4">
        <f>IF(Reponses!H300="","",VLOOKUP(Reponses!H300,Likert_Map,1,FALSE))</f>
        <v>0</v>
      </c>
      <c r="I298" s="4">
        <f>IF(Reponses!I300="","",VLOOKUP(Reponses!I300,Likert_Map,1,FALSE))</f>
        <v>0</v>
      </c>
      <c r="J298" s="4">
        <f>IF(Reponses!J300="","",VLOOKUP(Reponses!J300,Likert_Map,1,FALSE))</f>
        <v>0</v>
      </c>
      <c r="K298" s="4">
        <f>IF(Reponses!K300="","",VLOOKUP(Reponses!K300,Likert_Map,1,FALSE))</f>
        <v>0</v>
      </c>
      <c r="L298" s="4">
        <f>IF(Reponses!L300="","",VLOOKUP(Reponses!L300,Likert_Map,1,FALSE))</f>
        <v>0</v>
      </c>
      <c r="M298" s="4">
        <f>IF(Reponses!M300="","",VLOOKUP(Reponses!M300,Likert_Map,1,FALSE))</f>
        <v>0</v>
      </c>
      <c r="N298" s="4">
        <f>IF(Reponses!N300="","",VLOOKUP(Reponses!N300,Likert_Map,1,FALSE))</f>
        <v>0</v>
      </c>
      <c r="O298" s="4">
        <f>IF(Reponses!O300="","",VLOOKUP(Reponses!O300,Likert_Map,1,FALSE))</f>
        <v>0</v>
      </c>
      <c r="P298" s="4">
        <f>IF(Reponses!P300="","",VLOOKUP(Reponses!P300,Likert_Map,1,FALSE))</f>
        <v>0</v>
      </c>
      <c r="Q298" s="4">
        <f>IF(Reponses!Q300="","",VLOOKUP(Reponses!Q300,Likert_Map,1,FALSE))</f>
        <v>0</v>
      </c>
      <c r="R298" s="4">
        <f>IF(Reponses!R300="","",VLOOKUP(Reponses!R300,Likert_Map,1,FALSE))</f>
        <v>0</v>
      </c>
    </row>
    <row r="299" spans="1:18">
      <c r="A299" s="4">
        <f>Reponses!A301</f>
        <v>0</v>
      </c>
      <c r="B299" s="4">
        <f>Reponses!B301</f>
        <v>0</v>
      </c>
      <c r="C299" s="4">
        <f>Reponses!C301</f>
        <v>0</v>
      </c>
      <c r="D299" s="4">
        <f>Reponses!D301</f>
        <v>0</v>
      </c>
      <c r="E299" s="4">
        <f>Reponses!E301</f>
        <v>0</v>
      </c>
      <c r="F299" s="4">
        <f>Reponses!F301</f>
        <v>0</v>
      </c>
      <c r="G299" s="4">
        <f>IF(Reponses!G301="","",VLOOKUP(Reponses!G301,Likert_Map,1,FALSE))</f>
        <v>0</v>
      </c>
      <c r="H299" s="4">
        <f>IF(Reponses!H301="","",VLOOKUP(Reponses!H301,Likert_Map,1,FALSE))</f>
        <v>0</v>
      </c>
      <c r="I299" s="4">
        <f>IF(Reponses!I301="","",VLOOKUP(Reponses!I301,Likert_Map,1,FALSE))</f>
        <v>0</v>
      </c>
      <c r="J299" s="4">
        <f>IF(Reponses!J301="","",VLOOKUP(Reponses!J301,Likert_Map,1,FALSE))</f>
        <v>0</v>
      </c>
      <c r="K299" s="4">
        <f>IF(Reponses!K301="","",VLOOKUP(Reponses!K301,Likert_Map,1,FALSE))</f>
        <v>0</v>
      </c>
      <c r="L299" s="4">
        <f>IF(Reponses!L301="","",VLOOKUP(Reponses!L301,Likert_Map,1,FALSE))</f>
        <v>0</v>
      </c>
      <c r="M299" s="4">
        <f>IF(Reponses!M301="","",VLOOKUP(Reponses!M301,Likert_Map,1,FALSE))</f>
        <v>0</v>
      </c>
      <c r="N299" s="4">
        <f>IF(Reponses!N301="","",VLOOKUP(Reponses!N301,Likert_Map,1,FALSE))</f>
        <v>0</v>
      </c>
      <c r="O299" s="4">
        <f>IF(Reponses!O301="","",VLOOKUP(Reponses!O301,Likert_Map,1,FALSE))</f>
        <v>0</v>
      </c>
      <c r="P299" s="4">
        <f>IF(Reponses!P301="","",VLOOKUP(Reponses!P301,Likert_Map,1,FALSE))</f>
        <v>0</v>
      </c>
      <c r="Q299" s="4">
        <f>IF(Reponses!Q301="","",VLOOKUP(Reponses!Q301,Likert_Map,1,FALSE))</f>
        <v>0</v>
      </c>
      <c r="R299" s="4">
        <f>IF(Reponses!R301="","",VLOOKUP(Reponses!R301,Likert_Map,1,FALSE))</f>
        <v>0</v>
      </c>
    </row>
    <row r="300" spans="1:18">
      <c r="A300" s="4">
        <f>Reponses!A302</f>
        <v>0</v>
      </c>
      <c r="B300" s="4">
        <f>Reponses!B302</f>
        <v>0</v>
      </c>
      <c r="C300" s="4">
        <f>Reponses!C302</f>
        <v>0</v>
      </c>
      <c r="D300" s="4">
        <f>Reponses!D302</f>
        <v>0</v>
      </c>
      <c r="E300" s="4">
        <f>Reponses!E302</f>
        <v>0</v>
      </c>
      <c r="F300" s="4">
        <f>Reponses!F302</f>
        <v>0</v>
      </c>
      <c r="G300" s="4">
        <f>IF(Reponses!G302="","",VLOOKUP(Reponses!G302,Likert_Map,1,FALSE))</f>
        <v>0</v>
      </c>
      <c r="H300" s="4">
        <f>IF(Reponses!H302="","",VLOOKUP(Reponses!H302,Likert_Map,1,FALSE))</f>
        <v>0</v>
      </c>
      <c r="I300" s="4">
        <f>IF(Reponses!I302="","",VLOOKUP(Reponses!I302,Likert_Map,1,FALSE))</f>
        <v>0</v>
      </c>
      <c r="J300" s="4">
        <f>IF(Reponses!J302="","",VLOOKUP(Reponses!J302,Likert_Map,1,FALSE))</f>
        <v>0</v>
      </c>
      <c r="K300" s="4">
        <f>IF(Reponses!K302="","",VLOOKUP(Reponses!K302,Likert_Map,1,FALSE))</f>
        <v>0</v>
      </c>
      <c r="L300" s="4">
        <f>IF(Reponses!L302="","",VLOOKUP(Reponses!L302,Likert_Map,1,FALSE))</f>
        <v>0</v>
      </c>
      <c r="M300" s="4">
        <f>IF(Reponses!M302="","",VLOOKUP(Reponses!M302,Likert_Map,1,FALSE))</f>
        <v>0</v>
      </c>
      <c r="N300" s="4">
        <f>IF(Reponses!N302="","",VLOOKUP(Reponses!N302,Likert_Map,1,FALSE))</f>
        <v>0</v>
      </c>
      <c r="O300" s="4">
        <f>IF(Reponses!O302="","",VLOOKUP(Reponses!O302,Likert_Map,1,FALSE))</f>
        <v>0</v>
      </c>
      <c r="P300" s="4">
        <f>IF(Reponses!P302="","",VLOOKUP(Reponses!P302,Likert_Map,1,FALSE))</f>
        <v>0</v>
      </c>
      <c r="Q300" s="4">
        <f>IF(Reponses!Q302="","",VLOOKUP(Reponses!Q302,Likert_Map,1,FALSE))</f>
        <v>0</v>
      </c>
      <c r="R300" s="4">
        <f>IF(Reponses!R302="","",VLOOKUP(Reponses!R302,Likert_Map,1,FALSE))</f>
        <v>0</v>
      </c>
    </row>
    <row r="301" spans="1:18">
      <c r="A301" s="4">
        <f>Reponses!A303</f>
        <v>0</v>
      </c>
      <c r="B301" s="4">
        <f>Reponses!B303</f>
        <v>0</v>
      </c>
      <c r="C301" s="4">
        <f>Reponses!C303</f>
        <v>0</v>
      </c>
      <c r="D301" s="4">
        <f>Reponses!D303</f>
        <v>0</v>
      </c>
      <c r="E301" s="4">
        <f>Reponses!E303</f>
        <v>0</v>
      </c>
      <c r="F301" s="4">
        <f>Reponses!F303</f>
        <v>0</v>
      </c>
      <c r="G301" s="4">
        <f>IF(Reponses!G303="","",VLOOKUP(Reponses!G303,Likert_Map,1,FALSE))</f>
        <v>0</v>
      </c>
      <c r="H301" s="4">
        <f>IF(Reponses!H303="","",VLOOKUP(Reponses!H303,Likert_Map,1,FALSE))</f>
        <v>0</v>
      </c>
      <c r="I301" s="4">
        <f>IF(Reponses!I303="","",VLOOKUP(Reponses!I303,Likert_Map,1,FALSE))</f>
        <v>0</v>
      </c>
      <c r="J301" s="4">
        <f>IF(Reponses!J303="","",VLOOKUP(Reponses!J303,Likert_Map,1,FALSE))</f>
        <v>0</v>
      </c>
      <c r="K301" s="4">
        <f>IF(Reponses!K303="","",VLOOKUP(Reponses!K303,Likert_Map,1,FALSE))</f>
        <v>0</v>
      </c>
      <c r="L301" s="4">
        <f>IF(Reponses!L303="","",VLOOKUP(Reponses!L303,Likert_Map,1,FALSE))</f>
        <v>0</v>
      </c>
      <c r="M301" s="4">
        <f>IF(Reponses!M303="","",VLOOKUP(Reponses!M303,Likert_Map,1,FALSE))</f>
        <v>0</v>
      </c>
      <c r="N301" s="4">
        <f>IF(Reponses!N303="","",VLOOKUP(Reponses!N303,Likert_Map,1,FALSE))</f>
        <v>0</v>
      </c>
      <c r="O301" s="4">
        <f>IF(Reponses!O303="","",VLOOKUP(Reponses!O303,Likert_Map,1,FALSE))</f>
        <v>0</v>
      </c>
      <c r="P301" s="4">
        <f>IF(Reponses!P303="","",VLOOKUP(Reponses!P303,Likert_Map,1,FALSE))</f>
        <v>0</v>
      </c>
      <c r="Q301" s="4">
        <f>IF(Reponses!Q303="","",VLOOKUP(Reponses!Q303,Likert_Map,1,FALSE))</f>
        <v>0</v>
      </c>
      <c r="R301" s="4">
        <f>IF(Reponses!R303="","",VLOOKUP(Reponses!R303,Likert_Map,1,FALSE))</f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M33"/>
  <sheetViews>
    <sheetView workbookViewId="0"/>
  </sheetViews>
  <sheetFormatPr defaultRowHeight="15"/>
  <cols>
    <col min="1" max="1" width="26.7109375" customWidth="1"/>
    <col min="2" max="7" width="14.7109375" customWidth="1"/>
    <col min="8" max="13" width="20.7109375" customWidth="1"/>
  </cols>
  <sheetData>
    <row r="1" spans="1:13">
      <c r="A1" s="1" t="s">
        <v>333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>
      <c r="A2" s="3" t="s">
        <v>14</v>
      </c>
      <c r="D2" s="3" t="s">
        <v>334</v>
      </c>
      <c r="E2" s="3"/>
    </row>
    <row r="4" spans="1:13">
      <c r="A4" s="3" t="s">
        <v>335</v>
      </c>
      <c r="B4" s="3" t="s">
        <v>10</v>
      </c>
      <c r="G4" s="3" t="s">
        <v>22</v>
      </c>
      <c r="H4" s="3" t="s">
        <v>339</v>
      </c>
    </row>
    <row r="6" spans="1:13">
      <c r="A6" s="4">
        <f>CONCAT("Moyenne Q1")</f>
        <v>0</v>
      </c>
      <c r="B6" s="4">
        <f>AVERAGEIFS(Reponses_Num!$G$2:$G$301,Reponses_Num!$C$2:$C$301,$B$2,Reponses_Num!$B$2:$B$301,IF($E$2="*",Reponses_Num!$B$2:$B$301,$E$2))</f>
        <v>0</v>
      </c>
      <c r="G6" s="4">
        <f>Questionnaire!B6</f>
        <v>0</v>
      </c>
      <c r="H6" s="4">
        <f>B6</f>
        <v>0</v>
      </c>
    </row>
    <row r="7" spans="1:13">
      <c r="A7" s="4">
        <f>CONCAT("Moyenne Q2")</f>
        <v>0</v>
      </c>
      <c r="B7" s="4">
        <f>AVERAGEIFS(Reponses_Num!$H$2:$H$301,Reponses_Num!$C$2:$C$301,$B$2,Reponses_Num!$B$2:$B$301,IF($E$2="*",Reponses_Num!$B$2:$B$301,$E$2))</f>
        <v>0</v>
      </c>
      <c r="G7" s="4">
        <f>Questionnaire!B7</f>
        <v>0</v>
      </c>
      <c r="H7" s="4">
        <f>B7</f>
        <v>0</v>
      </c>
    </row>
    <row r="8" spans="1:13">
      <c r="A8" s="4">
        <f>CONCAT("Moyenne Q3")</f>
        <v>0</v>
      </c>
      <c r="B8" s="4">
        <f>AVERAGEIFS(Reponses_Num!$I$2:$I$301,Reponses_Num!$C$2:$C$301,$B$2,Reponses_Num!$B$2:$B$301,IF($E$2="*",Reponses_Num!$B$2:$B$301,$E$2))</f>
        <v>0</v>
      </c>
      <c r="G8" s="4">
        <f>Questionnaire!B8</f>
        <v>0</v>
      </c>
      <c r="H8" s="4">
        <f>B8</f>
        <v>0</v>
      </c>
    </row>
    <row r="9" spans="1:13">
      <c r="A9" s="4">
        <f>CONCAT("Moyenne Q4")</f>
        <v>0</v>
      </c>
      <c r="B9" s="4">
        <f>AVERAGEIFS(Reponses_Num!$J$2:$J$301,Reponses_Num!$C$2:$C$301,$B$2,Reponses_Num!$B$2:$B$301,IF($E$2="*",Reponses_Num!$B$2:$B$301,$E$2))</f>
        <v>0</v>
      </c>
      <c r="G9" s="4">
        <f>Questionnaire!B9</f>
        <v>0</v>
      </c>
      <c r="H9" s="4">
        <f>B9</f>
        <v>0</v>
      </c>
    </row>
    <row r="10" spans="1:13">
      <c r="A10" s="4">
        <f>CONCAT("Moyenne Q5")</f>
        <v>0</v>
      </c>
      <c r="B10" s="4">
        <f>AVERAGEIFS(Reponses_Num!$K$2:$K$301,Reponses_Num!$C$2:$C$301,$B$2,Reponses_Num!$B$2:$B$301,IF($E$2="*",Reponses_Num!$B$2:$B$301,$E$2))</f>
        <v>0</v>
      </c>
      <c r="G10" s="4">
        <f>Questionnaire!B10</f>
        <v>0</v>
      </c>
      <c r="H10" s="4">
        <f>B10</f>
        <v>0</v>
      </c>
    </row>
    <row r="11" spans="1:13">
      <c r="A11" s="4">
        <f>CONCAT("Moyenne Q6")</f>
        <v>0</v>
      </c>
      <c r="B11" s="4">
        <f>AVERAGEIFS(Reponses_Num!$L$2:$L$301,Reponses_Num!$C$2:$C$301,$B$2,Reponses_Num!$B$2:$B$301,IF($E$2="*",Reponses_Num!$B$2:$B$301,$E$2))</f>
        <v>0</v>
      </c>
      <c r="G11" s="4">
        <f>Questionnaire!B11</f>
        <v>0</v>
      </c>
      <c r="H11" s="4">
        <f>B11</f>
        <v>0</v>
      </c>
    </row>
    <row r="12" spans="1:13">
      <c r="A12" s="4">
        <f>CONCAT("Moyenne Q7")</f>
        <v>0</v>
      </c>
      <c r="B12" s="4">
        <f>AVERAGEIFS(Reponses_Num!$M$2:$M$301,Reponses_Num!$C$2:$C$301,$B$2,Reponses_Num!$B$2:$B$301,IF($E$2="*",Reponses_Num!$B$2:$B$301,$E$2))</f>
        <v>0</v>
      </c>
      <c r="G12" s="4">
        <f>Questionnaire!B12</f>
        <v>0</v>
      </c>
      <c r="H12" s="4">
        <f>B12</f>
        <v>0</v>
      </c>
    </row>
    <row r="13" spans="1:13">
      <c r="A13" s="4">
        <f>CONCAT("Moyenne Q8")</f>
        <v>0</v>
      </c>
      <c r="B13" s="4">
        <f>AVERAGEIFS(Reponses_Num!$N$2:$N$301,Reponses_Num!$C$2:$C$301,$B$2,Reponses_Num!$B$2:$B$301,IF($E$2="*",Reponses_Num!$B$2:$B$301,$E$2))</f>
        <v>0</v>
      </c>
      <c r="G13" s="4">
        <f>Questionnaire!B13</f>
        <v>0</v>
      </c>
      <c r="H13" s="4">
        <f>B13</f>
        <v>0</v>
      </c>
    </row>
    <row r="14" spans="1:13">
      <c r="A14" s="4">
        <f>CONCAT("Moyenne Q9")</f>
        <v>0</v>
      </c>
      <c r="B14" s="4">
        <f>AVERAGEIFS(Reponses_Num!$O$2:$O$301,Reponses_Num!$C$2:$C$301,$B$2,Reponses_Num!$B$2:$B$301,IF($E$2="*",Reponses_Num!$B$2:$B$301,$E$2))</f>
        <v>0</v>
      </c>
      <c r="G14" s="4">
        <f>Questionnaire!B14</f>
        <v>0</v>
      </c>
      <c r="H14" s="4">
        <f>B14</f>
        <v>0</v>
      </c>
    </row>
    <row r="15" spans="1:13">
      <c r="A15" s="4">
        <f>CONCAT("Moyenne Q10")</f>
        <v>0</v>
      </c>
      <c r="B15" s="4">
        <f>AVERAGEIFS(Reponses_Num!$P$2:$P$301,Reponses_Num!$C$2:$C$301,$B$2,Reponses_Num!$B$2:$B$301,IF($E$2="*",Reponses_Num!$B$2:$B$301,$E$2))</f>
        <v>0</v>
      </c>
      <c r="G15" s="4">
        <f>Questionnaire!B15</f>
        <v>0</v>
      </c>
      <c r="H15" s="4">
        <f>B15</f>
        <v>0</v>
      </c>
    </row>
    <row r="16" spans="1:13">
      <c r="A16" s="4">
        <f>CONCAT("Moyenne Q11")</f>
        <v>0</v>
      </c>
      <c r="B16" s="4">
        <f>AVERAGEIFS(Reponses_Num!$Q$2:$Q$301,Reponses_Num!$C$2:$C$301,$B$2,Reponses_Num!$B$2:$B$301,IF($E$2="*",Reponses_Num!$B$2:$B$301,$E$2))</f>
        <v>0</v>
      </c>
      <c r="G16" s="4">
        <f>Questionnaire!B16</f>
        <v>0</v>
      </c>
      <c r="H16" s="4">
        <f>B16</f>
        <v>0</v>
      </c>
    </row>
    <row r="17" spans="1:8">
      <c r="A17" s="4">
        <f>CONCAT("Moyenne Q12")</f>
        <v>0</v>
      </c>
      <c r="B17" s="4">
        <f>AVERAGEIFS(Reponses_Num!$R$2:$R$301,Reponses_Num!$C$2:$C$301,$B$2,Reponses_Num!$B$2:$B$301,IF($E$2="*",Reponses_Num!$B$2:$B$301,$E$2))</f>
        <v>0</v>
      </c>
      <c r="G17" s="4">
        <f>Questionnaire!B17</f>
        <v>0</v>
      </c>
      <c r="H17" s="4">
        <f>B17</f>
        <v>0</v>
      </c>
    </row>
    <row r="18" spans="1:8">
      <c r="A18" s="3" t="s">
        <v>336</v>
      </c>
      <c r="B18" s="4">
        <f>B6+B7+B8+B9+B10+B11+B12+B13+B14+B15+B16+B17/12</f>
        <v>0</v>
      </c>
    </row>
    <row r="19" spans="1:8">
      <c r="A19" s="4">
        <f>CONCAT("% Top2 Q1")</f>
        <v>0</v>
      </c>
      <c r="B19" s="5">
        <f>IFERROR(COUNTIFS(Reponses_Num!$G$2:$G$301,"&gt;="&amp;Top2_Cut,Reponses_Num!$C$2:$C$301,$B$2,Reponses_Num!$B$2:$B$301,IF($E$2="*",Reponses_Num!$B$2:$B$301,$E$2))/COUNTIFS(Reponses_Num!$G$2:$G$301,"&lt;&gt;",Reponses_Num!$C$2:$C$301,$B$2,Reponses_Num!$B$2:$B$301,IF($E$2="*",Reponses_Num!$B$2:$B$301,$E$2)), "")</f>
        <v>0</v>
      </c>
    </row>
    <row r="20" spans="1:8">
      <c r="A20" s="4">
        <f>CONCAT("% Top2 Q2")</f>
        <v>0</v>
      </c>
      <c r="B20" s="5">
        <f>IFERROR(COUNTIFS(Reponses_Num!$H$2:$H$301,"&gt;="&amp;Top2_Cut,Reponses_Num!$C$2:$C$301,$B$2,Reponses_Num!$B$2:$B$301,IF($E$2="*",Reponses_Num!$B$2:$B$301,$E$2))/COUNTIFS(Reponses_Num!$H$2:$H$301,"&lt;&gt;",Reponses_Num!$C$2:$C$301,$B$2,Reponses_Num!$B$2:$B$301,IF($E$2="*",Reponses_Num!$B$2:$B$301,$E$2)), "")</f>
        <v>0</v>
      </c>
    </row>
    <row r="21" spans="1:8">
      <c r="A21" s="4">
        <f>CONCAT("% Top2 Q3")</f>
        <v>0</v>
      </c>
      <c r="B21" s="5">
        <f>IFERROR(COUNTIFS(Reponses_Num!$I$2:$I$301,"&gt;="&amp;Top2_Cut,Reponses_Num!$C$2:$C$301,$B$2,Reponses_Num!$B$2:$B$301,IF($E$2="*",Reponses_Num!$B$2:$B$301,$E$2))/COUNTIFS(Reponses_Num!$I$2:$I$301,"&lt;&gt;",Reponses_Num!$C$2:$C$301,$B$2,Reponses_Num!$B$2:$B$301,IF($E$2="*",Reponses_Num!$B$2:$B$301,$E$2)), "")</f>
        <v>0</v>
      </c>
    </row>
    <row r="22" spans="1:8">
      <c r="A22" s="4">
        <f>CONCAT("% Top2 Q4")</f>
        <v>0</v>
      </c>
      <c r="B22" s="5">
        <f>IFERROR(COUNTIFS(Reponses_Num!$J$2:$J$301,"&gt;="&amp;Top2_Cut,Reponses_Num!$C$2:$C$301,$B$2,Reponses_Num!$B$2:$B$301,IF($E$2="*",Reponses_Num!$B$2:$B$301,$E$2))/COUNTIFS(Reponses_Num!$J$2:$J$301,"&lt;&gt;",Reponses_Num!$C$2:$C$301,$B$2,Reponses_Num!$B$2:$B$301,IF($E$2="*",Reponses_Num!$B$2:$B$301,$E$2)), "")</f>
        <v>0</v>
      </c>
    </row>
    <row r="23" spans="1:8">
      <c r="A23" s="4">
        <f>CONCAT("% Top2 Q5")</f>
        <v>0</v>
      </c>
      <c r="B23" s="5">
        <f>IFERROR(COUNTIFS(Reponses_Num!$K$2:$K$301,"&gt;="&amp;Top2_Cut,Reponses_Num!$C$2:$C$301,$B$2,Reponses_Num!$B$2:$B$301,IF($E$2="*",Reponses_Num!$B$2:$B$301,$E$2))/COUNTIFS(Reponses_Num!$K$2:$K$301,"&lt;&gt;",Reponses_Num!$C$2:$C$301,$B$2,Reponses_Num!$B$2:$B$301,IF($E$2="*",Reponses_Num!$B$2:$B$301,$E$2)), "")</f>
        <v>0</v>
      </c>
    </row>
    <row r="24" spans="1:8">
      <c r="A24" s="4">
        <f>CONCAT("% Top2 Q6")</f>
        <v>0</v>
      </c>
      <c r="B24" s="5">
        <f>IFERROR(COUNTIFS(Reponses_Num!$L$2:$L$301,"&gt;="&amp;Top2_Cut,Reponses_Num!$C$2:$C$301,$B$2,Reponses_Num!$B$2:$B$301,IF($E$2="*",Reponses_Num!$B$2:$B$301,$E$2))/COUNTIFS(Reponses_Num!$L$2:$L$301,"&lt;&gt;",Reponses_Num!$C$2:$C$301,$B$2,Reponses_Num!$B$2:$B$301,IF($E$2="*",Reponses_Num!$B$2:$B$301,$E$2)), "")</f>
        <v>0</v>
      </c>
    </row>
    <row r="25" spans="1:8">
      <c r="A25" s="4">
        <f>CONCAT("% Top2 Q7")</f>
        <v>0</v>
      </c>
      <c r="B25" s="5">
        <f>IFERROR(COUNTIFS(Reponses_Num!$M$2:$M$301,"&gt;="&amp;Top2_Cut,Reponses_Num!$C$2:$C$301,$B$2,Reponses_Num!$B$2:$B$301,IF($E$2="*",Reponses_Num!$B$2:$B$301,$E$2))/COUNTIFS(Reponses_Num!$M$2:$M$301,"&lt;&gt;",Reponses_Num!$C$2:$C$301,$B$2,Reponses_Num!$B$2:$B$301,IF($E$2="*",Reponses_Num!$B$2:$B$301,$E$2)), "")</f>
        <v>0</v>
      </c>
    </row>
    <row r="26" spans="1:8">
      <c r="A26" s="4">
        <f>CONCAT("% Top2 Q8")</f>
        <v>0</v>
      </c>
      <c r="B26" s="5">
        <f>IFERROR(COUNTIFS(Reponses_Num!$N$2:$N$301,"&gt;="&amp;Top2_Cut,Reponses_Num!$C$2:$C$301,$B$2,Reponses_Num!$B$2:$B$301,IF($E$2="*",Reponses_Num!$B$2:$B$301,$E$2))/COUNTIFS(Reponses_Num!$N$2:$N$301,"&lt;&gt;",Reponses_Num!$C$2:$C$301,$B$2,Reponses_Num!$B$2:$B$301,IF($E$2="*",Reponses_Num!$B$2:$B$301,$E$2)), "")</f>
        <v>0</v>
      </c>
    </row>
    <row r="27" spans="1:8">
      <c r="A27" s="4">
        <f>CONCAT("% Top2 Q9")</f>
        <v>0</v>
      </c>
      <c r="B27" s="5">
        <f>IFERROR(COUNTIFS(Reponses_Num!$O$2:$O$301,"&gt;="&amp;Top2_Cut,Reponses_Num!$C$2:$C$301,$B$2,Reponses_Num!$B$2:$B$301,IF($E$2="*",Reponses_Num!$B$2:$B$301,$E$2))/COUNTIFS(Reponses_Num!$O$2:$O$301,"&lt;&gt;",Reponses_Num!$C$2:$C$301,$B$2,Reponses_Num!$B$2:$B$301,IF($E$2="*",Reponses_Num!$B$2:$B$301,$E$2)), "")</f>
        <v>0</v>
      </c>
    </row>
    <row r="28" spans="1:8">
      <c r="A28" s="4">
        <f>CONCAT("% Top2 Q10")</f>
        <v>0</v>
      </c>
      <c r="B28" s="5">
        <f>IFERROR(COUNTIFS(Reponses_Num!$P$2:$P$301,"&gt;="&amp;Top2_Cut,Reponses_Num!$C$2:$C$301,$B$2,Reponses_Num!$B$2:$B$301,IF($E$2="*",Reponses_Num!$B$2:$B$301,$E$2))/COUNTIFS(Reponses_Num!$P$2:$P$301,"&lt;&gt;",Reponses_Num!$C$2:$C$301,$B$2,Reponses_Num!$B$2:$B$301,IF($E$2="*",Reponses_Num!$B$2:$B$301,$E$2)), "")</f>
        <v>0</v>
      </c>
    </row>
    <row r="29" spans="1:8">
      <c r="A29" s="4">
        <f>CONCAT("% Top2 Q11")</f>
        <v>0</v>
      </c>
      <c r="B29" s="5">
        <f>IFERROR(COUNTIFS(Reponses_Num!$Q$2:$Q$301,"&gt;="&amp;Top2_Cut,Reponses_Num!$C$2:$C$301,$B$2,Reponses_Num!$B$2:$B$301,IF($E$2="*",Reponses_Num!$B$2:$B$301,$E$2))/COUNTIFS(Reponses_Num!$Q$2:$Q$301,"&lt;&gt;",Reponses_Num!$C$2:$C$301,$B$2,Reponses_Num!$B$2:$B$301,IF($E$2="*",Reponses_Num!$B$2:$B$301,$E$2)), "")</f>
        <v>0</v>
      </c>
    </row>
    <row r="30" spans="1:8">
      <c r="A30" s="4">
        <f>CONCAT("% Top2 Q12")</f>
        <v>0</v>
      </c>
      <c r="B30" s="5">
        <f>IFERROR(COUNTIFS(Reponses_Num!$R$2:$R$301,"&gt;="&amp;Top2_Cut,Reponses_Num!$C$2:$C$301,$B$2,Reponses_Num!$B$2:$B$301,IF($E$2="*",Reponses_Num!$B$2:$B$301,$E$2))/COUNTIFS(Reponses_Num!$R$2:$R$301,"&lt;&gt;",Reponses_Num!$C$2:$C$301,$B$2,Reponses_Num!$B$2:$B$301,IF($E$2="*",Reponses_Num!$B$2:$B$301,$E$2)), "")</f>
        <v>0</v>
      </c>
    </row>
    <row r="31" spans="1:8">
      <c r="A31" s="3" t="s">
        <v>337</v>
      </c>
      <c r="B31" s="5">
        <f>IFERROR(AVERAGE(B19,B20,B21,B22,B23,B24,B25,B26,B27,B28,B29,B30),"")</f>
        <v>0</v>
      </c>
    </row>
    <row r="33" spans="1:2">
      <c r="A33" s="3" t="s">
        <v>338</v>
      </c>
      <c r="B33">
        <f>IF(B31="","",IF(B31&gt;=Seuil_Satisfaction,"SATISFAIT","À AMÉLIORER"))</f>
        <v>0</v>
      </c>
    </row>
  </sheetData>
  <mergeCells count="1">
    <mergeCell ref="A1:M1"/>
  </mergeCells>
  <conditionalFormatting sqref="B33">
    <cfRule type="containsText" dxfId="0" priority="1" operator="containsText" text="SATISFAIT">
      <formula>NOT(ISERROR(SEARCH("SATISFAIT",B33)))</formula>
    </cfRule>
    <cfRule type="containsText" dxfId="1" priority="2" operator="containsText" text="AMÉLIORER">
      <formula>NOT(ISERROR(SEARCH("AMÉLIORER",B33)))</formula>
    </cfRule>
  </conditionalFormatting>
  <dataValidations count="1">
    <dataValidation type="list" allowBlank="1" showInputMessage="1" showErrorMessage="1" sqref="B2">
      <formula1>Contexts</formula1>
    </dataValidation>
  </dataValidation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I15"/>
  <sheetViews>
    <sheetView workbookViewId="0"/>
  </sheetViews>
  <sheetFormatPr defaultRowHeight="15"/>
  <cols>
    <col min="1" max="1" width="2.7109375" customWidth="1"/>
    <col min="2" max="2" width="40.7109375" customWidth="1"/>
    <col min="3" max="9" width="92.7109375" customWidth="1"/>
  </cols>
  <sheetData>
    <row r="1" spans="1:9">
      <c r="A1" s="1" t="s">
        <v>340</v>
      </c>
      <c r="B1" s="1"/>
      <c r="C1" s="1"/>
      <c r="D1" s="1"/>
      <c r="E1" s="1"/>
      <c r="F1" s="1"/>
      <c r="G1" s="1"/>
      <c r="H1" s="1"/>
      <c r="I1" s="1"/>
    </row>
    <row r="3" spans="1:9">
      <c r="B3" s="8" t="s">
        <v>341</v>
      </c>
    </row>
    <row r="4" spans="1:9">
      <c r="B4" s="9" t="s">
        <v>342</v>
      </c>
    </row>
    <row r="5" spans="1:9">
      <c r="B5" s="9" t="s">
        <v>343</v>
      </c>
    </row>
    <row r="6" spans="1:9">
      <c r="B6" s="9" t="s">
        <v>344</v>
      </c>
    </row>
    <row r="7" spans="1:9">
      <c r="B7" s="9" t="s">
        <v>345</v>
      </c>
    </row>
    <row r="8" spans="1:9">
      <c r="B8" s="9" t="s">
        <v>346</v>
      </c>
    </row>
    <row r="11" spans="1:9">
      <c r="B11" s="8" t="s">
        <v>347</v>
      </c>
    </row>
    <row r="12" spans="1:9">
      <c r="B12" s="9" t="s">
        <v>348</v>
      </c>
    </row>
    <row r="13" spans="1:9">
      <c r="B13" s="9" t="s">
        <v>349</v>
      </c>
    </row>
    <row r="14" spans="1:9">
      <c r="B14" s="9" t="s">
        <v>350</v>
      </c>
    </row>
    <row r="15" spans="1:9">
      <c r="B15" s="9" t="s">
        <v>351</v>
      </c>
    </row>
  </sheetData>
  <mergeCells count="1"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15</vt:i4>
      </vt:variant>
    </vt:vector>
  </HeadingPairs>
  <TitlesOfParts>
    <vt:vector size="22" baseType="lpstr">
      <vt:lpstr>Parametres</vt:lpstr>
      <vt:lpstr>Banque_Items</vt:lpstr>
      <vt:lpstr>Questionnaire</vt:lpstr>
      <vt:lpstr>Reponses</vt:lpstr>
      <vt:lpstr>Reponses_Num</vt:lpstr>
      <vt:lpstr>Dashboard</vt:lpstr>
      <vt:lpstr>Mode_d_emploi</vt:lpstr>
      <vt:lpstr>BANK_ACTIVE</vt:lpstr>
      <vt:lpstr>BANK_CODE</vt:lpstr>
      <vt:lpstr>BANK_CTX</vt:lpstr>
      <vt:lpstr>BANK_DIM</vt:lpstr>
      <vt:lpstr>BANK_SENS</vt:lpstr>
      <vt:lpstr>BANK_TXT</vt:lpstr>
      <vt:lpstr>BANK_W</vt:lpstr>
      <vt:lpstr>Contexts</vt:lpstr>
      <vt:lpstr>Likert_Labels</vt:lpstr>
      <vt:lpstr>Likert_Map</vt:lpstr>
      <vt:lpstr>LIKERT_MAX</vt:lpstr>
      <vt:lpstr>LIKERT_MIN</vt:lpstr>
      <vt:lpstr>Likert_Scores</vt:lpstr>
      <vt:lpstr>Seuil_Satisfaction</vt:lpstr>
      <vt:lpstr>Top2_Cut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2025-09-26T04:14:38Z</dcterms:created>
  <dcterms:modified xsi:type="dcterms:W3CDTF">2025-09-26T04:14:38Z</dcterms:modified>
</cp:coreProperties>
</file>