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Achats_Fournisseurs" sheetId="2" r:id="rId2"/>
    <sheet name="Ventes_Clients" sheetId="3" r:id="rId3"/>
    <sheet name="Tresorerie_Banques" sheetId="4" r:id="rId4"/>
    <sheet name="Immobilisations_Amort" sheetId="5" r:id="rId5"/>
    <sheet name="Stocks_WIP" sheetId="6" r:id="rId6"/>
    <sheet name="Paie_Charges_Sociales" sheetId="7" r:id="rId7"/>
    <sheet name="Fiscalite_TVA_IS" sheetId="8" r:id="rId8"/>
    <sheet name="Capitaux_Propres" sheetId="9" r:id="rId9"/>
    <sheet name="Emprunts_DettesFin" sheetId="10" r:id="rId10"/>
    <sheet name="Provisions_Engagements" sheetId="11" r:id="rId11"/>
    <sheet name="CutOff_CCA_FAE" sheetId="12" r:id="rId12"/>
    <sheet name="Intercos" sheetId="13" r:id="rId13"/>
    <sheet name="Ecritures_Inventaire" sheetId="14" r:id="rId14"/>
    <sheet name="Tableau_de_bord" sheetId="15" r:id="rId15"/>
    <sheet name="Annexes_Pieces" sheetId="16" r:id="rId16"/>
  </sheets>
  <calcPr calcId="124519" fullCalcOnLoad="1"/>
</workbook>
</file>

<file path=xl/sharedStrings.xml><?xml version="1.0" encoding="utf-8"?>
<sst xmlns="http://schemas.openxmlformats.org/spreadsheetml/2006/main" count="279" uniqueCount="71">
  <si>
    <t>Paramètres généraux</t>
  </si>
  <si>
    <t>Exercice</t>
  </si>
  <si>
    <t>Date de clôture</t>
  </si>
  <si>
    <t>Devise</t>
  </si>
  <si>
    <t>Seuil de matérialité (€)</t>
  </si>
  <si>
    <t>2025-12-31</t>
  </si>
  <si>
    <t>EUR</t>
  </si>
  <si>
    <t>Liste des statuts</t>
  </si>
  <si>
    <t>Statuts</t>
  </si>
  <si>
    <t>À faire</t>
  </si>
  <si>
    <t>En cours</t>
  </si>
  <si>
    <t>OK</t>
  </si>
  <si>
    <t>N/A</t>
  </si>
  <si>
    <t>Anomalie</t>
  </si>
  <si>
    <t>Achats / Fournisseurs (401/408/409/44566)</t>
  </si>
  <si>
    <t>Mode d’emploi (résumé) :</t>
  </si>
  <si>
    <t>Renseignez les tests effectués et liez les pièces. Statut via liste déroulante (À faire / En cours / OK / N/A / Anomalie).</t>
  </si>
  <si>
    <t>Les champs Montant/Matérialité aident à qualifier les écarts.</t>
  </si>
  <si>
    <t>Rubrique / Poste</t>
  </si>
  <si>
    <t>Assertion (Exhaustivité / Existence / Évaluation / Droits / Présentation)</t>
  </si>
  <si>
    <t>Procédure / Test réalisé</t>
  </si>
  <si>
    <t>Pièce(s) / Référence</t>
  </si>
  <si>
    <t>Constat / Anomalie</t>
  </si>
  <si>
    <t>Recommandation</t>
  </si>
  <si>
    <t>Montant testé (€)</t>
  </si>
  <si>
    <t>Responsable</t>
  </si>
  <si>
    <t>Échéance</t>
  </si>
  <si>
    <t>Statut</t>
  </si>
  <si>
    <t>Conclusion</t>
  </si>
  <si>
    <t>Réf. Dossier (nomenclature)</t>
  </si>
  <si>
    <t>Ventes / Clients (411/418/419/44571)</t>
  </si>
  <si>
    <t>Trésorerie / Banques (512/53x)</t>
  </si>
  <si>
    <t>Immobilisations &amp; Amortissements (2xx/6811/28x)</t>
  </si>
  <si>
    <t>Stocks &amp; Encours (3xx/603/7135)</t>
  </si>
  <si>
    <t>Paie &amp; Charges sociales (64x/43x)</t>
  </si>
  <si>
    <t>Fiscalité : TVA / IS / Taxes (445/695/447)</t>
  </si>
  <si>
    <t>Capitaux propres (101 à 118)</t>
  </si>
  <si>
    <t>Emprunts &amp; Dettes financières (16x/661/168)</t>
  </si>
  <si>
    <t>Provisions &amp; Engagements (15x/6815)</t>
  </si>
  <si>
    <t>Cut-off : CCA/FAE/CAD (486/487)</t>
  </si>
  <si>
    <t>Opérations &amp; Soldes intra-groupes</t>
  </si>
  <si>
    <t>Écritures d'inventaire &amp; régularisations</t>
  </si>
  <si>
    <t>Dossier de révision — Tableau de bord</t>
  </si>
  <si>
    <t>Seuil matérialité (€)</t>
  </si>
  <si>
    <t>Avancement par cycle</t>
  </si>
  <si>
    <t>Cycle</t>
  </si>
  <si>
    <t>Tâches (non vides)</t>
  </si>
  <si>
    <t>Avancement %</t>
  </si>
  <si>
    <t>Achats_Fournisseurs</t>
  </si>
  <si>
    <t>Ventes_Clients</t>
  </si>
  <si>
    <t>Tresorerie_Banques</t>
  </si>
  <si>
    <t>Immobilisations_Amort</t>
  </si>
  <si>
    <t>Stocks_WIP</t>
  </si>
  <si>
    <t>Paie_Charges_Sociales</t>
  </si>
  <si>
    <t>Fiscalite_TVA_IS</t>
  </si>
  <si>
    <t>Capitaux_Propres</t>
  </si>
  <si>
    <t>Emprunts_DettesFin</t>
  </si>
  <si>
    <t>Provisions_Engagements</t>
  </si>
  <si>
    <t>CutOff_CCA_FAE</t>
  </si>
  <si>
    <t>Intercos</t>
  </si>
  <si>
    <t>Ecritures_Inventaire</t>
  </si>
  <si>
    <t>Points d'attention (Anomalies restantes)</t>
  </si>
  <si>
    <t>Nombre total d'anomalies</t>
  </si>
  <si>
    <t>Annexes &amp; Pièces index (nomenclature)</t>
  </si>
  <si>
    <t>Réf. Dossier</t>
  </si>
  <si>
    <t>Description</t>
  </si>
  <si>
    <t>Cycle lié</t>
  </si>
  <si>
    <t>Fichier (chemin)</t>
  </si>
  <si>
    <t>Date</t>
  </si>
  <si>
    <t>Préparé par</t>
  </si>
  <si>
    <t>Revu par</t>
  </si>
</sst>
</file>

<file path=xl/styles.xml><?xml version="1.0" encoding="utf-8"?>
<styleSheet xmlns="http://schemas.openxmlformats.org/spreadsheetml/2006/main">
  <numFmts count="3">
    <numFmt numFmtId="164" formatCode="#,##0.00"/>
    <numFmt numFmtId="165" formatCode="yyyy-mm-dd"/>
    <numFmt numFmtId="166" formatCode="0%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E6F3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  <xf numFmtId="165" fontId="0" fillId="0" borderId="2" xfId="0" applyNumberFormat="1" applyBorder="1"/>
    <xf numFmtId="0" fontId="2" fillId="0" borderId="0" xfId="0" applyFont="1"/>
    <xf numFmtId="0" fontId="3" fillId="3" borderId="0" xfId="0" applyFont="1" applyFill="1"/>
    <xf numFmtId="0" fontId="4" fillId="4" borderId="2" xfId="0" applyFont="1" applyFill="1" applyBorder="1"/>
    <xf numFmtId="166" fontId="0" fillId="0" borderId="0" xfId="0" applyNumberFormat="1"/>
  </cellXfs>
  <cellStyles count="1">
    <cellStyle name="Normal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666666"/>
      </font>
      <fill>
        <patternFill>
          <bgColor rgb="FFE7E7E7"/>
        </patternFill>
      </fill>
    </dxf>
    <dxf>
      <font>
        <color rgb="FF7F6000"/>
      </font>
      <fill>
        <patternFill>
          <bgColor rgb="FFFDE3A7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able7" displayName="Table7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able8" displayName="Table8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able9" displayName="Table9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10" displayName="Table10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11" name="Table11" displayName="Table11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12" name="Table12" displayName="Table12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13" name="Table13" displayName="Table13" ref="A7:M57" totalsRowShown="0">
  <autoFilter ref="A7:M5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14" name="Table14" displayName="Table14" ref="A4:G204" totalsRowShown="0">
  <autoFilter ref="A4:G204"/>
  <tableColumns count="7">
    <tableColumn id="1" name="Réf. Dossier"/>
    <tableColumn id="2" name="Description"/>
    <tableColumn id="3" name="Cycle lié"/>
    <tableColumn id="4" name="Fichier (chemin)"/>
    <tableColumn id="5" name="Date"/>
    <tableColumn id="6" name="Préparé par"/>
    <tableColumn id="7" name="Revu par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6.xml.rels><?xml version="1.0" encoding="UTF-8" standalone="yes"?>
<Relationships xmlns="http://schemas.openxmlformats.org/package/2006/relationships"><Relationship Id="rId1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/>
  </sheetViews>
  <sheetFormatPr defaultRowHeight="15"/>
  <sheetData>
    <row r="1" spans="1:4">
      <c r="A1" s="1" t="s">
        <v>0</v>
      </c>
    </row>
    <row r="3" spans="1:4">
      <c r="A3" t="s">
        <v>1</v>
      </c>
      <c r="B3" t="s">
        <v>2</v>
      </c>
      <c r="C3" t="s">
        <v>3</v>
      </c>
      <c r="D3" t="s">
        <v>4</v>
      </c>
    </row>
    <row r="4" spans="1:4">
      <c r="A4">
        <v>2025</v>
      </c>
      <c r="B4" t="s">
        <v>5</v>
      </c>
      <c r="C4" t="s">
        <v>6</v>
      </c>
      <c r="D4">
        <v>5000</v>
      </c>
    </row>
    <row r="6" spans="1:4">
      <c r="A6" s="1" t="s">
        <v>7</v>
      </c>
    </row>
    <row r="7" spans="1:4">
      <c r="A7" t="s">
        <v>8</v>
      </c>
    </row>
    <row r="8" spans="1:4">
      <c r="A8" t="s">
        <v>9</v>
      </c>
    </row>
    <row r="9" spans="1:4">
      <c r="A9" t="s">
        <v>10</v>
      </c>
    </row>
    <row r="10" spans="1:4">
      <c r="A10" t="s">
        <v>11</v>
      </c>
    </row>
    <row r="11" spans="1:4">
      <c r="A11" t="s">
        <v>12</v>
      </c>
    </row>
    <row r="12" spans="1:4">
      <c r="A12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14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30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31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32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33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34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35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36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37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38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39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40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41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5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5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30.7109375" customWidth="1"/>
    <col min="2" max="8" width="14.7109375" customWidth="1"/>
  </cols>
  <sheetData>
    <row r="1" spans="1:8">
      <c r="A1" s="4" t="s">
        <v>42</v>
      </c>
    </row>
    <row r="3" spans="1:8">
      <c r="A3" s="5" t="s">
        <v>1</v>
      </c>
      <c r="B3" s="5" t="s">
        <v>2</v>
      </c>
      <c r="C3" s="5" t="s">
        <v>3</v>
      </c>
      <c r="D3" s="5" t="s">
        <v>43</v>
      </c>
    </row>
    <row r="4" spans="1:8">
      <c r="A4">
        <f>'Paramètres'!A4</f>
        <v>0</v>
      </c>
      <c r="B4">
        <f>'Paramètres'!B4</f>
        <v>0</v>
      </c>
      <c r="C4">
        <f>'Paramètres'!C4</f>
        <v>0</v>
      </c>
      <c r="D4">
        <f>'Paramètres'!D4</f>
        <v>0</v>
      </c>
    </row>
    <row r="6" spans="1:8">
      <c r="A6" s="1" t="s">
        <v>44</v>
      </c>
    </row>
    <row r="7" spans="1:8">
      <c r="A7" s="6" t="s">
        <v>45</v>
      </c>
      <c r="B7" s="6" t="s">
        <v>46</v>
      </c>
      <c r="C7" s="6" t="s">
        <v>11</v>
      </c>
      <c r="D7" s="6" t="s">
        <v>10</v>
      </c>
      <c r="E7" s="6" t="s">
        <v>9</v>
      </c>
      <c r="F7" s="6" t="s">
        <v>12</v>
      </c>
      <c r="G7" s="6" t="s">
        <v>13</v>
      </c>
      <c r="H7" s="6" t="s">
        <v>47</v>
      </c>
    </row>
    <row r="8" spans="1:8">
      <c r="A8" t="s">
        <v>48</v>
      </c>
      <c r="B8">
        <f>COUNTA(='Achats_Fournisseurs'!$A$7:$A$500)</f>
        <v>0</v>
      </c>
      <c r="C8">
        <f>COUNTIF(='Achats_Fournisseurs'!$K$7:$K$500,"OK")</f>
        <v>0</v>
      </c>
      <c r="D8">
        <f>COUNTIF(='Achats_Fournisseurs'!$K$7:$K$500,"En cours")</f>
        <v>0</v>
      </c>
      <c r="E8">
        <f>COUNTIF(='Achats_Fournisseurs'!$K$7:$K$500,"À faire")</f>
        <v>0</v>
      </c>
      <c r="F8">
        <f>COUNTIF(='Achats_Fournisseurs'!$K$7:$K$500,"N/A")</f>
        <v>0</v>
      </c>
      <c r="G8">
        <f>COUNTIF(='Achats_Fournisseurs'!$K$7:$K$500,"Anomalie")</f>
        <v>0</v>
      </c>
      <c r="H8" s="7">
        <f>IFERROR(C8/(C8+D8+E8+G8),0)</f>
        <v>0</v>
      </c>
    </row>
    <row r="9" spans="1:8">
      <c r="A9" t="s">
        <v>49</v>
      </c>
      <c r="B9">
        <f>COUNTA(='Ventes_Clients'!$A$7:$A$500)</f>
        <v>0</v>
      </c>
      <c r="C9">
        <f>COUNTIF(='Ventes_Clients'!$K$7:$K$500,"OK")</f>
        <v>0</v>
      </c>
      <c r="D9">
        <f>COUNTIF(='Ventes_Clients'!$K$7:$K$500,"En cours")</f>
        <v>0</v>
      </c>
      <c r="E9">
        <f>COUNTIF(='Ventes_Clients'!$K$7:$K$500,"À faire")</f>
        <v>0</v>
      </c>
      <c r="F9">
        <f>COUNTIF(='Ventes_Clients'!$K$7:$K$500,"N/A")</f>
        <v>0</v>
      </c>
      <c r="G9">
        <f>COUNTIF(='Ventes_Clients'!$K$7:$K$500,"Anomalie")</f>
        <v>0</v>
      </c>
      <c r="H9" s="7">
        <f>IFERROR(C9/(C9+D9+E9+G9),0)</f>
        <v>0</v>
      </c>
    </row>
    <row r="10" spans="1:8">
      <c r="A10" t="s">
        <v>50</v>
      </c>
      <c r="B10">
        <f>COUNTA(='Tresorerie_Banques'!$A$7:$A$500)</f>
        <v>0</v>
      </c>
      <c r="C10">
        <f>COUNTIF(='Tresorerie_Banques'!$K$7:$K$500,"OK")</f>
        <v>0</v>
      </c>
      <c r="D10">
        <f>COUNTIF(='Tresorerie_Banques'!$K$7:$K$500,"En cours")</f>
        <v>0</v>
      </c>
      <c r="E10">
        <f>COUNTIF(='Tresorerie_Banques'!$K$7:$K$500,"À faire")</f>
        <v>0</v>
      </c>
      <c r="F10">
        <f>COUNTIF(='Tresorerie_Banques'!$K$7:$K$500,"N/A")</f>
        <v>0</v>
      </c>
      <c r="G10">
        <f>COUNTIF(='Tresorerie_Banques'!$K$7:$K$500,"Anomalie")</f>
        <v>0</v>
      </c>
      <c r="H10" s="7">
        <f>IFERROR(C10/(C10+D10+E10+G10),0)</f>
        <v>0</v>
      </c>
    </row>
    <row r="11" spans="1:8">
      <c r="A11" t="s">
        <v>51</v>
      </c>
      <c r="B11">
        <f>COUNTA(='Immobilisations_Amort'!$A$7:$A$500)</f>
        <v>0</v>
      </c>
      <c r="C11">
        <f>COUNTIF(='Immobilisations_Amort'!$K$7:$K$500,"OK")</f>
        <v>0</v>
      </c>
      <c r="D11">
        <f>COUNTIF(='Immobilisations_Amort'!$K$7:$K$500,"En cours")</f>
        <v>0</v>
      </c>
      <c r="E11">
        <f>COUNTIF(='Immobilisations_Amort'!$K$7:$K$500,"À faire")</f>
        <v>0</v>
      </c>
      <c r="F11">
        <f>COUNTIF(='Immobilisations_Amort'!$K$7:$K$500,"N/A")</f>
        <v>0</v>
      </c>
      <c r="G11">
        <f>COUNTIF(='Immobilisations_Amort'!$K$7:$K$500,"Anomalie")</f>
        <v>0</v>
      </c>
      <c r="H11" s="7">
        <f>IFERROR(C11/(C11+D11+E11+G11),0)</f>
        <v>0</v>
      </c>
    </row>
    <row r="12" spans="1:8">
      <c r="A12" t="s">
        <v>52</v>
      </c>
      <c r="B12">
        <f>COUNTA(='Stocks_WIP'!$A$7:$A$500)</f>
        <v>0</v>
      </c>
      <c r="C12">
        <f>COUNTIF(='Stocks_WIP'!$K$7:$K$500,"OK")</f>
        <v>0</v>
      </c>
      <c r="D12">
        <f>COUNTIF(='Stocks_WIP'!$K$7:$K$500,"En cours")</f>
        <v>0</v>
      </c>
      <c r="E12">
        <f>COUNTIF(='Stocks_WIP'!$K$7:$K$500,"À faire")</f>
        <v>0</v>
      </c>
      <c r="F12">
        <f>COUNTIF(='Stocks_WIP'!$K$7:$K$500,"N/A")</f>
        <v>0</v>
      </c>
      <c r="G12">
        <f>COUNTIF(='Stocks_WIP'!$K$7:$K$500,"Anomalie")</f>
        <v>0</v>
      </c>
      <c r="H12" s="7">
        <f>IFERROR(C12/(C12+D12+E12+G12),0)</f>
        <v>0</v>
      </c>
    </row>
    <row r="13" spans="1:8">
      <c r="A13" t="s">
        <v>53</v>
      </c>
      <c r="B13">
        <f>COUNTA(='Paie_Charges_Sociales'!$A$7:$A$500)</f>
        <v>0</v>
      </c>
      <c r="C13">
        <f>COUNTIF(='Paie_Charges_Sociales'!$K$7:$K$500,"OK")</f>
        <v>0</v>
      </c>
      <c r="D13">
        <f>COUNTIF(='Paie_Charges_Sociales'!$K$7:$K$500,"En cours")</f>
        <v>0</v>
      </c>
      <c r="E13">
        <f>COUNTIF(='Paie_Charges_Sociales'!$K$7:$K$500,"À faire")</f>
        <v>0</v>
      </c>
      <c r="F13">
        <f>COUNTIF(='Paie_Charges_Sociales'!$K$7:$K$500,"N/A")</f>
        <v>0</v>
      </c>
      <c r="G13">
        <f>COUNTIF(='Paie_Charges_Sociales'!$K$7:$K$500,"Anomalie")</f>
        <v>0</v>
      </c>
      <c r="H13" s="7">
        <f>IFERROR(C13/(C13+D13+E13+G13),0)</f>
        <v>0</v>
      </c>
    </row>
    <row r="14" spans="1:8">
      <c r="A14" t="s">
        <v>54</v>
      </c>
      <c r="B14">
        <f>COUNTA(='Fiscalite_TVA_IS'!$A$7:$A$500)</f>
        <v>0</v>
      </c>
      <c r="C14">
        <f>COUNTIF(='Fiscalite_TVA_IS'!$K$7:$K$500,"OK")</f>
        <v>0</v>
      </c>
      <c r="D14">
        <f>COUNTIF(='Fiscalite_TVA_IS'!$K$7:$K$500,"En cours")</f>
        <v>0</v>
      </c>
      <c r="E14">
        <f>COUNTIF(='Fiscalite_TVA_IS'!$K$7:$K$500,"À faire")</f>
        <v>0</v>
      </c>
      <c r="F14">
        <f>COUNTIF(='Fiscalite_TVA_IS'!$K$7:$K$500,"N/A")</f>
        <v>0</v>
      </c>
      <c r="G14">
        <f>COUNTIF(='Fiscalite_TVA_IS'!$K$7:$K$500,"Anomalie")</f>
        <v>0</v>
      </c>
      <c r="H14" s="7">
        <f>IFERROR(C14/(C14+D14+E14+G14),0)</f>
        <v>0</v>
      </c>
    </row>
    <row r="15" spans="1:8">
      <c r="A15" t="s">
        <v>55</v>
      </c>
      <c r="B15">
        <f>COUNTA(='Capitaux_Propres'!$A$7:$A$500)</f>
        <v>0</v>
      </c>
      <c r="C15">
        <f>COUNTIF(='Capitaux_Propres'!$K$7:$K$500,"OK")</f>
        <v>0</v>
      </c>
      <c r="D15">
        <f>COUNTIF(='Capitaux_Propres'!$K$7:$K$500,"En cours")</f>
        <v>0</v>
      </c>
      <c r="E15">
        <f>COUNTIF(='Capitaux_Propres'!$K$7:$K$500,"À faire")</f>
        <v>0</v>
      </c>
      <c r="F15">
        <f>COUNTIF(='Capitaux_Propres'!$K$7:$K$500,"N/A")</f>
        <v>0</v>
      </c>
      <c r="G15">
        <f>COUNTIF(='Capitaux_Propres'!$K$7:$K$500,"Anomalie")</f>
        <v>0</v>
      </c>
      <c r="H15" s="7">
        <f>IFERROR(C15/(C15+D15+E15+G15),0)</f>
        <v>0</v>
      </c>
    </row>
    <row r="16" spans="1:8">
      <c r="A16" t="s">
        <v>56</v>
      </c>
      <c r="B16">
        <f>COUNTA(='Emprunts_DettesFin'!$A$7:$A$500)</f>
        <v>0</v>
      </c>
      <c r="C16">
        <f>COUNTIF(='Emprunts_DettesFin'!$K$7:$K$500,"OK")</f>
        <v>0</v>
      </c>
      <c r="D16">
        <f>COUNTIF(='Emprunts_DettesFin'!$K$7:$K$500,"En cours")</f>
        <v>0</v>
      </c>
      <c r="E16">
        <f>COUNTIF(='Emprunts_DettesFin'!$K$7:$K$500,"À faire")</f>
        <v>0</v>
      </c>
      <c r="F16">
        <f>COUNTIF(='Emprunts_DettesFin'!$K$7:$K$500,"N/A")</f>
        <v>0</v>
      </c>
      <c r="G16">
        <f>COUNTIF(='Emprunts_DettesFin'!$K$7:$K$500,"Anomalie")</f>
        <v>0</v>
      </c>
      <c r="H16" s="7">
        <f>IFERROR(C16/(C16+D16+E16+G16),0)</f>
        <v>0</v>
      </c>
    </row>
    <row r="17" spans="1:8">
      <c r="A17" t="s">
        <v>57</v>
      </c>
      <c r="B17">
        <f>COUNTA(='Provisions_Engagements'!$A$7:$A$500)</f>
        <v>0</v>
      </c>
      <c r="C17">
        <f>COUNTIF(='Provisions_Engagements'!$K$7:$K$500,"OK")</f>
        <v>0</v>
      </c>
      <c r="D17">
        <f>COUNTIF(='Provisions_Engagements'!$K$7:$K$500,"En cours")</f>
        <v>0</v>
      </c>
      <c r="E17">
        <f>COUNTIF(='Provisions_Engagements'!$K$7:$K$500,"À faire")</f>
        <v>0</v>
      </c>
      <c r="F17">
        <f>COUNTIF(='Provisions_Engagements'!$K$7:$K$500,"N/A")</f>
        <v>0</v>
      </c>
      <c r="G17">
        <f>COUNTIF(='Provisions_Engagements'!$K$7:$K$500,"Anomalie")</f>
        <v>0</v>
      </c>
      <c r="H17" s="7">
        <f>IFERROR(C17/(C17+D17+E17+G17),0)</f>
        <v>0</v>
      </c>
    </row>
    <row r="18" spans="1:8">
      <c r="A18" t="s">
        <v>58</v>
      </c>
      <c r="B18">
        <f>COUNTA(='CutOff_CCA_FAE'!$A$7:$A$500)</f>
        <v>0</v>
      </c>
      <c r="C18">
        <f>COUNTIF(='CutOff_CCA_FAE'!$K$7:$K$500,"OK")</f>
        <v>0</v>
      </c>
      <c r="D18">
        <f>COUNTIF(='CutOff_CCA_FAE'!$K$7:$K$500,"En cours")</f>
        <v>0</v>
      </c>
      <c r="E18">
        <f>COUNTIF(='CutOff_CCA_FAE'!$K$7:$K$500,"À faire")</f>
        <v>0</v>
      </c>
      <c r="F18">
        <f>COUNTIF(='CutOff_CCA_FAE'!$K$7:$K$500,"N/A")</f>
        <v>0</v>
      </c>
      <c r="G18">
        <f>COUNTIF(='CutOff_CCA_FAE'!$K$7:$K$500,"Anomalie")</f>
        <v>0</v>
      </c>
      <c r="H18" s="7">
        <f>IFERROR(C18/(C18+D18+E18+G18),0)</f>
        <v>0</v>
      </c>
    </row>
    <row r="19" spans="1:8">
      <c r="A19" t="s">
        <v>59</v>
      </c>
      <c r="B19">
        <f>COUNTA(='Intercos'!$A$7:$A$500)</f>
        <v>0</v>
      </c>
      <c r="C19">
        <f>COUNTIF(='Intercos'!$K$7:$K$500,"OK")</f>
        <v>0</v>
      </c>
      <c r="D19">
        <f>COUNTIF(='Intercos'!$K$7:$K$500,"En cours")</f>
        <v>0</v>
      </c>
      <c r="E19">
        <f>COUNTIF(='Intercos'!$K$7:$K$500,"À faire")</f>
        <v>0</v>
      </c>
      <c r="F19">
        <f>COUNTIF(='Intercos'!$K$7:$K$500,"N/A")</f>
        <v>0</v>
      </c>
      <c r="G19">
        <f>COUNTIF(='Intercos'!$K$7:$K$500,"Anomalie")</f>
        <v>0</v>
      </c>
      <c r="H19" s="7">
        <f>IFERROR(C19/(C19+D19+E19+G19),0)</f>
        <v>0</v>
      </c>
    </row>
    <row r="20" spans="1:8">
      <c r="A20" t="s">
        <v>60</v>
      </c>
      <c r="B20">
        <f>COUNTA(='Ecritures_Inventaire'!$A$7:$A$500)</f>
        <v>0</v>
      </c>
      <c r="C20">
        <f>COUNTIF(='Ecritures_Inventaire'!$K$7:$K$500,"OK")</f>
        <v>0</v>
      </c>
      <c r="D20">
        <f>COUNTIF(='Ecritures_Inventaire'!$K$7:$K$500,"En cours")</f>
        <v>0</v>
      </c>
      <c r="E20">
        <f>COUNTIF(='Ecritures_Inventaire'!$K$7:$K$500,"À faire")</f>
        <v>0</v>
      </c>
      <c r="F20">
        <f>COUNTIF(='Ecritures_Inventaire'!$K$7:$K$500,"N/A")</f>
        <v>0</v>
      </c>
      <c r="G20">
        <f>COUNTIF(='Ecritures_Inventaire'!$K$7:$K$500,"Anomalie")</f>
        <v>0</v>
      </c>
      <c r="H20" s="7">
        <f>IFERROR(C20/(C20+D20+E20+G20),0)</f>
        <v>0</v>
      </c>
    </row>
    <row r="22" spans="1:8">
      <c r="A22" s="1" t="s">
        <v>61</v>
      </c>
    </row>
    <row r="23" spans="1:8">
      <c r="A23" s="5" t="s">
        <v>62</v>
      </c>
      <c r="B23">
        <f>SUM(G8:G20)</f>
        <v>0</v>
      </c>
    </row>
  </sheetData>
  <conditionalFormatting sqref="H10">
    <cfRule type="dataBar" priority="3">
      <dataBar>
        <cfvo type="min" val="0"/>
        <cfvo type="max" val="0"/>
        <color rgb="FF638EC6"/>
      </dataBar>
    </cfRule>
  </conditionalFormatting>
  <conditionalFormatting sqref="H11">
    <cfRule type="dataBar" priority="4">
      <dataBar>
        <cfvo type="min" val="0"/>
        <cfvo type="max" val="0"/>
        <color rgb="FF638EC6"/>
      </dataBar>
    </cfRule>
  </conditionalFormatting>
  <conditionalFormatting sqref="H12">
    <cfRule type="dataBar" priority="5">
      <dataBar>
        <cfvo type="min" val="0"/>
        <cfvo type="max" val="0"/>
        <color rgb="FF638EC6"/>
      </dataBar>
    </cfRule>
  </conditionalFormatting>
  <conditionalFormatting sqref="H13">
    <cfRule type="dataBar" priority="6">
      <dataBar>
        <cfvo type="min" val="0"/>
        <cfvo type="max" val="0"/>
        <color rgb="FF638EC6"/>
      </dataBar>
    </cfRule>
  </conditionalFormatting>
  <conditionalFormatting sqref="H14">
    <cfRule type="dataBar" priority="7">
      <dataBar>
        <cfvo type="min" val="0"/>
        <cfvo type="max" val="0"/>
        <color rgb="FF638EC6"/>
      </dataBar>
    </cfRule>
  </conditionalFormatting>
  <conditionalFormatting sqref="H15">
    <cfRule type="dataBar" priority="8">
      <dataBar>
        <cfvo type="min" val="0"/>
        <cfvo type="max" val="0"/>
        <color rgb="FF638EC6"/>
      </dataBar>
    </cfRule>
  </conditionalFormatting>
  <conditionalFormatting sqref="H16">
    <cfRule type="dataBar" priority="9">
      <dataBar>
        <cfvo type="min" val="0"/>
        <cfvo type="max" val="0"/>
        <color rgb="FF638EC6"/>
      </dataBar>
    </cfRule>
  </conditionalFormatting>
  <conditionalFormatting sqref="H17">
    <cfRule type="dataBar" priority="10">
      <dataBar>
        <cfvo type="min" val="0"/>
        <cfvo type="max" val="0"/>
        <color rgb="FF638EC6"/>
      </dataBar>
    </cfRule>
  </conditionalFormatting>
  <conditionalFormatting sqref="H18">
    <cfRule type="dataBar" priority="11">
      <dataBar>
        <cfvo type="min" val="0"/>
        <cfvo type="max" val="0"/>
        <color rgb="FF638EC6"/>
      </dataBar>
    </cfRule>
  </conditionalFormatting>
  <conditionalFormatting sqref="H19">
    <cfRule type="dataBar" priority="12">
      <dataBar>
        <cfvo type="min" val="0"/>
        <cfvo type="max" val="0"/>
        <color rgb="FF638EC6"/>
      </dataBar>
    </cfRule>
  </conditionalFormatting>
  <conditionalFormatting sqref="H20">
    <cfRule type="dataBar" priority="13">
      <dataBar>
        <cfvo type="min" val="0"/>
        <cfvo type="max" val="0"/>
        <color rgb="FF638EC6"/>
      </dataBar>
    </cfRule>
  </conditionalFormatting>
  <conditionalFormatting sqref="H8">
    <cfRule type="dataBar" priority="1">
      <dataBar>
        <cfvo type="min" val="0"/>
        <cfvo type="max" val="0"/>
        <color rgb="FF638EC6"/>
      </dataBar>
    </cfRule>
  </conditionalFormatting>
  <conditionalFormatting sqref="H9">
    <cfRule type="dataBar" priority="2">
      <dataBar>
        <cfvo type="min" val="0"/>
        <cfvo type="max" val="0"/>
        <color rgb="FF638EC6"/>
      </dataBar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RowHeight="15"/>
  <sheetData>
    <row r="1" spans="1:7">
      <c r="A1" s="4" t="s">
        <v>63</v>
      </c>
    </row>
    <row r="3" spans="1:7">
      <c r="A3" s="6" t="s">
        <v>64</v>
      </c>
      <c r="B3" s="6" t="s">
        <v>65</v>
      </c>
      <c r="C3" s="6" t="s">
        <v>66</v>
      </c>
      <c r="D3" s="6" t="s">
        <v>67</v>
      </c>
      <c r="E3" s="6" t="s">
        <v>68</v>
      </c>
      <c r="F3" s="6" t="s">
        <v>69</v>
      </c>
      <c r="G3" s="6" t="s">
        <v>70</v>
      </c>
    </row>
    <row r="4" spans="1:7">
      <c r="A4" t="s">
        <v>64</v>
      </c>
      <c r="B4" t="s">
        <v>65</v>
      </c>
      <c r="C4" t="s">
        <v>66</v>
      </c>
      <c r="D4" t="s">
        <v>67</v>
      </c>
      <c r="E4" t="s">
        <v>68</v>
      </c>
      <c r="F4" t="s">
        <v>69</v>
      </c>
      <c r="G4" t="s">
        <v>70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Paramètres</vt:lpstr>
      <vt:lpstr>Achats_Fournisseurs</vt:lpstr>
      <vt:lpstr>Ventes_Clients</vt:lpstr>
      <vt:lpstr>Tresorerie_Banques</vt:lpstr>
      <vt:lpstr>Immobilisations_Amort</vt:lpstr>
      <vt:lpstr>Stocks_WIP</vt:lpstr>
      <vt:lpstr>Paie_Charges_Sociales</vt:lpstr>
      <vt:lpstr>Fiscalite_TVA_IS</vt:lpstr>
      <vt:lpstr>Capitaux_Propres</vt:lpstr>
      <vt:lpstr>Emprunts_DettesFin</vt:lpstr>
      <vt:lpstr>Provisions_Engagements</vt:lpstr>
      <vt:lpstr>CutOff_CCA_FAE</vt:lpstr>
      <vt:lpstr>Intercos</vt:lpstr>
      <vt:lpstr>Ecritures_Inventaire</vt:lpstr>
      <vt:lpstr>Tableau_de_bord</vt:lpstr>
      <vt:lpstr>Annexes_Pieces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2025-09-17T15:10:05Z</dcterms:created>
  <dcterms:modified xsi:type="dcterms:W3CDTF">2025-09-17T15:10:05Z</dcterms:modified>
</cp:coreProperties>
</file>