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Paramètres" sheetId="1" state="visible" r:id="rId1"/>
    <sheet xmlns:r="http://schemas.openxmlformats.org/officeDocument/2006/relationships" name="Mode d'emploi" sheetId="2" state="visible" r:id="rId2"/>
    <sheet xmlns:r="http://schemas.openxmlformats.org/officeDocument/2006/relationships" name="CSAT" sheetId="3" state="visible" r:id="rId3"/>
    <sheet xmlns:r="http://schemas.openxmlformats.org/officeDocument/2006/relationships" name="CES" sheetId="4" state="visible" r:id="rId4"/>
    <sheet xmlns:r="http://schemas.openxmlformats.org/officeDocument/2006/relationships" name="NPS" sheetId="5" state="visible" r:id="rId5"/>
    <sheet xmlns:r="http://schemas.openxmlformats.org/officeDocument/2006/relationships" name="Verbatims" sheetId="6" state="visible" r:id="rId6"/>
    <sheet xmlns:r="http://schemas.openxmlformats.org/officeDocument/2006/relationships" name="Client_Mystere" sheetId="7" state="visible" r:id="rId7"/>
    <sheet xmlns:r="http://schemas.openxmlformats.org/officeDocument/2006/relationships" name="AB_Test" sheetId="8" state="visible" r:id="rId8"/>
    <sheet xmlns:r="http://schemas.openxmlformats.org/officeDocument/2006/relationships" name="Tableau_de_bord" sheetId="9" state="visible" r:id="rId9"/>
  </sheets>
  <definedNames/>
  <calcPr calcId="124519" fullCalcOnLoad="1"/>
</workbook>
</file>

<file path=xl/styles.xml><?xml version="1.0" encoding="utf-8"?>
<styleSheet xmlns="http://schemas.openxmlformats.org/spreadsheetml/2006/main">
  <numFmts count="1">
    <numFmt numFmtId="164" formatCode="YYYY-MM-DD"/>
  </numFmts>
  <fonts count="5">
    <font>
      <name val="Calibri"/>
      <family val="2"/>
      <color theme="1"/>
      <sz val="11"/>
      <scheme val="minor"/>
    </font>
    <font>
      <b val="1"/>
      <color rgb="00FFFFFF"/>
    </font>
    <font>
      <b val="1"/>
    </font>
    <font>
      <b val="1"/>
      <color rgb="001F2937"/>
      <sz val="14"/>
    </font>
    <font>
      <b val="1"/>
      <color rgb="001F2937"/>
    </font>
  </fonts>
  <fills count="6">
    <fill>
      <patternFill/>
    </fill>
    <fill>
      <patternFill patternType="gray125"/>
    </fill>
    <fill>
      <patternFill patternType="solid">
        <fgColor rgb="001F4E78"/>
      </patternFill>
    </fill>
    <fill>
      <patternFill patternType="solid">
        <fgColor rgb="00D9E1F2"/>
      </patternFill>
    </fill>
    <fill>
      <patternFill patternType="solid">
        <fgColor rgb="00D1FAE5"/>
      </patternFill>
    </fill>
    <fill>
      <patternFill patternType="solid">
        <fgColor rgb="00FFF9C4"/>
      </patternFill>
    </fill>
  </fills>
  <borders count="2">
    <border>
      <left/>
      <right/>
      <top/>
      <bottom/>
      <diagonal/>
    </border>
    <border>
      <left style="thin">
        <color rgb="00B0B7C3"/>
      </left>
      <right style="thin">
        <color rgb="00B0B7C3"/>
      </right>
      <top style="thin">
        <color rgb="00B0B7C3"/>
      </top>
      <bottom style="thin">
        <color rgb="00B0B7C3"/>
      </bottom>
    </border>
  </borders>
  <cellStyleXfs count="1">
    <xf numFmtId="0" fontId="0" fillId="0" borderId="0"/>
  </cellStyleXfs>
  <cellXfs count="18">
    <xf numFmtId="0" fontId="0" fillId="0" borderId="0" pivotButton="0" quotePrefix="0" xfId="0"/>
    <xf numFmtId="0" fontId="1" fillId="2" borderId="0" applyAlignment="1" pivotButton="0" quotePrefix="0" xfId="0">
      <alignment horizontal="center" vertical="center" wrapText="1"/>
    </xf>
    <xf numFmtId="0" fontId="2" fillId="0" borderId="0" pivotButton="0" quotePrefix="0" xfId="0"/>
    <xf numFmtId="0" fontId="3" fillId="0" borderId="0" pivotButton="0" quotePrefix="0" xfId="0"/>
    <xf numFmtId="0" fontId="2" fillId="3" borderId="1" applyAlignment="1" pivotButton="0" quotePrefix="0" xfId="0">
      <alignment horizontal="center" vertical="center" wrapText="1"/>
    </xf>
    <xf numFmtId="0" fontId="0" fillId="0" borderId="1" pivotButton="0" quotePrefix="0" xfId="0"/>
    <xf numFmtId="9" fontId="0" fillId="0" borderId="1" pivotButton="0" quotePrefix="0" xfId="0"/>
    <xf numFmtId="0" fontId="1" fillId="2" borderId="1" applyAlignment="1" pivotButton="0" quotePrefix="0" xfId="0">
      <alignment horizontal="center" vertical="center" wrapText="1"/>
    </xf>
    <xf numFmtId="0" fontId="2" fillId="4" borderId="1" applyAlignment="1" pivotButton="0" quotePrefix="0" xfId="0">
      <alignment horizontal="center" vertical="center" wrapText="1"/>
    </xf>
    <xf numFmtId="0" fontId="0" fillId="0" borderId="1" applyAlignment="1" pivotButton="0" quotePrefix="0" xfId="0">
      <alignment horizontal="center" vertical="center" wrapText="1"/>
    </xf>
    <xf numFmtId="0" fontId="0" fillId="5" borderId="1" pivotButton="0" quotePrefix="0" xfId="0"/>
    <xf numFmtId="164" fontId="0" fillId="0" borderId="1" pivotButton="0" quotePrefix="0" xfId="0"/>
    <xf numFmtId="0" fontId="0" fillId="4" borderId="1" applyAlignment="1" pivotButton="0" quotePrefix="0" xfId="0">
      <alignment horizontal="center" vertical="center" wrapText="1"/>
    </xf>
    <xf numFmtId="0" fontId="0" fillId="3" borderId="1" applyAlignment="1" pivotButton="0" quotePrefix="0" xfId="0">
      <alignment horizontal="center" vertical="center" wrapText="1"/>
    </xf>
    <xf numFmtId="0" fontId="0" fillId="4" borderId="1" pivotButton="0" quotePrefix="0" xfId="0"/>
    <xf numFmtId="0" fontId="4" fillId="0" borderId="0" applyAlignment="1" pivotButton="0" quotePrefix="0" xfId="0">
      <alignment horizontal="center" vertical="center" wrapText="1"/>
    </xf>
    <xf numFmtId="9" fontId="0" fillId="0" borderId="1" applyAlignment="1" pivotButton="0" quotePrefix="0" xfId="0">
      <alignment horizontal="center" vertical="center" wrapText="1"/>
    </xf>
    <xf numFmtId="0" fontId="0" fillId="5" borderId="1" applyAlignment="1" pivotButton="0" quotePrefix="0" xfId="0">
      <alignment horizontal="center" vertical="center"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styles" Target="styles.xml" Id="rId10"/><Relationship Type="http://schemas.openxmlformats.org/officeDocument/2006/relationships/theme" Target="theme/theme1.xml" Id="rId1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U12"/>
  <sheetViews>
    <sheetView workbookViewId="0">
      <selection activeCell="A1" sqref="A1"/>
    </sheetView>
  </sheetViews>
  <sheetFormatPr baseColWidth="8" defaultRowHeight="15"/>
  <cols>
    <col width="36" customWidth="1" min="1" max="1"/>
    <col width="10" customWidth="1" min="2" max="2"/>
    <col width="10" customWidth="1" min="4" max="4"/>
    <col width="8" customWidth="1" min="5" max="5"/>
    <col width="20" customWidth="1" min="6" max="6"/>
    <col width="14" customWidth="1" min="8" max="8"/>
    <col width="12" customWidth="1" min="9" max="9"/>
    <col width="10" customWidth="1" min="11" max="11"/>
    <col width="20" customWidth="1" min="13" max="13"/>
    <col width="20" customWidth="1" min="15" max="15"/>
    <col width="20" customWidth="1" min="17" max="17"/>
    <col width="8" customWidth="1" min="19" max="19"/>
    <col width="12" customWidth="1" min="21" max="21"/>
  </cols>
  <sheetData>
    <row r="1">
      <c r="A1" s="1" t="inlineStr">
        <is>
          <t>Étiquette Likert (1–5)</t>
        </is>
      </c>
      <c r="B1" s="1" t="inlineStr">
        <is>
          <t>Score</t>
        </is>
      </c>
      <c r="D1" s="1" t="inlineStr">
        <is>
          <t>Note CES (1–7)</t>
        </is>
      </c>
      <c r="E1" s="1" t="inlineStr">
        <is>
          <t>Emoji</t>
        </is>
      </c>
      <c r="F1" s="1" t="inlineStr">
        <is>
          <t>Libellé</t>
        </is>
      </c>
      <c r="H1" s="1" t="inlineStr">
        <is>
          <t>Catégorie NPS</t>
        </is>
      </c>
      <c r="I1" s="1" t="inlineStr">
        <is>
          <t>Plage</t>
        </is>
      </c>
      <c r="K1" s="1" t="inlineStr">
        <is>
          <t>Case à cocher</t>
        </is>
      </c>
      <c r="M1" s="1" t="inlineStr">
        <is>
          <t>Canal</t>
        </is>
      </c>
      <c r="O1" s="1" t="inlineStr">
        <is>
          <t>Segment</t>
        </is>
      </c>
      <c r="Q1" s="1" t="inlineStr">
        <is>
          <t>Thème</t>
        </is>
      </c>
      <c r="S1" s="1" t="inlineStr">
        <is>
          <t>Poids</t>
        </is>
      </c>
      <c r="U1" s="1" t="inlineStr">
        <is>
          <t>Méthode</t>
        </is>
      </c>
    </row>
    <row r="2">
      <c r="A2" t="inlineStr">
        <is>
          <t>1 😡 Très insatisfait</t>
        </is>
      </c>
      <c r="B2" t="n">
        <v>1</v>
      </c>
      <c r="D2" t="n">
        <v>1</v>
      </c>
      <c r="E2" t="inlineStr">
        <is>
          <t>😫</t>
        </is>
      </c>
      <c r="F2" t="inlineStr">
        <is>
          <t>Très difficile</t>
        </is>
      </c>
      <c r="H2" t="inlineStr">
        <is>
          <t>Détracteur</t>
        </is>
      </c>
      <c r="I2" t="inlineStr">
        <is>
          <t>0–6</t>
        </is>
      </c>
      <c r="K2" t="inlineStr">
        <is>
          <t>☐</t>
        </is>
      </c>
      <c r="M2" t="inlineStr">
        <is>
          <t>Email</t>
        </is>
      </c>
      <c r="O2" t="inlineStr">
        <is>
          <t>B2C</t>
        </is>
      </c>
      <c r="Q2" t="inlineStr">
        <is>
          <t>Produit</t>
        </is>
      </c>
      <c r="S2" t="n">
        <v>0.5</v>
      </c>
      <c r="U2" t="inlineStr">
        <is>
          <t>CSAT</t>
        </is>
      </c>
    </row>
    <row r="3">
      <c r="A3" t="inlineStr">
        <is>
          <t>2 🙁 Insatisfait</t>
        </is>
      </c>
      <c r="B3" t="n">
        <v>2</v>
      </c>
      <c r="D3" t="n">
        <v>2</v>
      </c>
      <c r="E3" t="inlineStr">
        <is>
          <t>😣</t>
        </is>
      </c>
      <c r="F3" t="inlineStr">
        <is>
          <t>Difficile</t>
        </is>
      </c>
      <c r="H3" t="inlineStr">
        <is>
          <t>Passif</t>
        </is>
      </c>
      <c r="I3" t="inlineStr">
        <is>
          <t>7–8</t>
        </is>
      </c>
      <c r="K3" t="inlineStr">
        <is>
          <t>☑</t>
        </is>
      </c>
      <c r="M3" t="inlineStr">
        <is>
          <t>Téléphone</t>
        </is>
      </c>
      <c r="O3" t="inlineStr">
        <is>
          <t>B2B</t>
        </is>
      </c>
      <c r="Q3" t="inlineStr">
        <is>
          <t>Service</t>
        </is>
      </c>
      <c r="S3" t="n">
        <v>1</v>
      </c>
      <c r="U3" t="inlineStr">
        <is>
          <t>CES</t>
        </is>
      </c>
    </row>
    <row r="4">
      <c r="A4" t="inlineStr">
        <is>
          <t>3 😐 Neutre</t>
        </is>
      </c>
      <c r="B4" t="n">
        <v>3</v>
      </c>
      <c r="D4" t="n">
        <v>3</v>
      </c>
      <c r="E4" t="inlineStr">
        <is>
          <t>😕</t>
        </is>
      </c>
      <c r="F4" t="inlineStr">
        <is>
          <t>Plutôt difficile</t>
        </is>
      </c>
      <c r="H4" t="inlineStr">
        <is>
          <t>Promoteur</t>
        </is>
      </c>
      <c r="I4" t="inlineStr">
        <is>
          <t>9–10</t>
        </is>
      </c>
      <c r="M4" t="inlineStr">
        <is>
          <t>Boutique</t>
        </is>
      </c>
      <c r="O4" t="inlineStr">
        <is>
          <t>Interne (employés)</t>
        </is>
      </c>
      <c r="Q4" t="inlineStr">
        <is>
          <t>Processus</t>
        </is>
      </c>
      <c r="S4" t="n">
        <v>2</v>
      </c>
      <c r="U4" t="inlineStr">
        <is>
          <t>NPS</t>
        </is>
      </c>
    </row>
    <row r="5">
      <c r="A5" t="inlineStr">
        <is>
          <t>4 🙂 Satisfait</t>
        </is>
      </c>
      <c r="B5" t="n">
        <v>4</v>
      </c>
      <c r="D5" t="n">
        <v>4</v>
      </c>
      <c r="E5" t="inlineStr">
        <is>
          <t>😐</t>
        </is>
      </c>
      <c r="F5" t="inlineStr">
        <is>
          <t>Neutre</t>
        </is>
      </c>
      <c r="M5" t="inlineStr">
        <is>
          <t>Site web</t>
        </is>
      </c>
      <c r="O5" t="inlineStr">
        <is>
          <t>Fournisseurs</t>
        </is>
      </c>
      <c r="Q5" t="inlineStr">
        <is>
          <t>Communication</t>
        </is>
      </c>
      <c r="S5" t="n">
        <v>3</v>
      </c>
      <c r="U5" t="inlineStr">
        <is>
          <t>Mystère</t>
        </is>
      </c>
    </row>
    <row r="6">
      <c r="A6" t="inlineStr">
        <is>
          <t>5 🤩 Très satisfait</t>
        </is>
      </c>
      <c r="B6" t="n">
        <v>5</v>
      </c>
      <c r="D6" t="n">
        <v>5</v>
      </c>
      <c r="E6" t="inlineStr">
        <is>
          <t>🙂</t>
        </is>
      </c>
      <c r="F6" t="inlineStr">
        <is>
          <t>Plutôt facile</t>
        </is>
      </c>
      <c r="M6" t="inlineStr">
        <is>
          <t>Application mobile</t>
        </is>
      </c>
      <c r="Q6" t="inlineStr">
        <is>
          <t>Qualité</t>
        </is>
      </c>
      <c r="U6" t="inlineStr">
        <is>
          <t>Autre</t>
        </is>
      </c>
    </row>
    <row r="7">
      <c r="D7" t="n">
        <v>6</v>
      </c>
      <c r="E7" t="inlineStr">
        <is>
          <t>😌</t>
        </is>
      </c>
      <c r="F7" t="inlineStr">
        <is>
          <t>Facile</t>
        </is>
      </c>
      <c r="M7" t="inlineStr">
        <is>
          <t>Chat</t>
        </is>
      </c>
      <c r="Q7" t="inlineStr">
        <is>
          <t>Sécurité</t>
        </is>
      </c>
    </row>
    <row r="8">
      <c r="D8" t="n">
        <v>7</v>
      </c>
      <c r="E8" t="inlineStr">
        <is>
          <t>😎</t>
        </is>
      </c>
      <c r="F8" t="inlineStr">
        <is>
          <t>Très facile</t>
        </is>
      </c>
      <c r="M8" t="inlineStr">
        <is>
          <t>Réseaux sociaux</t>
        </is>
      </c>
      <c r="Q8" t="inlineStr">
        <is>
          <t>Logistique</t>
        </is>
      </c>
    </row>
    <row r="9">
      <c r="M9" t="inlineStr">
        <is>
          <t>Visio</t>
        </is>
      </c>
      <c r="Q9" t="inlineStr">
        <is>
          <t>Support</t>
        </is>
      </c>
    </row>
    <row r="10">
      <c r="M10" t="inlineStr">
        <is>
          <t>Terrain</t>
        </is>
      </c>
      <c r="Q10" t="inlineStr">
        <is>
          <t>Formation</t>
        </is>
      </c>
    </row>
    <row r="11">
      <c r="Q11" t="inlineStr">
        <is>
          <t>RH</t>
        </is>
      </c>
    </row>
    <row r="12">
      <c r="Q12" t="inlineStr">
        <is>
          <t>Prix</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A3"/>
  <sheetViews>
    <sheetView showGridLines="0" workbookViewId="0">
      <selection activeCell="A1" sqref="A1"/>
    </sheetView>
  </sheetViews>
  <sheetFormatPr baseColWidth="8" defaultRowHeight="15"/>
  <cols>
    <col width="110" customWidth="1" min="1" max="1"/>
  </cols>
  <sheetData>
    <row r="1">
      <c r="A1" s="2" t="inlineStr">
        <is>
          <t>🎯 Outil « Enquête de satisfaction — Multi-méthodes » : CSAT (1–5), CES (1–7), NPS (0–10), Verbatims, Client mystère, A/B — avec cases à cocher et couleurs.</t>
        </is>
      </c>
    </row>
    <row r="2">
      <c r="A2" t="inlineStr">
        <is>
          <t>🧭 Utilisation : 1) Ouvrez la méthode. 2) Saisissez les cellules jaunes. 3) Cochez Inclure/Irritant. 4) Lisez les KPI et le Tableau_de_bord.</t>
        </is>
      </c>
    </row>
    <row r="3">
      <c r="A3" t="inlineStr">
        <is>
          <t>🛠️ Personnalisation : modifiez les listes dans « Paramètres », dupliquez une feuille, changez les couleurs.</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O26"/>
  <sheetViews>
    <sheetView workbookViewId="0">
      <pane ySplit="6" topLeftCell="A7" activePane="bottomLeft" state="frozen"/>
      <selection pane="bottomLeft" activeCell="A1" sqref="A1"/>
    </sheetView>
  </sheetViews>
  <sheetFormatPr baseColWidth="8" defaultRowHeight="15"/>
  <cols>
    <col width="10" customWidth="1" min="1" max="1"/>
    <col width="12" customWidth="1" min="2" max="2"/>
    <col width="16" customWidth="1" min="3" max="3"/>
    <col width="56" customWidth="1" min="4" max="4"/>
    <col width="26" customWidth="1" min="5" max="5"/>
    <col width="14" customWidth="1" min="6" max="6"/>
    <col width="10" customWidth="1" min="7" max="7"/>
    <col width="18" customWidth="1" min="8" max="8"/>
    <col width="18" customWidth="1" min="9" max="9"/>
    <col width="16" customWidth="1" min="10" max="10"/>
    <col width="20" customWidth="1" min="11" max="11"/>
    <col width="20" customWidth="1" min="12" max="12"/>
    <col width="44" customWidth="1" min="13" max="13"/>
    <col width="8" customWidth="1" min="14" max="14"/>
    <col width="8" customWidth="1" min="15" max="15"/>
  </cols>
  <sheetData>
    <row r="1">
      <c r="A1" s="3" t="inlineStr">
        <is>
          <t>CSAT — Satisfaction (1–5)</t>
        </is>
      </c>
    </row>
    <row r="3">
      <c r="A3" s="4" t="inlineStr">
        <is>
          <t>Moyenne (1–5)</t>
        </is>
      </c>
      <c r="B3" s="5">
        <f>IFERROR(SUMPRODUCT(G7:G300,N7:N300)/SUM(N7:N300),"")</f>
        <v/>
      </c>
    </row>
    <row r="4">
      <c r="A4" s="4" t="inlineStr">
        <is>
          <t>CSAT % (≥4)</t>
        </is>
      </c>
      <c r="B4" s="6">
        <f>IFERROR(SUMPRODUCT((G7:G300&gt;=4)*N7:N300)/SUM(N7:N300),"")</f>
        <v/>
      </c>
    </row>
    <row r="5">
      <c r="A5" s="4" t="inlineStr">
        <is>
          <t>% Négatif (≤2)</t>
        </is>
      </c>
      <c r="B5" s="6">
        <f>IFERROR(SUMPRODUCT((G7:G300&lt;=2)*N7:N300)/SUM(N7:N300),"")</f>
        <v/>
      </c>
    </row>
    <row r="6">
      <c r="A6" s="7" t="inlineStr">
        <is>
          <t>Inclure ?</t>
        </is>
      </c>
      <c r="B6" s="7" t="inlineStr">
        <is>
          <t>Irritant ?</t>
        </is>
      </c>
      <c r="C6" s="7" t="inlineStr">
        <is>
          <t>Thème</t>
        </is>
      </c>
      <c r="D6" s="7" t="inlineStr">
        <is>
          <t>Question</t>
        </is>
      </c>
      <c r="E6" s="7" t="inlineStr">
        <is>
          <t>Échelle (emoji)</t>
        </is>
      </c>
      <c r="F6" s="7" t="inlineStr">
        <is>
          <t>Score 1–5</t>
        </is>
      </c>
      <c r="G6" s="7" t="inlineStr">
        <is>
          <t>Poids</t>
        </is>
      </c>
      <c r="H6" s="7" t="inlineStr">
        <is>
          <t>Score pondéré</t>
        </is>
      </c>
      <c r="I6" s="7" t="inlineStr">
        <is>
          <t>Répondant</t>
        </is>
      </c>
      <c r="J6" s="7" t="inlineStr">
        <is>
          <t>Date</t>
        </is>
      </c>
      <c r="K6" s="7" t="inlineStr">
        <is>
          <t>Canal</t>
        </is>
      </c>
      <c r="L6" s="7" t="inlineStr">
        <is>
          <t>Segment</t>
        </is>
      </c>
      <c r="M6" s="7" t="inlineStr">
        <is>
          <t>Commentaire</t>
        </is>
      </c>
      <c r="N6" s="7" t="inlineStr">
        <is>
          <t>Incl (1/0)</t>
        </is>
      </c>
      <c r="O6" s="7" t="inlineStr">
        <is>
          <t>Irr (1/0)</t>
        </is>
      </c>
    </row>
    <row r="7">
      <c r="A7" s="8" t="inlineStr">
        <is>
          <t>☑</t>
        </is>
      </c>
      <c r="B7" s="9" t="inlineStr">
        <is>
          <t>☐</t>
        </is>
      </c>
      <c r="C7" s="5" t="inlineStr">
        <is>
          <t>Service</t>
        </is>
      </c>
      <c r="D7" s="5" t="inlineStr">
        <is>
          <t>Question CSAT #1</t>
        </is>
      </c>
      <c r="E7" s="10" t="inlineStr">
        <is>
          <t>3 😐 Neutre</t>
        </is>
      </c>
      <c r="F7" s="9">
        <f>IFERROR(XLOOKUP(E7,Paramètres!$A$2:$A$6,Paramètres!$B$2:$B$6),"")</f>
        <v/>
      </c>
      <c r="G7" s="9" t="n">
        <v>1</v>
      </c>
      <c r="H7" s="9">
        <f>IFERROR(F7*G7*N7,"")</f>
        <v/>
      </c>
      <c r="I7" s="5" t="inlineStr"/>
      <c r="J7" s="11" t="inlineStr"/>
      <c r="K7" s="5" t="inlineStr">
        <is>
          <t>Email</t>
        </is>
      </c>
      <c r="L7" s="5" t="inlineStr">
        <is>
          <t>B2C</t>
        </is>
      </c>
      <c r="M7" s="5" t="inlineStr"/>
      <c r="N7" s="5">
        <f>IF(A7="☑",1,0)</f>
        <v/>
      </c>
      <c r="O7" s="5">
        <f>IF(B7="☑",1,0)</f>
        <v/>
      </c>
    </row>
    <row r="8">
      <c r="A8" s="12" t="inlineStr">
        <is>
          <t>☐</t>
        </is>
      </c>
      <c r="B8" s="9" t="inlineStr">
        <is>
          <t>☐</t>
        </is>
      </c>
      <c r="C8" s="5" t="inlineStr">
        <is>
          <t>Service</t>
        </is>
      </c>
      <c r="D8" s="5" t="inlineStr">
        <is>
          <t>Question CSAT #2</t>
        </is>
      </c>
      <c r="E8" s="10" t="inlineStr">
        <is>
          <t>3 😐 Neutre</t>
        </is>
      </c>
      <c r="F8" s="9">
        <f>IFERROR(XLOOKUP(E8,Paramètres!$A$2:$A$6,Paramètres!$B$2:$B$6),"")</f>
        <v/>
      </c>
      <c r="G8" s="9" t="n">
        <v>1</v>
      </c>
      <c r="H8" s="9">
        <f>IFERROR(F8*G8*N8,"")</f>
        <v/>
      </c>
      <c r="I8" s="5" t="inlineStr"/>
      <c r="J8" s="11" t="inlineStr"/>
      <c r="K8" s="5" t="inlineStr">
        <is>
          <t>Email</t>
        </is>
      </c>
      <c r="L8" s="5" t="inlineStr">
        <is>
          <t>B2C</t>
        </is>
      </c>
      <c r="M8" s="5" t="inlineStr"/>
      <c r="N8" s="5">
        <f>IF(A8="☑",1,0)</f>
        <v/>
      </c>
      <c r="O8" s="5">
        <f>IF(B8="☑",1,0)</f>
        <v/>
      </c>
    </row>
    <row r="9">
      <c r="A9" s="12" t="inlineStr">
        <is>
          <t>☑</t>
        </is>
      </c>
      <c r="B9" s="9" t="inlineStr">
        <is>
          <t>☐</t>
        </is>
      </c>
      <c r="C9" s="5" t="inlineStr">
        <is>
          <t>Service</t>
        </is>
      </c>
      <c r="D9" s="5" t="inlineStr">
        <is>
          <t>Question CSAT #3</t>
        </is>
      </c>
      <c r="E9" s="10" t="inlineStr">
        <is>
          <t>3 😐 Neutre</t>
        </is>
      </c>
      <c r="F9" s="9">
        <f>IFERROR(XLOOKUP(E9,Paramètres!$A$2:$A$6,Paramètres!$B$2:$B$6),"")</f>
        <v/>
      </c>
      <c r="G9" s="9" t="n">
        <v>1</v>
      </c>
      <c r="H9" s="9">
        <f>IFERROR(F9*G9*N9,"")</f>
        <v/>
      </c>
      <c r="I9" s="5" t="inlineStr"/>
      <c r="J9" s="11" t="inlineStr"/>
      <c r="K9" s="5" t="inlineStr">
        <is>
          <t>Email</t>
        </is>
      </c>
      <c r="L9" s="5" t="inlineStr">
        <is>
          <t>B2C</t>
        </is>
      </c>
      <c r="M9" s="5" t="inlineStr"/>
      <c r="N9" s="5">
        <f>IF(A9="☑",1,0)</f>
        <v/>
      </c>
      <c r="O9" s="5">
        <f>IF(B9="☑",1,0)</f>
        <v/>
      </c>
    </row>
    <row r="10">
      <c r="A10" s="12" t="inlineStr">
        <is>
          <t>☐</t>
        </is>
      </c>
      <c r="B10" s="9" t="inlineStr">
        <is>
          <t>☐</t>
        </is>
      </c>
      <c r="C10" s="5" t="inlineStr">
        <is>
          <t>Service</t>
        </is>
      </c>
      <c r="D10" s="5" t="inlineStr">
        <is>
          <t>Question CSAT #4</t>
        </is>
      </c>
      <c r="E10" s="10" t="inlineStr">
        <is>
          <t>3 😐 Neutre</t>
        </is>
      </c>
      <c r="F10" s="9">
        <f>IFERROR(XLOOKUP(E10,Paramètres!$A$2:$A$6,Paramètres!$B$2:$B$6),"")</f>
        <v/>
      </c>
      <c r="G10" s="9" t="n">
        <v>1</v>
      </c>
      <c r="H10" s="9">
        <f>IFERROR(F10*G10*N10,"")</f>
        <v/>
      </c>
      <c r="I10" s="5" t="inlineStr"/>
      <c r="J10" s="11" t="inlineStr"/>
      <c r="K10" s="5" t="inlineStr">
        <is>
          <t>Email</t>
        </is>
      </c>
      <c r="L10" s="5" t="inlineStr">
        <is>
          <t>B2C</t>
        </is>
      </c>
      <c r="M10" s="5" t="inlineStr"/>
      <c r="N10" s="5">
        <f>IF(A10="☑",1,0)</f>
        <v/>
      </c>
      <c r="O10" s="5">
        <f>IF(B10="☑",1,0)</f>
        <v/>
      </c>
    </row>
    <row r="11">
      <c r="A11" s="12" t="inlineStr">
        <is>
          <t>☑</t>
        </is>
      </c>
      <c r="B11" s="9" t="inlineStr">
        <is>
          <t>☐</t>
        </is>
      </c>
      <c r="C11" s="5" t="inlineStr">
        <is>
          <t>Service</t>
        </is>
      </c>
      <c r="D11" s="5" t="inlineStr">
        <is>
          <t>Question CSAT #5</t>
        </is>
      </c>
      <c r="E11" s="10" t="inlineStr">
        <is>
          <t>3 😐 Neutre</t>
        </is>
      </c>
      <c r="F11" s="9">
        <f>IFERROR(XLOOKUP(E11,Paramètres!$A$2:$A$6,Paramètres!$B$2:$B$6),"")</f>
        <v/>
      </c>
      <c r="G11" s="9" t="n">
        <v>1</v>
      </c>
      <c r="H11" s="9">
        <f>IFERROR(F11*G11*N11,"")</f>
        <v/>
      </c>
      <c r="I11" s="5" t="inlineStr"/>
      <c r="J11" s="11" t="inlineStr"/>
      <c r="K11" s="5" t="inlineStr">
        <is>
          <t>Email</t>
        </is>
      </c>
      <c r="L11" s="5" t="inlineStr">
        <is>
          <t>B2C</t>
        </is>
      </c>
      <c r="M11" s="5" t="inlineStr"/>
      <c r="N11" s="5">
        <f>IF(A11="☑",1,0)</f>
        <v/>
      </c>
      <c r="O11" s="5">
        <f>IF(B11="☑",1,0)</f>
        <v/>
      </c>
    </row>
    <row r="12">
      <c r="A12" s="12" t="inlineStr">
        <is>
          <t>☐</t>
        </is>
      </c>
      <c r="B12" s="9" t="inlineStr">
        <is>
          <t>☐</t>
        </is>
      </c>
      <c r="C12" s="5" t="inlineStr">
        <is>
          <t>Service</t>
        </is>
      </c>
      <c r="D12" s="5" t="inlineStr">
        <is>
          <t>Question CSAT #6</t>
        </is>
      </c>
      <c r="E12" s="10" t="inlineStr">
        <is>
          <t>3 😐 Neutre</t>
        </is>
      </c>
      <c r="F12" s="9">
        <f>IFERROR(XLOOKUP(E12,Paramètres!$A$2:$A$6,Paramètres!$B$2:$B$6),"")</f>
        <v/>
      </c>
      <c r="G12" s="9" t="n">
        <v>1</v>
      </c>
      <c r="H12" s="9">
        <f>IFERROR(F12*G12*N12,"")</f>
        <v/>
      </c>
      <c r="I12" s="5" t="inlineStr"/>
      <c r="J12" s="11" t="inlineStr"/>
      <c r="K12" s="5" t="inlineStr">
        <is>
          <t>Email</t>
        </is>
      </c>
      <c r="L12" s="5" t="inlineStr">
        <is>
          <t>B2C</t>
        </is>
      </c>
      <c r="M12" s="5" t="inlineStr"/>
      <c r="N12" s="5">
        <f>IF(A12="☑",1,0)</f>
        <v/>
      </c>
      <c r="O12" s="5">
        <f>IF(B12="☑",1,0)</f>
        <v/>
      </c>
    </row>
    <row r="13">
      <c r="A13" s="12" t="inlineStr">
        <is>
          <t>☑</t>
        </is>
      </c>
      <c r="B13" s="9" t="inlineStr">
        <is>
          <t>☐</t>
        </is>
      </c>
      <c r="C13" s="5" t="inlineStr">
        <is>
          <t>Service</t>
        </is>
      </c>
      <c r="D13" s="5" t="inlineStr">
        <is>
          <t>Question CSAT #7</t>
        </is>
      </c>
      <c r="E13" s="10" t="inlineStr">
        <is>
          <t>3 😐 Neutre</t>
        </is>
      </c>
      <c r="F13" s="9">
        <f>IFERROR(XLOOKUP(E13,Paramètres!$A$2:$A$6,Paramètres!$B$2:$B$6),"")</f>
        <v/>
      </c>
      <c r="G13" s="9" t="n">
        <v>1</v>
      </c>
      <c r="H13" s="9">
        <f>IFERROR(F13*G13*N13,"")</f>
        <v/>
      </c>
      <c r="I13" s="5" t="inlineStr"/>
      <c r="J13" s="11" t="inlineStr"/>
      <c r="K13" s="5" t="inlineStr">
        <is>
          <t>Email</t>
        </is>
      </c>
      <c r="L13" s="5" t="inlineStr">
        <is>
          <t>B2C</t>
        </is>
      </c>
      <c r="M13" s="5" t="inlineStr"/>
      <c r="N13" s="5">
        <f>IF(A13="☑",1,0)</f>
        <v/>
      </c>
      <c r="O13" s="5">
        <f>IF(B13="☑",1,0)</f>
        <v/>
      </c>
    </row>
    <row r="14">
      <c r="A14" s="12" t="inlineStr">
        <is>
          <t>☐</t>
        </is>
      </c>
      <c r="B14" s="9" t="inlineStr">
        <is>
          <t>☐</t>
        </is>
      </c>
      <c r="C14" s="5" t="inlineStr">
        <is>
          <t>Service</t>
        </is>
      </c>
      <c r="D14" s="5" t="inlineStr">
        <is>
          <t>Question CSAT #8</t>
        </is>
      </c>
      <c r="E14" s="10" t="inlineStr">
        <is>
          <t>3 😐 Neutre</t>
        </is>
      </c>
      <c r="F14" s="9">
        <f>IFERROR(XLOOKUP(E14,Paramètres!$A$2:$A$6,Paramètres!$B$2:$B$6),"")</f>
        <v/>
      </c>
      <c r="G14" s="9" t="n">
        <v>1</v>
      </c>
      <c r="H14" s="9">
        <f>IFERROR(F14*G14*N14,"")</f>
        <v/>
      </c>
      <c r="I14" s="5" t="inlineStr"/>
      <c r="J14" s="11" t="inlineStr"/>
      <c r="K14" s="5" t="inlineStr">
        <is>
          <t>Email</t>
        </is>
      </c>
      <c r="L14" s="5" t="inlineStr">
        <is>
          <t>B2C</t>
        </is>
      </c>
      <c r="M14" s="5" t="inlineStr"/>
      <c r="N14" s="5">
        <f>IF(A14="☑",1,0)</f>
        <v/>
      </c>
      <c r="O14" s="5">
        <f>IF(B14="☑",1,0)</f>
        <v/>
      </c>
    </row>
    <row r="15">
      <c r="A15" s="12" t="inlineStr">
        <is>
          <t>☑</t>
        </is>
      </c>
      <c r="B15" s="9" t="inlineStr">
        <is>
          <t>☐</t>
        </is>
      </c>
      <c r="C15" s="5" t="inlineStr">
        <is>
          <t>Service</t>
        </is>
      </c>
      <c r="D15" s="5" t="inlineStr">
        <is>
          <t>Question CSAT #9</t>
        </is>
      </c>
      <c r="E15" s="10" t="inlineStr">
        <is>
          <t>3 😐 Neutre</t>
        </is>
      </c>
      <c r="F15" s="9">
        <f>IFERROR(XLOOKUP(E15,Paramètres!$A$2:$A$6,Paramètres!$B$2:$B$6),"")</f>
        <v/>
      </c>
      <c r="G15" s="9" t="n">
        <v>1</v>
      </c>
      <c r="H15" s="9">
        <f>IFERROR(F15*G15*N15,"")</f>
        <v/>
      </c>
      <c r="I15" s="5" t="inlineStr"/>
      <c r="J15" s="11" t="inlineStr"/>
      <c r="K15" s="5" t="inlineStr">
        <is>
          <t>Email</t>
        </is>
      </c>
      <c r="L15" s="5" t="inlineStr">
        <is>
          <t>B2C</t>
        </is>
      </c>
      <c r="M15" s="5" t="inlineStr"/>
      <c r="N15" s="5">
        <f>IF(A15="☑",1,0)</f>
        <v/>
      </c>
      <c r="O15" s="5">
        <f>IF(B15="☑",1,0)</f>
        <v/>
      </c>
    </row>
    <row r="16">
      <c r="A16" s="12" t="inlineStr">
        <is>
          <t>☐</t>
        </is>
      </c>
      <c r="B16" s="9" t="inlineStr">
        <is>
          <t>☐</t>
        </is>
      </c>
      <c r="C16" s="5" t="inlineStr">
        <is>
          <t>Service</t>
        </is>
      </c>
      <c r="D16" s="5" t="inlineStr">
        <is>
          <t>Question CSAT #10</t>
        </is>
      </c>
      <c r="E16" s="10" t="inlineStr">
        <is>
          <t>3 😐 Neutre</t>
        </is>
      </c>
      <c r="F16" s="9">
        <f>IFERROR(XLOOKUP(E16,Paramètres!$A$2:$A$6,Paramètres!$B$2:$B$6),"")</f>
        <v/>
      </c>
      <c r="G16" s="9" t="n">
        <v>1</v>
      </c>
      <c r="H16" s="9">
        <f>IFERROR(F16*G16*N16,"")</f>
        <v/>
      </c>
      <c r="I16" s="5" t="inlineStr"/>
      <c r="J16" s="11" t="inlineStr"/>
      <c r="K16" s="5" t="inlineStr">
        <is>
          <t>Email</t>
        </is>
      </c>
      <c r="L16" s="5" t="inlineStr">
        <is>
          <t>B2C</t>
        </is>
      </c>
      <c r="M16" s="5" t="inlineStr"/>
      <c r="N16" s="5">
        <f>IF(A16="☑",1,0)</f>
        <v/>
      </c>
      <c r="O16" s="5">
        <f>IF(B16="☑",1,0)</f>
        <v/>
      </c>
    </row>
    <row r="17">
      <c r="A17" s="12" t="inlineStr">
        <is>
          <t>☑</t>
        </is>
      </c>
      <c r="B17" s="9" t="inlineStr">
        <is>
          <t>☐</t>
        </is>
      </c>
      <c r="C17" s="5" t="inlineStr">
        <is>
          <t>Service</t>
        </is>
      </c>
      <c r="D17" s="5" t="inlineStr">
        <is>
          <t>Question CSAT #11</t>
        </is>
      </c>
      <c r="E17" s="10" t="inlineStr">
        <is>
          <t>3 😐 Neutre</t>
        </is>
      </c>
      <c r="F17" s="9">
        <f>IFERROR(XLOOKUP(E17,Paramètres!$A$2:$A$6,Paramètres!$B$2:$B$6),"")</f>
        <v/>
      </c>
      <c r="G17" s="9" t="n">
        <v>1</v>
      </c>
      <c r="H17" s="9">
        <f>IFERROR(F17*G17*N17,"")</f>
        <v/>
      </c>
      <c r="I17" s="5" t="inlineStr"/>
      <c r="J17" s="11" t="inlineStr"/>
      <c r="K17" s="5" t="inlineStr">
        <is>
          <t>Email</t>
        </is>
      </c>
      <c r="L17" s="5" t="inlineStr">
        <is>
          <t>B2C</t>
        </is>
      </c>
      <c r="M17" s="5" t="inlineStr"/>
      <c r="N17" s="5">
        <f>IF(A17="☑",1,0)</f>
        <v/>
      </c>
      <c r="O17" s="5">
        <f>IF(B17="☑",1,0)</f>
        <v/>
      </c>
    </row>
    <row r="18">
      <c r="A18" s="12" t="inlineStr">
        <is>
          <t>☐</t>
        </is>
      </c>
      <c r="B18" s="9" t="inlineStr">
        <is>
          <t>☐</t>
        </is>
      </c>
      <c r="C18" s="5" t="inlineStr">
        <is>
          <t>Service</t>
        </is>
      </c>
      <c r="D18" s="5" t="inlineStr">
        <is>
          <t>Question CSAT #12</t>
        </is>
      </c>
      <c r="E18" s="10" t="inlineStr">
        <is>
          <t>3 😐 Neutre</t>
        </is>
      </c>
      <c r="F18" s="9">
        <f>IFERROR(XLOOKUP(E18,Paramètres!$A$2:$A$6,Paramètres!$B$2:$B$6),"")</f>
        <v/>
      </c>
      <c r="G18" s="9" t="n">
        <v>1</v>
      </c>
      <c r="H18" s="9">
        <f>IFERROR(F18*G18*N18,"")</f>
        <v/>
      </c>
      <c r="I18" s="5" t="inlineStr"/>
      <c r="J18" s="11" t="inlineStr"/>
      <c r="K18" s="5" t="inlineStr">
        <is>
          <t>Email</t>
        </is>
      </c>
      <c r="L18" s="5" t="inlineStr">
        <is>
          <t>B2C</t>
        </is>
      </c>
      <c r="M18" s="5" t="inlineStr"/>
      <c r="N18" s="5">
        <f>IF(A18="☑",1,0)</f>
        <v/>
      </c>
      <c r="O18" s="5">
        <f>IF(B18="☑",1,0)</f>
        <v/>
      </c>
    </row>
    <row r="19">
      <c r="A19" s="12" t="inlineStr">
        <is>
          <t>☑</t>
        </is>
      </c>
      <c r="B19" s="9" t="inlineStr">
        <is>
          <t>☐</t>
        </is>
      </c>
      <c r="C19" s="5" t="inlineStr">
        <is>
          <t>Service</t>
        </is>
      </c>
      <c r="D19" s="5" t="inlineStr">
        <is>
          <t>Question CSAT #13</t>
        </is>
      </c>
      <c r="E19" s="10" t="inlineStr">
        <is>
          <t>3 😐 Neutre</t>
        </is>
      </c>
      <c r="F19" s="9">
        <f>IFERROR(XLOOKUP(E19,Paramètres!$A$2:$A$6,Paramètres!$B$2:$B$6),"")</f>
        <v/>
      </c>
      <c r="G19" s="9" t="n">
        <v>1</v>
      </c>
      <c r="H19" s="9">
        <f>IFERROR(F19*G19*N19,"")</f>
        <v/>
      </c>
      <c r="I19" s="5" t="inlineStr"/>
      <c r="J19" s="11" t="inlineStr"/>
      <c r="K19" s="5" t="inlineStr">
        <is>
          <t>Email</t>
        </is>
      </c>
      <c r="L19" s="5" t="inlineStr">
        <is>
          <t>B2C</t>
        </is>
      </c>
      <c r="M19" s="5" t="inlineStr"/>
      <c r="N19" s="5">
        <f>IF(A19="☑",1,0)</f>
        <v/>
      </c>
      <c r="O19" s="5">
        <f>IF(B19="☑",1,0)</f>
        <v/>
      </c>
    </row>
    <row r="20">
      <c r="A20" s="12" t="inlineStr">
        <is>
          <t>☐</t>
        </is>
      </c>
      <c r="B20" s="9" t="inlineStr">
        <is>
          <t>☐</t>
        </is>
      </c>
      <c r="C20" s="5" t="inlineStr">
        <is>
          <t>Service</t>
        </is>
      </c>
      <c r="D20" s="5" t="inlineStr">
        <is>
          <t>Question CSAT #14</t>
        </is>
      </c>
      <c r="E20" s="10" t="inlineStr">
        <is>
          <t>3 😐 Neutre</t>
        </is>
      </c>
      <c r="F20" s="9">
        <f>IFERROR(XLOOKUP(E20,Paramètres!$A$2:$A$6,Paramètres!$B$2:$B$6),"")</f>
        <v/>
      </c>
      <c r="G20" s="9" t="n">
        <v>1</v>
      </c>
      <c r="H20" s="9">
        <f>IFERROR(F20*G20*N20,"")</f>
        <v/>
      </c>
      <c r="I20" s="5" t="inlineStr"/>
      <c r="J20" s="11" t="inlineStr"/>
      <c r="K20" s="5" t="inlineStr">
        <is>
          <t>Email</t>
        </is>
      </c>
      <c r="L20" s="5" t="inlineStr">
        <is>
          <t>B2C</t>
        </is>
      </c>
      <c r="M20" s="5" t="inlineStr"/>
      <c r="N20" s="5">
        <f>IF(A20="☑",1,0)</f>
        <v/>
      </c>
      <c r="O20" s="5">
        <f>IF(B20="☑",1,0)</f>
        <v/>
      </c>
    </row>
    <row r="21">
      <c r="A21" s="12" t="inlineStr">
        <is>
          <t>☑</t>
        </is>
      </c>
      <c r="B21" s="9" t="inlineStr">
        <is>
          <t>☐</t>
        </is>
      </c>
      <c r="C21" s="5" t="inlineStr">
        <is>
          <t>Service</t>
        </is>
      </c>
      <c r="D21" s="5" t="inlineStr">
        <is>
          <t>Question CSAT #15</t>
        </is>
      </c>
      <c r="E21" s="10" t="inlineStr">
        <is>
          <t>3 😐 Neutre</t>
        </is>
      </c>
      <c r="F21" s="9">
        <f>IFERROR(XLOOKUP(E21,Paramètres!$A$2:$A$6,Paramètres!$B$2:$B$6),"")</f>
        <v/>
      </c>
      <c r="G21" s="9" t="n">
        <v>1</v>
      </c>
      <c r="H21" s="9">
        <f>IFERROR(F21*G21*N21,"")</f>
        <v/>
      </c>
      <c r="I21" s="5" t="inlineStr"/>
      <c r="J21" s="11" t="inlineStr"/>
      <c r="K21" s="5" t="inlineStr">
        <is>
          <t>Email</t>
        </is>
      </c>
      <c r="L21" s="5" t="inlineStr">
        <is>
          <t>B2C</t>
        </is>
      </c>
      <c r="M21" s="5" t="inlineStr"/>
      <c r="N21" s="5">
        <f>IF(A21="☑",1,0)</f>
        <v/>
      </c>
      <c r="O21" s="5">
        <f>IF(B21="☑",1,0)</f>
        <v/>
      </c>
    </row>
    <row r="22">
      <c r="A22" s="12" t="inlineStr">
        <is>
          <t>☐</t>
        </is>
      </c>
      <c r="B22" s="9" t="inlineStr">
        <is>
          <t>☐</t>
        </is>
      </c>
      <c r="C22" s="5" t="inlineStr">
        <is>
          <t>Service</t>
        </is>
      </c>
      <c r="D22" s="5" t="inlineStr">
        <is>
          <t>Question CSAT #16</t>
        </is>
      </c>
      <c r="E22" s="10" t="inlineStr">
        <is>
          <t>3 😐 Neutre</t>
        </is>
      </c>
      <c r="F22" s="9">
        <f>IFERROR(XLOOKUP(E22,Paramètres!$A$2:$A$6,Paramètres!$B$2:$B$6),"")</f>
        <v/>
      </c>
      <c r="G22" s="9" t="n">
        <v>1</v>
      </c>
      <c r="H22" s="9">
        <f>IFERROR(F22*G22*N22,"")</f>
        <v/>
      </c>
      <c r="I22" s="5" t="inlineStr"/>
      <c r="J22" s="11" t="inlineStr"/>
      <c r="K22" s="5" t="inlineStr">
        <is>
          <t>Email</t>
        </is>
      </c>
      <c r="L22" s="5" t="inlineStr">
        <is>
          <t>B2C</t>
        </is>
      </c>
      <c r="M22" s="5" t="inlineStr"/>
      <c r="N22" s="5">
        <f>IF(A22="☑",1,0)</f>
        <v/>
      </c>
      <c r="O22" s="5">
        <f>IF(B22="☑",1,0)</f>
        <v/>
      </c>
    </row>
    <row r="23">
      <c r="A23" s="12" t="inlineStr">
        <is>
          <t>☑</t>
        </is>
      </c>
      <c r="B23" s="9" t="inlineStr">
        <is>
          <t>☐</t>
        </is>
      </c>
      <c r="C23" s="5" t="inlineStr">
        <is>
          <t>Service</t>
        </is>
      </c>
      <c r="D23" s="5" t="inlineStr">
        <is>
          <t>Question CSAT #17</t>
        </is>
      </c>
      <c r="E23" s="10" t="inlineStr">
        <is>
          <t>3 😐 Neutre</t>
        </is>
      </c>
      <c r="F23" s="9">
        <f>IFERROR(XLOOKUP(E23,Paramètres!$A$2:$A$6,Paramètres!$B$2:$B$6),"")</f>
        <v/>
      </c>
      <c r="G23" s="9" t="n">
        <v>1</v>
      </c>
      <c r="H23" s="9">
        <f>IFERROR(F23*G23*N23,"")</f>
        <v/>
      </c>
      <c r="I23" s="5" t="inlineStr"/>
      <c r="J23" s="11" t="inlineStr"/>
      <c r="K23" s="5" t="inlineStr">
        <is>
          <t>Email</t>
        </is>
      </c>
      <c r="L23" s="5" t="inlineStr">
        <is>
          <t>B2C</t>
        </is>
      </c>
      <c r="M23" s="5" t="inlineStr"/>
      <c r="N23" s="5">
        <f>IF(A23="☑",1,0)</f>
        <v/>
      </c>
      <c r="O23" s="5">
        <f>IF(B23="☑",1,0)</f>
        <v/>
      </c>
    </row>
    <row r="24">
      <c r="A24" s="12" t="inlineStr">
        <is>
          <t>☐</t>
        </is>
      </c>
      <c r="B24" s="9" t="inlineStr">
        <is>
          <t>☐</t>
        </is>
      </c>
      <c r="C24" s="5" t="inlineStr">
        <is>
          <t>Service</t>
        </is>
      </c>
      <c r="D24" s="5" t="inlineStr">
        <is>
          <t>Question CSAT #18</t>
        </is>
      </c>
      <c r="E24" s="10" t="inlineStr">
        <is>
          <t>3 😐 Neutre</t>
        </is>
      </c>
      <c r="F24" s="9">
        <f>IFERROR(XLOOKUP(E24,Paramètres!$A$2:$A$6,Paramètres!$B$2:$B$6),"")</f>
        <v/>
      </c>
      <c r="G24" s="9" t="n">
        <v>1</v>
      </c>
      <c r="H24" s="9">
        <f>IFERROR(F24*G24*N24,"")</f>
        <v/>
      </c>
      <c r="I24" s="5" t="inlineStr"/>
      <c r="J24" s="11" t="inlineStr"/>
      <c r="K24" s="5" t="inlineStr">
        <is>
          <t>Email</t>
        </is>
      </c>
      <c r="L24" s="5" t="inlineStr">
        <is>
          <t>B2C</t>
        </is>
      </c>
      <c r="M24" s="5" t="inlineStr"/>
      <c r="N24" s="5">
        <f>IF(A24="☑",1,0)</f>
        <v/>
      </c>
      <c r="O24" s="5">
        <f>IF(B24="☑",1,0)</f>
        <v/>
      </c>
    </row>
    <row r="25">
      <c r="A25" s="12" t="inlineStr">
        <is>
          <t>☑</t>
        </is>
      </c>
      <c r="B25" s="9" t="inlineStr">
        <is>
          <t>☐</t>
        </is>
      </c>
      <c r="C25" s="5" t="inlineStr">
        <is>
          <t>Service</t>
        </is>
      </c>
      <c r="D25" s="5" t="inlineStr">
        <is>
          <t>Question CSAT #19</t>
        </is>
      </c>
      <c r="E25" s="10" t="inlineStr">
        <is>
          <t>3 😐 Neutre</t>
        </is>
      </c>
      <c r="F25" s="9">
        <f>IFERROR(XLOOKUP(E25,Paramètres!$A$2:$A$6,Paramètres!$B$2:$B$6),"")</f>
        <v/>
      </c>
      <c r="G25" s="9" t="n">
        <v>1</v>
      </c>
      <c r="H25" s="9">
        <f>IFERROR(F25*G25*N25,"")</f>
        <v/>
      </c>
      <c r="I25" s="5" t="inlineStr"/>
      <c r="J25" s="11" t="inlineStr"/>
      <c r="K25" s="5" t="inlineStr">
        <is>
          <t>Email</t>
        </is>
      </c>
      <c r="L25" s="5" t="inlineStr">
        <is>
          <t>B2C</t>
        </is>
      </c>
      <c r="M25" s="5" t="inlineStr"/>
      <c r="N25" s="5">
        <f>IF(A25="☑",1,0)</f>
        <v/>
      </c>
      <c r="O25" s="5">
        <f>IF(B25="☑",1,0)</f>
        <v/>
      </c>
    </row>
    <row r="26">
      <c r="A26" s="12" t="inlineStr">
        <is>
          <t>☐</t>
        </is>
      </c>
      <c r="B26" s="9" t="inlineStr">
        <is>
          <t>☐</t>
        </is>
      </c>
      <c r="C26" s="5" t="inlineStr">
        <is>
          <t>Service</t>
        </is>
      </c>
      <c r="D26" s="5" t="inlineStr">
        <is>
          <t>Question CSAT #20</t>
        </is>
      </c>
      <c r="E26" s="10" t="inlineStr">
        <is>
          <t>3 😐 Neutre</t>
        </is>
      </c>
      <c r="F26" s="9">
        <f>IFERROR(XLOOKUP(E26,Paramètres!$A$2:$A$6,Paramètres!$B$2:$B$6),"")</f>
        <v/>
      </c>
      <c r="G26" s="9" t="n">
        <v>1</v>
      </c>
      <c r="H26" s="9">
        <f>IFERROR(F26*G26*N26,"")</f>
        <v/>
      </c>
      <c r="I26" s="5" t="inlineStr"/>
      <c r="J26" s="11" t="inlineStr"/>
      <c r="K26" s="5" t="inlineStr">
        <is>
          <t>Email</t>
        </is>
      </c>
      <c r="L26" s="5" t="inlineStr">
        <is>
          <t>B2C</t>
        </is>
      </c>
      <c r="M26" s="5" t="inlineStr"/>
      <c r="N26" s="5">
        <f>IF(A26="☑",1,0)</f>
        <v/>
      </c>
      <c r="O26" s="5">
        <f>IF(B26="☑",1,0)</f>
        <v/>
      </c>
    </row>
  </sheetData>
  <mergeCells count="1">
    <mergeCell ref="A1:D1"/>
  </mergeCells>
  <conditionalFormatting sqref="F7:F26">
    <cfRule type="dataBar" priority="1">
      <dataBar showValue="1">
        <cfvo type="min" val="0"/>
        <cfvo type="max" val="0"/>
        <color rgb="000F766E"/>
      </dataBar>
    </cfRule>
  </conditionalFormatting>
  <conditionalFormatting sqref="H7:H26">
    <cfRule type="dataBar" priority="2">
      <dataBar showValue="1">
        <cfvo type="min" val="0"/>
        <cfvo type="max" val="0"/>
        <color rgb="00F59E0B"/>
      </dataBar>
    </cfRule>
  </conditionalFormatting>
  <dataValidations count="6">
    <dataValidation sqref="A7 B7 A8 B8 A9 B9 A10 B10 A11 B11 A12 B12 A13 B13 A14 B14 A15 B15 A16 B16 A17 B17 A18 B18 A19 B19 A20 B20 A21 B21 A22 B22 A23 B23 A24 B24 A25 B25 A26 B26" showErrorMessage="1" showInputMessage="1" allowBlank="1" type="list">
      <formula1>=Paramètres!$K$2:$K$3</formula1>
    </dataValidation>
    <dataValidation sqref="E7 E8 E9 E10 E11 E12 E13 E14 E15 E16 E17 E18 E19 E20 E21 E22 E23 E24 E25 E26" showErrorMessage="1" showInputMessage="1" allowBlank="1" type="list">
      <formula1>=Paramètres!$A$2:$A$6</formula1>
    </dataValidation>
    <dataValidation sqref="C7 C8 C9 C10 C11 C12 C13 C14 C15 C16 C17 C18 C19 C20 C21 C22 C23 C24 C25 C26" showErrorMessage="1" showInputMessage="1" allowBlank="1" type="list">
      <formula1>=Paramètres!$Q$2:$Q$12</formula1>
    </dataValidation>
    <dataValidation sqref="K7 K8 K9 K10 K11 K12 K13 K14 K15 K16 K17 K18 K19 K20 K21 K22 K23 K24 K25 K26" showErrorMessage="1" showInputMessage="1" allowBlank="1" type="list">
      <formula1>=Paramètres!$M$2:$M$10</formula1>
    </dataValidation>
    <dataValidation sqref="L7 L8 L9 L10 L11 L12 L13 L14 L15 L16 L17 L18 L19 L20 L21 L22 L23 L24 L25 L26" showErrorMessage="1" showInputMessage="1" allowBlank="1" type="list">
      <formula1>=Paramètres!$O$2:$O$5</formula1>
    </dataValidation>
    <dataValidation sqref="G7 G8 G9 G10 G11 G12 G13 G14 G15 G16 G17 G18 G19 G20 G21 G22 G23 G24 G25 G26" showErrorMessage="1" showInputMessage="1" allowBlank="1" type="list">
      <formula1>=Paramètres!$S$2:$S$5</formula1>
    </dataValidation>
  </dataValidation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N29"/>
  <sheetViews>
    <sheetView workbookViewId="0">
      <pane ySplit="9" topLeftCell="A10" activePane="bottomLeft" state="frozen"/>
      <selection pane="bottomLeft" activeCell="A1" sqref="A1"/>
    </sheetView>
  </sheetViews>
  <sheetFormatPr baseColWidth="8" defaultRowHeight="15"/>
  <cols>
    <col width="10" customWidth="1" min="1" max="1"/>
    <col width="12" customWidth="1" min="2" max="2"/>
    <col width="16" customWidth="1" min="3" max="3"/>
    <col width="60" customWidth="1" min="4" max="4"/>
    <col width="16" customWidth="1" min="5" max="5"/>
    <col width="16" customWidth="1" min="6" max="6"/>
    <col width="12" customWidth="1" min="7" max="7"/>
    <col width="12" customWidth="1" min="8" max="8"/>
    <col width="20" customWidth="1" min="9" max="9"/>
    <col width="20" customWidth="1" min="10" max="10"/>
    <col width="44" customWidth="1" min="11" max="11"/>
    <col width="8" customWidth="1" min="12" max="12"/>
    <col width="8" customWidth="1" min="13" max="13"/>
  </cols>
  <sheetData>
    <row r="1">
      <c r="A1" s="3" t="inlineStr">
        <is>
          <t>CES — Effort/Facilité (1–7)</t>
        </is>
      </c>
    </row>
    <row r="3">
      <c r="A3" s="13" t="inlineStr">
        <is>
          <t>Mode score</t>
        </is>
      </c>
      <c r="B3" s="14" t="inlineStr">
        <is>
          <t>Facilité</t>
        </is>
      </c>
      <c r="E3" s="15" t="inlineStr">
        <is>
          <t>Indicateurs</t>
        </is>
      </c>
      <c r="F3" s="9">
        <f>IFERROR(AVERAGEIF(G10:G300,"&gt;0"),"")</f>
        <v/>
      </c>
    </row>
    <row r="4">
      <c r="A4" s="13" t="inlineStr">
        <is>
          <t>Seuil Facile (≥)</t>
        </is>
      </c>
      <c r="B4" s="14" t="n">
        <v>6</v>
      </c>
      <c r="E4" s="13" t="inlineStr">
        <is>
          <t>CES moyen (facilité, 1–7)</t>
        </is>
      </c>
      <c r="G4" s="9">
        <f>IFERROR(AVERAGEIF(G10:G300,"&gt;0"),"")</f>
        <v/>
      </c>
    </row>
    <row r="5">
      <c r="A5" s="13" t="inlineStr">
        <is>
          <t>Seuil Difficile (≤)</t>
        </is>
      </c>
      <c r="B5" s="14" t="n">
        <v>3</v>
      </c>
      <c r="E5" s="13" t="inlineStr">
        <is>
          <t>% Facile (≥ seuil)</t>
        </is>
      </c>
      <c r="G5" s="16">
        <f>IFERROR(SUM(I10:I300)/COUNTIF(E10:E300,"&gt;0"),"")</f>
        <v/>
      </c>
    </row>
    <row r="6">
      <c r="E6" s="13" t="inlineStr">
        <is>
          <t>% Difficile (≤ seuil)</t>
        </is>
      </c>
      <c r="G6" s="16">
        <f>IFERROR(SUM(J10:J300)/COUNTIF(E10:E300,"&gt;0"),"")</f>
        <v/>
      </c>
    </row>
    <row r="7">
      <c r="E7" s="13" t="inlineStr">
        <is>
          <t>Indice 0–100 (facilité)</t>
        </is>
      </c>
      <c r="G7" s="9">
        <f>IFERROR(100*(F3-1)/(7-1),"")</f>
        <v/>
      </c>
    </row>
    <row r="8">
      <c r="E8" s="13" t="inlineStr">
        <is>
          <t>N réponses</t>
        </is>
      </c>
      <c r="G8" s="9">
        <f>COUNTIF(E10:E300,"&gt;0")</f>
        <v/>
      </c>
    </row>
    <row r="9">
      <c r="A9" s="7" t="inlineStr">
        <is>
          <t>Inclure ?</t>
        </is>
      </c>
      <c r="B9" s="7" t="inlineStr">
        <is>
          <t>Irritant ?</t>
        </is>
      </c>
      <c r="C9" s="7" t="inlineStr">
        <is>
          <t>Thème</t>
        </is>
      </c>
      <c r="D9" s="7" t="inlineStr">
        <is>
          <t>Item (expérience)</t>
        </is>
      </c>
      <c r="E9" s="7" t="inlineStr">
        <is>
          <t>Note (1–7)</t>
        </is>
      </c>
      <c r="F9" s="7" t="inlineStr">
        <is>
          <t>Libellé</t>
        </is>
      </c>
      <c r="G9" s="7" t="inlineStr">
        <is>
          <t>Score facilité</t>
        </is>
      </c>
      <c r="H9" s="7" t="inlineStr">
        <is>
          <t>Facile ?</t>
        </is>
      </c>
      <c r="I9" s="7" t="inlineStr">
        <is>
          <t>Difficile ?</t>
        </is>
      </c>
      <c r="J9" s="7" t="inlineStr">
        <is>
          <t>Canal</t>
        </is>
      </c>
      <c r="K9" s="7" t="inlineStr">
        <is>
          <t>Segment</t>
        </is>
      </c>
      <c r="L9" s="7" t="inlineStr">
        <is>
          <t>Commentaire</t>
        </is>
      </c>
      <c r="M9" s="7" t="inlineStr">
        <is>
          <t>Incl (1/0)</t>
        </is>
      </c>
      <c r="N9" s="7" t="inlineStr">
        <is>
          <t>Irr (1/0)</t>
        </is>
      </c>
    </row>
    <row r="10">
      <c r="A10" s="12" t="inlineStr">
        <is>
          <t>☑</t>
        </is>
      </c>
      <c r="B10" s="9" t="inlineStr">
        <is>
          <t>☐</t>
        </is>
      </c>
      <c r="C10" s="5" t="inlineStr">
        <is>
          <t>Parcours</t>
        </is>
      </c>
      <c r="D10" s="5" t="inlineStr">
        <is>
          <t>Item CES #1</t>
        </is>
      </c>
      <c r="E10" s="17" t="inlineStr"/>
      <c r="F10" s="9">
        <f>IFERROR(XLOOKUP(E10,Paramètres!$D$2:$D$8,Paramètres!$F$2:$F$8),"")</f>
        <v/>
      </c>
      <c r="G10" s="9">
        <f>IF($B$3="Effort",IF(E10&gt;0,8-E10,""),E10)</f>
        <v/>
      </c>
      <c r="H10" s="9">
        <f>IF(G10&gt;=$B$4,1,0)</f>
        <v/>
      </c>
      <c r="I10" s="9">
        <f>IF(G10&lt;=$B$5,1,0)</f>
        <v/>
      </c>
      <c r="J10" s="5" t="inlineStr">
        <is>
          <t>Site web</t>
        </is>
      </c>
      <c r="K10" s="5" t="inlineStr">
        <is>
          <t>B2C</t>
        </is>
      </c>
      <c r="L10" s="5" t="inlineStr"/>
      <c r="M10" s="5">
        <f>IF(A10="☑",1,0)</f>
        <v/>
      </c>
      <c r="N10" s="5">
        <f>IF(B10="☑",1,0)</f>
        <v/>
      </c>
    </row>
    <row r="11">
      <c r="A11" s="12" t="inlineStr">
        <is>
          <t>☐</t>
        </is>
      </c>
      <c r="B11" s="9" t="inlineStr">
        <is>
          <t>☐</t>
        </is>
      </c>
      <c r="C11" s="5" t="inlineStr">
        <is>
          <t>Parcours</t>
        </is>
      </c>
      <c r="D11" s="5" t="inlineStr">
        <is>
          <t>Item CES #2</t>
        </is>
      </c>
      <c r="E11" s="17" t="inlineStr"/>
      <c r="F11" s="9">
        <f>IFERROR(XLOOKUP(E11,Paramètres!$D$2:$D$8,Paramètres!$F$2:$F$8),"")</f>
        <v/>
      </c>
      <c r="G11" s="9">
        <f>IF($B$3="Effort",IF(E11&gt;0,8-E11,""),E11)</f>
        <v/>
      </c>
      <c r="H11" s="9">
        <f>IF(G11&gt;=$B$4,1,0)</f>
        <v/>
      </c>
      <c r="I11" s="9">
        <f>IF(G11&lt;=$B$5,1,0)</f>
        <v/>
      </c>
      <c r="J11" s="5" t="inlineStr">
        <is>
          <t>Site web</t>
        </is>
      </c>
      <c r="K11" s="5" t="inlineStr">
        <is>
          <t>B2C</t>
        </is>
      </c>
      <c r="L11" s="5" t="inlineStr"/>
      <c r="M11" s="5">
        <f>IF(A11="☑",1,0)</f>
        <v/>
      </c>
      <c r="N11" s="5">
        <f>IF(B11="☑",1,0)</f>
        <v/>
      </c>
    </row>
    <row r="12">
      <c r="A12" s="12" t="inlineStr">
        <is>
          <t>☑</t>
        </is>
      </c>
      <c r="B12" s="9" t="inlineStr">
        <is>
          <t>☐</t>
        </is>
      </c>
      <c r="C12" s="5" t="inlineStr">
        <is>
          <t>Parcours</t>
        </is>
      </c>
      <c r="D12" s="5" t="inlineStr">
        <is>
          <t>Item CES #3</t>
        </is>
      </c>
      <c r="E12" s="17" t="inlineStr"/>
      <c r="F12" s="9">
        <f>IFERROR(XLOOKUP(E12,Paramètres!$D$2:$D$8,Paramètres!$F$2:$F$8),"")</f>
        <v/>
      </c>
      <c r="G12" s="9">
        <f>IF($B$3="Effort",IF(E12&gt;0,8-E12,""),E12)</f>
        <v/>
      </c>
      <c r="H12" s="9">
        <f>IF(G12&gt;=$B$4,1,0)</f>
        <v/>
      </c>
      <c r="I12" s="9">
        <f>IF(G12&lt;=$B$5,1,0)</f>
        <v/>
      </c>
      <c r="J12" s="5" t="inlineStr">
        <is>
          <t>Site web</t>
        </is>
      </c>
      <c r="K12" s="5" t="inlineStr">
        <is>
          <t>B2C</t>
        </is>
      </c>
      <c r="L12" s="5" t="inlineStr"/>
      <c r="M12" s="5">
        <f>IF(A12="☑",1,0)</f>
        <v/>
      </c>
      <c r="N12" s="5">
        <f>IF(B12="☑",1,0)</f>
        <v/>
      </c>
    </row>
    <row r="13">
      <c r="A13" s="12" t="inlineStr">
        <is>
          <t>☐</t>
        </is>
      </c>
      <c r="B13" s="9" t="inlineStr">
        <is>
          <t>☐</t>
        </is>
      </c>
      <c r="C13" s="5" t="inlineStr">
        <is>
          <t>Parcours</t>
        </is>
      </c>
      <c r="D13" s="5" t="inlineStr">
        <is>
          <t>Item CES #4</t>
        </is>
      </c>
      <c r="E13" s="17" t="inlineStr"/>
      <c r="F13" s="9">
        <f>IFERROR(XLOOKUP(E13,Paramètres!$D$2:$D$8,Paramètres!$F$2:$F$8),"")</f>
        <v/>
      </c>
      <c r="G13" s="9">
        <f>IF($B$3="Effort",IF(E13&gt;0,8-E13,""),E13)</f>
        <v/>
      </c>
      <c r="H13" s="9">
        <f>IF(G13&gt;=$B$4,1,0)</f>
        <v/>
      </c>
      <c r="I13" s="9">
        <f>IF(G13&lt;=$B$5,1,0)</f>
        <v/>
      </c>
      <c r="J13" s="5" t="inlineStr">
        <is>
          <t>Site web</t>
        </is>
      </c>
      <c r="K13" s="5" t="inlineStr">
        <is>
          <t>B2C</t>
        </is>
      </c>
      <c r="L13" s="5" t="inlineStr"/>
      <c r="M13" s="5">
        <f>IF(A13="☑",1,0)</f>
        <v/>
      </c>
      <c r="N13" s="5">
        <f>IF(B13="☑",1,0)</f>
        <v/>
      </c>
    </row>
    <row r="14">
      <c r="A14" s="12" t="inlineStr">
        <is>
          <t>☑</t>
        </is>
      </c>
      <c r="B14" s="9" t="inlineStr">
        <is>
          <t>☐</t>
        </is>
      </c>
      <c r="C14" s="5" t="inlineStr">
        <is>
          <t>Parcours</t>
        </is>
      </c>
      <c r="D14" s="5" t="inlineStr">
        <is>
          <t>Item CES #5</t>
        </is>
      </c>
      <c r="E14" s="17" t="inlineStr"/>
      <c r="F14" s="9">
        <f>IFERROR(XLOOKUP(E14,Paramètres!$D$2:$D$8,Paramètres!$F$2:$F$8),"")</f>
        <v/>
      </c>
      <c r="G14" s="9">
        <f>IF($B$3="Effort",IF(E14&gt;0,8-E14,""),E14)</f>
        <v/>
      </c>
      <c r="H14" s="9">
        <f>IF(G14&gt;=$B$4,1,0)</f>
        <v/>
      </c>
      <c r="I14" s="9">
        <f>IF(G14&lt;=$B$5,1,0)</f>
        <v/>
      </c>
      <c r="J14" s="5" t="inlineStr">
        <is>
          <t>Site web</t>
        </is>
      </c>
      <c r="K14" s="5" t="inlineStr">
        <is>
          <t>B2C</t>
        </is>
      </c>
      <c r="L14" s="5" t="inlineStr"/>
      <c r="M14" s="5">
        <f>IF(A14="☑",1,0)</f>
        <v/>
      </c>
      <c r="N14" s="5">
        <f>IF(B14="☑",1,0)</f>
        <v/>
      </c>
    </row>
    <row r="15">
      <c r="A15" s="12" t="inlineStr">
        <is>
          <t>☐</t>
        </is>
      </c>
      <c r="B15" s="9" t="inlineStr">
        <is>
          <t>☐</t>
        </is>
      </c>
      <c r="C15" s="5" t="inlineStr">
        <is>
          <t>Parcours</t>
        </is>
      </c>
      <c r="D15" s="5" t="inlineStr">
        <is>
          <t>Item CES #6</t>
        </is>
      </c>
      <c r="E15" s="17" t="inlineStr"/>
      <c r="F15" s="9">
        <f>IFERROR(XLOOKUP(E15,Paramètres!$D$2:$D$8,Paramètres!$F$2:$F$8),"")</f>
        <v/>
      </c>
      <c r="G15" s="9">
        <f>IF($B$3="Effort",IF(E15&gt;0,8-E15,""),E15)</f>
        <v/>
      </c>
      <c r="H15" s="9">
        <f>IF(G15&gt;=$B$4,1,0)</f>
        <v/>
      </c>
      <c r="I15" s="9">
        <f>IF(G15&lt;=$B$5,1,0)</f>
        <v/>
      </c>
      <c r="J15" s="5" t="inlineStr">
        <is>
          <t>Site web</t>
        </is>
      </c>
      <c r="K15" s="5" t="inlineStr">
        <is>
          <t>B2C</t>
        </is>
      </c>
      <c r="L15" s="5" t="inlineStr"/>
      <c r="M15" s="5">
        <f>IF(A15="☑",1,0)</f>
        <v/>
      </c>
      <c r="N15" s="5">
        <f>IF(B15="☑",1,0)</f>
        <v/>
      </c>
    </row>
    <row r="16">
      <c r="A16" s="12" t="inlineStr">
        <is>
          <t>☑</t>
        </is>
      </c>
      <c r="B16" s="9" t="inlineStr">
        <is>
          <t>☐</t>
        </is>
      </c>
      <c r="C16" s="5" t="inlineStr">
        <is>
          <t>Parcours</t>
        </is>
      </c>
      <c r="D16" s="5" t="inlineStr">
        <is>
          <t>Item CES #7</t>
        </is>
      </c>
      <c r="E16" s="17" t="inlineStr"/>
      <c r="F16" s="9">
        <f>IFERROR(XLOOKUP(E16,Paramètres!$D$2:$D$8,Paramètres!$F$2:$F$8),"")</f>
        <v/>
      </c>
      <c r="G16" s="9">
        <f>IF($B$3="Effort",IF(E16&gt;0,8-E16,""),E16)</f>
        <v/>
      </c>
      <c r="H16" s="9">
        <f>IF(G16&gt;=$B$4,1,0)</f>
        <v/>
      </c>
      <c r="I16" s="9">
        <f>IF(G16&lt;=$B$5,1,0)</f>
        <v/>
      </c>
      <c r="J16" s="5" t="inlineStr">
        <is>
          <t>Site web</t>
        </is>
      </c>
      <c r="K16" s="5" t="inlineStr">
        <is>
          <t>B2C</t>
        </is>
      </c>
      <c r="L16" s="5" t="inlineStr"/>
      <c r="M16" s="5">
        <f>IF(A16="☑",1,0)</f>
        <v/>
      </c>
      <c r="N16" s="5">
        <f>IF(B16="☑",1,0)</f>
        <v/>
      </c>
    </row>
    <row r="17">
      <c r="A17" s="12" t="inlineStr">
        <is>
          <t>☐</t>
        </is>
      </c>
      <c r="B17" s="9" t="inlineStr">
        <is>
          <t>☐</t>
        </is>
      </c>
      <c r="C17" s="5" t="inlineStr">
        <is>
          <t>Parcours</t>
        </is>
      </c>
      <c r="D17" s="5" t="inlineStr">
        <is>
          <t>Item CES #8</t>
        </is>
      </c>
      <c r="E17" s="17" t="inlineStr"/>
      <c r="F17" s="9">
        <f>IFERROR(XLOOKUP(E17,Paramètres!$D$2:$D$8,Paramètres!$F$2:$F$8),"")</f>
        <v/>
      </c>
      <c r="G17" s="9">
        <f>IF($B$3="Effort",IF(E17&gt;0,8-E17,""),E17)</f>
        <v/>
      </c>
      <c r="H17" s="9">
        <f>IF(G17&gt;=$B$4,1,0)</f>
        <v/>
      </c>
      <c r="I17" s="9">
        <f>IF(G17&lt;=$B$5,1,0)</f>
        <v/>
      </c>
      <c r="J17" s="5" t="inlineStr">
        <is>
          <t>Site web</t>
        </is>
      </c>
      <c r="K17" s="5" t="inlineStr">
        <is>
          <t>B2C</t>
        </is>
      </c>
      <c r="L17" s="5" t="inlineStr"/>
      <c r="M17" s="5">
        <f>IF(A17="☑",1,0)</f>
        <v/>
      </c>
      <c r="N17" s="5">
        <f>IF(B17="☑",1,0)</f>
        <v/>
      </c>
    </row>
    <row r="18">
      <c r="A18" s="12" t="inlineStr">
        <is>
          <t>☑</t>
        </is>
      </c>
      <c r="B18" s="9" t="inlineStr">
        <is>
          <t>☐</t>
        </is>
      </c>
      <c r="C18" s="5" t="inlineStr">
        <is>
          <t>Parcours</t>
        </is>
      </c>
      <c r="D18" s="5" t="inlineStr">
        <is>
          <t>Item CES #9</t>
        </is>
      </c>
      <c r="E18" s="17" t="inlineStr"/>
      <c r="F18" s="9">
        <f>IFERROR(XLOOKUP(E18,Paramètres!$D$2:$D$8,Paramètres!$F$2:$F$8),"")</f>
        <v/>
      </c>
      <c r="G18" s="9">
        <f>IF($B$3="Effort",IF(E18&gt;0,8-E18,""),E18)</f>
        <v/>
      </c>
      <c r="H18" s="9">
        <f>IF(G18&gt;=$B$4,1,0)</f>
        <v/>
      </c>
      <c r="I18" s="9">
        <f>IF(G18&lt;=$B$5,1,0)</f>
        <v/>
      </c>
      <c r="J18" s="5" t="inlineStr">
        <is>
          <t>Site web</t>
        </is>
      </c>
      <c r="K18" s="5" t="inlineStr">
        <is>
          <t>B2C</t>
        </is>
      </c>
      <c r="L18" s="5" t="inlineStr"/>
      <c r="M18" s="5">
        <f>IF(A18="☑",1,0)</f>
        <v/>
      </c>
      <c r="N18" s="5">
        <f>IF(B18="☑",1,0)</f>
        <v/>
      </c>
    </row>
    <row r="19">
      <c r="A19" s="12" t="inlineStr">
        <is>
          <t>☐</t>
        </is>
      </c>
      <c r="B19" s="9" t="inlineStr">
        <is>
          <t>☐</t>
        </is>
      </c>
      <c r="C19" s="5" t="inlineStr">
        <is>
          <t>Parcours</t>
        </is>
      </c>
      <c r="D19" s="5" t="inlineStr">
        <is>
          <t>Item CES #10</t>
        </is>
      </c>
      <c r="E19" s="17" t="inlineStr"/>
      <c r="F19" s="9">
        <f>IFERROR(XLOOKUP(E19,Paramètres!$D$2:$D$8,Paramètres!$F$2:$F$8),"")</f>
        <v/>
      </c>
      <c r="G19" s="9">
        <f>IF($B$3="Effort",IF(E19&gt;0,8-E19,""),E19)</f>
        <v/>
      </c>
      <c r="H19" s="9">
        <f>IF(G19&gt;=$B$4,1,0)</f>
        <v/>
      </c>
      <c r="I19" s="9">
        <f>IF(G19&lt;=$B$5,1,0)</f>
        <v/>
      </c>
      <c r="J19" s="5" t="inlineStr">
        <is>
          <t>Site web</t>
        </is>
      </c>
      <c r="K19" s="5" t="inlineStr">
        <is>
          <t>B2C</t>
        </is>
      </c>
      <c r="L19" s="5" t="inlineStr"/>
      <c r="M19" s="5">
        <f>IF(A19="☑",1,0)</f>
        <v/>
      </c>
      <c r="N19" s="5">
        <f>IF(B19="☑",1,0)</f>
        <v/>
      </c>
    </row>
    <row r="20">
      <c r="A20" s="12" t="inlineStr">
        <is>
          <t>☑</t>
        </is>
      </c>
      <c r="B20" s="9" t="inlineStr">
        <is>
          <t>☐</t>
        </is>
      </c>
      <c r="C20" s="5" t="inlineStr">
        <is>
          <t>Parcours</t>
        </is>
      </c>
      <c r="D20" s="5" t="inlineStr">
        <is>
          <t>Item CES #11</t>
        </is>
      </c>
      <c r="E20" s="17" t="inlineStr"/>
      <c r="F20" s="9">
        <f>IFERROR(XLOOKUP(E20,Paramètres!$D$2:$D$8,Paramètres!$F$2:$F$8),"")</f>
        <v/>
      </c>
      <c r="G20" s="9">
        <f>IF($B$3="Effort",IF(E20&gt;0,8-E20,""),E20)</f>
        <v/>
      </c>
      <c r="H20" s="9">
        <f>IF(G20&gt;=$B$4,1,0)</f>
        <v/>
      </c>
      <c r="I20" s="9">
        <f>IF(G20&lt;=$B$5,1,0)</f>
        <v/>
      </c>
      <c r="J20" s="5" t="inlineStr">
        <is>
          <t>Site web</t>
        </is>
      </c>
      <c r="K20" s="5" t="inlineStr">
        <is>
          <t>B2C</t>
        </is>
      </c>
      <c r="L20" s="5" t="inlineStr"/>
      <c r="M20" s="5">
        <f>IF(A20="☑",1,0)</f>
        <v/>
      </c>
      <c r="N20" s="5">
        <f>IF(B20="☑",1,0)</f>
        <v/>
      </c>
    </row>
    <row r="21">
      <c r="A21" s="12" t="inlineStr">
        <is>
          <t>☐</t>
        </is>
      </c>
      <c r="B21" s="9" t="inlineStr">
        <is>
          <t>☐</t>
        </is>
      </c>
      <c r="C21" s="5" t="inlineStr">
        <is>
          <t>Parcours</t>
        </is>
      </c>
      <c r="D21" s="5" t="inlineStr">
        <is>
          <t>Item CES #12</t>
        </is>
      </c>
      <c r="E21" s="17" t="inlineStr"/>
      <c r="F21" s="9">
        <f>IFERROR(XLOOKUP(E21,Paramètres!$D$2:$D$8,Paramètres!$F$2:$F$8),"")</f>
        <v/>
      </c>
      <c r="G21" s="9">
        <f>IF($B$3="Effort",IF(E21&gt;0,8-E21,""),E21)</f>
        <v/>
      </c>
      <c r="H21" s="9">
        <f>IF(G21&gt;=$B$4,1,0)</f>
        <v/>
      </c>
      <c r="I21" s="9">
        <f>IF(G21&lt;=$B$5,1,0)</f>
        <v/>
      </c>
      <c r="J21" s="5" t="inlineStr">
        <is>
          <t>Site web</t>
        </is>
      </c>
      <c r="K21" s="5" t="inlineStr">
        <is>
          <t>B2C</t>
        </is>
      </c>
      <c r="L21" s="5" t="inlineStr"/>
      <c r="M21" s="5">
        <f>IF(A21="☑",1,0)</f>
        <v/>
      </c>
      <c r="N21" s="5">
        <f>IF(B21="☑",1,0)</f>
        <v/>
      </c>
    </row>
    <row r="22">
      <c r="A22" s="12" t="inlineStr">
        <is>
          <t>☑</t>
        </is>
      </c>
      <c r="B22" s="9" t="inlineStr">
        <is>
          <t>☐</t>
        </is>
      </c>
      <c r="C22" s="5" t="inlineStr">
        <is>
          <t>Parcours</t>
        </is>
      </c>
      <c r="D22" s="5" t="inlineStr">
        <is>
          <t>Item CES #13</t>
        </is>
      </c>
      <c r="E22" s="17" t="inlineStr"/>
      <c r="F22" s="9">
        <f>IFERROR(XLOOKUP(E22,Paramètres!$D$2:$D$8,Paramètres!$F$2:$F$8),"")</f>
        <v/>
      </c>
      <c r="G22" s="9">
        <f>IF($B$3="Effort",IF(E22&gt;0,8-E22,""),E22)</f>
        <v/>
      </c>
      <c r="H22" s="9">
        <f>IF(G22&gt;=$B$4,1,0)</f>
        <v/>
      </c>
      <c r="I22" s="9">
        <f>IF(G22&lt;=$B$5,1,0)</f>
        <v/>
      </c>
      <c r="J22" s="5" t="inlineStr">
        <is>
          <t>Site web</t>
        </is>
      </c>
      <c r="K22" s="5" t="inlineStr">
        <is>
          <t>B2C</t>
        </is>
      </c>
      <c r="L22" s="5" t="inlineStr"/>
      <c r="M22" s="5">
        <f>IF(A22="☑",1,0)</f>
        <v/>
      </c>
      <c r="N22" s="5">
        <f>IF(B22="☑",1,0)</f>
        <v/>
      </c>
    </row>
    <row r="23">
      <c r="A23" s="12" t="inlineStr">
        <is>
          <t>☐</t>
        </is>
      </c>
      <c r="B23" s="9" t="inlineStr">
        <is>
          <t>☐</t>
        </is>
      </c>
      <c r="C23" s="5" t="inlineStr">
        <is>
          <t>Parcours</t>
        </is>
      </c>
      <c r="D23" s="5" t="inlineStr">
        <is>
          <t>Item CES #14</t>
        </is>
      </c>
      <c r="E23" s="17" t="inlineStr"/>
      <c r="F23" s="9">
        <f>IFERROR(XLOOKUP(E23,Paramètres!$D$2:$D$8,Paramètres!$F$2:$F$8),"")</f>
        <v/>
      </c>
      <c r="G23" s="9">
        <f>IF($B$3="Effort",IF(E23&gt;0,8-E23,""),E23)</f>
        <v/>
      </c>
      <c r="H23" s="9">
        <f>IF(G23&gt;=$B$4,1,0)</f>
        <v/>
      </c>
      <c r="I23" s="9">
        <f>IF(G23&lt;=$B$5,1,0)</f>
        <v/>
      </c>
      <c r="J23" s="5" t="inlineStr">
        <is>
          <t>Site web</t>
        </is>
      </c>
      <c r="K23" s="5" t="inlineStr">
        <is>
          <t>B2C</t>
        </is>
      </c>
      <c r="L23" s="5" t="inlineStr"/>
      <c r="M23" s="5">
        <f>IF(A23="☑",1,0)</f>
        <v/>
      </c>
      <c r="N23" s="5">
        <f>IF(B23="☑",1,0)</f>
        <v/>
      </c>
    </row>
    <row r="24">
      <c r="A24" s="12" t="inlineStr">
        <is>
          <t>☑</t>
        </is>
      </c>
      <c r="B24" s="9" t="inlineStr">
        <is>
          <t>☐</t>
        </is>
      </c>
      <c r="C24" s="5" t="inlineStr">
        <is>
          <t>Parcours</t>
        </is>
      </c>
      <c r="D24" s="5" t="inlineStr">
        <is>
          <t>Item CES #15</t>
        </is>
      </c>
      <c r="E24" s="17" t="inlineStr"/>
      <c r="F24" s="9">
        <f>IFERROR(XLOOKUP(E24,Paramètres!$D$2:$D$8,Paramètres!$F$2:$F$8),"")</f>
        <v/>
      </c>
      <c r="G24" s="9">
        <f>IF($B$3="Effort",IF(E24&gt;0,8-E24,""),E24)</f>
        <v/>
      </c>
      <c r="H24" s="9">
        <f>IF(G24&gt;=$B$4,1,0)</f>
        <v/>
      </c>
      <c r="I24" s="9">
        <f>IF(G24&lt;=$B$5,1,0)</f>
        <v/>
      </c>
      <c r="J24" s="5" t="inlineStr">
        <is>
          <t>Site web</t>
        </is>
      </c>
      <c r="K24" s="5" t="inlineStr">
        <is>
          <t>B2C</t>
        </is>
      </c>
      <c r="L24" s="5" t="inlineStr"/>
      <c r="M24" s="5">
        <f>IF(A24="☑",1,0)</f>
        <v/>
      </c>
      <c r="N24" s="5">
        <f>IF(B24="☑",1,0)</f>
        <v/>
      </c>
    </row>
    <row r="25">
      <c r="A25" s="12" t="inlineStr">
        <is>
          <t>☐</t>
        </is>
      </c>
      <c r="B25" s="9" t="inlineStr">
        <is>
          <t>☐</t>
        </is>
      </c>
      <c r="C25" s="5" t="inlineStr">
        <is>
          <t>Parcours</t>
        </is>
      </c>
      <c r="D25" s="5" t="inlineStr">
        <is>
          <t>Item CES #16</t>
        </is>
      </c>
      <c r="E25" s="17" t="inlineStr"/>
      <c r="F25" s="9">
        <f>IFERROR(XLOOKUP(E25,Paramètres!$D$2:$D$8,Paramètres!$F$2:$F$8),"")</f>
        <v/>
      </c>
      <c r="G25" s="9">
        <f>IF($B$3="Effort",IF(E25&gt;0,8-E25,""),E25)</f>
        <v/>
      </c>
      <c r="H25" s="9">
        <f>IF(G25&gt;=$B$4,1,0)</f>
        <v/>
      </c>
      <c r="I25" s="9">
        <f>IF(G25&lt;=$B$5,1,0)</f>
        <v/>
      </c>
      <c r="J25" s="5" t="inlineStr">
        <is>
          <t>Site web</t>
        </is>
      </c>
      <c r="K25" s="5" t="inlineStr">
        <is>
          <t>B2C</t>
        </is>
      </c>
      <c r="L25" s="5" t="inlineStr"/>
      <c r="M25" s="5">
        <f>IF(A25="☑",1,0)</f>
        <v/>
      </c>
      <c r="N25" s="5">
        <f>IF(B25="☑",1,0)</f>
        <v/>
      </c>
    </row>
    <row r="26">
      <c r="A26" s="12" t="inlineStr">
        <is>
          <t>☑</t>
        </is>
      </c>
      <c r="B26" s="9" t="inlineStr">
        <is>
          <t>☐</t>
        </is>
      </c>
      <c r="C26" s="5" t="inlineStr">
        <is>
          <t>Parcours</t>
        </is>
      </c>
      <c r="D26" s="5" t="inlineStr">
        <is>
          <t>Item CES #17</t>
        </is>
      </c>
      <c r="E26" s="17" t="inlineStr"/>
      <c r="F26" s="9">
        <f>IFERROR(XLOOKUP(E26,Paramètres!$D$2:$D$8,Paramètres!$F$2:$F$8),"")</f>
        <v/>
      </c>
      <c r="G26" s="9">
        <f>IF($B$3="Effort",IF(E26&gt;0,8-E26,""),E26)</f>
        <v/>
      </c>
      <c r="H26" s="9">
        <f>IF(G26&gt;=$B$4,1,0)</f>
        <v/>
      </c>
      <c r="I26" s="9">
        <f>IF(G26&lt;=$B$5,1,0)</f>
        <v/>
      </c>
      <c r="J26" s="5" t="inlineStr">
        <is>
          <t>Site web</t>
        </is>
      </c>
      <c r="K26" s="5" t="inlineStr">
        <is>
          <t>B2C</t>
        </is>
      </c>
      <c r="L26" s="5" t="inlineStr"/>
      <c r="M26" s="5">
        <f>IF(A26="☑",1,0)</f>
        <v/>
      </c>
      <c r="N26" s="5">
        <f>IF(B26="☑",1,0)</f>
        <v/>
      </c>
    </row>
    <row r="27">
      <c r="A27" s="12" t="inlineStr">
        <is>
          <t>☐</t>
        </is>
      </c>
      <c r="B27" s="9" t="inlineStr">
        <is>
          <t>☐</t>
        </is>
      </c>
      <c r="C27" s="5" t="inlineStr">
        <is>
          <t>Parcours</t>
        </is>
      </c>
      <c r="D27" s="5" t="inlineStr">
        <is>
          <t>Item CES #18</t>
        </is>
      </c>
      <c r="E27" s="17" t="inlineStr"/>
      <c r="F27" s="9">
        <f>IFERROR(XLOOKUP(E27,Paramètres!$D$2:$D$8,Paramètres!$F$2:$F$8),"")</f>
        <v/>
      </c>
      <c r="G27" s="9">
        <f>IF($B$3="Effort",IF(E27&gt;0,8-E27,""),E27)</f>
        <v/>
      </c>
      <c r="H27" s="9">
        <f>IF(G27&gt;=$B$4,1,0)</f>
        <v/>
      </c>
      <c r="I27" s="9">
        <f>IF(G27&lt;=$B$5,1,0)</f>
        <v/>
      </c>
      <c r="J27" s="5" t="inlineStr">
        <is>
          <t>Site web</t>
        </is>
      </c>
      <c r="K27" s="5" t="inlineStr">
        <is>
          <t>B2C</t>
        </is>
      </c>
      <c r="L27" s="5" t="inlineStr"/>
      <c r="M27" s="5">
        <f>IF(A27="☑",1,0)</f>
        <v/>
      </c>
      <c r="N27" s="5">
        <f>IF(B27="☑",1,0)</f>
        <v/>
      </c>
    </row>
    <row r="28">
      <c r="A28" s="12" t="inlineStr">
        <is>
          <t>☑</t>
        </is>
      </c>
      <c r="B28" s="9" t="inlineStr">
        <is>
          <t>☐</t>
        </is>
      </c>
      <c r="C28" s="5" t="inlineStr">
        <is>
          <t>Parcours</t>
        </is>
      </c>
      <c r="D28" s="5" t="inlineStr">
        <is>
          <t>Item CES #19</t>
        </is>
      </c>
      <c r="E28" s="17" t="inlineStr"/>
      <c r="F28" s="9">
        <f>IFERROR(XLOOKUP(E28,Paramètres!$D$2:$D$8,Paramètres!$F$2:$F$8),"")</f>
        <v/>
      </c>
      <c r="G28" s="9">
        <f>IF($B$3="Effort",IF(E28&gt;0,8-E28,""),E28)</f>
        <v/>
      </c>
      <c r="H28" s="9">
        <f>IF(G28&gt;=$B$4,1,0)</f>
        <v/>
      </c>
      <c r="I28" s="9">
        <f>IF(G28&lt;=$B$5,1,0)</f>
        <v/>
      </c>
      <c r="J28" s="5" t="inlineStr">
        <is>
          <t>Site web</t>
        </is>
      </c>
      <c r="K28" s="5" t="inlineStr">
        <is>
          <t>B2C</t>
        </is>
      </c>
      <c r="L28" s="5" t="inlineStr"/>
      <c r="M28" s="5">
        <f>IF(A28="☑",1,0)</f>
        <v/>
      </c>
      <c r="N28" s="5">
        <f>IF(B28="☑",1,0)</f>
        <v/>
      </c>
    </row>
    <row r="29">
      <c r="A29" s="12" t="inlineStr">
        <is>
          <t>☐</t>
        </is>
      </c>
      <c r="B29" s="9" t="inlineStr">
        <is>
          <t>☐</t>
        </is>
      </c>
      <c r="C29" s="5" t="inlineStr">
        <is>
          <t>Parcours</t>
        </is>
      </c>
      <c r="D29" s="5" t="inlineStr">
        <is>
          <t>Item CES #20</t>
        </is>
      </c>
      <c r="E29" s="17" t="inlineStr"/>
      <c r="F29" s="9">
        <f>IFERROR(XLOOKUP(E29,Paramètres!$D$2:$D$8,Paramètres!$F$2:$F$8),"")</f>
        <v/>
      </c>
      <c r="G29" s="9">
        <f>IF($B$3="Effort",IF(E29&gt;0,8-E29,""),E29)</f>
        <v/>
      </c>
      <c r="H29" s="9">
        <f>IF(G29&gt;=$B$4,1,0)</f>
        <v/>
      </c>
      <c r="I29" s="9">
        <f>IF(G29&lt;=$B$5,1,0)</f>
        <v/>
      </c>
      <c r="J29" s="5" t="inlineStr">
        <is>
          <t>Site web</t>
        </is>
      </c>
      <c r="K29" s="5" t="inlineStr">
        <is>
          <t>B2C</t>
        </is>
      </c>
      <c r="L29" s="5" t="inlineStr"/>
      <c r="M29" s="5">
        <f>IF(A29="☑",1,0)</f>
        <v/>
      </c>
      <c r="N29" s="5">
        <f>IF(B29="☑",1,0)</f>
        <v/>
      </c>
    </row>
  </sheetData>
  <mergeCells count="6">
    <mergeCell ref="A1:D1"/>
    <mergeCell ref="E4:F4"/>
    <mergeCell ref="E5:F5"/>
    <mergeCell ref="E6:F6"/>
    <mergeCell ref="E7:F7"/>
    <mergeCell ref="E8:F8"/>
  </mergeCells>
  <conditionalFormatting sqref="G10:G29">
    <cfRule type="dataBar" priority="1">
      <dataBar showValue="1">
        <cfvo type="min" val="0"/>
        <cfvo type="max" val="0"/>
        <color rgb="0010B981"/>
      </dataBar>
    </cfRule>
  </conditionalFormatting>
  <dataValidations count="6">
    <dataValidation sqref="B3" showErrorMessage="1" showInputMessage="1" allowBlank="0" type="list">
      <formula1>"Facilité,Effort"</formula1>
    </dataValidation>
    <dataValidation sqref="A10 B10 A11 B11 A12 B12 A13 B13 A14 B14 A15 B15 A16 B16 A17 B17 A18 B18 A19 B19 A20 B20 A21 B21 A22 B22 A23 B23 A24 B24 A25 B25 A26 B26 A27 B27 A28 B28 A29 B29" showErrorMessage="1" showInputMessage="1" allowBlank="1" type="list">
      <formula1>=Paramètres!$K$2:$K$3</formula1>
    </dataValidation>
    <dataValidation sqref="C10 C11 C12 C13 C14 C15 C16 C17 C18 C19 C20 C21 C22 C23 C24 C25 C26 C27 C28 C29" showErrorMessage="1" showInputMessage="1" allowBlank="1" type="list">
      <formula1>=Paramètres!$Q$2:$Q$12</formula1>
    </dataValidation>
    <dataValidation sqref="J10 J11 J12 J13 J14 J15 J16 J17 J18 J19 J20 J21 J22 J23 J24 J25 J26 J27 J28 J29" showErrorMessage="1" showInputMessage="1" allowBlank="1" type="list">
      <formula1>=Paramètres!$M$2:$M$10</formula1>
    </dataValidation>
    <dataValidation sqref="K10 K11 K12 K13 K14 K15 K16 K17 K18 K19 K20 K21 K22 K23 K24 K25 K26 K27 K28 K29" showErrorMessage="1" showInputMessage="1" allowBlank="1" type="list">
      <formula1>=Paramètres!$O$2:$O$5</formula1>
    </dataValidation>
    <dataValidation sqref="E10 E11 E12 E13 E14 E15 E16 E17 E18 E19 E20 E21 E22 E23 E24 E25 E26 E27 E28 E29" showErrorMessage="1" showInputMessage="1" allowBlank="1" type="whole" operator="between">
      <formula1>1</formula1>
      <formula2>7</formula2>
    </dataValidation>
  </dataValidation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K36"/>
  <sheetViews>
    <sheetView workbookViewId="0">
      <pane ySplit="6" topLeftCell="A7" activePane="bottomLeft" state="frozen"/>
      <selection pane="bottomLeft" activeCell="A1" sqref="A1"/>
    </sheetView>
  </sheetViews>
  <sheetFormatPr baseColWidth="8" defaultRowHeight="15"/>
  <cols>
    <col width="10" customWidth="1" min="1" max="1"/>
    <col width="12" customWidth="1" min="2" max="2"/>
    <col width="16" customWidth="1" min="3" max="3"/>
    <col width="12" customWidth="1" min="4" max="4"/>
    <col width="16" customWidth="1" min="5" max="5"/>
    <col width="16" customWidth="1" min="6" max="6"/>
    <col width="16" customWidth="1" min="7" max="7"/>
    <col width="20" customWidth="1" min="8" max="8"/>
    <col width="20" customWidth="1" min="9" max="9"/>
    <col width="44" customWidth="1" min="10" max="10"/>
    <col width="8" customWidth="1" min="11" max="11"/>
  </cols>
  <sheetData>
    <row r="1">
      <c r="A1" s="3" t="inlineStr">
        <is>
          <t>NPS — Net Promoter Score (0–10)</t>
        </is>
      </c>
    </row>
    <row r="3">
      <c r="A3" s="13" t="inlineStr">
        <is>
          <t>Promoteurs %</t>
        </is>
      </c>
      <c r="B3" s="6">
        <f>IFERROR(COUNTIFS(E7:E300,"&gt;=9",A7:A300,"☑")/COUNTIF(A7:A300,"☑"),"")</f>
        <v/>
      </c>
    </row>
    <row r="4">
      <c r="A4" s="13" t="inlineStr">
        <is>
          <t>Détracteurs %</t>
        </is>
      </c>
      <c r="B4" s="6">
        <f>IFERROR(COUNTIFS(E7:E300,"&lt;=6",A7:A300,"☑")/COUNTIF(A7:A300,"☑"),"")</f>
        <v/>
      </c>
    </row>
    <row r="5">
      <c r="A5" s="13" t="inlineStr">
        <is>
          <t>Passifs %</t>
        </is>
      </c>
      <c r="B5" s="6">
        <f>IFERROR(COUNTIFS(E7:E300,"&gt;=7",E7:E300,"&lt;=8",A7:A300,"☑")/COUNTIF(A7:A300,"☑"),"")</f>
        <v/>
      </c>
    </row>
    <row r="6">
      <c r="A6" s="7" t="inlineStr">
        <is>
          <t>Inclure ?</t>
        </is>
      </c>
      <c r="B6" s="7" t="inlineStr">
        <is>
          <t>Irritant ?</t>
        </is>
      </c>
      <c r="C6" s="7" t="inlineStr">
        <is>
          <t>Thème</t>
        </is>
      </c>
      <c r="D6" s="7" t="inlineStr">
        <is>
          <t>Canal</t>
        </is>
      </c>
      <c r="E6" s="7" t="inlineStr">
        <is>
          <t>Note 0–10</t>
        </is>
      </c>
      <c r="F6" s="7" t="inlineStr">
        <is>
          <t>Catégorie</t>
        </is>
      </c>
      <c r="G6" s="7" t="inlineStr">
        <is>
          <t>Segment</t>
        </is>
      </c>
      <c r="H6" s="7" t="inlineStr">
        <is>
          <t>Date</t>
        </is>
      </c>
      <c r="I6" s="7" t="inlineStr">
        <is>
          <t>Commentaire</t>
        </is>
      </c>
      <c r="J6" s="7" t="inlineStr">
        <is>
          <t>Incl (1/0)</t>
        </is>
      </c>
      <c r="K6" s="7" t="inlineStr">
        <is>
          <t>Irr (1/0)</t>
        </is>
      </c>
    </row>
    <row r="7">
      <c r="A7" s="12" t="inlineStr">
        <is>
          <t>☑</t>
        </is>
      </c>
      <c r="B7" s="9" t="inlineStr">
        <is>
          <t>☐</t>
        </is>
      </c>
      <c r="C7" s="5" t="inlineStr">
        <is>
          <t>Global</t>
        </is>
      </c>
      <c r="D7" s="5" t="inlineStr">
        <is>
          <t>Email</t>
        </is>
      </c>
      <c r="E7" s="17" t="inlineStr"/>
      <c r="F7" s="9">
        <f>IF(E7="", "", IF(E7&gt;=9,"Promoteur", IF(E7&gt;=7,"Passif","Détracteur")))</f>
        <v/>
      </c>
      <c r="G7" s="5" t="inlineStr">
        <is>
          <t>B2C</t>
        </is>
      </c>
      <c r="H7" s="11" t="inlineStr"/>
      <c r="I7" s="5" t="inlineStr"/>
      <c r="J7" s="5">
        <f>IF(A7="☑",1,0)</f>
        <v/>
      </c>
      <c r="K7" s="5">
        <f>IF(B7="☑",1,0)</f>
        <v/>
      </c>
    </row>
    <row r="8">
      <c r="A8" s="12" t="inlineStr">
        <is>
          <t>☐</t>
        </is>
      </c>
      <c r="B8" s="9" t="inlineStr">
        <is>
          <t>☐</t>
        </is>
      </c>
      <c r="C8" s="5" t="inlineStr">
        <is>
          <t>Global</t>
        </is>
      </c>
      <c r="D8" s="5" t="inlineStr">
        <is>
          <t>Email</t>
        </is>
      </c>
      <c r="E8" s="17" t="inlineStr"/>
      <c r="F8" s="9">
        <f>IF(E8="", "", IF(E8&gt;=9,"Promoteur", IF(E8&gt;=7,"Passif","Détracteur")))</f>
        <v/>
      </c>
      <c r="G8" s="5" t="inlineStr">
        <is>
          <t>B2C</t>
        </is>
      </c>
      <c r="H8" s="11" t="inlineStr"/>
      <c r="I8" s="5" t="inlineStr"/>
      <c r="J8" s="5">
        <f>IF(A8="☑",1,0)</f>
        <v/>
      </c>
      <c r="K8" s="5">
        <f>IF(B8="☑",1,0)</f>
        <v/>
      </c>
    </row>
    <row r="9">
      <c r="A9" s="12" t="inlineStr">
        <is>
          <t>☑</t>
        </is>
      </c>
      <c r="B9" s="9" t="inlineStr">
        <is>
          <t>☐</t>
        </is>
      </c>
      <c r="C9" s="5" t="inlineStr">
        <is>
          <t>Global</t>
        </is>
      </c>
      <c r="D9" s="5" t="inlineStr">
        <is>
          <t>Email</t>
        </is>
      </c>
      <c r="E9" s="17" t="inlineStr"/>
      <c r="F9" s="9">
        <f>IF(E9="", "", IF(E9&gt;=9,"Promoteur", IF(E9&gt;=7,"Passif","Détracteur")))</f>
        <v/>
      </c>
      <c r="G9" s="5" t="inlineStr">
        <is>
          <t>B2C</t>
        </is>
      </c>
      <c r="H9" s="11" t="inlineStr"/>
      <c r="I9" s="5" t="inlineStr"/>
      <c r="J9" s="5">
        <f>IF(A9="☑",1,0)</f>
        <v/>
      </c>
      <c r="K9" s="5">
        <f>IF(B9="☑",1,0)</f>
        <v/>
      </c>
    </row>
    <row r="10">
      <c r="A10" s="12" t="inlineStr">
        <is>
          <t>☐</t>
        </is>
      </c>
      <c r="B10" s="9" t="inlineStr">
        <is>
          <t>☐</t>
        </is>
      </c>
      <c r="C10" s="5" t="inlineStr">
        <is>
          <t>Global</t>
        </is>
      </c>
      <c r="D10" s="5" t="inlineStr">
        <is>
          <t>Email</t>
        </is>
      </c>
      <c r="E10" s="17" t="inlineStr"/>
      <c r="F10" s="9">
        <f>IF(E10="", "", IF(E10&gt;=9,"Promoteur", IF(E10&gt;=7,"Passif","Détracteur")))</f>
        <v/>
      </c>
      <c r="G10" s="5" t="inlineStr">
        <is>
          <t>B2C</t>
        </is>
      </c>
      <c r="H10" s="11" t="inlineStr"/>
      <c r="I10" s="5" t="inlineStr"/>
      <c r="J10" s="5">
        <f>IF(A10="☑",1,0)</f>
        <v/>
      </c>
      <c r="K10" s="5">
        <f>IF(B10="☑",1,0)</f>
        <v/>
      </c>
    </row>
    <row r="11">
      <c r="A11" s="12" t="inlineStr">
        <is>
          <t>☑</t>
        </is>
      </c>
      <c r="B11" s="9" t="inlineStr">
        <is>
          <t>☐</t>
        </is>
      </c>
      <c r="C11" s="5" t="inlineStr">
        <is>
          <t>Global</t>
        </is>
      </c>
      <c r="D11" s="5" t="inlineStr">
        <is>
          <t>Email</t>
        </is>
      </c>
      <c r="E11" s="17" t="inlineStr"/>
      <c r="F11" s="9">
        <f>IF(E11="", "", IF(E11&gt;=9,"Promoteur", IF(E11&gt;=7,"Passif","Détracteur")))</f>
        <v/>
      </c>
      <c r="G11" s="5" t="inlineStr">
        <is>
          <t>B2C</t>
        </is>
      </c>
      <c r="H11" s="11" t="inlineStr"/>
      <c r="I11" s="5" t="inlineStr"/>
      <c r="J11" s="5">
        <f>IF(A11="☑",1,0)</f>
        <v/>
      </c>
      <c r="K11" s="5">
        <f>IF(B11="☑",1,0)</f>
        <v/>
      </c>
    </row>
    <row r="12">
      <c r="A12" s="12" t="inlineStr">
        <is>
          <t>☐</t>
        </is>
      </c>
      <c r="B12" s="9" t="inlineStr">
        <is>
          <t>☐</t>
        </is>
      </c>
      <c r="C12" s="5" t="inlineStr">
        <is>
          <t>Global</t>
        </is>
      </c>
      <c r="D12" s="5" t="inlineStr">
        <is>
          <t>Email</t>
        </is>
      </c>
      <c r="E12" s="17" t="inlineStr"/>
      <c r="F12" s="9">
        <f>IF(E12="", "", IF(E12&gt;=9,"Promoteur", IF(E12&gt;=7,"Passif","Détracteur")))</f>
        <v/>
      </c>
      <c r="G12" s="5" t="inlineStr">
        <is>
          <t>B2C</t>
        </is>
      </c>
      <c r="H12" s="11" t="inlineStr"/>
      <c r="I12" s="5" t="inlineStr"/>
      <c r="J12" s="5">
        <f>IF(A12="☑",1,0)</f>
        <v/>
      </c>
      <c r="K12" s="5">
        <f>IF(B12="☑",1,0)</f>
        <v/>
      </c>
    </row>
    <row r="13">
      <c r="A13" s="12" t="inlineStr">
        <is>
          <t>☑</t>
        </is>
      </c>
      <c r="B13" s="9" t="inlineStr">
        <is>
          <t>☐</t>
        </is>
      </c>
      <c r="C13" s="5" t="inlineStr">
        <is>
          <t>Global</t>
        </is>
      </c>
      <c r="D13" s="5" t="inlineStr">
        <is>
          <t>Email</t>
        </is>
      </c>
      <c r="E13" s="17" t="inlineStr"/>
      <c r="F13" s="9">
        <f>IF(E13="", "", IF(E13&gt;=9,"Promoteur", IF(E13&gt;=7,"Passif","Détracteur")))</f>
        <v/>
      </c>
      <c r="G13" s="5" t="inlineStr">
        <is>
          <t>B2C</t>
        </is>
      </c>
      <c r="H13" s="11" t="inlineStr"/>
      <c r="I13" s="5" t="inlineStr"/>
      <c r="J13" s="5">
        <f>IF(A13="☑",1,0)</f>
        <v/>
      </c>
      <c r="K13" s="5">
        <f>IF(B13="☑",1,0)</f>
        <v/>
      </c>
    </row>
    <row r="14">
      <c r="A14" s="12" t="inlineStr">
        <is>
          <t>☐</t>
        </is>
      </c>
      <c r="B14" s="9" t="inlineStr">
        <is>
          <t>☐</t>
        </is>
      </c>
      <c r="C14" s="5" t="inlineStr">
        <is>
          <t>Global</t>
        </is>
      </c>
      <c r="D14" s="5" t="inlineStr">
        <is>
          <t>Email</t>
        </is>
      </c>
      <c r="E14" s="17" t="inlineStr"/>
      <c r="F14" s="9">
        <f>IF(E14="", "", IF(E14&gt;=9,"Promoteur", IF(E14&gt;=7,"Passif","Détracteur")))</f>
        <v/>
      </c>
      <c r="G14" s="5" t="inlineStr">
        <is>
          <t>B2C</t>
        </is>
      </c>
      <c r="H14" s="11" t="inlineStr"/>
      <c r="I14" s="5" t="inlineStr"/>
      <c r="J14" s="5">
        <f>IF(A14="☑",1,0)</f>
        <v/>
      </c>
      <c r="K14" s="5">
        <f>IF(B14="☑",1,0)</f>
        <v/>
      </c>
    </row>
    <row r="15">
      <c r="A15" s="12" t="inlineStr">
        <is>
          <t>☑</t>
        </is>
      </c>
      <c r="B15" s="9" t="inlineStr">
        <is>
          <t>☐</t>
        </is>
      </c>
      <c r="C15" s="5" t="inlineStr">
        <is>
          <t>Global</t>
        </is>
      </c>
      <c r="D15" s="5" t="inlineStr">
        <is>
          <t>Email</t>
        </is>
      </c>
      <c r="E15" s="17" t="inlineStr"/>
      <c r="F15" s="9">
        <f>IF(E15="", "", IF(E15&gt;=9,"Promoteur", IF(E15&gt;=7,"Passif","Détracteur")))</f>
        <v/>
      </c>
      <c r="G15" s="5" t="inlineStr">
        <is>
          <t>B2C</t>
        </is>
      </c>
      <c r="H15" s="11" t="inlineStr"/>
      <c r="I15" s="5" t="inlineStr"/>
      <c r="J15" s="5">
        <f>IF(A15="☑",1,0)</f>
        <v/>
      </c>
      <c r="K15" s="5">
        <f>IF(B15="☑",1,0)</f>
        <v/>
      </c>
    </row>
    <row r="16">
      <c r="A16" s="12" t="inlineStr">
        <is>
          <t>☐</t>
        </is>
      </c>
      <c r="B16" s="9" t="inlineStr">
        <is>
          <t>☐</t>
        </is>
      </c>
      <c r="C16" s="5" t="inlineStr">
        <is>
          <t>Global</t>
        </is>
      </c>
      <c r="D16" s="5" t="inlineStr">
        <is>
          <t>Email</t>
        </is>
      </c>
      <c r="E16" s="17" t="inlineStr"/>
      <c r="F16" s="9">
        <f>IF(E16="", "", IF(E16&gt;=9,"Promoteur", IF(E16&gt;=7,"Passif","Détracteur")))</f>
        <v/>
      </c>
      <c r="G16" s="5" t="inlineStr">
        <is>
          <t>B2C</t>
        </is>
      </c>
      <c r="H16" s="11" t="inlineStr"/>
      <c r="I16" s="5" t="inlineStr"/>
      <c r="J16" s="5">
        <f>IF(A16="☑",1,0)</f>
        <v/>
      </c>
      <c r="K16" s="5">
        <f>IF(B16="☑",1,0)</f>
        <v/>
      </c>
    </row>
    <row r="17">
      <c r="A17" s="12" t="inlineStr">
        <is>
          <t>☑</t>
        </is>
      </c>
      <c r="B17" s="9" t="inlineStr">
        <is>
          <t>☐</t>
        </is>
      </c>
      <c r="C17" s="5" t="inlineStr">
        <is>
          <t>Global</t>
        </is>
      </c>
      <c r="D17" s="5" t="inlineStr">
        <is>
          <t>Email</t>
        </is>
      </c>
      <c r="E17" s="17" t="inlineStr"/>
      <c r="F17" s="9">
        <f>IF(E17="", "", IF(E17&gt;=9,"Promoteur", IF(E17&gt;=7,"Passif","Détracteur")))</f>
        <v/>
      </c>
      <c r="G17" s="5" t="inlineStr">
        <is>
          <t>B2C</t>
        </is>
      </c>
      <c r="H17" s="11" t="inlineStr"/>
      <c r="I17" s="5" t="inlineStr"/>
      <c r="J17" s="5">
        <f>IF(A17="☑",1,0)</f>
        <v/>
      </c>
      <c r="K17" s="5">
        <f>IF(B17="☑",1,0)</f>
        <v/>
      </c>
    </row>
    <row r="18">
      <c r="A18" s="12" t="inlineStr">
        <is>
          <t>☐</t>
        </is>
      </c>
      <c r="B18" s="9" t="inlineStr">
        <is>
          <t>☐</t>
        </is>
      </c>
      <c r="C18" s="5" t="inlineStr">
        <is>
          <t>Global</t>
        </is>
      </c>
      <c r="D18" s="5" t="inlineStr">
        <is>
          <t>Email</t>
        </is>
      </c>
      <c r="E18" s="17" t="inlineStr"/>
      <c r="F18" s="9">
        <f>IF(E18="", "", IF(E18&gt;=9,"Promoteur", IF(E18&gt;=7,"Passif","Détracteur")))</f>
        <v/>
      </c>
      <c r="G18" s="5" t="inlineStr">
        <is>
          <t>B2C</t>
        </is>
      </c>
      <c r="H18" s="11" t="inlineStr"/>
      <c r="I18" s="5" t="inlineStr"/>
      <c r="J18" s="5">
        <f>IF(A18="☑",1,0)</f>
        <v/>
      </c>
      <c r="K18" s="5">
        <f>IF(B18="☑",1,0)</f>
        <v/>
      </c>
    </row>
    <row r="19">
      <c r="A19" s="12" t="inlineStr">
        <is>
          <t>☑</t>
        </is>
      </c>
      <c r="B19" s="9" t="inlineStr">
        <is>
          <t>☐</t>
        </is>
      </c>
      <c r="C19" s="5" t="inlineStr">
        <is>
          <t>Global</t>
        </is>
      </c>
      <c r="D19" s="5" t="inlineStr">
        <is>
          <t>Email</t>
        </is>
      </c>
      <c r="E19" s="17" t="inlineStr"/>
      <c r="F19" s="9">
        <f>IF(E19="", "", IF(E19&gt;=9,"Promoteur", IF(E19&gt;=7,"Passif","Détracteur")))</f>
        <v/>
      </c>
      <c r="G19" s="5" t="inlineStr">
        <is>
          <t>B2C</t>
        </is>
      </c>
      <c r="H19" s="11" t="inlineStr"/>
      <c r="I19" s="5" t="inlineStr"/>
      <c r="J19" s="5">
        <f>IF(A19="☑",1,0)</f>
        <v/>
      </c>
      <c r="K19" s="5">
        <f>IF(B19="☑",1,0)</f>
        <v/>
      </c>
    </row>
    <row r="20">
      <c r="A20" s="12" t="inlineStr">
        <is>
          <t>☐</t>
        </is>
      </c>
      <c r="B20" s="9" t="inlineStr">
        <is>
          <t>☐</t>
        </is>
      </c>
      <c r="C20" s="5" t="inlineStr">
        <is>
          <t>Global</t>
        </is>
      </c>
      <c r="D20" s="5" t="inlineStr">
        <is>
          <t>Email</t>
        </is>
      </c>
      <c r="E20" s="17" t="inlineStr"/>
      <c r="F20" s="9">
        <f>IF(E20="", "", IF(E20&gt;=9,"Promoteur", IF(E20&gt;=7,"Passif","Détracteur")))</f>
        <v/>
      </c>
      <c r="G20" s="5" t="inlineStr">
        <is>
          <t>B2C</t>
        </is>
      </c>
      <c r="H20" s="11" t="inlineStr"/>
      <c r="I20" s="5" t="inlineStr"/>
      <c r="J20" s="5">
        <f>IF(A20="☑",1,0)</f>
        <v/>
      </c>
      <c r="K20" s="5">
        <f>IF(B20="☑",1,0)</f>
        <v/>
      </c>
    </row>
    <row r="21">
      <c r="A21" s="12" t="inlineStr">
        <is>
          <t>☑</t>
        </is>
      </c>
      <c r="B21" s="9" t="inlineStr">
        <is>
          <t>☐</t>
        </is>
      </c>
      <c r="C21" s="5" t="inlineStr">
        <is>
          <t>Global</t>
        </is>
      </c>
      <c r="D21" s="5" t="inlineStr">
        <is>
          <t>Email</t>
        </is>
      </c>
      <c r="E21" s="17" t="inlineStr"/>
      <c r="F21" s="9">
        <f>IF(E21="", "", IF(E21&gt;=9,"Promoteur", IF(E21&gt;=7,"Passif","Détracteur")))</f>
        <v/>
      </c>
      <c r="G21" s="5" t="inlineStr">
        <is>
          <t>B2C</t>
        </is>
      </c>
      <c r="H21" s="11" t="inlineStr"/>
      <c r="I21" s="5" t="inlineStr"/>
      <c r="J21" s="5">
        <f>IF(A21="☑",1,0)</f>
        <v/>
      </c>
      <c r="K21" s="5">
        <f>IF(B21="☑",1,0)</f>
        <v/>
      </c>
    </row>
    <row r="22">
      <c r="A22" s="12" t="inlineStr">
        <is>
          <t>☐</t>
        </is>
      </c>
      <c r="B22" s="9" t="inlineStr">
        <is>
          <t>☐</t>
        </is>
      </c>
      <c r="C22" s="5" t="inlineStr">
        <is>
          <t>Global</t>
        </is>
      </c>
      <c r="D22" s="5" t="inlineStr">
        <is>
          <t>Email</t>
        </is>
      </c>
      <c r="E22" s="17" t="inlineStr"/>
      <c r="F22" s="9">
        <f>IF(E22="", "", IF(E22&gt;=9,"Promoteur", IF(E22&gt;=7,"Passif","Détracteur")))</f>
        <v/>
      </c>
      <c r="G22" s="5" t="inlineStr">
        <is>
          <t>B2C</t>
        </is>
      </c>
      <c r="H22" s="11" t="inlineStr"/>
      <c r="I22" s="5" t="inlineStr"/>
      <c r="J22" s="5">
        <f>IF(A22="☑",1,0)</f>
        <v/>
      </c>
      <c r="K22" s="5">
        <f>IF(B22="☑",1,0)</f>
        <v/>
      </c>
    </row>
    <row r="23">
      <c r="A23" s="12" t="inlineStr">
        <is>
          <t>☑</t>
        </is>
      </c>
      <c r="B23" s="9" t="inlineStr">
        <is>
          <t>☐</t>
        </is>
      </c>
      <c r="C23" s="5" t="inlineStr">
        <is>
          <t>Global</t>
        </is>
      </c>
      <c r="D23" s="5" t="inlineStr">
        <is>
          <t>Email</t>
        </is>
      </c>
      <c r="E23" s="17" t="inlineStr"/>
      <c r="F23" s="9">
        <f>IF(E23="", "", IF(E23&gt;=9,"Promoteur", IF(E23&gt;=7,"Passif","Détracteur")))</f>
        <v/>
      </c>
      <c r="G23" s="5" t="inlineStr">
        <is>
          <t>B2C</t>
        </is>
      </c>
      <c r="H23" s="11" t="inlineStr"/>
      <c r="I23" s="5" t="inlineStr"/>
      <c r="J23" s="5">
        <f>IF(A23="☑",1,0)</f>
        <v/>
      </c>
      <c r="K23" s="5">
        <f>IF(B23="☑",1,0)</f>
        <v/>
      </c>
    </row>
    <row r="24">
      <c r="A24" s="12" t="inlineStr">
        <is>
          <t>☐</t>
        </is>
      </c>
      <c r="B24" s="9" t="inlineStr">
        <is>
          <t>☐</t>
        </is>
      </c>
      <c r="C24" s="5" t="inlineStr">
        <is>
          <t>Global</t>
        </is>
      </c>
      <c r="D24" s="5" t="inlineStr">
        <is>
          <t>Email</t>
        </is>
      </c>
      <c r="E24" s="17" t="inlineStr"/>
      <c r="F24" s="9">
        <f>IF(E24="", "", IF(E24&gt;=9,"Promoteur", IF(E24&gt;=7,"Passif","Détracteur")))</f>
        <v/>
      </c>
      <c r="G24" s="5" t="inlineStr">
        <is>
          <t>B2C</t>
        </is>
      </c>
      <c r="H24" s="11" t="inlineStr"/>
      <c r="I24" s="5" t="inlineStr"/>
      <c r="J24" s="5">
        <f>IF(A24="☑",1,0)</f>
        <v/>
      </c>
      <c r="K24" s="5">
        <f>IF(B24="☑",1,0)</f>
        <v/>
      </c>
    </row>
    <row r="25">
      <c r="A25" s="12" t="inlineStr">
        <is>
          <t>☑</t>
        </is>
      </c>
      <c r="B25" s="9" t="inlineStr">
        <is>
          <t>☐</t>
        </is>
      </c>
      <c r="C25" s="5" t="inlineStr">
        <is>
          <t>Global</t>
        </is>
      </c>
      <c r="D25" s="5" t="inlineStr">
        <is>
          <t>Email</t>
        </is>
      </c>
      <c r="E25" s="17" t="inlineStr"/>
      <c r="F25" s="9">
        <f>IF(E25="", "", IF(E25&gt;=9,"Promoteur", IF(E25&gt;=7,"Passif","Détracteur")))</f>
        <v/>
      </c>
      <c r="G25" s="5" t="inlineStr">
        <is>
          <t>B2C</t>
        </is>
      </c>
      <c r="H25" s="11" t="inlineStr"/>
      <c r="I25" s="5" t="inlineStr"/>
      <c r="J25" s="5">
        <f>IF(A25="☑",1,0)</f>
        <v/>
      </c>
      <c r="K25" s="5">
        <f>IF(B25="☑",1,0)</f>
        <v/>
      </c>
    </row>
    <row r="26">
      <c r="A26" s="12" t="inlineStr">
        <is>
          <t>☐</t>
        </is>
      </c>
      <c r="B26" s="9" t="inlineStr">
        <is>
          <t>☐</t>
        </is>
      </c>
      <c r="C26" s="5" t="inlineStr">
        <is>
          <t>Global</t>
        </is>
      </c>
      <c r="D26" s="5" t="inlineStr">
        <is>
          <t>Email</t>
        </is>
      </c>
      <c r="E26" s="17" t="inlineStr"/>
      <c r="F26" s="9">
        <f>IF(E26="", "", IF(E26&gt;=9,"Promoteur", IF(E26&gt;=7,"Passif","Détracteur")))</f>
        <v/>
      </c>
      <c r="G26" s="5" t="inlineStr">
        <is>
          <t>B2C</t>
        </is>
      </c>
      <c r="H26" s="11" t="inlineStr"/>
      <c r="I26" s="5" t="inlineStr"/>
      <c r="J26" s="5">
        <f>IF(A26="☑",1,0)</f>
        <v/>
      </c>
      <c r="K26" s="5">
        <f>IF(B26="☑",1,0)</f>
        <v/>
      </c>
    </row>
    <row r="27">
      <c r="A27" s="12" t="inlineStr">
        <is>
          <t>☑</t>
        </is>
      </c>
      <c r="B27" s="9" t="inlineStr">
        <is>
          <t>☐</t>
        </is>
      </c>
      <c r="C27" s="5" t="inlineStr">
        <is>
          <t>Global</t>
        </is>
      </c>
      <c r="D27" s="5" t="inlineStr">
        <is>
          <t>Email</t>
        </is>
      </c>
      <c r="E27" s="17" t="inlineStr"/>
      <c r="F27" s="9">
        <f>IF(E27="", "", IF(E27&gt;=9,"Promoteur", IF(E27&gt;=7,"Passif","Détracteur")))</f>
        <v/>
      </c>
      <c r="G27" s="5" t="inlineStr">
        <is>
          <t>B2C</t>
        </is>
      </c>
      <c r="H27" s="11" t="inlineStr"/>
      <c r="I27" s="5" t="inlineStr"/>
      <c r="J27" s="5">
        <f>IF(A27="☑",1,0)</f>
        <v/>
      </c>
      <c r="K27" s="5">
        <f>IF(B27="☑",1,0)</f>
        <v/>
      </c>
    </row>
    <row r="28">
      <c r="A28" s="12" t="inlineStr">
        <is>
          <t>☐</t>
        </is>
      </c>
      <c r="B28" s="9" t="inlineStr">
        <is>
          <t>☐</t>
        </is>
      </c>
      <c r="C28" s="5" t="inlineStr">
        <is>
          <t>Global</t>
        </is>
      </c>
      <c r="D28" s="5" t="inlineStr">
        <is>
          <t>Email</t>
        </is>
      </c>
      <c r="E28" s="17" t="inlineStr"/>
      <c r="F28" s="9">
        <f>IF(E28="", "", IF(E28&gt;=9,"Promoteur", IF(E28&gt;=7,"Passif","Détracteur")))</f>
        <v/>
      </c>
      <c r="G28" s="5" t="inlineStr">
        <is>
          <t>B2C</t>
        </is>
      </c>
      <c r="H28" s="11" t="inlineStr"/>
      <c r="I28" s="5" t="inlineStr"/>
      <c r="J28" s="5">
        <f>IF(A28="☑",1,0)</f>
        <v/>
      </c>
      <c r="K28" s="5">
        <f>IF(B28="☑",1,0)</f>
        <v/>
      </c>
    </row>
    <row r="29">
      <c r="A29" s="12" t="inlineStr">
        <is>
          <t>☑</t>
        </is>
      </c>
      <c r="B29" s="9" t="inlineStr">
        <is>
          <t>☐</t>
        </is>
      </c>
      <c r="C29" s="5" t="inlineStr">
        <is>
          <t>Global</t>
        </is>
      </c>
      <c r="D29" s="5" t="inlineStr">
        <is>
          <t>Email</t>
        </is>
      </c>
      <c r="E29" s="17" t="inlineStr"/>
      <c r="F29" s="9">
        <f>IF(E29="", "", IF(E29&gt;=9,"Promoteur", IF(E29&gt;=7,"Passif","Détracteur")))</f>
        <v/>
      </c>
      <c r="G29" s="5" t="inlineStr">
        <is>
          <t>B2C</t>
        </is>
      </c>
      <c r="H29" s="11" t="inlineStr"/>
      <c r="I29" s="5" t="inlineStr"/>
      <c r="J29" s="5">
        <f>IF(A29="☑",1,0)</f>
        <v/>
      </c>
      <c r="K29" s="5">
        <f>IF(B29="☑",1,0)</f>
        <v/>
      </c>
    </row>
    <row r="30">
      <c r="A30" s="12" t="inlineStr">
        <is>
          <t>☐</t>
        </is>
      </c>
      <c r="B30" s="9" t="inlineStr">
        <is>
          <t>☐</t>
        </is>
      </c>
      <c r="C30" s="5" t="inlineStr">
        <is>
          <t>Global</t>
        </is>
      </c>
      <c r="D30" s="5" t="inlineStr">
        <is>
          <t>Email</t>
        </is>
      </c>
      <c r="E30" s="17" t="inlineStr"/>
      <c r="F30" s="9">
        <f>IF(E30="", "", IF(E30&gt;=9,"Promoteur", IF(E30&gt;=7,"Passif","Détracteur")))</f>
        <v/>
      </c>
      <c r="G30" s="5" t="inlineStr">
        <is>
          <t>B2C</t>
        </is>
      </c>
      <c r="H30" s="11" t="inlineStr"/>
      <c r="I30" s="5" t="inlineStr"/>
      <c r="J30" s="5">
        <f>IF(A30="☑",1,0)</f>
        <v/>
      </c>
      <c r="K30" s="5">
        <f>IF(B30="☑",1,0)</f>
        <v/>
      </c>
    </row>
    <row r="31">
      <c r="A31" s="12" t="inlineStr">
        <is>
          <t>☑</t>
        </is>
      </c>
      <c r="B31" s="9" t="inlineStr">
        <is>
          <t>☐</t>
        </is>
      </c>
      <c r="C31" s="5" t="inlineStr">
        <is>
          <t>Global</t>
        </is>
      </c>
      <c r="D31" s="5" t="inlineStr">
        <is>
          <t>Email</t>
        </is>
      </c>
      <c r="E31" s="17" t="inlineStr"/>
      <c r="F31" s="9">
        <f>IF(E31="", "", IF(E31&gt;=9,"Promoteur", IF(E31&gt;=7,"Passif","Détracteur")))</f>
        <v/>
      </c>
      <c r="G31" s="5" t="inlineStr">
        <is>
          <t>B2C</t>
        </is>
      </c>
      <c r="H31" s="11" t="inlineStr"/>
      <c r="I31" s="5" t="inlineStr"/>
      <c r="J31" s="5">
        <f>IF(A31="☑",1,0)</f>
        <v/>
      </c>
      <c r="K31" s="5">
        <f>IF(B31="☑",1,0)</f>
        <v/>
      </c>
    </row>
    <row r="32">
      <c r="A32" s="12" t="inlineStr">
        <is>
          <t>☐</t>
        </is>
      </c>
      <c r="B32" s="9" t="inlineStr">
        <is>
          <t>☐</t>
        </is>
      </c>
      <c r="C32" s="5" t="inlineStr">
        <is>
          <t>Global</t>
        </is>
      </c>
      <c r="D32" s="5" t="inlineStr">
        <is>
          <t>Email</t>
        </is>
      </c>
      <c r="E32" s="17" t="inlineStr"/>
      <c r="F32" s="9">
        <f>IF(E32="", "", IF(E32&gt;=9,"Promoteur", IF(E32&gt;=7,"Passif","Détracteur")))</f>
        <v/>
      </c>
      <c r="G32" s="5" t="inlineStr">
        <is>
          <t>B2C</t>
        </is>
      </c>
      <c r="H32" s="11" t="inlineStr"/>
      <c r="I32" s="5" t="inlineStr"/>
      <c r="J32" s="5">
        <f>IF(A32="☑",1,0)</f>
        <v/>
      </c>
      <c r="K32" s="5">
        <f>IF(B32="☑",1,0)</f>
        <v/>
      </c>
    </row>
    <row r="33">
      <c r="A33" s="12" t="inlineStr">
        <is>
          <t>☑</t>
        </is>
      </c>
      <c r="B33" s="9" t="inlineStr">
        <is>
          <t>☐</t>
        </is>
      </c>
      <c r="C33" s="5" t="inlineStr">
        <is>
          <t>Global</t>
        </is>
      </c>
      <c r="D33" s="5" t="inlineStr">
        <is>
          <t>Email</t>
        </is>
      </c>
      <c r="E33" s="17" t="inlineStr"/>
      <c r="F33" s="9">
        <f>IF(E33="", "", IF(E33&gt;=9,"Promoteur", IF(E33&gt;=7,"Passif","Détracteur")))</f>
        <v/>
      </c>
      <c r="G33" s="5" t="inlineStr">
        <is>
          <t>B2C</t>
        </is>
      </c>
      <c r="H33" s="11" t="inlineStr"/>
      <c r="I33" s="5" t="inlineStr"/>
      <c r="J33" s="5">
        <f>IF(A33="☑",1,0)</f>
        <v/>
      </c>
      <c r="K33" s="5">
        <f>IF(B33="☑",1,0)</f>
        <v/>
      </c>
    </row>
    <row r="34">
      <c r="A34" s="12" t="inlineStr">
        <is>
          <t>☐</t>
        </is>
      </c>
      <c r="B34" s="9" t="inlineStr">
        <is>
          <t>☐</t>
        </is>
      </c>
      <c r="C34" s="5" t="inlineStr">
        <is>
          <t>Global</t>
        </is>
      </c>
      <c r="D34" s="5" t="inlineStr">
        <is>
          <t>Email</t>
        </is>
      </c>
      <c r="E34" s="17" t="inlineStr"/>
      <c r="F34" s="9">
        <f>IF(E34="", "", IF(E34&gt;=9,"Promoteur", IF(E34&gt;=7,"Passif","Détracteur")))</f>
        <v/>
      </c>
      <c r="G34" s="5" t="inlineStr">
        <is>
          <t>B2C</t>
        </is>
      </c>
      <c r="H34" s="11" t="inlineStr"/>
      <c r="I34" s="5" t="inlineStr"/>
      <c r="J34" s="5">
        <f>IF(A34="☑",1,0)</f>
        <v/>
      </c>
      <c r="K34" s="5">
        <f>IF(B34="☑",1,0)</f>
        <v/>
      </c>
    </row>
    <row r="35">
      <c r="A35" s="12" t="inlineStr">
        <is>
          <t>☑</t>
        </is>
      </c>
      <c r="B35" s="9" t="inlineStr">
        <is>
          <t>☐</t>
        </is>
      </c>
      <c r="C35" s="5" t="inlineStr">
        <is>
          <t>Global</t>
        </is>
      </c>
      <c r="D35" s="5" t="inlineStr">
        <is>
          <t>Email</t>
        </is>
      </c>
      <c r="E35" s="17" t="inlineStr"/>
      <c r="F35" s="9">
        <f>IF(E35="", "", IF(E35&gt;=9,"Promoteur", IF(E35&gt;=7,"Passif","Détracteur")))</f>
        <v/>
      </c>
      <c r="G35" s="5" t="inlineStr">
        <is>
          <t>B2C</t>
        </is>
      </c>
      <c r="H35" s="11" t="inlineStr"/>
      <c r="I35" s="5" t="inlineStr"/>
      <c r="J35" s="5">
        <f>IF(A35="☑",1,0)</f>
        <v/>
      </c>
      <c r="K35" s="5">
        <f>IF(B35="☑",1,0)</f>
        <v/>
      </c>
    </row>
    <row r="36">
      <c r="A36" s="12" t="inlineStr">
        <is>
          <t>☐</t>
        </is>
      </c>
      <c r="B36" s="9" t="inlineStr">
        <is>
          <t>☐</t>
        </is>
      </c>
      <c r="C36" s="5" t="inlineStr">
        <is>
          <t>Global</t>
        </is>
      </c>
      <c r="D36" s="5" t="inlineStr">
        <is>
          <t>Email</t>
        </is>
      </c>
      <c r="E36" s="17" t="inlineStr"/>
      <c r="F36" s="9">
        <f>IF(E36="", "", IF(E36&gt;=9,"Promoteur", IF(E36&gt;=7,"Passif","Détracteur")))</f>
        <v/>
      </c>
      <c r="G36" s="5" t="inlineStr">
        <is>
          <t>B2C</t>
        </is>
      </c>
      <c r="H36" s="11" t="inlineStr"/>
      <c r="I36" s="5" t="inlineStr"/>
      <c r="J36" s="5">
        <f>IF(A36="☑",1,0)</f>
        <v/>
      </c>
      <c r="K36" s="5">
        <f>IF(B36="☑",1,0)</f>
        <v/>
      </c>
    </row>
  </sheetData>
  <mergeCells count="1">
    <mergeCell ref="A1:D1"/>
  </mergeCells>
  <conditionalFormatting sqref="E7:E36">
    <cfRule type="dataBar" priority="1">
      <dataBar showValue="1">
        <cfvo type="num" val="0"/>
        <cfvo type="num" val="10"/>
        <color rgb="001F4E78"/>
      </dataBar>
    </cfRule>
  </conditionalFormatting>
  <dataValidations count="5">
    <dataValidation sqref="A7 B7 A8 B8 A9 B9 A10 B10 A11 B11 A12 B12 A13 B13 A14 B14 A15 B15 A16 B16 A17 B17 A18 B18 A19 B19 A20 B20 A21 B21 A22 B22 A23 B23 A24 B24 A25 B25 A26 B26 A27 B27 A28 B28 A29 B29 A30 B30 A31 B31 A32 B32 A33 B33 A34 B34 A35 B35 A36 B36" showErrorMessage="1" showInputMessage="1" allowBlank="1" type="list">
      <formula1>=Paramètres!$K$2:$K$3</formula1>
    </dataValidation>
    <dataValidation sqref="C7 C8 C9 C10 C11 C12 C13 C14 C15 C16 C17 C18 C19 C20 C21 C22 C23 C24 C25 C26 C27 C28 C29 C30 C31 C32 C33 C34 C35 C36" showErrorMessage="1" showInputMessage="1" allowBlank="1" type="list">
      <formula1>=Paramètres!$Q$2:$Q$12</formula1>
    </dataValidation>
    <dataValidation sqref="D7 D8 D9 D10 D11 D12 D13 D14 D15 D16 D17 D18 D19 D20 D21 D22 D23 D24 D25 D26 D27 D28 D29 D30 D31 D32 D33 D34 D35 D36" showErrorMessage="1" showInputMessage="1" allowBlank="1" type="list">
      <formula1>=Paramètres!$M$2:$M$10</formula1>
    </dataValidation>
    <dataValidation sqref="G7 G8 G9 G10 G11 G12 G13 G14 G15 G16 G17 G18 G19 G20 G21 G22 G23 G24 G25 G26 G27 G28 G29 G30 G31 G32 G33 G34 G35 G36" showErrorMessage="1" showInputMessage="1" allowBlank="1" type="list">
      <formula1>=Paramètres!$O$2:$O$5</formula1>
    </dataValidation>
    <dataValidation sqref="E7 E8 E9 E10 E11 E12 E13 E14 E15 E16 E17 E18 E19 E20 E21 E22 E23 E24 E25 E26 E27 E28 E29 E30 E31 E32 E33 E34 E35 E36" showErrorMessage="1" showInputMessage="1" allowBlank="1" type="whole" operator="between">
      <formula1>0</formula1>
      <formula2>10</formula2>
    </dataValidation>
  </dataValidation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J56"/>
  <sheetViews>
    <sheetView workbookViewId="0">
      <pane ySplit="6" topLeftCell="A7" activePane="bottomLeft" state="frozen"/>
      <selection pane="bottomLeft" activeCell="A1" sqref="A1"/>
    </sheetView>
  </sheetViews>
  <sheetFormatPr baseColWidth="8" defaultRowHeight="15"/>
  <cols>
    <col width="10" customWidth="1" min="1" max="1"/>
    <col width="16" customWidth="1" min="2" max="2"/>
    <col width="16" customWidth="1" min="3" max="3"/>
    <col width="16" customWidth="1" min="4" max="4"/>
    <col width="18" customWidth="1" min="5" max="5"/>
    <col width="80" customWidth="1" min="6" max="6"/>
    <col width="20" customWidth="1" min="7" max="7"/>
    <col width="20" customWidth="1" min="8" max="8"/>
    <col width="12" customWidth="1" min="9" max="9"/>
    <col width="8" customWidth="1" min="10" max="10"/>
  </cols>
  <sheetData>
    <row r="1">
      <c r="A1" s="3" t="inlineStr">
        <is>
          <t>Verbatims — codage simple</t>
        </is>
      </c>
    </row>
    <row r="3">
      <c r="A3" s="13" t="inlineStr">
        <is>
          <t>Positifs</t>
        </is>
      </c>
      <c r="B3" s="5">
        <f>COUNTIF(I7:I1000,"+")</f>
        <v/>
      </c>
    </row>
    <row r="4">
      <c r="A4" s="13" t="inlineStr">
        <is>
          <t>Neutres</t>
        </is>
      </c>
      <c r="B4" s="5">
        <f>COUNTIF(I7:I1000,"0")</f>
        <v/>
      </c>
    </row>
    <row r="5">
      <c r="A5" s="13" t="inlineStr">
        <is>
          <t>Négatifs</t>
        </is>
      </c>
      <c r="B5" s="5">
        <f>COUNTIF(I7:I1000,"-")</f>
        <v/>
      </c>
    </row>
    <row r="6">
      <c r="A6" s="7" t="inlineStr">
        <is>
          <t>Inclure ?</t>
        </is>
      </c>
      <c r="B6" s="7" t="inlineStr">
        <is>
          <t>Méthode</t>
        </is>
      </c>
      <c r="C6" s="7" t="inlineStr">
        <is>
          <t>Thème</t>
        </is>
      </c>
      <c r="D6" s="7" t="inlineStr">
        <is>
          <t>Segment</t>
        </is>
      </c>
      <c r="E6" s="7" t="inlineStr">
        <is>
          <t>Canal</t>
        </is>
      </c>
      <c r="F6" s="7" t="inlineStr">
        <is>
          <t>Extrait</t>
        </is>
      </c>
      <c r="G6" s="7" t="inlineStr">
        <is>
          <t>Tag (cluster)</t>
        </is>
      </c>
      <c r="H6" s="7" t="inlineStr">
        <is>
          <t>Auteur/ID</t>
        </is>
      </c>
      <c r="I6" s="7" t="inlineStr">
        <is>
          <t>Sentiment (+/0/-)</t>
        </is>
      </c>
      <c r="J6" s="7" t="inlineStr">
        <is>
          <t>Incl (1/0)</t>
        </is>
      </c>
    </row>
    <row r="7">
      <c r="A7" s="12" t="inlineStr">
        <is>
          <t>☑</t>
        </is>
      </c>
      <c r="B7" s="5" t="inlineStr">
        <is>
          <t>CSAT</t>
        </is>
      </c>
      <c r="C7" s="5" t="inlineStr">
        <is>
          <t>Service</t>
        </is>
      </c>
      <c r="D7" s="5" t="inlineStr">
        <is>
          <t>B2C</t>
        </is>
      </c>
      <c r="E7" s="5" t="inlineStr">
        <is>
          <t>Email</t>
        </is>
      </c>
      <c r="F7" s="5" t="inlineStr"/>
      <c r="G7" s="5" t="inlineStr"/>
      <c r="H7" s="5" t="inlineStr"/>
      <c r="I7" s="17" t="inlineStr">
        <is>
          <t>0</t>
        </is>
      </c>
      <c r="J7" s="5">
        <f>IF(A7="☑",1,0)</f>
        <v/>
      </c>
    </row>
    <row r="8">
      <c r="A8" s="12" t="inlineStr">
        <is>
          <t>☐</t>
        </is>
      </c>
      <c r="B8" s="5" t="inlineStr">
        <is>
          <t>CSAT</t>
        </is>
      </c>
      <c r="C8" s="5" t="inlineStr">
        <is>
          <t>Service</t>
        </is>
      </c>
      <c r="D8" s="5" t="inlineStr">
        <is>
          <t>B2C</t>
        </is>
      </c>
      <c r="E8" s="5" t="inlineStr">
        <is>
          <t>Email</t>
        </is>
      </c>
      <c r="F8" s="5" t="inlineStr"/>
      <c r="G8" s="5" t="inlineStr"/>
      <c r="H8" s="5" t="inlineStr"/>
      <c r="I8" s="17" t="inlineStr">
        <is>
          <t>0</t>
        </is>
      </c>
      <c r="J8" s="5">
        <f>IF(A8="☑",1,0)</f>
        <v/>
      </c>
    </row>
    <row r="9">
      <c r="A9" s="12" t="inlineStr">
        <is>
          <t>☑</t>
        </is>
      </c>
      <c r="B9" s="5" t="inlineStr">
        <is>
          <t>CSAT</t>
        </is>
      </c>
      <c r="C9" s="5" t="inlineStr">
        <is>
          <t>Service</t>
        </is>
      </c>
      <c r="D9" s="5" t="inlineStr">
        <is>
          <t>B2C</t>
        </is>
      </c>
      <c r="E9" s="5" t="inlineStr">
        <is>
          <t>Email</t>
        </is>
      </c>
      <c r="F9" s="5" t="inlineStr"/>
      <c r="G9" s="5" t="inlineStr"/>
      <c r="H9" s="5" t="inlineStr"/>
      <c r="I9" s="17" t="inlineStr">
        <is>
          <t>0</t>
        </is>
      </c>
      <c r="J9" s="5">
        <f>IF(A9="☑",1,0)</f>
        <v/>
      </c>
    </row>
    <row r="10">
      <c r="A10" s="12" t="inlineStr">
        <is>
          <t>☐</t>
        </is>
      </c>
      <c r="B10" s="5" t="inlineStr">
        <is>
          <t>CSAT</t>
        </is>
      </c>
      <c r="C10" s="5" t="inlineStr">
        <is>
          <t>Service</t>
        </is>
      </c>
      <c r="D10" s="5" t="inlineStr">
        <is>
          <t>B2C</t>
        </is>
      </c>
      <c r="E10" s="5" t="inlineStr">
        <is>
          <t>Email</t>
        </is>
      </c>
      <c r="F10" s="5" t="inlineStr"/>
      <c r="G10" s="5" t="inlineStr"/>
      <c r="H10" s="5" t="inlineStr"/>
      <c r="I10" s="17" t="inlineStr">
        <is>
          <t>0</t>
        </is>
      </c>
      <c r="J10" s="5">
        <f>IF(A10="☑",1,0)</f>
        <v/>
      </c>
    </row>
    <row r="11">
      <c r="A11" s="12" t="inlineStr">
        <is>
          <t>☑</t>
        </is>
      </c>
      <c r="B11" s="5" t="inlineStr">
        <is>
          <t>CSAT</t>
        </is>
      </c>
      <c r="C11" s="5" t="inlineStr">
        <is>
          <t>Service</t>
        </is>
      </c>
      <c r="D11" s="5" t="inlineStr">
        <is>
          <t>B2C</t>
        </is>
      </c>
      <c r="E11" s="5" t="inlineStr">
        <is>
          <t>Email</t>
        </is>
      </c>
      <c r="F11" s="5" t="inlineStr"/>
      <c r="G11" s="5" t="inlineStr"/>
      <c r="H11" s="5" t="inlineStr"/>
      <c r="I11" s="17" t="inlineStr">
        <is>
          <t>0</t>
        </is>
      </c>
      <c r="J11" s="5">
        <f>IF(A11="☑",1,0)</f>
        <v/>
      </c>
    </row>
    <row r="12">
      <c r="A12" s="12" t="inlineStr">
        <is>
          <t>☐</t>
        </is>
      </c>
      <c r="B12" s="5" t="inlineStr">
        <is>
          <t>CSAT</t>
        </is>
      </c>
      <c r="C12" s="5" t="inlineStr">
        <is>
          <t>Service</t>
        </is>
      </c>
      <c r="D12" s="5" t="inlineStr">
        <is>
          <t>B2C</t>
        </is>
      </c>
      <c r="E12" s="5" t="inlineStr">
        <is>
          <t>Email</t>
        </is>
      </c>
      <c r="F12" s="5" t="inlineStr"/>
      <c r="G12" s="5" t="inlineStr"/>
      <c r="H12" s="5" t="inlineStr"/>
      <c r="I12" s="17" t="inlineStr">
        <is>
          <t>0</t>
        </is>
      </c>
      <c r="J12" s="5">
        <f>IF(A12="☑",1,0)</f>
        <v/>
      </c>
    </row>
    <row r="13">
      <c r="A13" s="12" t="inlineStr">
        <is>
          <t>☑</t>
        </is>
      </c>
      <c r="B13" s="5" t="inlineStr">
        <is>
          <t>CSAT</t>
        </is>
      </c>
      <c r="C13" s="5" t="inlineStr">
        <is>
          <t>Service</t>
        </is>
      </c>
      <c r="D13" s="5" t="inlineStr">
        <is>
          <t>B2C</t>
        </is>
      </c>
      <c r="E13" s="5" t="inlineStr">
        <is>
          <t>Email</t>
        </is>
      </c>
      <c r="F13" s="5" t="inlineStr"/>
      <c r="G13" s="5" t="inlineStr"/>
      <c r="H13" s="5" t="inlineStr"/>
      <c r="I13" s="17" t="inlineStr">
        <is>
          <t>0</t>
        </is>
      </c>
      <c r="J13" s="5">
        <f>IF(A13="☑",1,0)</f>
        <v/>
      </c>
    </row>
    <row r="14">
      <c r="A14" s="12" t="inlineStr">
        <is>
          <t>☐</t>
        </is>
      </c>
      <c r="B14" s="5" t="inlineStr">
        <is>
          <t>CSAT</t>
        </is>
      </c>
      <c r="C14" s="5" t="inlineStr">
        <is>
          <t>Service</t>
        </is>
      </c>
      <c r="D14" s="5" t="inlineStr">
        <is>
          <t>B2C</t>
        </is>
      </c>
      <c r="E14" s="5" t="inlineStr">
        <is>
          <t>Email</t>
        </is>
      </c>
      <c r="F14" s="5" t="inlineStr"/>
      <c r="G14" s="5" t="inlineStr"/>
      <c r="H14" s="5" t="inlineStr"/>
      <c r="I14" s="17" t="inlineStr">
        <is>
          <t>0</t>
        </is>
      </c>
      <c r="J14" s="5">
        <f>IF(A14="☑",1,0)</f>
        <v/>
      </c>
    </row>
    <row r="15">
      <c r="A15" s="12" t="inlineStr">
        <is>
          <t>☑</t>
        </is>
      </c>
      <c r="B15" s="5" t="inlineStr">
        <is>
          <t>CSAT</t>
        </is>
      </c>
      <c r="C15" s="5" t="inlineStr">
        <is>
          <t>Service</t>
        </is>
      </c>
      <c r="D15" s="5" t="inlineStr">
        <is>
          <t>B2C</t>
        </is>
      </c>
      <c r="E15" s="5" t="inlineStr">
        <is>
          <t>Email</t>
        </is>
      </c>
      <c r="F15" s="5" t="inlineStr"/>
      <c r="G15" s="5" t="inlineStr"/>
      <c r="H15" s="5" t="inlineStr"/>
      <c r="I15" s="17" t="inlineStr">
        <is>
          <t>0</t>
        </is>
      </c>
      <c r="J15" s="5">
        <f>IF(A15="☑",1,0)</f>
        <v/>
      </c>
    </row>
    <row r="16">
      <c r="A16" s="12" t="inlineStr">
        <is>
          <t>☐</t>
        </is>
      </c>
      <c r="B16" s="5" t="inlineStr">
        <is>
          <t>CSAT</t>
        </is>
      </c>
      <c r="C16" s="5" t="inlineStr">
        <is>
          <t>Service</t>
        </is>
      </c>
      <c r="D16" s="5" t="inlineStr">
        <is>
          <t>B2C</t>
        </is>
      </c>
      <c r="E16" s="5" t="inlineStr">
        <is>
          <t>Email</t>
        </is>
      </c>
      <c r="F16" s="5" t="inlineStr"/>
      <c r="G16" s="5" t="inlineStr"/>
      <c r="H16" s="5" t="inlineStr"/>
      <c r="I16" s="17" t="inlineStr">
        <is>
          <t>0</t>
        </is>
      </c>
      <c r="J16" s="5">
        <f>IF(A16="☑",1,0)</f>
        <v/>
      </c>
    </row>
    <row r="17">
      <c r="A17" s="12" t="inlineStr">
        <is>
          <t>☑</t>
        </is>
      </c>
      <c r="B17" s="5" t="inlineStr">
        <is>
          <t>CSAT</t>
        </is>
      </c>
      <c r="C17" s="5" t="inlineStr">
        <is>
          <t>Service</t>
        </is>
      </c>
      <c r="D17" s="5" t="inlineStr">
        <is>
          <t>B2C</t>
        </is>
      </c>
      <c r="E17" s="5" t="inlineStr">
        <is>
          <t>Email</t>
        </is>
      </c>
      <c r="F17" s="5" t="inlineStr"/>
      <c r="G17" s="5" t="inlineStr"/>
      <c r="H17" s="5" t="inlineStr"/>
      <c r="I17" s="17" t="inlineStr">
        <is>
          <t>0</t>
        </is>
      </c>
      <c r="J17" s="5">
        <f>IF(A17="☑",1,0)</f>
        <v/>
      </c>
    </row>
    <row r="18">
      <c r="A18" s="12" t="inlineStr">
        <is>
          <t>☐</t>
        </is>
      </c>
      <c r="B18" s="5" t="inlineStr">
        <is>
          <t>CSAT</t>
        </is>
      </c>
      <c r="C18" s="5" t="inlineStr">
        <is>
          <t>Service</t>
        </is>
      </c>
      <c r="D18" s="5" t="inlineStr">
        <is>
          <t>B2C</t>
        </is>
      </c>
      <c r="E18" s="5" t="inlineStr">
        <is>
          <t>Email</t>
        </is>
      </c>
      <c r="F18" s="5" t="inlineStr"/>
      <c r="G18" s="5" t="inlineStr"/>
      <c r="H18" s="5" t="inlineStr"/>
      <c r="I18" s="17" t="inlineStr">
        <is>
          <t>0</t>
        </is>
      </c>
      <c r="J18" s="5">
        <f>IF(A18="☑",1,0)</f>
        <v/>
      </c>
    </row>
    <row r="19">
      <c r="A19" s="12" t="inlineStr">
        <is>
          <t>☑</t>
        </is>
      </c>
      <c r="B19" s="5" t="inlineStr">
        <is>
          <t>CSAT</t>
        </is>
      </c>
      <c r="C19" s="5" t="inlineStr">
        <is>
          <t>Service</t>
        </is>
      </c>
      <c r="D19" s="5" t="inlineStr">
        <is>
          <t>B2C</t>
        </is>
      </c>
      <c r="E19" s="5" t="inlineStr">
        <is>
          <t>Email</t>
        </is>
      </c>
      <c r="F19" s="5" t="inlineStr"/>
      <c r="G19" s="5" t="inlineStr"/>
      <c r="H19" s="5" t="inlineStr"/>
      <c r="I19" s="17" t="inlineStr">
        <is>
          <t>0</t>
        </is>
      </c>
      <c r="J19" s="5">
        <f>IF(A19="☑",1,0)</f>
        <v/>
      </c>
    </row>
    <row r="20">
      <c r="A20" s="12" t="inlineStr">
        <is>
          <t>☐</t>
        </is>
      </c>
      <c r="B20" s="5" t="inlineStr">
        <is>
          <t>CSAT</t>
        </is>
      </c>
      <c r="C20" s="5" t="inlineStr">
        <is>
          <t>Service</t>
        </is>
      </c>
      <c r="D20" s="5" t="inlineStr">
        <is>
          <t>B2C</t>
        </is>
      </c>
      <c r="E20" s="5" t="inlineStr">
        <is>
          <t>Email</t>
        </is>
      </c>
      <c r="F20" s="5" t="inlineStr"/>
      <c r="G20" s="5" t="inlineStr"/>
      <c r="H20" s="5" t="inlineStr"/>
      <c r="I20" s="17" t="inlineStr">
        <is>
          <t>0</t>
        </is>
      </c>
      <c r="J20" s="5">
        <f>IF(A20="☑",1,0)</f>
        <v/>
      </c>
    </row>
    <row r="21">
      <c r="A21" s="12" t="inlineStr">
        <is>
          <t>☑</t>
        </is>
      </c>
      <c r="B21" s="5" t="inlineStr">
        <is>
          <t>CSAT</t>
        </is>
      </c>
      <c r="C21" s="5" t="inlineStr">
        <is>
          <t>Service</t>
        </is>
      </c>
      <c r="D21" s="5" t="inlineStr">
        <is>
          <t>B2C</t>
        </is>
      </c>
      <c r="E21" s="5" t="inlineStr">
        <is>
          <t>Email</t>
        </is>
      </c>
      <c r="F21" s="5" t="inlineStr"/>
      <c r="G21" s="5" t="inlineStr"/>
      <c r="H21" s="5" t="inlineStr"/>
      <c r="I21" s="17" t="inlineStr">
        <is>
          <t>0</t>
        </is>
      </c>
      <c r="J21" s="5">
        <f>IF(A21="☑",1,0)</f>
        <v/>
      </c>
    </row>
    <row r="22">
      <c r="A22" s="12" t="inlineStr">
        <is>
          <t>☐</t>
        </is>
      </c>
      <c r="B22" s="5" t="inlineStr">
        <is>
          <t>CSAT</t>
        </is>
      </c>
      <c r="C22" s="5" t="inlineStr">
        <is>
          <t>Service</t>
        </is>
      </c>
      <c r="D22" s="5" t="inlineStr">
        <is>
          <t>B2C</t>
        </is>
      </c>
      <c r="E22" s="5" t="inlineStr">
        <is>
          <t>Email</t>
        </is>
      </c>
      <c r="F22" s="5" t="inlineStr"/>
      <c r="G22" s="5" t="inlineStr"/>
      <c r="H22" s="5" t="inlineStr"/>
      <c r="I22" s="17" t="inlineStr">
        <is>
          <t>0</t>
        </is>
      </c>
      <c r="J22" s="5">
        <f>IF(A22="☑",1,0)</f>
        <v/>
      </c>
    </row>
    <row r="23">
      <c r="A23" s="12" t="inlineStr">
        <is>
          <t>☑</t>
        </is>
      </c>
      <c r="B23" s="5" t="inlineStr">
        <is>
          <t>CSAT</t>
        </is>
      </c>
      <c r="C23" s="5" t="inlineStr">
        <is>
          <t>Service</t>
        </is>
      </c>
      <c r="D23" s="5" t="inlineStr">
        <is>
          <t>B2C</t>
        </is>
      </c>
      <c r="E23" s="5" t="inlineStr">
        <is>
          <t>Email</t>
        </is>
      </c>
      <c r="F23" s="5" t="inlineStr"/>
      <c r="G23" s="5" t="inlineStr"/>
      <c r="H23" s="5" t="inlineStr"/>
      <c r="I23" s="17" t="inlineStr">
        <is>
          <t>0</t>
        </is>
      </c>
      <c r="J23" s="5">
        <f>IF(A23="☑",1,0)</f>
        <v/>
      </c>
    </row>
    <row r="24">
      <c r="A24" s="12" t="inlineStr">
        <is>
          <t>☐</t>
        </is>
      </c>
      <c r="B24" s="5" t="inlineStr">
        <is>
          <t>CSAT</t>
        </is>
      </c>
      <c r="C24" s="5" t="inlineStr">
        <is>
          <t>Service</t>
        </is>
      </c>
      <c r="D24" s="5" t="inlineStr">
        <is>
          <t>B2C</t>
        </is>
      </c>
      <c r="E24" s="5" t="inlineStr">
        <is>
          <t>Email</t>
        </is>
      </c>
      <c r="F24" s="5" t="inlineStr"/>
      <c r="G24" s="5" t="inlineStr"/>
      <c r="H24" s="5" t="inlineStr"/>
      <c r="I24" s="17" t="inlineStr">
        <is>
          <t>0</t>
        </is>
      </c>
      <c r="J24" s="5">
        <f>IF(A24="☑",1,0)</f>
        <v/>
      </c>
    </row>
    <row r="25">
      <c r="A25" s="12" t="inlineStr">
        <is>
          <t>☑</t>
        </is>
      </c>
      <c r="B25" s="5" t="inlineStr">
        <is>
          <t>CSAT</t>
        </is>
      </c>
      <c r="C25" s="5" t="inlineStr">
        <is>
          <t>Service</t>
        </is>
      </c>
      <c r="D25" s="5" t="inlineStr">
        <is>
          <t>B2C</t>
        </is>
      </c>
      <c r="E25" s="5" t="inlineStr">
        <is>
          <t>Email</t>
        </is>
      </c>
      <c r="F25" s="5" t="inlineStr"/>
      <c r="G25" s="5" t="inlineStr"/>
      <c r="H25" s="5" t="inlineStr"/>
      <c r="I25" s="17" t="inlineStr">
        <is>
          <t>0</t>
        </is>
      </c>
      <c r="J25" s="5">
        <f>IF(A25="☑",1,0)</f>
        <v/>
      </c>
    </row>
    <row r="26">
      <c r="A26" s="12" t="inlineStr">
        <is>
          <t>☐</t>
        </is>
      </c>
      <c r="B26" s="5" t="inlineStr">
        <is>
          <t>CSAT</t>
        </is>
      </c>
      <c r="C26" s="5" t="inlineStr">
        <is>
          <t>Service</t>
        </is>
      </c>
      <c r="D26" s="5" t="inlineStr">
        <is>
          <t>B2C</t>
        </is>
      </c>
      <c r="E26" s="5" t="inlineStr">
        <is>
          <t>Email</t>
        </is>
      </c>
      <c r="F26" s="5" t="inlineStr"/>
      <c r="G26" s="5" t="inlineStr"/>
      <c r="H26" s="5" t="inlineStr"/>
      <c r="I26" s="17" t="inlineStr">
        <is>
          <t>0</t>
        </is>
      </c>
      <c r="J26" s="5">
        <f>IF(A26="☑",1,0)</f>
        <v/>
      </c>
    </row>
    <row r="27">
      <c r="A27" s="12" t="inlineStr">
        <is>
          <t>☑</t>
        </is>
      </c>
      <c r="B27" s="5" t="inlineStr">
        <is>
          <t>CSAT</t>
        </is>
      </c>
      <c r="C27" s="5" t="inlineStr">
        <is>
          <t>Service</t>
        </is>
      </c>
      <c r="D27" s="5" t="inlineStr">
        <is>
          <t>B2C</t>
        </is>
      </c>
      <c r="E27" s="5" t="inlineStr">
        <is>
          <t>Email</t>
        </is>
      </c>
      <c r="F27" s="5" t="inlineStr"/>
      <c r="G27" s="5" t="inlineStr"/>
      <c r="H27" s="5" t="inlineStr"/>
      <c r="I27" s="17" t="inlineStr">
        <is>
          <t>0</t>
        </is>
      </c>
      <c r="J27" s="5">
        <f>IF(A27="☑",1,0)</f>
        <v/>
      </c>
    </row>
    <row r="28">
      <c r="A28" s="12" t="inlineStr">
        <is>
          <t>☐</t>
        </is>
      </c>
      <c r="B28" s="5" t="inlineStr">
        <is>
          <t>CSAT</t>
        </is>
      </c>
      <c r="C28" s="5" t="inlineStr">
        <is>
          <t>Service</t>
        </is>
      </c>
      <c r="D28" s="5" t="inlineStr">
        <is>
          <t>B2C</t>
        </is>
      </c>
      <c r="E28" s="5" t="inlineStr">
        <is>
          <t>Email</t>
        </is>
      </c>
      <c r="F28" s="5" t="inlineStr"/>
      <c r="G28" s="5" t="inlineStr"/>
      <c r="H28" s="5" t="inlineStr"/>
      <c r="I28" s="17" t="inlineStr">
        <is>
          <t>0</t>
        </is>
      </c>
      <c r="J28" s="5">
        <f>IF(A28="☑",1,0)</f>
        <v/>
      </c>
    </row>
    <row r="29">
      <c r="A29" s="12" t="inlineStr">
        <is>
          <t>☑</t>
        </is>
      </c>
      <c r="B29" s="5" t="inlineStr">
        <is>
          <t>CSAT</t>
        </is>
      </c>
      <c r="C29" s="5" t="inlineStr">
        <is>
          <t>Service</t>
        </is>
      </c>
      <c r="D29" s="5" t="inlineStr">
        <is>
          <t>B2C</t>
        </is>
      </c>
      <c r="E29" s="5" t="inlineStr">
        <is>
          <t>Email</t>
        </is>
      </c>
      <c r="F29" s="5" t="inlineStr"/>
      <c r="G29" s="5" t="inlineStr"/>
      <c r="H29" s="5" t="inlineStr"/>
      <c r="I29" s="17" t="inlineStr">
        <is>
          <t>0</t>
        </is>
      </c>
      <c r="J29" s="5">
        <f>IF(A29="☑",1,0)</f>
        <v/>
      </c>
    </row>
    <row r="30">
      <c r="A30" s="12" t="inlineStr">
        <is>
          <t>☐</t>
        </is>
      </c>
      <c r="B30" s="5" t="inlineStr">
        <is>
          <t>CSAT</t>
        </is>
      </c>
      <c r="C30" s="5" t="inlineStr">
        <is>
          <t>Service</t>
        </is>
      </c>
      <c r="D30" s="5" t="inlineStr">
        <is>
          <t>B2C</t>
        </is>
      </c>
      <c r="E30" s="5" t="inlineStr">
        <is>
          <t>Email</t>
        </is>
      </c>
      <c r="F30" s="5" t="inlineStr"/>
      <c r="G30" s="5" t="inlineStr"/>
      <c r="H30" s="5" t="inlineStr"/>
      <c r="I30" s="17" t="inlineStr">
        <is>
          <t>0</t>
        </is>
      </c>
      <c r="J30" s="5">
        <f>IF(A30="☑",1,0)</f>
        <v/>
      </c>
    </row>
    <row r="31">
      <c r="A31" s="12" t="inlineStr">
        <is>
          <t>☑</t>
        </is>
      </c>
      <c r="B31" s="5" t="inlineStr">
        <is>
          <t>CSAT</t>
        </is>
      </c>
      <c r="C31" s="5" t="inlineStr">
        <is>
          <t>Service</t>
        </is>
      </c>
      <c r="D31" s="5" t="inlineStr">
        <is>
          <t>B2C</t>
        </is>
      </c>
      <c r="E31" s="5" t="inlineStr">
        <is>
          <t>Email</t>
        </is>
      </c>
      <c r="F31" s="5" t="inlineStr"/>
      <c r="G31" s="5" t="inlineStr"/>
      <c r="H31" s="5" t="inlineStr"/>
      <c r="I31" s="17" t="inlineStr">
        <is>
          <t>0</t>
        </is>
      </c>
      <c r="J31" s="5">
        <f>IF(A31="☑",1,0)</f>
        <v/>
      </c>
    </row>
    <row r="32">
      <c r="A32" s="12" t="inlineStr">
        <is>
          <t>☐</t>
        </is>
      </c>
      <c r="B32" s="5" t="inlineStr">
        <is>
          <t>CSAT</t>
        </is>
      </c>
      <c r="C32" s="5" t="inlineStr">
        <is>
          <t>Service</t>
        </is>
      </c>
      <c r="D32" s="5" t="inlineStr">
        <is>
          <t>B2C</t>
        </is>
      </c>
      <c r="E32" s="5" t="inlineStr">
        <is>
          <t>Email</t>
        </is>
      </c>
      <c r="F32" s="5" t="inlineStr"/>
      <c r="G32" s="5" t="inlineStr"/>
      <c r="H32" s="5" t="inlineStr"/>
      <c r="I32" s="17" t="inlineStr">
        <is>
          <t>0</t>
        </is>
      </c>
      <c r="J32" s="5">
        <f>IF(A32="☑",1,0)</f>
        <v/>
      </c>
    </row>
    <row r="33">
      <c r="A33" s="12" t="inlineStr">
        <is>
          <t>☑</t>
        </is>
      </c>
      <c r="B33" s="5" t="inlineStr">
        <is>
          <t>CSAT</t>
        </is>
      </c>
      <c r="C33" s="5" t="inlineStr">
        <is>
          <t>Service</t>
        </is>
      </c>
      <c r="D33" s="5" t="inlineStr">
        <is>
          <t>B2C</t>
        </is>
      </c>
      <c r="E33" s="5" t="inlineStr">
        <is>
          <t>Email</t>
        </is>
      </c>
      <c r="F33" s="5" t="inlineStr"/>
      <c r="G33" s="5" t="inlineStr"/>
      <c r="H33" s="5" t="inlineStr"/>
      <c r="I33" s="17" t="inlineStr">
        <is>
          <t>0</t>
        </is>
      </c>
      <c r="J33" s="5">
        <f>IF(A33="☑",1,0)</f>
        <v/>
      </c>
    </row>
    <row r="34">
      <c r="A34" s="12" t="inlineStr">
        <is>
          <t>☐</t>
        </is>
      </c>
      <c r="B34" s="5" t="inlineStr">
        <is>
          <t>CSAT</t>
        </is>
      </c>
      <c r="C34" s="5" t="inlineStr">
        <is>
          <t>Service</t>
        </is>
      </c>
      <c r="D34" s="5" t="inlineStr">
        <is>
          <t>B2C</t>
        </is>
      </c>
      <c r="E34" s="5" t="inlineStr">
        <is>
          <t>Email</t>
        </is>
      </c>
      <c r="F34" s="5" t="inlineStr"/>
      <c r="G34" s="5" t="inlineStr"/>
      <c r="H34" s="5" t="inlineStr"/>
      <c r="I34" s="17" t="inlineStr">
        <is>
          <t>0</t>
        </is>
      </c>
      <c r="J34" s="5">
        <f>IF(A34="☑",1,0)</f>
        <v/>
      </c>
    </row>
    <row r="35">
      <c r="A35" s="12" t="inlineStr">
        <is>
          <t>☑</t>
        </is>
      </c>
      <c r="B35" s="5" t="inlineStr">
        <is>
          <t>CSAT</t>
        </is>
      </c>
      <c r="C35" s="5" t="inlineStr">
        <is>
          <t>Service</t>
        </is>
      </c>
      <c r="D35" s="5" t="inlineStr">
        <is>
          <t>B2C</t>
        </is>
      </c>
      <c r="E35" s="5" t="inlineStr">
        <is>
          <t>Email</t>
        </is>
      </c>
      <c r="F35" s="5" t="inlineStr"/>
      <c r="G35" s="5" t="inlineStr"/>
      <c r="H35" s="5" t="inlineStr"/>
      <c r="I35" s="17" t="inlineStr">
        <is>
          <t>0</t>
        </is>
      </c>
      <c r="J35" s="5">
        <f>IF(A35="☑",1,0)</f>
        <v/>
      </c>
    </row>
    <row r="36">
      <c r="A36" s="12" t="inlineStr">
        <is>
          <t>☐</t>
        </is>
      </c>
      <c r="B36" s="5" t="inlineStr">
        <is>
          <t>CSAT</t>
        </is>
      </c>
      <c r="C36" s="5" t="inlineStr">
        <is>
          <t>Service</t>
        </is>
      </c>
      <c r="D36" s="5" t="inlineStr">
        <is>
          <t>B2C</t>
        </is>
      </c>
      <c r="E36" s="5" t="inlineStr">
        <is>
          <t>Email</t>
        </is>
      </c>
      <c r="F36" s="5" t="inlineStr"/>
      <c r="G36" s="5" t="inlineStr"/>
      <c r="H36" s="5" t="inlineStr"/>
      <c r="I36" s="17" t="inlineStr">
        <is>
          <t>0</t>
        </is>
      </c>
      <c r="J36" s="5">
        <f>IF(A36="☑",1,0)</f>
        <v/>
      </c>
    </row>
    <row r="37">
      <c r="A37" s="12" t="inlineStr">
        <is>
          <t>☑</t>
        </is>
      </c>
      <c r="B37" s="5" t="inlineStr">
        <is>
          <t>CSAT</t>
        </is>
      </c>
      <c r="C37" s="5" t="inlineStr">
        <is>
          <t>Service</t>
        </is>
      </c>
      <c r="D37" s="5" t="inlineStr">
        <is>
          <t>B2C</t>
        </is>
      </c>
      <c r="E37" s="5" t="inlineStr">
        <is>
          <t>Email</t>
        </is>
      </c>
      <c r="F37" s="5" t="inlineStr"/>
      <c r="G37" s="5" t="inlineStr"/>
      <c r="H37" s="5" t="inlineStr"/>
      <c r="I37" s="17" t="inlineStr">
        <is>
          <t>0</t>
        </is>
      </c>
      <c r="J37" s="5">
        <f>IF(A37="☑",1,0)</f>
        <v/>
      </c>
    </row>
    <row r="38">
      <c r="A38" s="12" t="inlineStr">
        <is>
          <t>☐</t>
        </is>
      </c>
      <c r="B38" s="5" t="inlineStr">
        <is>
          <t>CSAT</t>
        </is>
      </c>
      <c r="C38" s="5" t="inlineStr">
        <is>
          <t>Service</t>
        </is>
      </c>
      <c r="D38" s="5" t="inlineStr">
        <is>
          <t>B2C</t>
        </is>
      </c>
      <c r="E38" s="5" t="inlineStr">
        <is>
          <t>Email</t>
        </is>
      </c>
      <c r="F38" s="5" t="inlineStr"/>
      <c r="G38" s="5" t="inlineStr"/>
      <c r="H38" s="5" t="inlineStr"/>
      <c r="I38" s="17" t="inlineStr">
        <is>
          <t>0</t>
        </is>
      </c>
      <c r="J38" s="5">
        <f>IF(A38="☑",1,0)</f>
        <v/>
      </c>
    </row>
    <row r="39">
      <c r="A39" s="12" t="inlineStr">
        <is>
          <t>☑</t>
        </is>
      </c>
      <c r="B39" s="5" t="inlineStr">
        <is>
          <t>CSAT</t>
        </is>
      </c>
      <c r="C39" s="5" t="inlineStr">
        <is>
          <t>Service</t>
        </is>
      </c>
      <c r="D39" s="5" t="inlineStr">
        <is>
          <t>B2C</t>
        </is>
      </c>
      <c r="E39" s="5" t="inlineStr">
        <is>
          <t>Email</t>
        </is>
      </c>
      <c r="F39" s="5" t="inlineStr"/>
      <c r="G39" s="5" t="inlineStr"/>
      <c r="H39" s="5" t="inlineStr"/>
      <c r="I39" s="17" t="inlineStr">
        <is>
          <t>0</t>
        </is>
      </c>
      <c r="J39" s="5">
        <f>IF(A39="☑",1,0)</f>
        <v/>
      </c>
    </row>
    <row r="40">
      <c r="A40" s="12" t="inlineStr">
        <is>
          <t>☐</t>
        </is>
      </c>
      <c r="B40" s="5" t="inlineStr">
        <is>
          <t>CSAT</t>
        </is>
      </c>
      <c r="C40" s="5" t="inlineStr">
        <is>
          <t>Service</t>
        </is>
      </c>
      <c r="D40" s="5" t="inlineStr">
        <is>
          <t>B2C</t>
        </is>
      </c>
      <c r="E40" s="5" t="inlineStr">
        <is>
          <t>Email</t>
        </is>
      </c>
      <c r="F40" s="5" t="inlineStr"/>
      <c r="G40" s="5" t="inlineStr"/>
      <c r="H40" s="5" t="inlineStr"/>
      <c r="I40" s="17" t="inlineStr">
        <is>
          <t>0</t>
        </is>
      </c>
      <c r="J40" s="5">
        <f>IF(A40="☑",1,0)</f>
        <v/>
      </c>
    </row>
    <row r="41">
      <c r="A41" s="12" t="inlineStr">
        <is>
          <t>☑</t>
        </is>
      </c>
      <c r="B41" s="5" t="inlineStr">
        <is>
          <t>CSAT</t>
        </is>
      </c>
      <c r="C41" s="5" t="inlineStr">
        <is>
          <t>Service</t>
        </is>
      </c>
      <c r="D41" s="5" t="inlineStr">
        <is>
          <t>B2C</t>
        </is>
      </c>
      <c r="E41" s="5" t="inlineStr">
        <is>
          <t>Email</t>
        </is>
      </c>
      <c r="F41" s="5" t="inlineStr"/>
      <c r="G41" s="5" t="inlineStr"/>
      <c r="H41" s="5" t="inlineStr"/>
      <c r="I41" s="17" t="inlineStr">
        <is>
          <t>0</t>
        </is>
      </c>
      <c r="J41" s="5">
        <f>IF(A41="☑",1,0)</f>
        <v/>
      </c>
    </row>
    <row r="42">
      <c r="A42" s="12" t="inlineStr">
        <is>
          <t>☐</t>
        </is>
      </c>
      <c r="B42" s="5" t="inlineStr">
        <is>
          <t>CSAT</t>
        </is>
      </c>
      <c r="C42" s="5" t="inlineStr">
        <is>
          <t>Service</t>
        </is>
      </c>
      <c r="D42" s="5" t="inlineStr">
        <is>
          <t>B2C</t>
        </is>
      </c>
      <c r="E42" s="5" t="inlineStr">
        <is>
          <t>Email</t>
        </is>
      </c>
      <c r="F42" s="5" t="inlineStr"/>
      <c r="G42" s="5" t="inlineStr"/>
      <c r="H42" s="5" t="inlineStr"/>
      <c r="I42" s="17" t="inlineStr">
        <is>
          <t>0</t>
        </is>
      </c>
      <c r="J42" s="5">
        <f>IF(A42="☑",1,0)</f>
        <v/>
      </c>
    </row>
    <row r="43">
      <c r="A43" s="12" t="inlineStr">
        <is>
          <t>☑</t>
        </is>
      </c>
      <c r="B43" s="5" t="inlineStr">
        <is>
          <t>CSAT</t>
        </is>
      </c>
      <c r="C43" s="5" t="inlineStr">
        <is>
          <t>Service</t>
        </is>
      </c>
      <c r="D43" s="5" t="inlineStr">
        <is>
          <t>B2C</t>
        </is>
      </c>
      <c r="E43" s="5" t="inlineStr">
        <is>
          <t>Email</t>
        </is>
      </c>
      <c r="F43" s="5" t="inlineStr"/>
      <c r="G43" s="5" t="inlineStr"/>
      <c r="H43" s="5" t="inlineStr"/>
      <c r="I43" s="17" t="inlineStr">
        <is>
          <t>0</t>
        </is>
      </c>
      <c r="J43" s="5">
        <f>IF(A43="☑",1,0)</f>
        <v/>
      </c>
    </row>
    <row r="44">
      <c r="A44" s="12" t="inlineStr">
        <is>
          <t>☐</t>
        </is>
      </c>
      <c r="B44" s="5" t="inlineStr">
        <is>
          <t>CSAT</t>
        </is>
      </c>
      <c r="C44" s="5" t="inlineStr">
        <is>
          <t>Service</t>
        </is>
      </c>
      <c r="D44" s="5" t="inlineStr">
        <is>
          <t>B2C</t>
        </is>
      </c>
      <c r="E44" s="5" t="inlineStr">
        <is>
          <t>Email</t>
        </is>
      </c>
      <c r="F44" s="5" t="inlineStr"/>
      <c r="G44" s="5" t="inlineStr"/>
      <c r="H44" s="5" t="inlineStr"/>
      <c r="I44" s="17" t="inlineStr">
        <is>
          <t>0</t>
        </is>
      </c>
      <c r="J44" s="5">
        <f>IF(A44="☑",1,0)</f>
        <v/>
      </c>
    </row>
    <row r="45">
      <c r="A45" s="12" t="inlineStr">
        <is>
          <t>☑</t>
        </is>
      </c>
      <c r="B45" s="5" t="inlineStr">
        <is>
          <t>CSAT</t>
        </is>
      </c>
      <c r="C45" s="5" t="inlineStr">
        <is>
          <t>Service</t>
        </is>
      </c>
      <c r="D45" s="5" t="inlineStr">
        <is>
          <t>B2C</t>
        </is>
      </c>
      <c r="E45" s="5" t="inlineStr">
        <is>
          <t>Email</t>
        </is>
      </c>
      <c r="F45" s="5" t="inlineStr"/>
      <c r="G45" s="5" t="inlineStr"/>
      <c r="H45" s="5" t="inlineStr"/>
      <c r="I45" s="17" t="inlineStr">
        <is>
          <t>0</t>
        </is>
      </c>
      <c r="J45" s="5">
        <f>IF(A45="☑",1,0)</f>
        <v/>
      </c>
    </row>
    <row r="46">
      <c r="A46" s="12" t="inlineStr">
        <is>
          <t>☐</t>
        </is>
      </c>
      <c r="B46" s="5" t="inlineStr">
        <is>
          <t>CSAT</t>
        </is>
      </c>
      <c r="C46" s="5" t="inlineStr">
        <is>
          <t>Service</t>
        </is>
      </c>
      <c r="D46" s="5" t="inlineStr">
        <is>
          <t>B2C</t>
        </is>
      </c>
      <c r="E46" s="5" t="inlineStr">
        <is>
          <t>Email</t>
        </is>
      </c>
      <c r="F46" s="5" t="inlineStr"/>
      <c r="G46" s="5" t="inlineStr"/>
      <c r="H46" s="5" t="inlineStr"/>
      <c r="I46" s="17" t="inlineStr">
        <is>
          <t>0</t>
        </is>
      </c>
      <c r="J46" s="5">
        <f>IF(A46="☑",1,0)</f>
        <v/>
      </c>
    </row>
    <row r="47">
      <c r="A47" s="12" t="inlineStr">
        <is>
          <t>☑</t>
        </is>
      </c>
      <c r="B47" s="5" t="inlineStr">
        <is>
          <t>CSAT</t>
        </is>
      </c>
      <c r="C47" s="5" t="inlineStr">
        <is>
          <t>Service</t>
        </is>
      </c>
      <c r="D47" s="5" t="inlineStr">
        <is>
          <t>B2C</t>
        </is>
      </c>
      <c r="E47" s="5" t="inlineStr">
        <is>
          <t>Email</t>
        </is>
      </c>
      <c r="F47" s="5" t="inlineStr"/>
      <c r="G47" s="5" t="inlineStr"/>
      <c r="H47" s="5" t="inlineStr"/>
      <c r="I47" s="17" t="inlineStr">
        <is>
          <t>0</t>
        </is>
      </c>
      <c r="J47" s="5">
        <f>IF(A47="☑",1,0)</f>
        <v/>
      </c>
    </row>
    <row r="48">
      <c r="A48" s="12" t="inlineStr">
        <is>
          <t>☐</t>
        </is>
      </c>
      <c r="B48" s="5" t="inlineStr">
        <is>
          <t>CSAT</t>
        </is>
      </c>
      <c r="C48" s="5" t="inlineStr">
        <is>
          <t>Service</t>
        </is>
      </c>
      <c r="D48" s="5" t="inlineStr">
        <is>
          <t>B2C</t>
        </is>
      </c>
      <c r="E48" s="5" t="inlineStr">
        <is>
          <t>Email</t>
        </is>
      </c>
      <c r="F48" s="5" t="inlineStr"/>
      <c r="G48" s="5" t="inlineStr"/>
      <c r="H48" s="5" t="inlineStr"/>
      <c r="I48" s="17" t="inlineStr">
        <is>
          <t>0</t>
        </is>
      </c>
      <c r="J48" s="5">
        <f>IF(A48="☑",1,0)</f>
        <v/>
      </c>
    </row>
    <row r="49">
      <c r="A49" s="12" t="inlineStr">
        <is>
          <t>☑</t>
        </is>
      </c>
      <c r="B49" s="5" t="inlineStr">
        <is>
          <t>CSAT</t>
        </is>
      </c>
      <c r="C49" s="5" t="inlineStr">
        <is>
          <t>Service</t>
        </is>
      </c>
      <c r="D49" s="5" t="inlineStr">
        <is>
          <t>B2C</t>
        </is>
      </c>
      <c r="E49" s="5" t="inlineStr">
        <is>
          <t>Email</t>
        </is>
      </c>
      <c r="F49" s="5" t="inlineStr"/>
      <c r="G49" s="5" t="inlineStr"/>
      <c r="H49" s="5" t="inlineStr"/>
      <c r="I49" s="17" t="inlineStr">
        <is>
          <t>0</t>
        </is>
      </c>
      <c r="J49" s="5">
        <f>IF(A49="☑",1,0)</f>
        <v/>
      </c>
    </row>
    <row r="50">
      <c r="A50" s="12" t="inlineStr">
        <is>
          <t>☐</t>
        </is>
      </c>
      <c r="B50" s="5" t="inlineStr">
        <is>
          <t>CSAT</t>
        </is>
      </c>
      <c r="C50" s="5" t="inlineStr">
        <is>
          <t>Service</t>
        </is>
      </c>
      <c r="D50" s="5" t="inlineStr">
        <is>
          <t>B2C</t>
        </is>
      </c>
      <c r="E50" s="5" t="inlineStr">
        <is>
          <t>Email</t>
        </is>
      </c>
      <c r="F50" s="5" t="inlineStr"/>
      <c r="G50" s="5" t="inlineStr"/>
      <c r="H50" s="5" t="inlineStr"/>
      <c r="I50" s="17" t="inlineStr">
        <is>
          <t>0</t>
        </is>
      </c>
      <c r="J50" s="5">
        <f>IF(A50="☑",1,0)</f>
        <v/>
      </c>
    </row>
    <row r="51">
      <c r="A51" s="12" t="inlineStr">
        <is>
          <t>☑</t>
        </is>
      </c>
      <c r="B51" s="5" t="inlineStr">
        <is>
          <t>CSAT</t>
        </is>
      </c>
      <c r="C51" s="5" t="inlineStr">
        <is>
          <t>Service</t>
        </is>
      </c>
      <c r="D51" s="5" t="inlineStr">
        <is>
          <t>B2C</t>
        </is>
      </c>
      <c r="E51" s="5" t="inlineStr">
        <is>
          <t>Email</t>
        </is>
      </c>
      <c r="F51" s="5" t="inlineStr"/>
      <c r="G51" s="5" t="inlineStr"/>
      <c r="H51" s="5" t="inlineStr"/>
      <c r="I51" s="17" t="inlineStr">
        <is>
          <t>0</t>
        </is>
      </c>
      <c r="J51" s="5">
        <f>IF(A51="☑",1,0)</f>
        <v/>
      </c>
    </row>
    <row r="52">
      <c r="A52" s="12" t="inlineStr">
        <is>
          <t>☐</t>
        </is>
      </c>
      <c r="B52" s="5" t="inlineStr">
        <is>
          <t>CSAT</t>
        </is>
      </c>
      <c r="C52" s="5" t="inlineStr">
        <is>
          <t>Service</t>
        </is>
      </c>
      <c r="D52" s="5" t="inlineStr">
        <is>
          <t>B2C</t>
        </is>
      </c>
      <c r="E52" s="5" t="inlineStr">
        <is>
          <t>Email</t>
        </is>
      </c>
      <c r="F52" s="5" t="inlineStr"/>
      <c r="G52" s="5" t="inlineStr"/>
      <c r="H52" s="5" t="inlineStr"/>
      <c r="I52" s="17" t="inlineStr">
        <is>
          <t>0</t>
        </is>
      </c>
      <c r="J52" s="5">
        <f>IF(A52="☑",1,0)</f>
        <v/>
      </c>
    </row>
    <row r="53">
      <c r="A53" s="12" t="inlineStr">
        <is>
          <t>☑</t>
        </is>
      </c>
      <c r="B53" s="5" t="inlineStr">
        <is>
          <t>CSAT</t>
        </is>
      </c>
      <c r="C53" s="5" t="inlineStr">
        <is>
          <t>Service</t>
        </is>
      </c>
      <c r="D53" s="5" t="inlineStr">
        <is>
          <t>B2C</t>
        </is>
      </c>
      <c r="E53" s="5" t="inlineStr">
        <is>
          <t>Email</t>
        </is>
      </c>
      <c r="F53" s="5" t="inlineStr"/>
      <c r="G53" s="5" t="inlineStr"/>
      <c r="H53" s="5" t="inlineStr"/>
      <c r="I53" s="17" t="inlineStr">
        <is>
          <t>0</t>
        </is>
      </c>
      <c r="J53" s="5">
        <f>IF(A53="☑",1,0)</f>
        <v/>
      </c>
    </row>
    <row r="54">
      <c r="A54" s="12" t="inlineStr">
        <is>
          <t>☐</t>
        </is>
      </c>
      <c r="B54" s="5" t="inlineStr">
        <is>
          <t>CSAT</t>
        </is>
      </c>
      <c r="C54" s="5" t="inlineStr">
        <is>
          <t>Service</t>
        </is>
      </c>
      <c r="D54" s="5" t="inlineStr">
        <is>
          <t>B2C</t>
        </is>
      </c>
      <c r="E54" s="5" t="inlineStr">
        <is>
          <t>Email</t>
        </is>
      </c>
      <c r="F54" s="5" t="inlineStr"/>
      <c r="G54" s="5" t="inlineStr"/>
      <c r="H54" s="5" t="inlineStr"/>
      <c r="I54" s="17" t="inlineStr">
        <is>
          <t>0</t>
        </is>
      </c>
      <c r="J54" s="5">
        <f>IF(A54="☑",1,0)</f>
        <v/>
      </c>
    </row>
    <row r="55">
      <c r="A55" s="12" t="inlineStr">
        <is>
          <t>☑</t>
        </is>
      </c>
      <c r="B55" s="5" t="inlineStr">
        <is>
          <t>CSAT</t>
        </is>
      </c>
      <c r="C55" s="5" t="inlineStr">
        <is>
          <t>Service</t>
        </is>
      </c>
      <c r="D55" s="5" t="inlineStr">
        <is>
          <t>B2C</t>
        </is>
      </c>
      <c r="E55" s="5" t="inlineStr">
        <is>
          <t>Email</t>
        </is>
      </c>
      <c r="F55" s="5" t="inlineStr"/>
      <c r="G55" s="5" t="inlineStr"/>
      <c r="H55" s="5" t="inlineStr"/>
      <c r="I55" s="17" t="inlineStr">
        <is>
          <t>0</t>
        </is>
      </c>
      <c r="J55" s="5">
        <f>IF(A55="☑",1,0)</f>
        <v/>
      </c>
    </row>
    <row r="56">
      <c r="A56" s="12" t="inlineStr">
        <is>
          <t>☐</t>
        </is>
      </c>
      <c r="B56" s="5" t="inlineStr">
        <is>
          <t>CSAT</t>
        </is>
      </c>
      <c r="C56" s="5" t="inlineStr">
        <is>
          <t>Service</t>
        </is>
      </c>
      <c r="D56" s="5" t="inlineStr">
        <is>
          <t>B2C</t>
        </is>
      </c>
      <c r="E56" s="5" t="inlineStr">
        <is>
          <t>Email</t>
        </is>
      </c>
      <c r="F56" s="5" t="inlineStr"/>
      <c r="G56" s="5" t="inlineStr"/>
      <c r="H56" s="5" t="inlineStr"/>
      <c r="I56" s="17" t="inlineStr">
        <is>
          <t>0</t>
        </is>
      </c>
      <c r="J56" s="5">
        <f>IF(A56="☑",1,0)</f>
        <v/>
      </c>
    </row>
  </sheetData>
  <mergeCells count="1">
    <mergeCell ref="A1:D1"/>
  </mergeCells>
  <dataValidations count="6">
    <dataValidation sqref="A7 A8 A9 A10 A11 A12 A13 A14 A15 A16 A17 A18 A19 A20 A21 A22 A23 A24 A25 A26 A27 A28 A29 A30 A31 A32 A33 A34 A35 A36 A37 A38 A39 A40 A41 A42 A43 A44 A45 A46 A47 A48 A49 A50 A51 A52 A53 A54 A55 A56" showErrorMessage="1" showInputMessage="1" allowBlank="1" type="list">
      <formula1>=Paramètres!$K$2:$K$3</formula1>
    </dataValidation>
    <dataValidation sqref="B7 B8 B9 B10 B11 B12 B13 B14 B15 B16 B17 B18 B19 B20 B21 B22 B23 B24 B25 B26 B27 B28 B29 B30 B31 B32 B33 B34 B35 B36 B37 B38 B39 B40 B41 B42 B43 B44 B45 B46 B47 B48 B49 B50 B51 B52 B53 B54 B55 B56" showErrorMessage="1" showInputMessage="1" allowBlank="1" type="list">
      <formula1>=Paramètres!$U$2:$U$6</formula1>
    </dataValidation>
    <dataValidation sqref="C7 C8 C9 C10 C11 C12 C13 C14 C15 C16 C17 C18 C19 C20 C21 C22 C23 C24 C25 C26 C27 C28 C29 C30 C31 C32 C33 C34 C35 C36 C37 C38 C39 C40 C41 C42 C43 C44 C45 C46 C47 C48 C49 C50 C51 C52 C53 C54 C55 C56" showErrorMessage="1" showInputMessage="1" allowBlank="1" type="list">
      <formula1>=Paramètres!$Q$2:$Q$12</formula1>
    </dataValidation>
    <dataValidation sqref="D7 D8 D9 D10 D11 D12 D13 D14 D15 D16 D17 D18 D19 D20 D21 D22 D23 D24 D25 D26 D27 D28 D29 D30 D31 D32 D33 D34 D35 D36 D37 D38 D39 D40 D41 D42 D43 D44 D45 D46 D47 D48 D49 D50 D51 D52 D53 D54 D55 D56" showErrorMessage="1" showInputMessage="1" allowBlank="1" type="list">
      <formula1>=Paramètres!$O$2:$O$5</formula1>
    </dataValidation>
    <dataValidation sqref="E7 E8 E9 E10 E11 E12 E13 E14 E15 E16 E17 E18 E19 E20 E21 E22 E23 E24 E25 E26 E27 E28 E29 E30 E31 E32 E33 E34 E35 E36 E37 E38 E39 E40 E41 E42 E43 E44 E45 E46 E47 E48 E49 E50 E51 E52 E53 E54 E55 E56" showErrorMessage="1" showInputMessage="1" allowBlank="1" type="list">
      <formula1>=Paramètres!$M$2:$M$10</formula1>
    </dataValidation>
    <dataValidation sqref="I7 I8 I9 I10 I11 I12 I13 I14 I15 I16 I17 I18 I19 I20 I21 I22 I23 I24 I25 I26 I27 I28 I29 I30 I31 I32 I33 I34 I35 I36 I37 I38 I39 I40 I41 I42 I43 I44 I45 I46 I47 I48 I49 I50 I51 I52 I53 I54 I55 I56" showErrorMessage="1" showInputMessage="1" allowBlank="1" type="list">
      <formula1>"-,0,+"</formula1>
    </dataValidation>
  </dataValidation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K26"/>
  <sheetViews>
    <sheetView workbookViewId="0">
      <pane ySplit="6" topLeftCell="A7" activePane="bottomLeft" state="frozen"/>
      <selection pane="bottomLeft" activeCell="A1" sqref="A1"/>
    </sheetView>
  </sheetViews>
  <sheetFormatPr baseColWidth="8" defaultRowHeight="15"/>
  <cols>
    <col width="10" customWidth="1" min="1" max="1"/>
    <col width="12" customWidth="1" min="2" max="2"/>
    <col width="40" customWidth="1" min="3" max="3"/>
    <col width="12" customWidth="1" min="4" max="4"/>
    <col width="12" customWidth="1" min="5" max="5"/>
    <col width="12" customWidth="1" min="6" max="6"/>
    <col width="16" customWidth="1" min="7" max="7"/>
    <col width="20" customWidth="1" min="8" max="8"/>
    <col width="20" customWidth="1" min="9" max="9"/>
    <col width="12" customWidth="1" min="10" max="10"/>
    <col width="8" customWidth="1" min="11" max="11"/>
  </cols>
  <sheetData>
    <row r="1">
      <c r="A1" s="3" t="inlineStr">
        <is>
          <t>Client mystère — scoring (0/1/2)</t>
        </is>
      </c>
    </row>
    <row r="3">
      <c r="A3" s="13" t="inlineStr">
        <is>
          <t>Score total</t>
        </is>
      </c>
      <c r="B3" s="5">
        <f>IFERROR(SUMPRODUCT(E7:E200,G7:G200)/SUM(G7:G200),"")</f>
        <v/>
      </c>
    </row>
    <row r="4">
      <c r="A4" s="13" t="inlineStr">
        <is>
          <t>% conformité</t>
        </is>
      </c>
      <c r="B4" s="6">
        <f>IFERROR(SUM(E7:E200)/(2*COUNT(E7:E200)),"")</f>
        <v/>
      </c>
    </row>
    <row r="6">
      <c r="A6" s="7" t="inlineStr">
        <is>
          <t>Inclure ?</t>
        </is>
      </c>
      <c r="B6" s="7" t="inlineStr">
        <is>
          <t>Irritant ?</t>
        </is>
      </c>
      <c r="C6" s="7" t="inlineStr">
        <is>
          <t>Critère</t>
        </is>
      </c>
      <c r="D6" s="7" t="inlineStr">
        <is>
          <t>Score (0/1/2)</t>
        </is>
      </c>
      <c r="E6" s="7" t="inlineStr">
        <is>
          <t>Score x Poids</t>
        </is>
      </c>
      <c r="F6" s="7" t="inlineStr">
        <is>
          <t>Poids (1/2/3)</t>
        </is>
      </c>
      <c r="G6" s="7" t="inlineStr">
        <is>
          <t>Canal</t>
        </is>
      </c>
      <c r="H6" s="7" t="inlineStr">
        <is>
          <t>Segment</t>
        </is>
      </c>
      <c r="I6" s="7" t="inlineStr">
        <is>
          <t>Commentaire</t>
        </is>
      </c>
      <c r="J6" s="7" t="inlineStr">
        <is>
          <t>Incl (1/0)</t>
        </is>
      </c>
      <c r="K6" s="7" t="inlineStr">
        <is>
          <t>Irr (1/0)</t>
        </is>
      </c>
    </row>
    <row r="7">
      <c r="A7" s="12" t="inlineStr">
        <is>
          <t>☑</t>
        </is>
      </c>
      <c r="B7" s="9" t="inlineStr">
        <is>
          <t>☐</t>
        </is>
      </c>
      <c r="C7" s="5" t="inlineStr">
        <is>
          <t>Critère #1</t>
        </is>
      </c>
      <c r="D7" s="17" t="inlineStr"/>
      <c r="E7" s="9">
        <f>IFERROR(D7*F7*J7,"")</f>
        <v/>
      </c>
      <c r="F7" s="9" t="n">
        <v>1</v>
      </c>
      <c r="G7" s="5" t="inlineStr">
        <is>
          <t>Boutique</t>
        </is>
      </c>
      <c r="H7" s="5" t="inlineStr">
        <is>
          <t>B2C</t>
        </is>
      </c>
      <c r="I7" s="5" t="inlineStr"/>
      <c r="J7" s="5">
        <f>IF(A7="☑",1,0)</f>
        <v/>
      </c>
      <c r="K7" s="5">
        <f>IF(B7="☑",1,0)</f>
        <v/>
      </c>
    </row>
    <row r="8">
      <c r="A8" s="12" t="inlineStr">
        <is>
          <t>☐</t>
        </is>
      </c>
      <c r="B8" s="9" t="inlineStr">
        <is>
          <t>☐</t>
        </is>
      </c>
      <c r="C8" s="5" t="inlineStr">
        <is>
          <t>Critère #2</t>
        </is>
      </c>
      <c r="D8" s="17" t="inlineStr"/>
      <c r="E8" s="9">
        <f>IFERROR(D8*F8*J8,"")</f>
        <v/>
      </c>
      <c r="F8" s="9" t="n">
        <v>1</v>
      </c>
      <c r="G8" s="5" t="inlineStr">
        <is>
          <t>Boutique</t>
        </is>
      </c>
      <c r="H8" s="5" t="inlineStr">
        <is>
          <t>B2C</t>
        </is>
      </c>
      <c r="I8" s="5" t="inlineStr"/>
      <c r="J8" s="5">
        <f>IF(A8="☑",1,0)</f>
        <v/>
      </c>
      <c r="K8" s="5">
        <f>IF(B8="☑",1,0)</f>
        <v/>
      </c>
    </row>
    <row r="9">
      <c r="A9" s="12" t="inlineStr">
        <is>
          <t>☑</t>
        </is>
      </c>
      <c r="B9" s="9" t="inlineStr">
        <is>
          <t>☐</t>
        </is>
      </c>
      <c r="C9" s="5" t="inlineStr">
        <is>
          <t>Critère #3</t>
        </is>
      </c>
      <c r="D9" s="17" t="inlineStr"/>
      <c r="E9" s="9">
        <f>IFERROR(D9*F9*J9,"")</f>
        <v/>
      </c>
      <c r="F9" s="9" t="n">
        <v>1</v>
      </c>
      <c r="G9" s="5" t="inlineStr">
        <is>
          <t>Boutique</t>
        </is>
      </c>
      <c r="H9" s="5" t="inlineStr">
        <is>
          <t>B2C</t>
        </is>
      </c>
      <c r="I9" s="5" t="inlineStr"/>
      <c r="J9" s="5">
        <f>IF(A9="☑",1,0)</f>
        <v/>
      </c>
      <c r="K9" s="5">
        <f>IF(B9="☑",1,0)</f>
        <v/>
      </c>
    </row>
    <row r="10">
      <c r="A10" s="12" t="inlineStr">
        <is>
          <t>☐</t>
        </is>
      </c>
      <c r="B10" s="9" t="inlineStr">
        <is>
          <t>☐</t>
        </is>
      </c>
      <c r="C10" s="5" t="inlineStr">
        <is>
          <t>Critère #4</t>
        </is>
      </c>
      <c r="D10" s="17" t="inlineStr"/>
      <c r="E10" s="9">
        <f>IFERROR(D10*F10*J10,"")</f>
        <v/>
      </c>
      <c r="F10" s="9" t="n">
        <v>1</v>
      </c>
      <c r="G10" s="5" t="inlineStr">
        <is>
          <t>Boutique</t>
        </is>
      </c>
      <c r="H10" s="5" t="inlineStr">
        <is>
          <t>B2C</t>
        </is>
      </c>
      <c r="I10" s="5" t="inlineStr"/>
      <c r="J10" s="5">
        <f>IF(A10="☑",1,0)</f>
        <v/>
      </c>
      <c r="K10" s="5">
        <f>IF(B10="☑",1,0)</f>
        <v/>
      </c>
    </row>
    <row r="11">
      <c r="A11" s="12" t="inlineStr">
        <is>
          <t>☑</t>
        </is>
      </c>
      <c r="B11" s="9" t="inlineStr">
        <is>
          <t>☐</t>
        </is>
      </c>
      <c r="C11" s="5" t="inlineStr">
        <is>
          <t>Critère #5</t>
        </is>
      </c>
      <c r="D11" s="17" t="inlineStr"/>
      <c r="E11" s="9">
        <f>IFERROR(D11*F11*J11,"")</f>
        <v/>
      </c>
      <c r="F11" s="9" t="n">
        <v>1</v>
      </c>
      <c r="G11" s="5" t="inlineStr">
        <is>
          <t>Boutique</t>
        </is>
      </c>
      <c r="H11" s="5" t="inlineStr">
        <is>
          <t>B2C</t>
        </is>
      </c>
      <c r="I11" s="5" t="inlineStr"/>
      <c r="J11" s="5">
        <f>IF(A11="☑",1,0)</f>
        <v/>
      </c>
      <c r="K11" s="5">
        <f>IF(B11="☑",1,0)</f>
        <v/>
      </c>
    </row>
    <row r="12">
      <c r="A12" s="12" t="inlineStr">
        <is>
          <t>☐</t>
        </is>
      </c>
      <c r="B12" s="9" t="inlineStr">
        <is>
          <t>☐</t>
        </is>
      </c>
      <c r="C12" s="5" t="inlineStr">
        <is>
          <t>Critère #6</t>
        </is>
      </c>
      <c r="D12" s="17" t="inlineStr"/>
      <c r="E12" s="9">
        <f>IFERROR(D12*F12*J12,"")</f>
        <v/>
      </c>
      <c r="F12" s="9" t="n">
        <v>1</v>
      </c>
      <c r="G12" s="5" t="inlineStr">
        <is>
          <t>Boutique</t>
        </is>
      </c>
      <c r="H12" s="5" t="inlineStr">
        <is>
          <t>B2C</t>
        </is>
      </c>
      <c r="I12" s="5" t="inlineStr"/>
      <c r="J12" s="5">
        <f>IF(A12="☑",1,0)</f>
        <v/>
      </c>
      <c r="K12" s="5">
        <f>IF(B12="☑",1,0)</f>
        <v/>
      </c>
    </row>
    <row r="13">
      <c r="A13" s="12" t="inlineStr">
        <is>
          <t>☑</t>
        </is>
      </c>
      <c r="B13" s="9" t="inlineStr">
        <is>
          <t>☐</t>
        </is>
      </c>
      <c r="C13" s="5" t="inlineStr">
        <is>
          <t>Critère #7</t>
        </is>
      </c>
      <c r="D13" s="17" t="inlineStr"/>
      <c r="E13" s="9">
        <f>IFERROR(D13*F13*J13,"")</f>
        <v/>
      </c>
      <c r="F13" s="9" t="n">
        <v>1</v>
      </c>
      <c r="G13" s="5" t="inlineStr">
        <is>
          <t>Boutique</t>
        </is>
      </c>
      <c r="H13" s="5" t="inlineStr">
        <is>
          <t>B2C</t>
        </is>
      </c>
      <c r="I13" s="5" t="inlineStr"/>
      <c r="J13" s="5">
        <f>IF(A13="☑",1,0)</f>
        <v/>
      </c>
      <c r="K13" s="5">
        <f>IF(B13="☑",1,0)</f>
        <v/>
      </c>
    </row>
    <row r="14">
      <c r="A14" s="12" t="inlineStr">
        <is>
          <t>☐</t>
        </is>
      </c>
      <c r="B14" s="9" t="inlineStr">
        <is>
          <t>☐</t>
        </is>
      </c>
      <c r="C14" s="5" t="inlineStr">
        <is>
          <t>Critère #8</t>
        </is>
      </c>
      <c r="D14" s="17" t="inlineStr"/>
      <c r="E14" s="9">
        <f>IFERROR(D14*F14*J14,"")</f>
        <v/>
      </c>
      <c r="F14" s="9" t="n">
        <v>1</v>
      </c>
      <c r="G14" s="5" t="inlineStr">
        <is>
          <t>Boutique</t>
        </is>
      </c>
      <c r="H14" s="5" t="inlineStr">
        <is>
          <t>B2C</t>
        </is>
      </c>
      <c r="I14" s="5" t="inlineStr"/>
      <c r="J14" s="5">
        <f>IF(A14="☑",1,0)</f>
        <v/>
      </c>
      <c r="K14" s="5">
        <f>IF(B14="☑",1,0)</f>
        <v/>
      </c>
    </row>
    <row r="15">
      <c r="A15" s="12" t="inlineStr">
        <is>
          <t>☑</t>
        </is>
      </c>
      <c r="B15" s="9" t="inlineStr">
        <is>
          <t>☐</t>
        </is>
      </c>
      <c r="C15" s="5" t="inlineStr">
        <is>
          <t>Critère #9</t>
        </is>
      </c>
      <c r="D15" s="17" t="inlineStr"/>
      <c r="E15" s="9">
        <f>IFERROR(D15*F15*J15,"")</f>
        <v/>
      </c>
      <c r="F15" s="9" t="n">
        <v>1</v>
      </c>
      <c r="G15" s="5" t="inlineStr">
        <is>
          <t>Boutique</t>
        </is>
      </c>
      <c r="H15" s="5" t="inlineStr">
        <is>
          <t>B2C</t>
        </is>
      </c>
      <c r="I15" s="5" t="inlineStr"/>
      <c r="J15" s="5">
        <f>IF(A15="☑",1,0)</f>
        <v/>
      </c>
      <c r="K15" s="5">
        <f>IF(B15="☑",1,0)</f>
        <v/>
      </c>
    </row>
    <row r="16">
      <c r="A16" s="12" t="inlineStr">
        <is>
          <t>☐</t>
        </is>
      </c>
      <c r="B16" s="9" t="inlineStr">
        <is>
          <t>☐</t>
        </is>
      </c>
      <c r="C16" s="5" t="inlineStr">
        <is>
          <t>Critère #10</t>
        </is>
      </c>
      <c r="D16" s="17" t="inlineStr"/>
      <c r="E16" s="9">
        <f>IFERROR(D16*F16*J16,"")</f>
        <v/>
      </c>
      <c r="F16" s="9" t="n">
        <v>1</v>
      </c>
      <c r="G16" s="5" t="inlineStr">
        <is>
          <t>Boutique</t>
        </is>
      </c>
      <c r="H16" s="5" t="inlineStr">
        <is>
          <t>B2C</t>
        </is>
      </c>
      <c r="I16" s="5" t="inlineStr"/>
      <c r="J16" s="5">
        <f>IF(A16="☑",1,0)</f>
        <v/>
      </c>
      <c r="K16" s="5">
        <f>IF(B16="☑",1,0)</f>
        <v/>
      </c>
    </row>
    <row r="17">
      <c r="A17" s="12" t="inlineStr">
        <is>
          <t>☑</t>
        </is>
      </c>
      <c r="B17" s="9" t="inlineStr">
        <is>
          <t>☐</t>
        </is>
      </c>
      <c r="C17" s="5" t="inlineStr">
        <is>
          <t>Critère #11</t>
        </is>
      </c>
      <c r="D17" s="17" t="inlineStr"/>
      <c r="E17" s="9">
        <f>IFERROR(D17*F17*J17,"")</f>
        <v/>
      </c>
      <c r="F17" s="9" t="n">
        <v>1</v>
      </c>
      <c r="G17" s="5" t="inlineStr">
        <is>
          <t>Boutique</t>
        </is>
      </c>
      <c r="H17" s="5" t="inlineStr">
        <is>
          <t>B2C</t>
        </is>
      </c>
      <c r="I17" s="5" t="inlineStr"/>
      <c r="J17" s="5">
        <f>IF(A17="☑",1,0)</f>
        <v/>
      </c>
      <c r="K17" s="5">
        <f>IF(B17="☑",1,0)</f>
        <v/>
      </c>
    </row>
    <row r="18">
      <c r="A18" s="12" t="inlineStr">
        <is>
          <t>☐</t>
        </is>
      </c>
      <c r="B18" s="9" t="inlineStr">
        <is>
          <t>☐</t>
        </is>
      </c>
      <c r="C18" s="5" t="inlineStr">
        <is>
          <t>Critère #12</t>
        </is>
      </c>
      <c r="D18" s="17" t="inlineStr"/>
      <c r="E18" s="9">
        <f>IFERROR(D18*F18*J18,"")</f>
        <v/>
      </c>
      <c r="F18" s="9" t="n">
        <v>1</v>
      </c>
      <c r="G18" s="5" t="inlineStr">
        <is>
          <t>Boutique</t>
        </is>
      </c>
      <c r="H18" s="5" t="inlineStr">
        <is>
          <t>B2C</t>
        </is>
      </c>
      <c r="I18" s="5" t="inlineStr"/>
      <c r="J18" s="5">
        <f>IF(A18="☑",1,0)</f>
        <v/>
      </c>
      <c r="K18" s="5">
        <f>IF(B18="☑",1,0)</f>
        <v/>
      </c>
    </row>
    <row r="19">
      <c r="A19" s="12" t="inlineStr">
        <is>
          <t>☑</t>
        </is>
      </c>
      <c r="B19" s="9" t="inlineStr">
        <is>
          <t>☐</t>
        </is>
      </c>
      <c r="C19" s="5" t="inlineStr">
        <is>
          <t>Critère #13</t>
        </is>
      </c>
      <c r="D19" s="17" t="inlineStr"/>
      <c r="E19" s="9">
        <f>IFERROR(D19*F19*J19,"")</f>
        <v/>
      </c>
      <c r="F19" s="9" t="n">
        <v>1</v>
      </c>
      <c r="G19" s="5" t="inlineStr">
        <is>
          <t>Boutique</t>
        </is>
      </c>
      <c r="H19" s="5" t="inlineStr">
        <is>
          <t>B2C</t>
        </is>
      </c>
      <c r="I19" s="5" t="inlineStr"/>
      <c r="J19" s="5">
        <f>IF(A19="☑",1,0)</f>
        <v/>
      </c>
      <c r="K19" s="5">
        <f>IF(B19="☑",1,0)</f>
        <v/>
      </c>
    </row>
    <row r="20">
      <c r="A20" s="12" t="inlineStr">
        <is>
          <t>☐</t>
        </is>
      </c>
      <c r="B20" s="9" t="inlineStr">
        <is>
          <t>☐</t>
        </is>
      </c>
      <c r="C20" s="5" t="inlineStr">
        <is>
          <t>Critère #14</t>
        </is>
      </c>
      <c r="D20" s="17" t="inlineStr"/>
      <c r="E20" s="9">
        <f>IFERROR(D20*F20*J20,"")</f>
        <v/>
      </c>
      <c r="F20" s="9" t="n">
        <v>1</v>
      </c>
      <c r="G20" s="5" t="inlineStr">
        <is>
          <t>Boutique</t>
        </is>
      </c>
      <c r="H20" s="5" t="inlineStr">
        <is>
          <t>B2C</t>
        </is>
      </c>
      <c r="I20" s="5" t="inlineStr"/>
      <c r="J20" s="5">
        <f>IF(A20="☑",1,0)</f>
        <v/>
      </c>
      <c r="K20" s="5">
        <f>IF(B20="☑",1,0)</f>
        <v/>
      </c>
    </row>
    <row r="21">
      <c r="A21" s="12" t="inlineStr">
        <is>
          <t>☑</t>
        </is>
      </c>
      <c r="B21" s="9" t="inlineStr">
        <is>
          <t>☐</t>
        </is>
      </c>
      <c r="C21" s="5" t="inlineStr">
        <is>
          <t>Critère #15</t>
        </is>
      </c>
      <c r="D21" s="17" t="inlineStr"/>
      <c r="E21" s="9">
        <f>IFERROR(D21*F21*J21,"")</f>
        <v/>
      </c>
      <c r="F21" s="9" t="n">
        <v>1</v>
      </c>
      <c r="G21" s="5" t="inlineStr">
        <is>
          <t>Boutique</t>
        </is>
      </c>
      <c r="H21" s="5" t="inlineStr">
        <is>
          <t>B2C</t>
        </is>
      </c>
      <c r="I21" s="5" t="inlineStr"/>
      <c r="J21" s="5">
        <f>IF(A21="☑",1,0)</f>
        <v/>
      </c>
      <c r="K21" s="5">
        <f>IF(B21="☑",1,0)</f>
        <v/>
      </c>
    </row>
    <row r="22">
      <c r="A22" s="12" t="inlineStr">
        <is>
          <t>☐</t>
        </is>
      </c>
      <c r="B22" s="9" t="inlineStr">
        <is>
          <t>☐</t>
        </is>
      </c>
      <c r="C22" s="5" t="inlineStr">
        <is>
          <t>Critère #16</t>
        </is>
      </c>
      <c r="D22" s="17" t="inlineStr"/>
      <c r="E22" s="9">
        <f>IFERROR(D22*F22*J22,"")</f>
        <v/>
      </c>
      <c r="F22" s="9" t="n">
        <v>1</v>
      </c>
      <c r="G22" s="5" t="inlineStr">
        <is>
          <t>Boutique</t>
        </is>
      </c>
      <c r="H22" s="5" t="inlineStr">
        <is>
          <t>B2C</t>
        </is>
      </c>
      <c r="I22" s="5" t="inlineStr"/>
      <c r="J22" s="5">
        <f>IF(A22="☑",1,0)</f>
        <v/>
      </c>
      <c r="K22" s="5">
        <f>IF(B22="☑",1,0)</f>
        <v/>
      </c>
    </row>
    <row r="23">
      <c r="A23" s="12" t="inlineStr">
        <is>
          <t>☑</t>
        </is>
      </c>
      <c r="B23" s="9" t="inlineStr">
        <is>
          <t>☐</t>
        </is>
      </c>
      <c r="C23" s="5" t="inlineStr">
        <is>
          <t>Critère #17</t>
        </is>
      </c>
      <c r="D23" s="17" t="inlineStr"/>
      <c r="E23" s="9">
        <f>IFERROR(D23*F23*J23,"")</f>
        <v/>
      </c>
      <c r="F23" s="9" t="n">
        <v>1</v>
      </c>
      <c r="G23" s="5" t="inlineStr">
        <is>
          <t>Boutique</t>
        </is>
      </c>
      <c r="H23" s="5" t="inlineStr">
        <is>
          <t>B2C</t>
        </is>
      </c>
      <c r="I23" s="5" t="inlineStr"/>
      <c r="J23" s="5">
        <f>IF(A23="☑",1,0)</f>
        <v/>
      </c>
      <c r="K23" s="5">
        <f>IF(B23="☑",1,0)</f>
        <v/>
      </c>
    </row>
    <row r="24">
      <c r="A24" s="12" t="inlineStr">
        <is>
          <t>☐</t>
        </is>
      </c>
      <c r="B24" s="9" t="inlineStr">
        <is>
          <t>☐</t>
        </is>
      </c>
      <c r="C24" s="5" t="inlineStr">
        <is>
          <t>Critère #18</t>
        </is>
      </c>
      <c r="D24" s="17" t="inlineStr"/>
      <c r="E24" s="9">
        <f>IFERROR(D24*F24*J24,"")</f>
        <v/>
      </c>
      <c r="F24" s="9" t="n">
        <v>1</v>
      </c>
      <c r="G24" s="5" t="inlineStr">
        <is>
          <t>Boutique</t>
        </is>
      </c>
      <c r="H24" s="5" t="inlineStr">
        <is>
          <t>B2C</t>
        </is>
      </c>
      <c r="I24" s="5" t="inlineStr"/>
      <c r="J24" s="5">
        <f>IF(A24="☑",1,0)</f>
        <v/>
      </c>
      <c r="K24" s="5">
        <f>IF(B24="☑",1,0)</f>
        <v/>
      </c>
    </row>
    <row r="25">
      <c r="A25" s="12" t="inlineStr">
        <is>
          <t>☑</t>
        </is>
      </c>
      <c r="B25" s="9" t="inlineStr">
        <is>
          <t>☐</t>
        </is>
      </c>
      <c r="C25" s="5" t="inlineStr">
        <is>
          <t>Critère #19</t>
        </is>
      </c>
      <c r="D25" s="17" t="inlineStr"/>
      <c r="E25" s="9">
        <f>IFERROR(D25*F25*J25,"")</f>
        <v/>
      </c>
      <c r="F25" s="9" t="n">
        <v>1</v>
      </c>
      <c r="G25" s="5" t="inlineStr">
        <is>
          <t>Boutique</t>
        </is>
      </c>
      <c r="H25" s="5" t="inlineStr">
        <is>
          <t>B2C</t>
        </is>
      </c>
      <c r="I25" s="5" t="inlineStr"/>
      <c r="J25" s="5">
        <f>IF(A25="☑",1,0)</f>
        <v/>
      </c>
      <c r="K25" s="5">
        <f>IF(B25="☑",1,0)</f>
        <v/>
      </c>
    </row>
    <row r="26">
      <c r="A26" s="12" t="inlineStr">
        <is>
          <t>☐</t>
        </is>
      </c>
      <c r="B26" s="9" t="inlineStr">
        <is>
          <t>☐</t>
        </is>
      </c>
      <c r="C26" s="5" t="inlineStr">
        <is>
          <t>Critère #20</t>
        </is>
      </c>
      <c r="D26" s="17" t="inlineStr"/>
      <c r="E26" s="9">
        <f>IFERROR(D26*F26*J26,"")</f>
        <v/>
      </c>
      <c r="F26" s="9" t="n">
        <v>1</v>
      </c>
      <c r="G26" s="5" t="inlineStr">
        <is>
          <t>Boutique</t>
        </is>
      </c>
      <c r="H26" s="5" t="inlineStr">
        <is>
          <t>B2C</t>
        </is>
      </c>
      <c r="I26" s="5" t="inlineStr"/>
      <c r="J26" s="5">
        <f>IF(A26="☑",1,0)</f>
        <v/>
      </c>
      <c r="K26" s="5">
        <f>IF(B26="☑",1,0)</f>
        <v/>
      </c>
    </row>
  </sheetData>
  <mergeCells count="1">
    <mergeCell ref="A1:D1"/>
  </mergeCells>
  <conditionalFormatting sqref="D7:D26">
    <cfRule type="dataBar" priority="1">
      <dataBar showValue="1">
        <cfvo type="num" val="0"/>
        <cfvo type="num" val="2"/>
        <color rgb="001F4E78"/>
      </dataBar>
    </cfRule>
  </conditionalFormatting>
  <conditionalFormatting sqref="E7:E26">
    <cfRule type="dataBar" priority="2">
      <dataBar showValue="1">
        <cfvo type="min" val="0"/>
        <cfvo type="max" val="0"/>
        <color rgb="00F59E0B"/>
      </dataBar>
    </cfRule>
  </conditionalFormatting>
  <dataValidations count="5">
    <dataValidation sqref="A7 B7 A8 B8 A9 B9 A10 B10 A11 B11 A12 B12 A13 B13 A14 B14 A15 B15 A16 B16 A17 B17 A18 B18 A19 B19 A20 B20 A21 B21 A22 B22 A23 B23 A24 B24 A25 B25 A26 B26" showErrorMessage="1" showInputMessage="1" allowBlank="1" type="list">
      <formula1>=Paramètres!$K$2:$K$3</formula1>
    </dataValidation>
    <dataValidation sqref="G7 G8 G9 G10 G11 G12 G13 G14 G15 G16 G17 G18 G19 G20 G21 G22 G23 G24 G25 G26" showErrorMessage="1" showInputMessage="1" allowBlank="1" type="list">
      <formula1>=Paramètres!$M$2:$M$10</formula1>
    </dataValidation>
    <dataValidation sqref="H7 H8 H9 H10 H11 H12 H13 H14 H15 H16 H17 H18 H19 H20 H21 H22 H23 H24 H25 H26" showErrorMessage="1" showInputMessage="1" allowBlank="1" type="list">
      <formula1>=Paramètres!$O$2:$O$5</formula1>
    </dataValidation>
    <dataValidation sqref="D7 D8 D9 D10 D11 D12 D13 D14 D15 D16 D17 D18 D19 D20 D21 D22 D23 D24 D25 D26" showErrorMessage="1" showInputMessage="1" allowBlank="1" type="whole" operator="between">
      <formula1>0</formula1>
      <formula2>2</formula2>
    </dataValidation>
    <dataValidation sqref="F7 F8 F9 F10 F11 F12 F13 F14 F15 F16 F17 F18 F19 F20 F21 F22 F23 F24 F25 F26" showErrorMessage="1" showInputMessage="1" allowBlank="1" type="list">
      <formula1>"1,2,3"</formula1>
    </dataValidation>
  </dataValidation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J23"/>
  <sheetViews>
    <sheetView workbookViewId="0">
      <pane ySplit="3" topLeftCell="A4" activePane="bottomLeft" state="frozen"/>
      <selection pane="bottomLeft" activeCell="A1" sqref="A1"/>
    </sheetView>
  </sheetViews>
  <sheetFormatPr baseColWidth="8" defaultRowHeight="15"/>
  <cols>
    <col width="10" customWidth="1" min="1" max="1"/>
    <col width="16" customWidth="1" min="2" max="2"/>
    <col width="16" customWidth="1" min="3" max="3"/>
    <col width="24" customWidth="1" min="4" max="4"/>
    <col width="20" customWidth="1" min="5" max="5"/>
    <col width="16" customWidth="1" min="6" max="6"/>
    <col width="16" customWidth="1" min="7" max="7"/>
    <col width="16" customWidth="1" min="8" max="8"/>
    <col width="20" customWidth="1" min="9" max="9"/>
    <col width="20" customWidth="1" min="10" max="10"/>
  </cols>
  <sheetData>
    <row r="1">
      <c r="A1" s="3" t="inlineStr">
        <is>
          <t>A/B — suivi simple (copiez vos KPI depuis CSAT/CES/NPS)</t>
        </is>
      </c>
    </row>
    <row r="3">
      <c r="A3" s="7" t="inlineStr">
        <is>
          <t>Inclure ?</t>
        </is>
      </c>
      <c r="B3" s="7" t="inlineStr">
        <is>
          <t>Méthode</t>
        </is>
      </c>
      <c r="C3" s="7" t="inlineStr">
        <is>
          <t>Variant</t>
        </is>
      </c>
      <c r="D3" s="7" t="inlineStr">
        <is>
          <t>KPI suivi</t>
        </is>
      </c>
      <c r="E3" s="7" t="inlineStr">
        <is>
          <t>Valeur</t>
        </is>
      </c>
      <c r="F3" s="7" t="inlineStr">
        <is>
          <t>N</t>
        </is>
      </c>
      <c r="G3" s="7" t="inlineStr">
        <is>
          <t>Canal</t>
        </is>
      </c>
      <c r="H3" s="7" t="inlineStr">
        <is>
          <t>Segment</t>
        </is>
      </c>
      <c r="I3" s="7" t="inlineStr">
        <is>
          <t>Période</t>
        </is>
      </c>
      <c r="J3" s="7" t="inlineStr">
        <is>
          <t>Commentaire</t>
        </is>
      </c>
    </row>
    <row r="4">
      <c r="A4" s="12" t="inlineStr">
        <is>
          <t>☐</t>
        </is>
      </c>
      <c r="B4" s="5" t="inlineStr">
        <is>
          <t>CSAT</t>
        </is>
      </c>
      <c r="C4" s="5" t="inlineStr">
        <is>
          <t>A</t>
        </is>
      </c>
      <c r="D4" s="5" t="inlineStr">
        <is>
          <t>CSAT % (≥4) / CES % Facile / NPS</t>
        </is>
      </c>
      <c r="E4" s="5" t="inlineStr"/>
      <c r="F4" s="5" t="inlineStr"/>
      <c r="G4" s="5" t="inlineStr">
        <is>
          <t>Email</t>
        </is>
      </c>
      <c r="H4" s="5" t="inlineStr">
        <is>
          <t>B2C</t>
        </is>
      </c>
      <c r="I4" s="5" t="inlineStr">
        <is>
          <t>2025-09</t>
        </is>
      </c>
      <c r="J4" s="5" t="inlineStr"/>
    </row>
    <row r="5">
      <c r="A5" s="12" t="inlineStr">
        <is>
          <t>☐</t>
        </is>
      </c>
      <c r="B5" s="5" t="inlineStr">
        <is>
          <t>CSAT</t>
        </is>
      </c>
      <c r="C5" s="5" t="inlineStr">
        <is>
          <t>A</t>
        </is>
      </c>
      <c r="D5" s="5" t="inlineStr">
        <is>
          <t>CSAT % (≥4) / CES % Facile / NPS</t>
        </is>
      </c>
      <c r="E5" s="5" t="inlineStr"/>
      <c r="F5" s="5" t="inlineStr"/>
      <c r="G5" s="5" t="inlineStr">
        <is>
          <t>Email</t>
        </is>
      </c>
      <c r="H5" s="5" t="inlineStr">
        <is>
          <t>B2C</t>
        </is>
      </c>
      <c r="I5" s="5" t="inlineStr">
        <is>
          <t>2025-09</t>
        </is>
      </c>
      <c r="J5" s="5" t="inlineStr"/>
    </row>
    <row r="6">
      <c r="A6" s="12" t="inlineStr">
        <is>
          <t>☐</t>
        </is>
      </c>
      <c r="B6" s="5" t="inlineStr">
        <is>
          <t>CSAT</t>
        </is>
      </c>
      <c r="C6" s="5" t="inlineStr">
        <is>
          <t>A</t>
        </is>
      </c>
      <c r="D6" s="5" t="inlineStr">
        <is>
          <t>CSAT % (≥4) / CES % Facile / NPS</t>
        </is>
      </c>
      <c r="E6" s="5" t="inlineStr"/>
      <c r="F6" s="5" t="inlineStr"/>
      <c r="G6" s="5" t="inlineStr">
        <is>
          <t>Email</t>
        </is>
      </c>
      <c r="H6" s="5" t="inlineStr">
        <is>
          <t>B2C</t>
        </is>
      </c>
      <c r="I6" s="5" t="inlineStr">
        <is>
          <t>2025-09</t>
        </is>
      </c>
      <c r="J6" s="5" t="inlineStr"/>
    </row>
    <row r="7">
      <c r="A7" s="12" t="inlineStr">
        <is>
          <t>☐</t>
        </is>
      </c>
      <c r="B7" s="5" t="inlineStr">
        <is>
          <t>CSAT</t>
        </is>
      </c>
      <c r="C7" s="5" t="inlineStr">
        <is>
          <t>A</t>
        </is>
      </c>
      <c r="D7" s="5" t="inlineStr">
        <is>
          <t>CSAT % (≥4) / CES % Facile / NPS</t>
        </is>
      </c>
      <c r="E7" s="5" t="inlineStr"/>
      <c r="F7" s="5" t="inlineStr"/>
      <c r="G7" s="5" t="inlineStr">
        <is>
          <t>Email</t>
        </is>
      </c>
      <c r="H7" s="5" t="inlineStr">
        <is>
          <t>B2C</t>
        </is>
      </c>
      <c r="I7" s="5" t="inlineStr">
        <is>
          <t>2025-09</t>
        </is>
      </c>
      <c r="J7" s="5" t="inlineStr"/>
    </row>
    <row r="8">
      <c r="A8" s="12" t="inlineStr">
        <is>
          <t>☐</t>
        </is>
      </c>
      <c r="B8" s="5" t="inlineStr">
        <is>
          <t>CSAT</t>
        </is>
      </c>
      <c r="C8" s="5" t="inlineStr">
        <is>
          <t>A</t>
        </is>
      </c>
      <c r="D8" s="5" t="inlineStr">
        <is>
          <t>CSAT % (≥4) / CES % Facile / NPS</t>
        </is>
      </c>
      <c r="E8" s="5" t="inlineStr"/>
      <c r="F8" s="5" t="inlineStr"/>
      <c r="G8" s="5" t="inlineStr">
        <is>
          <t>Email</t>
        </is>
      </c>
      <c r="H8" s="5" t="inlineStr">
        <is>
          <t>B2C</t>
        </is>
      </c>
      <c r="I8" s="5" t="inlineStr">
        <is>
          <t>2025-09</t>
        </is>
      </c>
      <c r="J8" s="5" t="inlineStr"/>
    </row>
    <row r="9">
      <c r="A9" s="12" t="inlineStr">
        <is>
          <t>☐</t>
        </is>
      </c>
      <c r="B9" s="5" t="inlineStr">
        <is>
          <t>CSAT</t>
        </is>
      </c>
      <c r="C9" s="5" t="inlineStr">
        <is>
          <t>A</t>
        </is>
      </c>
      <c r="D9" s="5" t="inlineStr">
        <is>
          <t>CSAT % (≥4) / CES % Facile / NPS</t>
        </is>
      </c>
      <c r="E9" s="5" t="inlineStr"/>
      <c r="F9" s="5" t="inlineStr"/>
      <c r="G9" s="5" t="inlineStr">
        <is>
          <t>Email</t>
        </is>
      </c>
      <c r="H9" s="5" t="inlineStr">
        <is>
          <t>B2C</t>
        </is>
      </c>
      <c r="I9" s="5" t="inlineStr">
        <is>
          <t>2025-09</t>
        </is>
      </c>
      <c r="J9" s="5" t="inlineStr"/>
    </row>
    <row r="10">
      <c r="A10" s="12" t="inlineStr">
        <is>
          <t>☐</t>
        </is>
      </c>
      <c r="B10" s="5" t="inlineStr">
        <is>
          <t>CSAT</t>
        </is>
      </c>
      <c r="C10" s="5" t="inlineStr">
        <is>
          <t>A</t>
        </is>
      </c>
      <c r="D10" s="5" t="inlineStr">
        <is>
          <t>CSAT % (≥4) / CES % Facile / NPS</t>
        </is>
      </c>
      <c r="E10" s="5" t="inlineStr"/>
      <c r="F10" s="5" t="inlineStr"/>
      <c r="G10" s="5" t="inlineStr">
        <is>
          <t>Email</t>
        </is>
      </c>
      <c r="H10" s="5" t="inlineStr">
        <is>
          <t>B2C</t>
        </is>
      </c>
      <c r="I10" s="5" t="inlineStr">
        <is>
          <t>2025-09</t>
        </is>
      </c>
      <c r="J10" s="5" t="inlineStr"/>
    </row>
    <row r="11">
      <c r="A11" s="12" t="inlineStr">
        <is>
          <t>☐</t>
        </is>
      </c>
      <c r="B11" s="5" t="inlineStr">
        <is>
          <t>CSAT</t>
        </is>
      </c>
      <c r="C11" s="5" t="inlineStr">
        <is>
          <t>A</t>
        </is>
      </c>
      <c r="D11" s="5" t="inlineStr">
        <is>
          <t>CSAT % (≥4) / CES % Facile / NPS</t>
        </is>
      </c>
      <c r="E11" s="5" t="inlineStr"/>
      <c r="F11" s="5" t="inlineStr"/>
      <c r="G11" s="5" t="inlineStr">
        <is>
          <t>Email</t>
        </is>
      </c>
      <c r="H11" s="5" t="inlineStr">
        <is>
          <t>B2C</t>
        </is>
      </c>
      <c r="I11" s="5" t="inlineStr">
        <is>
          <t>2025-09</t>
        </is>
      </c>
      <c r="J11" s="5" t="inlineStr"/>
    </row>
    <row r="12">
      <c r="A12" s="12" t="inlineStr">
        <is>
          <t>☐</t>
        </is>
      </c>
      <c r="B12" s="5" t="inlineStr">
        <is>
          <t>CSAT</t>
        </is>
      </c>
      <c r="C12" s="5" t="inlineStr">
        <is>
          <t>A</t>
        </is>
      </c>
      <c r="D12" s="5" t="inlineStr">
        <is>
          <t>CSAT % (≥4) / CES % Facile / NPS</t>
        </is>
      </c>
      <c r="E12" s="5" t="inlineStr"/>
      <c r="F12" s="5" t="inlineStr"/>
      <c r="G12" s="5" t="inlineStr">
        <is>
          <t>Email</t>
        </is>
      </c>
      <c r="H12" s="5" t="inlineStr">
        <is>
          <t>B2C</t>
        </is>
      </c>
      <c r="I12" s="5" t="inlineStr">
        <is>
          <t>2025-09</t>
        </is>
      </c>
      <c r="J12" s="5" t="inlineStr"/>
    </row>
    <row r="13">
      <c r="A13" s="12" t="inlineStr">
        <is>
          <t>☐</t>
        </is>
      </c>
      <c r="B13" s="5" t="inlineStr">
        <is>
          <t>CSAT</t>
        </is>
      </c>
      <c r="C13" s="5" t="inlineStr">
        <is>
          <t>A</t>
        </is>
      </c>
      <c r="D13" s="5" t="inlineStr">
        <is>
          <t>CSAT % (≥4) / CES % Facile / NPS</t>
        </is>
      </c>
      <c r="E13" s="5" t="inlineStr"/>
      <c r="F13" s="5" t="inlineStr"/>
      <c r="G13" s="5" t="inlineStr">
        <is>
          <t>Email</t>
        </is>
      </c>
      <c r="H13" s="5" t="inlineStr">
        <is>
          <t>B2C</t>
        </is>
      </c>
      <c r="I13" s="5" t="inlineStr">
        <is>
          <t>2025-09</t>
        </is>
      </c>
      <c r="J13" s="5" t="inlineStr"/>
    </row>
    <row r="14">
      <c r="A14" s="12" t="inlineStr">
        <is>
          <t>☐</t>
        </is>
      </c>
      <c r="B14" s="5" t="inlineStr">
        <is>
          <t>CSAT</t>
        </is>
      </c>
      <c r="C14" s="5" t="inlineStr">
        <is>
          <t>A</t>
        </is>
      </c>
      <c r="D14" s="5" t="inlineStr">
        <is>
          <t>CSAT % (≥4) / CES % Facile / NPS</t>
        </is>
      </c>
      <c r="E14" s="5" t="inlineStr"/>
      <c r="F14" s="5" t="inlineStr"/>
      <c r="G14" s="5" t="inlineStr">
        <is>
          <t>Email</t>
        </is>
      </c>
      <c r="H14" s="5" t="inlineStr">
        <is>
          <t>B2C</t>
        </is>
      </c>
      <c r="I14" s="5" t="inlineStr">
        <is>
          <t>2025-09</t>
        </is>
      </c>
      <c r="J14" s="5" t="inlineStr"/>
    </row>
    <row r="15">
      <c r="A15" s="12" t="inlineStr">
        <is>
          <t>☐</t>
        </is>
      </c>
      <c r="B15" s="5" t="inlineStr">
        <is>
          <t>CSAT</t>
        </is>
      </c>
      <c r="C15" s="5" t="inlineStr">
        <is>
          <t>A</t>
        </is>
      </c>
      <c r="D15" s="5" t="inlineStr">
        <is>
          <t>CSAT % (≥4) / CES % Facile / NPS</t>
        </is>
      </c>
      <c r="E15" s="5" t="inlineStr"/>
      <c r="F15" s="5" t="inlineStr"/>
      <c r="G15" s="5" t="inlineStr">
        <is>
          <t>Email</t>
        </is>
      </c>
      <c r="H15" s="5" t="inlineStr">
        <is>
          <t>B2C</t>
        </is>
      </c>
      <c r="I15" s="5" t="inlineStr">
        <is>
          <t>2025-09</t>
        </is>
      </c>
      <c r="J15" s="5" t="inlineStr"/>
    </row>
    <row r="16">
      <c r="A16" s="12" t="inlineStr">
        <is>
          <t>☐</t>
        </is>
      </c>
      <c r="B16" s="5" t="inlineStr">
        <is>
          <t>CSAT</t>
        </is>
      </c>
      <c r="C16" s="5" t="inlineStr">
        <is>
          <t>A</t>
        </is>
      </c>
      <c r="D16" s="5" t="inlineStr">
        <is>
          <t>CSAT % (≥4) / CES % Facile / NPS</t>
        </is>
      </c>
      <c r="E16" s="5" t="inlineStr"/>
      <c r="F16" s="5" t="inlineStr"/>
      <c r="G16" s="5" t="inlineStr">
        <is>
          <t>Email</t>
        </is>
      </c>
      <c r="H16" s="5" t="inlineStr">
        <is>
          <t>B2C</t>
        </is>
      </c>
      <c r="I16" s="5" t="inlineStr">
        <is>
          <t>2025-09</t>
        </is>
      </c>
      <c r="J16" s="5" t="inlineStr"/>
    </row>
    <row r="17">
      <c r="A17" s="12" t="inlineStr">
        <is>
          <t>☐</t>
        </is>
      </c>
      <c r="B17" s="5" t="inlineStr">
        <is>
          <t>CSAT</t>
        </is>
      </c>
      <c r="C17" s="5" t="inlineStr">
        <is>
          <t>A</t>
        </is>
      </c>
      <c r="D17" s="5" t="inlineStr">
        <is>
          <t>CSAT % (≥4) / CES % Facile / NPS</t>
        </is>
      </c>
      <c r="E17" s="5" t="inlineStr"/>
      <c r="F17" s="5" t="inlineStr"/>
      <c r="G17" s="5" t="inlineStr">
        <is>
          <t>Email</t>
        </is>
      </c>
      <c r="H17" s="5" t="inlineStr">
        <is>
          <t>B2C</t>
        </is>
      </c>
      <c r="I17" s="5" t="inlineStr">
        <is>
          <t>2025-09</t>
        </is>
      </c>
      <c r="J17" s="5" t="inlineStr"/>
    </row>
    <row r="18">
      <c r="A18" s="12" t="inlineStr">
        <is>
          <t>☐</t>
        </is>
      </c>
      <c r="B18" s="5" t="inlineStr">
        <is>
          <t>CSAT</t>
        </is>
      </c>
      <c r="C18" s="5" t="inlineStr">
        <is>
          <t>A</t>
        </is>
      </c>
      <c r="D18" s="5" t="inlineStr">
        <is>
          <t>CSAT % (≥4) / CES % Facile / NPS</t>
        </is>
      </c>
      <c r="E18" s="5" t="inlineStr"/>
      <c r="F18" s="5" t="inlineStr"/>
      <c r="G18" s="5" t="inlineStr">
        <is>
          <t>Email</t>
        </is>
      </c>
      <c r="H18" s="5" t="inlineStr">
        <is>
          <t>B2C</t>
        </is>
      </c>
      <c r="I18" s="5" t="inlineStr">
        <is>
          <t>2025-09</t>
        </is>
      </c>
      <c r="J18" s="5" t="inlineStr"/>
    </row>
    <row r="19">
      <c r="A19" s="12" t="inlineStr">
        <is>
          <t>☐</t>
        </is>
      </c>
      <c r="B19" s="5" t="inlineStr">
        <is>
          <t>CSAT</t>
        </is>
      </c>
      <c r="C19" s="5" t="inlineStr">
        <is>
          <t>A</t>
        </is>
      </c>
      <c r="D19" s="5" t="inlineStr">
        <is>
          <t>CSAT % (≥4) / CES % Facile / NPS</t>
        </is>
      </c>
      <c r="E19" s="5" t="inlineStr"/>
      <c r="F19" s="5" t="inlineStr"/>
      <c r="G19" s="5" t="inlineStr">
        <is>
          <t>Email</t>
        </is>
      </c>
      <c r="H19" s="5" t="inlineStr">
        <is>
          <t>B2C</t>
        </is>
      </c>
      <c r="I19" s="5" t="inlineStr">
        <is>
          <t>2025-09</t>
        </is>
      </c>
      <c r="J19" s="5" t="inlineStr"/>
    </row>
    <row r="20">
      <c r="A20" s="12" t="inlineStr">
        <is>
          <t>☐</t>
        </is>
      </c>
      <c r="B20" s="5" t="inlineStr">
        <is>
          <t>CSAT</t>
        </is>
      </c>
      <c r="C20" s="5" t="inlineStr">
        <is>
          <t>A</t>
        </is>
      </c>
      <c r="D20" s="5" t="inlineStr">
        <is>
          <t>CSAT % (≥4) / CES % Facile / NPS</t>
        </is>
      </c>
      <c r="E20" s="5" t="inlineStr"/>
      <c r="F20" s="5" t="inlineStr"/>
      <c r="G20" s="5" t="inlineStr">
        <is>
          <t>Email</t>
        </is>
      </c>
      <c r="H20" s="5" t="inlineStr">
        <is>
          <t>B2C</t>
        </is>
      </c>
      <c r="I20" s="5" t="inlineStr">
        <is>
          <t>2025-09</t>
        </is>
      </c>
      <c r="J20" s="5" t="inlineStr"/>
    </row>
    <row r="21">
      <c r="A21" s="12" t="inlineStr">
        <is>
          <t>☐</t>
        </is>
      </c>
      <c r="B21" s="5" t="inlineStr">
        <is>
          <t>CSAT</t>
        </is>
      </c>
      <c r="C21" s="5" t="inlineStr">
        <is>
          <t>A</t>
        </is>
      </c>
      <c r="D21" s="5" t="inlineStr">
        <is>
          <t>CSAT % (≥4) / CES % Facile / NPS</t>
        </is>
      </c>
      <c r="E21" s="5" t="inlineStr"/>
      <c r="F21" s="5" t="inlineStr"/>
      <c r="G21" s="5" t="inlineStr">
        <is>
          <t>Email</t>
        </is>
      </c>
      <c r="H21" s="5" t="inlineStr">
        <is>
          <t>B2C</t>
        </is>
      </c>
      <c r="I21" s="5" t="inlineStr">
        <is>
          <t>2025-09</t>
        </is>
      </c>
      <c r="J21" s="5" t="inlineStr"/>
    </row>
    <row r="22">
      <c r="A22" s="12" t="inlineStr">
        <is>
          <t>☐</t>
        </is>
      </c>
      <c r="B22" s="5" t="inlineStr">
        <is>
          <t>CSAT</t>
        </is>
      </c>
      <c r="C22" s="5" t="inlineStr">
        <is>
          <t>A</t>
        </is>
      </c>
      <c r="D22" s="5" t="inlineStr">
        <is>
          <t>CSAT % (≥4) / CES % Facile / NPS</t>
        </is>
      </c>
      <c r="E22" s="5" t="inlineStr"/>
      <c r="F22" s="5" t="inlineStr"/>
      <c r="G22" s="5" t="inlineStr">
        <is>
          <t>Email</t>
        </is>
      </c>
      <c r="H22" s="5" t="inlineStr">
        <is>
          <t>B2C</t>
        </is>
      </c>
      <c r="I22" s="5" t="inlineStr">
        <is>
          <t>2025-09</t>
        </is>
      </c>
      <c r="J22" s="5" t="inlineStr"/>
    </row>
    <row r="23">
      <c r="A23" s="12" t="inlineStr">
        <is>
          <t>☐</t>
        </is>
      </c>
      <c r="B23" s="5" t="inlineStr">
        <is>
          <t>CSAT</t>
        </is>
      </c>
      <c r="C23" s="5" t="inlineStr">
        <is>
          <t>A</t>
        </is>
      </c>
      <c r="D23" s="5" t="inlineStr">
        <is>
          <t>CSAT % (≥4) / CES % Facile / NPS</t>
        </is>
      </c>
      <c r="E23" s="5" t="inlineStr"/>
      <c r="F23" s="5" t="inlineStr"/>
      <c r="G23" s="5" t="inlineStr">
        <is>
          <t>Email</t>
        </is>
      </c>
      <c r="H23" s="5" t="inlineStr">
        <is>
          <t>B2C</t>
        </is>
      </c>
      <c r="I23" s="5" t="inlineStr">
        <is>
          <t>2025-09</t>
        </is>
      </c>
      <c r="J23" s="5" t="inlineStr"/>
    </row>
  </sheetData>
  <mergeCells count="1">
    <mergeCell ref="A1:D1"/>
  </mergeCells>
  <dataValidations count="2">
    <dataValidation sqref="A4 A5 A6 A7 A8 A9 A10 A11 A12 A13 A14 A15 A16 A17 A18 A19 A20 A21 A22 A23" showErrorMessage="1" showInputMessage="1" allowBlank="1" type="list">
      <formula1>=Paramètres!$K$2:$K$3</formula1>
    </dataValidation>
    <dataValidation sqref="B4 B5 B6 B7 B8 B9 B10 B11 B12 B13 B14 B15 B16 B17 B18 B19 B20 B21 B22 B23" showErrorMessage="1" showInputMessage="1" allowBlank="1" type="list">
      <formula1>=Paramètres!$U$2:$U$6</formula1>
    </dataValidation>
  </dataValidation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G8"/>
  <sheetViews>
    <sheetView workbookViewId="0">
      <selection activeCell="A1" sqref="A1"/>
    </sheetView>
  </sheetViews>
  <sheetFormatPr baseColWidth="8" defaultRowHeight="15"/>
  <cols>
    <col width="26" customWidth="1" min="1" max="1"/>
    <col width="18" customWidth="1" min="2" max="2"/>
    <col width="18" customWidth="1" min="3" max="3"/>
    <col width="18" customWidth="1" min="4" max="4"/>
    <col width="18" customWidth="1" min="5" max="5"/>
    <col width="18" customWidth="1" min="6" max="6"/>
    <col width="18" customWidth="1" min="7" max="7"/>
  </cols>
  <sheetData>
    <row r="1">
      <c r="A1" s="3" t="inlineStr">
        <is>
          <t>Tableau de bord multi-méthodes</t>
        </is>
      </c>
    </row>
    <row r="3">
      <c r="A3" s="7" t="inlineStr">
        <is>
          <t>Bloc</t>
        </is>
      </c>
      <c r="B3" s="7" t="inlineStr">
        <is>
          <t>KPI</t>
        </is>
      </c>
      <c r="C3" s="7" t="inlineStr">
        <is>
          <t>Valeur</t>
        </is>
      </c>
      <c r="D3" s="7" t="inlineStr">
        <is>
          <t>% Positif</t>
        </is>
      </c>
      <c r="E3" s="7" t="inlineStr">
        <is>
          <t>% Négatif/Detr.</t>
        </is>
      </c>
      <c r="F3" s="7" t="inlineStr">
        <is>
          <t>N / Compte</t>
        </is>
      </c>
      <c r="G3" s="7" t="inlineStr">
        <is>
          <t># Irritants</t>
        </is>
      </c>
    </row>
    <row r="4">
      <c r="A4" s="5" t="inlineStr">
        <is>
          <t>CSAT</t>
        </is>
      </c>
      <c r="B4" s="5" t="inlineStr">
        <is>
          <t>Moyenne (1–5)</t>
        </is>
      </c>
      <c r="C4" s="5">
        <f>CSAT!B3</f>
        <v/>
      </c>
      <c r="D4" s="5">
        <f>CSAT!B4</f>
        <v/>
      </c>
      <c r="E4" s="5">
        <f>CSAT!B5</f>
        <v/>
      </c>
      <c r="F4" s="5">
        <f>CSAT!B6</f>
        <v/>
      </c>
      <c r="G4" s="5">
        <f>CSAT!B7</f>
        <v/>
      </c>
    </row>
    <row r="5">
      <c r="A5" s="5" t="inlineStr">
        <is>
          <t>CES</t>
        </is>
      </c>
      <c r="B5" s="5" t="inlineStr">
        <is>
          <t>CES moyen (1–7)</t>
        </is>
      </c>
      <c r="C5" s="5">
        <f>CES!G4</f>
        <v/>
      </c>
      <c r="D5" s="5">
        <f>CES!G5</f>
        <v/>
      </c>
      <c r="E5" s="5">
        <f>CES!G6</f>
        <v/>
      </c>
      <c r="F5" s="5">
        <f>CES!G7</f>
        <v/>
      </c>
      <c r="G5" s="5">
        <f>SUM(CES!N10:N300)</f>
        <v/>
      </c>
    </row>
    <row r="6">
      <c r="A6" s="5" t="inlineStr">
        <is>
          <t>NPS</t>
        </is>
      </c>
      <c r="B6" s="5" t="inlineStr">
        <is>
          <t>NPS (P% − D%)</t>
        </is>
      </c>
      <c r="C6" s="5">
        <f>NPS!B6</f>
        <v/>
      </c>
      <c r="D6" s="5">
        <f>NPS!B3</f>
        <v/>
      </c>
      <c r="E6" s="5">
        <f>NPS!B4</f>
        <v/>
      </c>
      <c r="F6" s="5">
        <f>NPS!B7</f>
        <v/>
      </c>
      <c r="G6" s="5">
        <f>SUM(NPS!K7:K300)</f>
        <v/>
      </c>
    </row>
    <row r="7">
      <c r="A7" s="5" t="inlineStr">
        <is>
          <t>Mystère</t>
        </is>
      </c>
      <c r="B7" s="5" t="inlineStr">
        <is>
          <t>Score total</t>
        </is>
      </c>
      <c r="C7" s="5">
        <f>Client_Mystere!B3</f>
        <v/>
      </c>
      <c r="D7" s="5" t="inlineStr"/>
      <c r="E7" s="5">
        <f>Client_Mystere!B4</f>
        <v/>
      </c>
      <c r="F7" s="5" t="inlineStr"/>
      <c r="G7" s="5">
        <f>SUM(Client_Mystere!K7:K300)</f>
        <v/>
      </c>
    </row>
    <row r="8">
      <c r="A8" s="5" t="inlineStr">
        <is>
          <t>Verbatims</t>
        </is>
      </c>
      <c r="B8" s="5" t="inlineStr">
        <is>
          <t>Comptes</t>
        </is>
      </c>
      <c r="C8" s="5" t="inlineStr"/>
      <c r="D8" s="5">
        <f>Verbatims!B3</f>
        <v/>
      </c>
      <c r="E8" s="5">
        <f>Verbatims!B5</f>
        <v/>
      </c>
      <c r="F8" s="5">
        <f>COUNTA(Verbatims!F7:F1000)</f>
        <v/>
      </c>
      <c r="G8" s="5">
        <f>SUM(Verbatims!J7:J1000)</f>
        <v/>
      </c>
    </row>
  </sheetData>
  <conditionalFormatting sqref="C4:C8">
    <cfRule type="dataBar" priority="1">
      <dataBar showValue="1">
        <cfvo type="min" val="0"/>
        <cfvo type="max" val="0"/>
        <color rgb="0010B981"/>
      </dataBar>
    </cfRule>
  </conditionalFormatting>
  <conditionalFormatting sqref="G4:G8">
    <cfRule type="dataBar" priority="2">
      <dataBar showValue="1">
        <cfvo type="min" val="0"/>
        <cfvo type="max" val="0"/>
        <color rgb="00F43F5E"/>
      </dataBar>
    </cfRule>
  </conditionalFormatting>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2025-09-27T02:32:35Z</dcterms:created>
  <dcterms:modified xmlns:dcterms="http://purl.org/dc/terms/" xmlns:xsi="http://www.w3.org/2001/XMLSchema-instance" xsi:type="dcterms:W3CDTF">2025-09-27T02:32:35Z</dcterms:modified>
</cp:coreProperties>
</file>