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xWindow="240" yWindow="15" windowWidth="16095" windowHeight="9660" tabRatio="600" firstSheet="0" activeTab="0" autoFilterDateGrouping="1"/>
  </bookViews>
  <sheets>
    <sheet xmlns:r="http://schemas.openxmlformats.org/officeDocument/2006/relationships" name="Travaux" sheetId="1" state="visible" r:id="rId1"/>
    <sheet xmlns:r="http://schemas.openxmlformats.org/officeDocument/2006/relationships" name="Fournitures" sheetId="2" state="visible" r:id="rId2"/>
    <sheet xmlns:r="http://schemas.openxmlformats.org/officeDocument/2006/relationships" name="Services" sheetId="3" state="visible" r:id="rId3"/>
    <sheet xmlns:r="http://schemas.openxmlformats.org/officeDocument/2006/relationships" name="Services_Intellectuels" sheetId="4" state="visible" r:id="rId4"/>
    <sheet xmlns:r="http://schemas.openxmlformats.org/officeDocument/2006/relationships" name="Glossaire &amp; Lemmatiseur" sheetId="5" state="visible" r:id="rId5"/>
    <sheet xmlns:r="http://schemas.openxmlformats.org/officeDocument/2006/relationships" name="Base_Consolidee" sheetId="6" state="visible" r:id="rId6"/>
    <sheet xmlns:r="http://schemas.openxmlformats.org/officeDocument/2006/relationships" name="Dashboard" sheetId="7" state="visible" r:id="rId7"/>
    <sheet xmlns:r="http://schemas.openxmlformats.org/officeDocument/2006/relationships" name="Listes" sheetId="8" state="hidden" r:id="rId8"/>
    <sheet xmlns:r="http://schemas.openxmlformats.org/officeDocument/2006/relationships" name="Mode d'emploi" sheetId="9" state="visible" r:id="rId9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4">
    <font>
      <name val="Calibri"/>
      <family val="2"/>
      <color theme="1"/>
      <sz val="11"/>
      <scheme val="minor"/>
    </font>
    <font>
      <name val="Calibri"/>
      <family val="2"/>
      <b val="1"/>
      <color theme="1"/>
      <sz val="11"/>
      <scheme val="minor"/>
    </font>
    <font>
      <b val="1"/>
      <color rgb="00000000"/>
    </font>
    <font>
      <b val="1"/>
      <sz val="12"/>
    </font>
  </fonts>
  <fills count="4">
    <fill>
      <patternFill/>
    </fill>
    <fill>
      <patternFill patternType="gray125"/>
    </fill>
    <fill>
      <patternFill patternType="solid">
        <fgColor rgb="00F3F6FA"/>
      </patternFill>
    </fill>
    <fill>
      <patternFill patternType="solid">
        <fgColor rgb="00E8EEF8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00CCCCCC"/>
      </left>
      <right style="thin">
        <color rgb="00CCCCCC"/>
      </right>
      <top style="thin">
        <color rgb="00CCCCCC"/>
      </top>
      <bottom style="thin">
        <color rgb="00CCCCCC"/>
      </bottom>
    </border>
  </borders>
  <cellStyleXfs count="1">
    <xf numFmtId="0" fontId="0" fillId="0" borderId="0"/>
  </cellStyleXfs>
  <cellXfs count="7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0" fontId="2" fillId="2" borderId="2" applyAlignment="1" pivotButton="0" quotePrefix="0" xfId="0">
      <alignment horizontal="center" vertical="center" wrapText="1"/>
    </xf>
    <xf numFmtId="0" fontId="0" fillId="0" borderId="2" pivotButton="0" quotePrefix="0" xfId="0"/>
    <xf numFmtId="0" fontId="3" fillId="0" borderId="1" applyAlignment="1" pivotButton="0" quotePrefix="0" xfId="0">
      <alignment horizontal="center" vertical="top"/>
    </xf>
    <xf numFmtId="0" fontId="2" fillId="3" borderId="2" applyAlignment="1" pivotButton="0" quotePrefix="0" xfId="0">
      <alignment horizontal="center" vertical="center"/>
    </xf>
    <xf numFmtId="0" fontId="0" fillId="0" borderId="2" applyAlignment="1" pivotButton="0" quotePrefix="0" xfId="0">
      <alignment horizontal="center" vertical="center"/>
    </xf>
  </cellXfs>
  <cellStyles count="1">
    <cellStyle name="Normal" xfId="0" builtinId="0"/>
  </cellStyles>
  <dxfs count="3">
    <dxf>
      <fill>
        <patternFill patternType="solid">
          <fgColor rgb="00C6EFCE"/>
        </patternFill>
      </fill>
    </dxf>
    <dxf>
      <fill>
        <patternFill patternType="solid">
          <fgColor rgb="00FFC7CE"/>
        </patternFill>
      </fill>
    </dxf>
    <dxf>
      <fill>
        <patternFill patternType="solid">
          <fgColor rgb="00FFF2CC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styles" Target="styles.xml" Id="rId10"/><Relationship Type="http://schemas.openxmlformats.org/officeDocument/2006/relationships/theme" Target="theme/theme1.xml" Id="rId11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O119"/>
  <sheetViews>
    <sheetView tabSelected="1"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8" customWidth="1" min="1" max="1"/>
    <col width="18" customWidth="1" min="2" max="2"/>
    <col width="36" customWidth="1" min="3" max="3"/>
    <col width="28" customWidth="1" min="4" max="4"/>
    <col width="24" customWidth="1" min="5" max="5"/>
    <col width="18" customWidth="1" min="6" max="6"/>
    <col width="24" customWidth="1" min="7" max="7"/>
    <col width="18" customWidth="1" min="8" max="8"/>
    <col width="20" customWidth="1" min="9" max="9"/>
    <col width="18" customWidth="1" min="10" max="10"/>
    <col width="18" customWidth="1" min="11" max="11"/>
    <col width="18" customWidth="1" min="12" max="12"/>
    <col width="18" customWidth="1" min="13" max="13"/>
    <col width="24" customWidth="1" min="14" max="14"/>
    <col width="28" customWidth="1" min="15" max="15"/>
  </cols>
  <sheetData>
    <row r="1">
      <c r="A1" s="2" t="inlineStr">
        <is>
          <t>Secteur</t>
        </is>
      </c>
      <c r="B1" s="2" t="inlineStr">
        <is>
          <t>Catégorie</t>
        </is>
      </c>
      <c r="C1" s="2" t="inlineStr">
        <is>
          <t>Pièce demandée</t>
        </is>
      </c>
      <c r="D1" s="2" t="inlineStr">
        <is>
          <t>Alias / Synonymes</t>
        </is>
      </c>
      <c r="E1" s="2" t="inlineStr">
        <is>
          <t>Tag normalisé (lemma)</t>
        </is>
      </c>
      <c r="F1" s="2" t="inlineStr">
        <is>
          <t>Obligatoire</t>
        </is>
      </c>
      <c r="G1" s="2" t="inlineStr">
        <is>
          <t>Référence (RC/CCAG/Article…)</t>
        </is>
      </c>
      <c r="H1" s="2" t="inlineStr">
        <is>
          <t>Format attendu</t>
        </is>
      </c>
      <c r="I1" s="2" t="inlineStr">
        <is>
          <t>Délivrée par</t>
        </is>
      </c>
      <c r="J1" s="2" t="inlineStr">
        <is>
          <t>Validité jusqu’au</t>
        </is>
      </c>
      <c r="K1" s="2" t="inlineStr">
        <is>
          <t>Responsable</t>
        </is>
      </c>
      <c r="L1" s="2" t="inlineStr">
        <is>
          <t>Date d’envoi</t>
        </is>
      </c>
      <c r="M1" s="2" t="inlineStr">
        <is>
          <t>Statut</t>
        </is>
      </c>
      <c r="N1" s="2" t="inlineStr">
        <is>
          <t>Lien / Chemin</t>
        </is>
      </c>
      <c r="O1" s="2" t="inlineStr">
        <is>
          <t>Observations</t>
        </is>
      </c>
    </row>
    <row r="2">
      <c r="A2" s="3" t="inlineStr">
        <is>
          <t>Travaux</t>
        </is>
      </c>
      <c r="B2" s="3" t="inlineStr">
        <is>
          <t>Administratif</t>
        </is>
      </c>
      <c r="C2" s="3" t="inlineStr">
        <is>
          <t>Lettre de candidature (DC1)</t>
        </is>
      </c>
      <c r="D2" s="3" t="inlineStr">
        <is>
          <t>Lettre candidature; DC1</t>
        </is>
      </c>
      <c r="E2" s="3">
        <f>IFERROR(XLOOKUP(C2,'Glossaire &amp; Lemmatiseur'!A:A,'Glossaire &amp; Lemmatiseur'!B:B,"",0),E2)</f>
        <v/>
      </c>
      <c r="F2" s="3" t="inlineStr">
        <is>
          <t>Oui</t>
        </is>
      </c>
      <c r="G2" s="3" t="inlineStr">
        <is>
          <t>RC / Règlement de consultation</t>
        </is>
      </c>
      <c r="H2" s="3" t="inlineStr">
        <is>
          <t>Original signé</t>
        </is>
      </c>
      <c r="I2" s="3" t="inlineStr">
        <is>
          <t>Candidat</t>
        </is>
      </c>
      <c r="J2" s="3" t="n"/>
      <c r="K2" s="3" t="inlineStr">
        <is>
          <t>Chef de projet</t>
        </is>
      </c>
      <c r="L2" s="3" t="n"/>
      <c r="M2" s="3" t="inlineStr">
        <is>
          <t>À faire</t>
        </is>
      </c>
      <c r="N2" s="3" t="n"/>
      <c r="O2" s="3" t="n"/>
    </row>
    <row r="3">
      <c r="A3" s="3" t="inlineStr">
        <is>
          <t>Travaux</t>
        </is>
      </c>
      <c r="B3" s="3" t="inlineStr">
        <is>
          <t>Administratif</t>
        </is>
      </c>
      <c r="C3" s="3" t="inlineStr">
        <is>
          <t>Déclaration du candidat (DC2)</t>
        </is>
      </c>
      <c r="D3" s="3" t="inlineStr">
        <is>
          <t>Déclaration capacités; DC2</t>
        </is>
      </c>
      <c r="E3" s="3">
        <f>IFERROR(XLOOKUP(C3,'Glossaire &amp; Lemmatiseur'!A:A,'Glossaire &amp; Lemmatiseur'!B:B,"",0),E3)</f>
        <v/>
      </c>
      <c r="F3" s="3" t="inlineStr">
        <is>
          <t>Oui</t>
        </is>
      </c>
      <c r="G3" s="3" t="inlineStr">
        <is>
          <t>RC</t>
        </is>
      </c>
      <c r="H3" s="3" t="inlineStr">
        <is>
          <t>Original signé</t>
        </is>
      </c>
      <c r="I3" s="3" t="inlineStr">
        <is>
          <t>Candidat</t>
        </is>
      </c>
      <c r="J3" s="3" t="n"/>
      <c r="K3" s="3" t="inlineStr">
        <is>
          <t>Chef de projet</t>
        </is>
      </c>
      <c r="L3" s="3" t="n"/>
      <c r="M3" s="3" t="inlineStr">
        <is>
          <t>À faire</t>
        </is>
      </c>
      <c r="N3" s="3" t="n"/>
      <c r="O3" s="3" t="n"/>
    </row>
    <row r="4">
      <c r="A4" s="3" t="inlineStr">
        <is>
          <t>Travaux</t>
        </is>
      </c>
      <c r="B4" s="3" t="inlineStr">
        <is>
          <t>Administratif</t>
        </is>
      </c>
      <c r="C4" s="3" t="inlineStr">
        <is>
          <t>Attestation fiscale (quitus)</t>
        </is>
      </c>
      <c r="D4" s="3" t="inlineStr">
        <is>
          <t>Quitus fiscal</t>
        </is>
      </c>
      <c r="E4" s="3">
        <f>IFERROR(XLOOKUP(C4,'Glossaire &amp; Lemmatiseur'!A:A,'Glossaire &amp; Lemmatiseur'!B:B,"",0),E4)</f>
        <v/>
      </c>
      <c r="F4" s="3" t="inlineStr">
        <is>
          <t>Oui</t>
        </is>
      </c>
      <c r="G4" s="3" t="inlineStr">
        <is>
          <t>Code des impôts</t>
        </is>
      </c>
      <c r="H4" s="3" t="inlineStr">
        <is>
          <t>PDF</t>
        </is>
      </c>
      <c r="I4" s="3" t="inlineStr">
        <is>
          <t>Administration fiscale</t>
        </is>
      </c>
      <c r="J4" s="3" t="n"/>
      <c r="K4" s="3" t="inlineStr">
        <is>
          <t>DAF</t>
        </is>
      </c>
      <c r="L4" s="3" t="n"/>
      <c r="M4" s="3" t="inlineStr">
        <is>
          <t>À faire</t>
        </is>
      </c>
      <c r="N4" s="3" t="n"/>
      <c r="O4" s="3" t="n"/>
    </row>
    <row r="5">
      <c r="A5" s="3" t="inlineStr">
        <is>
          <t>Travaux</t>
        </is>
      </c>
      <c r="B5" s="3" t="inlineStr">
        <is>
          <t>Administratif</t>
        </is>
      </c>
      <c r="C5" s="3" t="inlineStr">
        <is>
          <t>Attestation sociale (CNSS/URSSAF)</t>
        </is>
      </c>
      <c r="D5" s="3" t="inlineStr">
        <is>
          <t>CNSS; URSSAF</t>
        </is>
      </c>
      <c r="E5" s="3">
        <f>IFERROR(XLOOKUP(C5,'Glossaire &amp; Lemmatiseur'!A:A,'Glossaire &amp; Lemmatiseur'!B:B,"",0),E5)</f>
        <v/>
      </c>
      <c r="F5" s="3" t="inlineStr">
        <is>
          <t>Oui</t>
        </is>
      </c>
      <c r="G5" s="3" t="n"/>
      <c r="H5" s="3" t="inlineStr">
        <is>
          <t>PDF</t>
        </is>
      </c>
      <c r="I5" s="3" t="inlineStr">
        <is>
          <t>Caisse sociale</t>
        </is>
      </c>
      <c r="J5" s="3" t="n"/>
      <c r="K5" s="3" t="inlineStr">
        <is>
          <t>DAF</t>
        </is>
      </c>
      <c r="L5" s="3" t="n"/>
      <c r="M5" s="3" t="inlineStr">
        <is>
          <t>À faire</t>
        </is>
      </c>
      <c r="N5" s="3" t="n"/>
      <c r="O5" s="3" t="n"/>
    </row>
    <row r="6">
      <c r="A6" s="3" t="inlineStr">
        <is>
          <t>Travaux</t>
        </is>
      </c>
      <c r="B6" s="3" t="inlineStr">
        <is>
          <t>Administratif</t>
        </is>
      </c>
      <c r="C6" s="3" t="inlineStr">
        <is>
          <t>Extrait RC / K‑Bis</t>
        </is>
      </c>
      <c r="D6" s="3" t="inlineStr">
        <is>
          <t>Registre du commerce</t>
        </is>
      </c>
      <c r="E6" s="3">
        <f>IFERROR(XLOOKUP(C6,'Glossaire &amp; Lemmatiseur'!A:A,'Glossaire &amp; Lemmatiseur'!B:B,"",0),E6)</f>
        <v/>
      </c>
      <c r="F6" s="3" t="inlineStr">
        <is>
          <t>Oui</t>
        </is>
      </c>
      <c r="G6" s="3" t="n"/>
      <c r="H6" s="3" t="inlineStr">
        <is>
          <t>PDF</t>
        </is>
      </c>
      <c r="I6" s="3" t="inlineStr">
        <is>
          <t>Greffe</t>
        </is>
      </c>
      <c r="J6" s="3" t="n"/>
      <c r="K6" s="3" t="inlineStr">
        <is>
          <t>DAF</t>
        </is>
      </c>
      <c r="L6" s="3" t="n"/>
      <c r="M6" s="3" t="inlineStr">
        <is>
          <t>À faire</t>
        </is>
      </c>
      <c r="N6" s="3" t="n"/>
      <c r="O6" s="3" t="n"/>
    </row>
    <row r="7">
      <c r="A7" s="3" t="inlineStr">
        <is>
          <t>Travaux</t>
        </is>
      </c>
      <c r="B7" s="3" t="inlineStr">
        <is>
          <t>Administratif</t>
        </is>
      </c>
      <c r="C7" s="3" t="inlineStr">
        <is>
          <t>Pouvoir du signataire</t>
        </is>
      </c>
      <c r="D7" s="3" t="inlineStr">
        <is>
          <t>Procuration</t>
        </is>
      </c>
      <c r="E7" s="3">
        <f>IFERROR(XLOOKUP(C7,'Glossaire &amp; Lemmatiseur'!A:A,'Glossaire &amp; Lemmatiseur'!B:B,"",0),E7)</f>
        <v/>
      </c>
      <c r="F7" s="3" t="inlineStr">
        <is>
          <t>Oui</t>
        </is>
      </c>
      <c r="G7" s="3" t="n"/>
      <c r="H7" s="3" t="inlineStr">
        <is>
          <t>Original signé</t>
        </is>
      </c>
      <c r="I7" s="3" t="inlineStr">
        <is>
          <t>Gérant</t>
        </is>
      </c>
      <c r="J7" s="3" t="n"/>
      <c r="K7" s="3" t="inlineStr">
        <is>
          <t>Juridique</t>
        </is>
      </c>
      <c r="L7" s="3" t="n"/>
      <c r="M7" s="3" t="inlineStr">
        <is>
          <t>À faire</t>
        </is>
      </c>
      <c r="N7" s="3" t="n"/>
      <c r="O7" s="3" t="n"/>
    </row>
    <row r="8">
      <c r="A8" s="3" t="inlineStr">
        <is>
          <t>Travaux</t>
        </is>
      </c>
      <c r="B8" s="3" t="inlineStr">
        <is>
          <t>Administratif</t>
        </is>
      </c>
      <c r="C8" s="3" t="inlineStr">
        <is>
          <t>Garantie de soumission</t>
        </is>
      </c>
      <c r="D8" s="3" t="inlineStr">
        <is>
          <t>Caution provisoire</t>
        </is>
      </c>
      <c r="E8" s="3">
        <f>IFERROR(XLOOKUP(C8,'Glossaire &amp; Lemmatiseur'!A:A,'Glossaire &amp; Lemmatiseur'!B:B,"",0),E8)</f>
        <v/>
      </c>
      <c r="F8" s="3" t="inlineStr">
        <is>
          <t>Selon seuil</t>
        </is>
      </c>
      <c r="G8" s="3" t="inlineStr">
        <is>
          <t>RC</t>
        </is>
      </c>
      <c r="H8" s="3" t="inlineStr">
        <is>
          <t>Original signé</t>
        </is>
      </c>
      <c r="I8" s="3" t="inlineStr">
        <is>
          <t>Banque</t>
        </is>
      </c>
      <c r="J8" s="3" t="n"/>
      <c r="K8" s="3" t="inlineStr">
        <is>
          <t>DAF</t>
        </is>
      </c>
      <c r="L8" s="3" t="n"/>
      <c r="M8" s="3" t="inlineStr">
        <is>
          <t>À faire</t>
        </is>
      </c>
      <c r="N8" s="3" t="n"/>
      <c r="O8" s="3" t="n"/>
    </row>
    <row r="9">
      <c r="A9" s="3" t="inlineStr">
        <is>
          <t>Travaux</t>
        </is>
      </c>
      <c r="B9" s="3" t="inlineStr">
        <is>
          <t>Technique</t>
        </is>
      </c>
      <c r="C9" s="3" t="inlineStr">
        <is>
          <t>Acte d’engagement (AE)</t>
        </is>
      </c>
      <c r="D9" s="3" t="inlineStr">
        <is>
          <t>AE</t>
        </is>
      </c>
      <c r="E9" s="3">
        <f>IFERROR(XLOOKUP(C9,'Glossaire &amp; Lemmatiseur'!A:A,'Glossaire &amp; Lemmatiseur'!B:B,"",0),E9)</f>
        <v/>
      </c>
      <c r="F9" s="3" t="inlineStr">
        <is>
          <t>Oui</t>
        </is>
      </c>
      <c r="G9" s="3" t="inlineStr">
        <is>
          <t>RC</t>
        </is>
      </c>
      <c r="H9" s="3" t="inlineStr">
        <is>
          <t>Original signé</t>
        </is>
      </c>
      <c r="I9" s="3" t="inlineStr">
        <is>
          <t>Candidat</t>
        </is>
      </c>
      <c r="J9" s="3" t="n"/>
      <c r="K9" s="3" t="inlineStr">
        <is>
          <t>Chef de projet</t>
        </is>
      </c>
      <c r="L9" s="3" t="n"/>
      <c r="M9" s="3" t="inlineStr">
        <is>
          <t>À faire</t>
        </is>
      </c>
      <c r="N9" s="3" t="n"/>
      <c r="O9" s="3" t="n"/>
    </row>
    <row r="10">
      <c r="A10" s="3" t="inlineStr">
        <is>
          <t>Travaux</t>
        </is>
      </c>
      <c r="B10" s="3" t="inlineStr">
        <is>
          <t>Technique</t>
        </is>
      </c>
      <c r="C10" s="3" t="inlineStr">
        <is>
          <t>Bordereau des prix (BPU)</t>
        </is>
      </c>
      <c r="D10" s="3" t="inlineStr">
        <is>
          <t>BPU</t>
        </is>
      </c>
      <c r="E10" s="3">
        <f>IFERROR(XLOOKUP(C10,'Glossaire &amp; Lemmatiseur'!A:A,'Glossaire &amp; Lemmatiseur'!B:B,"",0),E10)</f>
        <v/>
      </c>
      <c r="F10" s="3" t="inlineStr">
        <is>
          <t>Oui</t>
        </is>
      </c>
      <c r="G10" s="3" t="inlineStr">
        <is>
          <t>RC</t>
        </is>
      </c>
      <c r="H10" s="3" t="inlineStr">
        <is>
          <t>Excel</t>
        </is>
      </c>
      <c r="I10" s="3" t="inlineStr">
        <is>
          <t>Candidat</t>
        </is>
      </c>
      <c r="J10" s="3" t="n"/>
      <c r="K10" s="3" t="inlineStr">
        <is>
          <t>Contrôle de gestion</t>
        </is>
      </c>
      <c r="L10" s="3" t="n"/>
      <c r="M10" s="3" t="inlineStr">
        <is>
          <t>À faire</t>
        </is>
      </c>
      <c r="N10" s="3" t="n"/>
      <c r="O10" s="3" t="n"/>
    </row>
    <row r="11">
      <c r="A11" s="3" t="inlineStr">
        <is>
          <t>Travaux</t>
        </is>
      </c>
      <c r="B11" s="3" t="inlineStr">
        <is>
          <t>Technique</t>
        </is>
      </c>
      <c r="C11" s="3" t="inlineStr">
        <is>
          <t>Décomposition du prix global (DPGF/DQE)</t>
        </is>
      </c>
      <c r="D11" s="3" t="inlineStr">
        <is>
          <t>DPGF; DQE</t>
        </is>
      </c>
      <c r="E11" s="3">
        <f>IFERROR(XLOOKUP(C11,'Glossaire &amp; Lemmatiseur'!A:A,'Glossaire &amp; Lemmatiseur'!B:B,"",0),E11)</f>
        <v/>
      </c>
      <c r="F11" s="3" t="inlineStr">
        <is>
          <t>Selon seuil</t>
        </is>
      </c>
      <c r="G11" s="3" t="inlineStr">
        <is>
          <t>RC</t>
        </is>
      </c>
      <c r="H11" s="3" t="inlineStr">
        <is>
          <t>Excel</t>
        </is>
      </c>
      <c r="I11" s="3" t="inlineStr">
        <is>
          <t>Candidat</t>
        </is>
      </c>
      <c r="J11" s="3" t="n"/>
      <c r="K11" s="3" t="inlineStr">
        <is>
          <t>Contrôle de gestion</t>
        </is>
      </c>
      <c r="L11" s="3" t="n"/>
      <c r="M11" s="3" t="inlineStr">
        <is>
          <t>À faire</t>
        </is>
      </c>
      <c r="N11" s="3" t="n"/>
      <c r="O11" s="3" t="n"/>
    </row>
    <row r="12">
      <c r="A12" s="3" t="inlineStr">
        <is>
          <t>Travaux</t>
        </is>
      </c>
      <c r="B12" s="3" t="inlineStr">
        <is>
          <t>Technique</t>
        </is>
      </c>
      <c r="C12" s="3" t="inlineStr">
        <is>
          <t>Cahier des Prescriptions Spéciales (CPS) paraphé</t>
        </is>
      </c>
      <c r="D12" s="3" t="inlineStr">
        <is>
          <t>CCAP/CPS paraphé</t>
        </is>
      </c>
      <c r="E12" s="3">
        <f>IFERROR(XLOOKUP(C12,'Glossaire &amp; Lemmatiseur'!A:A,'Glossaire &amp; Lemmatiseur'!B:B,"",0),E12)</f>
        <v/>
      </c>
      <c r="F12" s="3" t="inlineStr">
        <is>
          <t>Oui</t>
        </is>
      </c>
      <c r="G12" s="3" t="inlineStr">
        <is>
          <t>CPS</t>
        </is>
      </c>
      <c r="H12" s="3" t="inlineStr">
        <is>
          <t>Paraphé</t>
        </is>
      </c>
      <c r="I12" s="3" t="inlineStr">
        <is>
          <t>Candidat</t>
        </is>
      </c>
      <c r="J12" s="3" t="n"/>
      <c r="K12" s="3" t="inlineStr">
        <is>
          <t>Chef de projet</t>
        </is>
      </c>
      <c r="L12" s="3" t="n"/>
      <c r="M12" s="3" t="inlineStr">
        <is>
          <t>À faire</t>
        </is>
      </c>
      <c r="N12" s="3" t="n"/>
      <c r="O12" s="3" t="n"/>
    </row>
    <row r="13">
      <c r="A13" s="3" t="inlineStr">
        <is>
          <t>Travaux</t>
        </is>
      </c>
      <c r="B13" s="3" t="inlineStr">
        <is>
          <t>Technique</t>
        </is>
      </c>
      <c r="C13" s="3" t="inlineStr">
        <is>
          <t>Plan d’Assurance Qualité (PAQ)</t>
        </is>
      </c>
      <c r="D13" s="3" t="inlineStr">
        <is>
          <t>Plan qualité</t>
        </is>
      </c>
      <c r="E13" s="3">
        <f>IFERROR(XLOOKUP(C13,'Glossaire &amp; Lemmatiseur'!A:A,'Glossaire &amp; Lemmatiseur'!B:B,"",0),E13)</f>
        <v/>
      </c>
      <c r="F13" s="3" t="inlineStr">
        <is>
          <t>Selon seuil</t>
        </is>
      </c>
      <c r="G13" s="3" t="inlineStr">
        <is>
          <t>RC / ISO 9001</t>
        </is>
      </c>
      <c r="H13" s="3" t="inlineStr">
        <is>
          <t>PDF</t>
        </is>
      </c>
      <c r="I13" s="3" t="inlineStr">
        <is>
          <t>Candidat</t>
        </is>
      </c>
      <c r="J13" s="3" t="n"/>
      <c r="K13" s="3" t="inlineStr">
        <is>
          <t>Qualité</t>
        </is>
      </c>
      <c r="L13" s="3" t="n"/>
      <c r="M13" s="3" t="inlineStr">
        <is>
          <t>À faire</t>
        </is>
      </c>
      <c r="N13" s="3" t="n"/>
      <c r="O13" s="3" t="n"/>
    </row>
    <row r="14">
      <c r="A14" s="3" t="inlineStr">
        <is>
          <t>Travaux</t>
        </is>
      </c>
      <c r="B14" s="3" t="inlineStr">
        <is>
          <t>HSE</t>
        </is>
      </c>
      <c r="C14" s="3" t="inlineStr">
        <is>
          <t>PPSPS</t>
        </is>
      </c>
      <c r="D14" s="3" t="inlineStr">
        <is>
          <t>Plan Particulier de Sécurité</t>
        </is>
      </c>
      <c r="E14" s="3">
        <f>IFERROR(XLOOKUP(C14,'Glossaire &amp; Lemmatiseur'!A:A,'Glossaire &amp; Lemmatiseur'!B:B,"",0),E14)</f>
        <v/>
      </c>
      <c r="F14" s="3" t="inlineStr">
        <is>
          <t>Selon seuil</t>
        </is>
      </c>
      <c r="G14" s="3" t="inlineStr">
        <is>
          <t>Code du travail</t>
        </is>
      </c>
      <c r="H14" s="3" t="inlineStr">
        <is>
          <t>PDF</t>
        </is>
      </c>
      <c r="I14" s="3" t="inlineStr">
        <is>
          <t>Candidat</t>
        </is>
      </c>
      <c r="J14" s="3" t="n"/>
      <c r="K14" s="3" t="inlineStr">
        <is>
          <t>HSE</t>
        </is>
      </c>
      <c r="L14" s="3" t="n"/>
      <c r="M14" s="3" t="inlineStr">
        <is>
          <t>À faire</t>
        </is>
      </c>
      <c r="N14" s="3" t="n"/>
      <c r="O14" s="3" t="n"/>
    </row>
    <row r="15">
      <c r="A15" s="3" t="inlineStr">
        <is>
          <t>Travaux</t>
        </is>
      </c>
      <c r="B15" s="3" t="inlineStr">
        <is>
          <t>Technique</t>
        </is>
      </c>
      <c r="C15" s="3" t="inlineStr">
        <is>
          <t>Planning détaillé des travaux</t>
        </is>
      </c>
      <c r="D15" s="3" t="inlineStr">
        <is>
          <t>Gantt</t>
        </is>
      </c>
      <c r="E15" s="3">
        <f>IFERROR(XLOOKUP(C15,'Glossaire &amp; Lemmatiseur'!A:A,'Glossaire &amp; Lemmatiseur'!B:B,"",0),E15)</f>
        <v/>
      </c>
      <c r="F15" s="3" t="inlineStr">
        <is>
          <t>Selon seuil</t>
        </is>
      </c>
      <c r="G15" s="3" t="n"/>
      <c r="H15" s="3" t="inlineStr">
        <is>
          <t>PDF</t>
        </is>
      </c>
      <c r="I15" s="3" t="inlineStr">
        <is>
          <t>Candidat</t>
        </is>
      </c>
      <c r="J15" s="3" t="n"/>
      <c r="K15" s="3" t="inlineStr">
        <is>
          <t>Chef de projet</t>
        </is>
      </c>
      <c r="L15" s="3" t="n"/>
      <c r="M15" s="3" t="inlineStr">
        <is>
          <t>À faire</t>
        </is>
      </c>
      <c r="N15" s="3" t="n"/>
      <c r="O15" s="3" t="n"/>
    </row>
    <row r="16">
      <c r="A16" s="3" t="inlineStr">
        <is>
          <t>Travaux</t>
        </is>
      </c>
      <c r="B16" s="3" t="inlineStr">
        <is>
          <t>Technique</t>
        </is>
      </c>
      <c r="C16" s="3" t="inlineStr">
        <is>
          <t>Méthodologie d’exécution</t>
        </is>
      </c>
      <c r="D16" s="3" t="inlineStr">
        <is>
          <t>Note méthodologique</t>
        </is>
      </c>
      <c r="E16" s="3">
        <f>IFERROR(XLOOKUP(C16,'Glossaire &amp; Lemmatiseur'!A:A,'Glossaire &amp; Lemmatiseur'!B:B,"",0),E16)</f>
        <v/>
      </c>
      <c r="F16" s="3" t="inlineStr">
        <is>
          <t>Oui</t>
        </is>
      </c>
      <c r="G16" s="3" t="n"/>
      <c r="H16" s="3" t="inlineStr">
        <is>
          <t>PDF</t>
        </is>
      </c>
      <c r="I16" s="3" t="inlineStr">
        <is>
          <t>Candidat</t>
        </is>
      </c>
      <c r="J16" s="3" t="n"/>
      <c r="K16" s="3" t="inlineStr">
        <is>
          <t>Chef de projet</t>
        </is>
      </c>
      <c r="L16" s="3" t="n"/>
      <c r="M16" s="3" t="inlineStr">
        <is>
          <t>À faire</t>
        </is>
      </c>
      <c r="N16" s="3" t="n"/>
      <c r="O16" s="3" t="n"/>
    </row>
    <row r="17">
      <c r="A17" s="3" t="inlineStr">
        <is>
          <t>Travaux</t>
        </is>
      </c>
      <c r="B17" s="3" t="inlineStr">
        <is>
          <t>Technique</t>
        </is>
      </c>
      <c r="C17" s="3" t="inlineStr">
        <is>
          <t>Moyens matériels</t>
        </is>
      </c>
      <c r="D17" s="3" t="inlineStr">
        <is>
          <t>Parc matériel</t>
        </is>
      </c>
      <c r="E17" s="3">
        <f>IFERROR(XLOOKUP(C17,'Glossaire &amp; Lemmatiseur'!A:A,'Glossaire &amp; Lemmatiseur'!B:B,"",0),E17)</f>
        <v/>
      </c>
      <c r="F17" s="3" t="inlineStr">
        <is>
          <t>Selon seuil</t>
        </is>
      </c>
      <c r="G17" s="3" t="n"/>
      <c r="H17" s="3" t="inlineStr">
        <is>
          <t>PDF</t>
        </is>
      </c>
      <c r="I17" s="3" t="inlineStr">
        <is>
          <t>Candidat</t>
        </is>
      </c>
      <c r="J17" s="3" t="n"/>
      <c r="K17" s="3" t="inlineStr">
        <is>
          <t>Exploitation</t>
        </is>
      </c>
      <c r="L17" s="3" t="n"/>
      <c r="M17" s="3" t="inlineStr">
        <is>
          <t>À faire</t>
        </is>
      </c>
      <c r="N17" s="3" t="n"/>
      <c r="O17" s="3" t="n"/>
    </row>
    <row r="18">
      <c r="A18" s="3" t="inlineStr">
        <is>
          <t>Travaux</t>
        </is>
      </c>
      <c r="B18" s="3" t="inlineStr">
        <is>
          <t>Technique</t>
        </is>
      </c>
      <c r="C18" s="3" t="inlineStr">
        <is>
          <t>Références chantiers similaires</t>
        </is>
      </c>
      <c r="D18" s="3" t="inlineStr">
        <is>
          <t>Références</t>
        </is>
      </c>
      <c r="E18" s="3">
        <f>IFERROR(XLOOKUP(C18,'Glossaire &amp; Lemmatiseur'!A:A,'Glossaire &amp; Lemmatiseur'!B:B,"",0),E18)</f>
        <v/>
      </c>
      <c r="F18" s="3" t="inlineStr">
        <is>
          <t>Selon seuil</t>
        </is>
      </c>
      <c r="G18" s="3" t="n"/>
      <c r="H18" s="3" t="inlineStr">
        <is>
          <t>PDF</t>
        </is>
      </c>
      <c r="I18" s="3" t="inlineStr">
        <is>
          <t>Candidat</t>
        </is>
      </c>
      <c r="J18" s="3" t="n"/>
      <c r="K18" s="3" t="inlineStr">
        <is>
          <t>Commercial</t>
        </is>
      </c>
      <c r="L18" s="3" t="n"/>
      <c r="M18" s="3" t="inlineStr">
        <is>
          <t>À faire</t>
        </is>
      </c>
      <c r="N18" s="3" t="n"/>
      <c r="O18" s="3" t="n"/>
    </row>
    <row r="19">
      <c r="A19" s="3" t="inlineStr">
        <is>
          <t>Travaux</t>
        </is>
      </c>
      <c r="B19" s="3" t="inlineStr">
        <is>
          <t>Qualif/Capacités</t>
        </is>
      </c>
      <c r="C19" s="3" t="inlineStr">
        <is>
          <t>Assurance décennale</t>
        </is>
      </c>
      <c r="D19" s="3" t="inlineStr">
        <is>
          <t>Décennale</t>
        </is>
      </c>
      <c r="E19" s="3">
        <f>IFERROR(XLOOKUP(C19,'Glossaire &amp; Lemmatiseur'!A:A,'Glossaire &amp; Lemmatiseur'!B:B,"",0),E19)</f>
        <v/>
      </c>
      <c r="F19" s="3" t="inlineStr">
        <is>
          <t>Selon seuil</t>
        </is>
      </c>
      <c r="G19" s="3" t="n"/>
      <c r="H19" s="3" t="inlineStr">
        <is>
          <t>PDF</t>
        </is>
      </c>
      <c r="I19" s="3" t="inlineStr">
        <is>
          <t>Assureur</t>
        </is>
      </c>
      <c r="J19" s="3" t="n"/>
      <c r="K19" s="3" t="inlineStr">
        <is>
          <t>DAF</t>
        </is>
      </c>
      <c r="L19" s="3" t="n"/>
      <c r="M19" s="3" t="inlineStr">
        <is>
          <t>À faire</t>
        </is>
      </c>
      <c r="N19" s="3" t="n"/>
      <c r="O19" s="3" t="n"/>
    </row>
    <row r="20">
      <c r="A20" s="3" t="inlineStr">
        <is>
          <t>Travaux</t>
        </is>
      </c>
      <c r="B20" s="3" t="inlineStr">
        <is>
          <t>Technique</t>
        </is>
      </c>
      <c r="C20" s="3" t="inlineStr">
        <is>
          <t>Plans et notes de calcul</t>
        </is>
      </c>
      <c r="D20" s="3" t="inlineStr">
        <is>
          <t>Plans; Notes de calcul</t>
        </is>
      </c>
      <c r="E20" s="3">
        <f>IFERROR(XLOOKUP(C20,'Glossaire &amp; Lemmatiseur'!A:A,'Glossaire &amp; Lemmatiseur'!B:B,"",0),E20)</f>
        <v/>
      </c>
      <c r="F20" s="3" t="inlineStr">
        <is>
          <t>Selon seuil</t>
        </is>
      </c>
      <c r="G20" s="3" t="n"/>
      <c r="H20" s="3" t="inlineStr">
        <is>
          <t>PDF</t>
        </is>
      </c>
      <c r="I20" s="3" t="inlineStr">
        <is>
          <t>Bureau d’études</t>
        </is>
      </c>
      <c r="J20" s="3" t="n"/>
      <c r="K20" s="3" t="inlineStr">
        <is>
          <t>BE</t>
        </is>
      </c>
      <c r="L20" s="3" t="n"/>
      <c r="M20" s="3" t="inlineStr">
        <is>
          <t>À faire</t>
        </is>
      </c>
      <c r="N20" s="3" t="n"/>
      <c r="O20" s="3" t="n"/>
    </row>
    <row r="21">
      <c r="E21">
        <f>IFERROR(XLOOKUP(C21,'Glossaire &amp; Lemmatiseur'!A:A,'Glossaire &amp; Lemmatiseur'!B:B,"",0),E21)</f>
        <v/>
      </c>
    </row>
    <row r="22">
      <c r="E22">
        <f>IFERROR(XLOOKUP(C22,'Glossaire &amp; Lemmatiseur'!A:A,'Glossaire &amp; Lemmatiseur'!B:B,"",0),E22)</f>
        <v/>
      </c>
    </row>
    <row r="23">
      <c r="E23">
        <f>IFERROR(XLOOKUP(C23,'Glossaire &amp; Lemmatiseur'!A:A,'Glossaire &amp; Lemmatiseur'!B:B,"",0),E23)</f>
        <v/>
      </c>
    </row>
    <row r="24">
      <c r="E24">
        <f>IFERROR(XLOOKUP(C24,'Glossaire &amp; Lemmatiseur'!A:A,'Glossaire &amp; Lemmatiseur'!B:B,"",0),E24)</f>
        <v/>
      </c>
    </row>
    <row r="25">
      <c r="E25">
        <f>IFERROR(XLOOKUP(C25,'Glossaire &amp; Lemmatiseur'!A:A,'Glossaire &amp; Lemmatiseur'!B:B,"",0),E25)</f>
        <v/>
      </c>
    </row>
    <row r="26">
      <c r="E26">
        <f>IFERROR(XLOOKUP(C26,'Glossaire &amp; Lemmatiseur'!A:A,'Glossaire &amp; Lemmatiseur'!B:B,"",0),E26)</f>
        <v/>
      </c>
    </row>
    <row r="27">
      <c r="E27">
        <f>IFERROR(XLOOKUP(C27,'Glossaire &amp; Lemmatiseur'!A:A,'Glossaire &amp; Lemmatiseur'!B:B,"",0),E27)</f>
        <v/>
      </c>
    </row>
    <row r="28">
      <c r="E28">
        <f>IFERROR(XLOOKUP(C28,'Glossaire &amp; Lemmatiseur'!A:A,'Glossaire &amp; Lemmatiseur'!B:B,"",0),E28)</f>
        <v/>
      </c>
    </row>
    <row r="29">
      <c r="E29">
        <f>IFERROR(XLOOKUP(C29,'Glossaire &amp; Lemmatiseur'!A:A,'Glossaire &amp; Lemmatiseur'!B:B,"",0),E29)</f>
        <v/>
      </c>
    </row>
    <row r="30">
      <c r="E30">
        <f>IFERROR(XLOOKUP(C30,'Glossaire &amp; Lemmatiseur'!A:A,'Glossaire &amp; Lemmatiseur'!B:B,"",0),E30)</f>
        <v/>
      </c>
    </row>
    <row r="31">
      <c r="E31">
        <f>IFERROR(XLOOKUP(C31,'Glossaire &amp; Lemmatiseur'!A:A,'Glossaire &amp; Lemmatiseur'!B:B,"",0),E31)</f>
        <v/>
      </c>
    </row>
    <row r="32">
      <c r="E32">
        <f>IFERROR(XLOOKUP(C32,'Glossaire &amp; Lemmatiseur'!A:A,'Glossaire &amp; Lemmatiseur'!B:B,"",0),E32)</f>
        <v/>
      </c>
    </row>
    <row r="33">
      <c r="E33">
        <f>IFERROR(XLOOKUP(C33,'Glossaire &amp; Lemmatiseur'!A:A,'Glossaire &amp; Lemmatiseur'!B:B,"",0),E33)</f>
        <v/>
      </c>
    </row>
    <row r="34">
      <c r="E34">
        <f>IFERROR(XLOOKUP(C34,'Glossaire &amp; Lemmatiseur'!A:A,'Glossaire &amp; Lemmatiseur'!B:B,"",0),E34)</f>
        <v/>
      </c>
    </row>
    <row r="35">
      <c r="E35">
        <f>IFERROR(XLOOKUP(C35,'Glossaire &amp; Lemmatiseur'!A:A,'Glossaire &amp; Lemmatiseur'!B:B,"",0),E35)</f>
        <v/>
      </c>
    </row>
    <row r="36">
      <c r="E36">
        <f>IFERROR(XLOOKUP(C36,'Glossaire &amp; Lemmatiseur'!A:A,'Glossaire &amp; Lemmatiseur'!B:B,"",0),E36)</f>
        <v/>
      </c>
    </row>
    <row r="37">
      <c r="E37">
        <f>IFERROR(XLOOKUP(C37,'Glossaire &amp; Lemmatiseur'!A:A,'Glossaire &amp; Lemmatiseur'!B:B,"",0),E37)</f>
        <v/>
      </c>
    </row>
    <row r="38">
      <c r="E38">
        <f>IFERROR(XLOOKUP(C38,'Glossaire &amp; Lemmatiseur'!A:A,'Glossaire &amp; Lemmatiseur'!B:B,"",0),E38)</f>
        <v/>
      </c>
    </row>
    <row r="39">
      <c r="E39">
        <f>IFERROR(XLOOKUP(C39,'Glossaire &amp; Lemmatiseur'!A:A,'Glossaire &amp; Lemmatiseur'!B:B,"",0),E39)</f>
        <v/>
      </c>
    </row>
    <row r="40">
      <c r="E40">
        <f>IFERROR(XLOOKUP(C40,'Glossaire &amp; Lemmatiseur'!A:A,'Glossaire &amp; Lemmatiseur'!B:B,"",0),E40)</f>
        <v/>
      </c>
    </row>
    <row r="41">
      <c r="E41">
        <f>IFERROR(XLOOKUP(C41,'Glossaire &amp; Lemmatiseur'!A:A,'Glossaire &amp; Lemmatiseur'!B:B,"",0),E41)</f>
        <v/>
      </c>
    </row>
    <row r="42">
      <c r="E42">
        <f>IFERROR(XLOOKUP(C42,'Glossaire &amp; Lemmatiseur'!A:A,'Glossaire &amp; Lemmatiseur'!B:B,"",0),E42)</f>
        <v/>
      </c>
    </row>
    <row r="43">
      <c r="E43">
        <f>IFERROR(XLOOKUP(C43,'Glossaire &amp; Lemmatiseur'!A:A,'Glossaire &amp; Lemmatiseur'!B:B,"",0),E43)</f>
        <v/>
      </c>
    </row>
    <row r="44">
      <c r="E44">
        <f>IFERROR(XLOOKUP(C44,'Glossaire &amp; Lemmatiseur'!A:A,'Glossaire &amp; Lemmatiseur'!B:B,"",0),E44)</f>
        <v/>
      </c>
    </row>
    <row r="45">
      <c r="E45">
        <f>IFERROR(XLOOKUP(C45,'Glossaire &amp; Lemmatiseur'!A:A,'Glossaire &amp; Lemmatiseur'!B:B,"",0),E45)</f>
        <v/>
      </c>
    </row>
    <row r="46">
      <c r="E46">
        <f>IFERROR(XLOOKUP(C46,'Glossaire &amp; Lemmatiseur'!A:A,'Glossaire &amp; Lemmatiseur'!B:B,"",0),E46)</f>
        <v/>
      </c>
    </row>
    <row r="47">
      <c r="E47">
        <f>IFERROR(XLOOKUP(C47,'Glossaire &amp; Lemmatiseur'!A:A,'Glossaire &amp; Lemmatiseur'!B:B,"",0),E47)</f>
        <v/>
      </c>
    </row>
    <row r="48">
      <c r="E48">
        <f>IFERROR(XLOOKUP(C48,'Glossaire &amp; Lemmatiseur'!A:A,'Glossaire &amp; Lemmatiseur'!B:B,"",0),E48)</f>
        <v/>
      </c>
    </row>
    <row r="49">
      <c r="E49">
        <f>IFERROR(XLOOKUP(C49,'Glossaire &amp; Lemmatiseur'!A:A,'Glossaire &amp; Lemmatiseur'!B:B,"",0),E49)</f>
        <v/>
      </c>
    </row>
    <row r="50">
      <c r="E50">
        <f>IFERROR(XLOOKUP(C50,'Glossaire &amp; Lemmatiseur'!A:A,'Glossaire &amp; Lemmatiseur'!B:B,"",0),E50)</f>
        <v/>
      </c>
    </row>
    <row r="51">
      <c r="E51">
        <f>IFERROR(XLOOKUP(C51,'Glossaire &amp; Lemmatiseur'!A:A,'Glossaire &amp; Lemmatiseur'!B:B,"",0),E51)</f>
        <v/>
      </c>
    </row>
    <row r="52">
      <c r="E52">
        <f>IFERROR(XLOOKUP(C52,'Glossaire &amp; Lemmatiseur'!A:A,'Glossaire &amp; Lemmatiseur'!B:B,"",0),E52)</f>
        <v/>
      </c>
    </row>
    <row r="53">
      <c r="E53">
        <f>IFERROR(XLOOKUP(C53,'Glossaire &amp; Lemmatiseur'!A:A,'Glossaire &amp; Lemmatiseur'!B:B,"",0),E53)</f>
        <v/>
      </c>
    </row>
    <row r="54">
      <c r="E54">
        <f>IFERROR(XLOOKUP(C54,'Glossaire &amp; Lemmatiseur'!A:A,'Glossaire &amp; Lemmatiseur'!B:B,"",0),E54)</f>
        <v/>
      </c>
    </row>
    <row r="55">
      <c r="E55">
        <f>IFERROR(XLOOKUP(C55,'Glossaire &amp; Lemmatiseur'!A:A,'Glossaire &amp; Lemmatiseur'!B:B,"",0),E55)</f>
        <v/>
      </c>
    </row>
    <row r="56">
      <c r="E56">
        <f>IFERROR(XLOOKUP(C56,'Glossaire &amp; Lemmatiseur'!A:A,'Glossaire &amp; Lemmatiseur'!B:B,"",0),E56)</f>
        <v/>
      </c>
    </row>
    <row r="57">
      <c r="E57">
        <f>IFERROR(XLOOKUP(C57,'Glossaire &amp; Lemmatiseur'!A:A,'Glossaire &amp; Lemmatiseur'!B:B,"",0),E57)</f>
        <v/>
      </c>
    </row>
    <row r="58">
      <c r="E58">
        <f>IFERROR(XLOOKUP(C58,'Glossaire &amp; Lemmatiseur'!A:A,'Glossaire &amp; Lemmatiseur'!B:B,"",0),E58)</f>
        <v/>
      </c>
    </row>
    <row r="59">
      <c r="E59">
        <f>IFERROR(XLOOKUP(C59,'Glossaire &amp; Lemmatiseur'!A:A,'Glossaire &amp; Lemmatiseur'!B:B,"",0),E59)</f>
        <v/>
      </c>
    </row>
    <row r="60">
      <c r="E60">
        <f>IFERROR(XLOOKUP(C60,'Glossaire &amp; Lemmatiseur'!A:A,'Glossaire &amp; Lemmatiseur'!B:B,"",0),E60)</f>
        <v/>
      </c>
    </row>
    <row r="61">
      <c r="E61">
        <f>IFERROR(XLOOKUP(C61,'Glossaire &amp; Lemmatiseur'!A:A,'Glossaire &amp; Lemmatiseur'!B:B,"",0),E61)</f>
        <v/>
      </c>
    </row>
    <row r="62">
      <c r="E62">
        <f>IFERROR(XLOOKUP(C62,'Glossaire &amp; Lemmatiseur'!A:A,'Glossaire &amp; Lemmatiseur'!B:B,"",0),E62)</f>
        <v/>
      </c>
    </row>
    <row r="63">
      <c r="E63">
        <f>IFERROR(XLOOKUP(C63,'Glossaire &amp; Lemmatiseur'!A:A,'Glossaire &amp; Lemmatiseur'!B:B,"",0),E63)</f>
        <v/>
      </c>
    </row>
    <row r="64">
      <c r="E64">
        <f>IFERROR(XLOOKUP(C64,'Glossaire &amp; Lemmatiseur'!A:A,'Glossaire &amp; Lemmatiseur'!B:B,"",0),E64)</f>
        <v/>
      </c>
    </row>
    <row r="65">
      <c r="E65">
        <f>IFERROR(XLOOKUP(C65,'Glossaire &amp; Lemmatiseur'!A:A,'Glossaire &amp; Lemmatiseur'!B:B,"",0),E65)</f>
        <v/>
      </c>
    </row>
    <row r="66">
      <c r="E66">
        <f>IFERROR(XLOOKUP(C66,'Glossaire &amp; Lemmatiseur'!A:A,'Glossaire &amp; Lemmatiseur'!B:B,"",0),E66)</f>
        <v/>
      </c>
    </row>
    <row r="67">
      <c r="E67">
        <f>IFERROR(XLOOKUP(C67,'Glossaire &amp; Lemmatiseur'!A:A,'Glossaire &amp; Lemmatiseur'!B:B,"",0),E67)</f>
        <v/>
      </c>
    </row>
    <row r="68">
      <c r="E68">
        <f>IFERROR(XLOOKUP(C68,'Glossaire &amp; Lemmatiseur'!A:A,'Glossaire &amp; Lemmatiseur'!B:B,"",0),E68)</f>
        <v/>
      </c>
    </row>
    <row r="69">
      <c r="E69">
        <f>IFERROR(XLOOKUP(C69,'Glossaire &amp; Lemmatiseur'!A:A,'Glossaire &amp; Lemmatiseur'!B:B,"",0),E69)</f>
        <v/>
      </c>
    </row>
    <row r="70">
      <c r="E70">
        <f>IFERROR(XLOOKUP(C70,'Glossaire &amp; Lemmatiseur'!A:A,'Glossaire &amp; Lemmatiseur'!B:B,"",0),E70)</f>
        <v/>
      </c>
    </row>
    <row r="71">
      <c r="E71">
        <f>IFERROR(XLOOKUP(C71,'Glossaire &amp; Lemmatiseur'!A:A,'Glossaire &amp; Lemmatiseur'!B:B,"",0),E71)</f>
        <v/>
      </c>
    </row>
    <row r="72">
      <c r="E72">
        <f>IFERROR(XLOOKUP(C72,'Glossaire &amp; Lemmatiseur'!A:A,'Glossaire &amp; Lemmatiseur'!B:B,"",0),E72)</f>
        <v/>
      </c>
    </row>
    <row r="73">
      <c r="E73">
        <f>IFERROR(XLOOKUP(C73,'Glossaire &amp; Lemmatiseur'!A:A,'Glossaire &amp; Lemmatiseur'!B:B,"",0),E73)</f>
        <v/>
      </c>
    </row>
    <row r="74">
      <c r="E74">
        <f>IFERROR(XLOOKUP(C74,'Glossaire &amp; Lemmatiseur'!A:A,'Glossaire &amp; Lemmatiseur'!B:B,"",0),E74)</f>
        <v/>
      </c>
    </row>
    <row r="75">
      <c r="E75">
        <f>IFERROR(XLOOKUP(C75,'Glossaire &amp; Lemmatiseur'!A:A,'Glossaire &amp; Lemmatiseur'!B:B,"",0),E75)</f>
        <v/>
      </c>
    </row>
    <row r="76">
      <c r="E76">
        <f>IFERROR(XLOOKUP(C76,'Glossaire &amp; Lemmatiseur'!A:A,'Glossaire &amp; Lemmatiseur'!B:B,"",0),E76)</f>
        <v/>
      </c>
    </row>
    <row r="77">
      <c r="E77">
        <f>IFERROR(XLOOKUP(C77,'Glossaire &amp; Lemmatiseur'!A:A,'Glossaire &amp; Lemmatiseur'!B:B,"",0),E77)</f>
        <v/>
      </c>
    </row>
    <row r="78">
      <c r="E78">
        <f>IFERROR(XLOOKUP(C78,'Glossaire &amp; Lemmatiseur'!A:A,'Glossaire &amp; Lemmatiseur'!B:B,"",0),E78)</f>
        <v/>
      </c>
    </row>
    <row r="79">
      <c r="E79">
        <f>IFERROR(XLOOKUP(C79,'Glossaire &amp; Lemmatiseur'!A:A,'Glossaire &amp; Lemmatiseur'!B:B,"",0),E79)</f>
        <v/>
      </c>
    </row>
    <row r="80">
      <c r="E80">
        <f>IFERROR(XLOOKUP(C80,'Glossaire &amp; Lemmatiseur'!A:A,'Glossaire &amp; Lemmatiseur'!B:B,"",0),E80)</f>
        <v/>
      </c>
    </row>
    <row r="81">
      <c r="E81">
        <f>IFERROR(XLOOKUP(C81,'Glossaire &amp; Lemmatiseur'!A:A,'Glossaire &amp; Lemmatiseur'!B:B,"",0),E81)</f>
        <v/>
      </c>
    </row>
    <row r="82">
      <c r="E82">
        <f>IFERROR(XLOOKUP(C82,'Glossaire &amp; Lemmatiseur'!A:A,'Glossaire &amp; Lemmatiseur'!B:B,"",0),E82)</f>
        <v/>
      </c>
    </row>
    <row r="83">
      <c r="E83">
        <f>IFERROR(XLOOKUP(C83,'Glossaire &amp; Lemmatiseur'!A:A,'Glossaire &amp; Lemmatiseur'!B:B,"",0),E83)</f>
        <v/>
      </c>
    </row>
    <row r="84">
      <c r="E84">
        <f>IFERROR(XLOOKUP(C84,'Glossaire &amp; Lemmatiseur'!A:A,'Glossaire &amp; Lemmatiseur'!B:B,"",0),E84)</f>
        <v/>
      </c>
    </row>
    <row r="85">
      <c r="E85">
        <f>IFERROR(XLOOKUP(C85,'Glossaire &amp; Lemmatiseur'!A:A,'Glossaire &amp; Lemmatiseur'!B:B,"",0),E85)</f>
        <v/>
      </c>
    </row>
    <row r="86">
      <c r="E86">
        <f>IFERROR(XLOOKUP(C86,'Glossaire &amp; Lemmatiseur'!A:A,'Glossaire &amp; Lemmatiseur'!B:B,"",0),E86)</f>
        <v/>
      </c>
    </row>
    <row r="87">
      <c r="E87">
        <f>IFERROR(XLOOKUP(C87,'Glossaire &amp; Lemmatiseur'!A:A,'Glossaire &amp; Lemmatiseur'!B:B,"",0),E87)</f>
        <v/>
      </c>
    </row>
    <row r="88">
      <c r="E88">
        <f>IFERROR(XLOOKUP(C88,'Glossaire &amp; Lemmatiseur'!A:A,'Glossaire &amp; Lemmatiseur'!B:B,"",0),E88)</f>
        <v/>
      </c>
    </row>
    <row r="89">
      <c r="E89">
        <f>IFERROR(XLOOKUP(C89,'Glossaire &amp; Lemmatiseur'!A:A,'Glossaire &amp; Lemmatiseur'!B:B,"",0),E89)</f>
        <v/>
      </c>
    </row>
    <row r="90">
      <c r="E90">
        <f>IFERROR(XLOOKUP(C90,'Glossaire &amp; Lemmatiseur'!A:A,'Glossaire &amp; Lemmatiseur'!B:B,"",0),E90)</f>
        <v/>
      </c>
    </row>
    <row r="91">
      <c r="E91">
        <f>IFERROR(XLOOKUP(C91,'Glossaire &amp; Lemmatiseur'!A:A,'Glossaire &amp; Lemmatiseur'!B:B,"",0),E91)</f>
        <v/>
      </c>
    </row>
    <row r="92">
      <c r="E92">
        <f>IFERROR(XLOOKUP(C92,'Glossaire &amp; Lemmatiseur'!A:A,'Glossaire &amp; Lemmatiseur'!B:B,"",0),E92)</f>
        <v/>
      </c>
    </row>
    <row r="93">
      <c r="E93">
        <f>IFERROR(XLOOKUP(C93,'Glossaire &amp; Lemmatiseur'!A:A,'Glossaire &amp; Lemmatiseur'!B:B,"",0),E93)</f>
        <v/>
      </c>
    </row>
    <row r="94">
      <c r="E94">
        <f>IFERROR(XLOOKUP(C94,'Glossaire &amp; Lemmatiseur'!A:A,'Glossaire &amp; Lemmatiseur'!B:B,"",0),E94)</f>
        <v/>
      </c>
    </row>
    <row r="95">
      <c r="E95">
        <f>IFERROR(XLOOKUP(C95,'Glossaire &amp; Lemmatiseur'!A:A,'Glossaire &amp; Lemmatiseur'!B:B,"",0),E95)</f>
        <v/>
      </c>
    </row>
    <row r="96">
      <c r="E96">
        <f>IFERROR(XLOOKUP(C96,'Glossaire &amp; Lemmatiseur'!A:A,'Glossaire &amp; Lemmatiseur'!B:B,"",0),E96)</f>
        <v/>
      </c>
    </row>
    <row r="97">
      <c r="E97">
        <f>IFERROR(XLOOKUP(C97,'Glossaire &amp; Lemmatiseur'!A:A,'Glossaire &amp; Lemmatiseur'!B:B,"",0),E97)</f>
        <v/>
      </c>
    </row>
    <row r="98">
      <c r="E98">
        <f>IFERROR(XLOOKUP(C98,'Glossaire &amp; Lemmatiseur'!A:A,'Glossaire &amp; Lemmatiseur'!B:B,"",0),E98)</f>
        <v/>
      </c>
    </row>
    <row r="99">
      <c r="E99">
        <f>IFERROR(XLOOKUP(C99,'Glossaire &amp; Lemmatiseur'!A:A,'Glossaire &amp; Lemmatiseur'!B:B,"",0),E99)</f>
        <v/>
      </c>
    </row>
    <row r="100">
      <c r="E100">
        <f>IFERROR(XLOOKUP(C100,'Glossaire &amp; Lemmatiseur'!A:A,'Glossaire &amp; Lemmatiseur'!B:B,"",0),E100)</f>
        <v/>
      </c>
    </row>
    <row r="101">
      <c r="E101">
        <f>IFERROR(XLOOKUP(C101,'Glossaire &amp; Lemmatiseur'!A:A,'Glossaire &amp; Lemmatiseur'!B:B,"",0),E101)</f>
        <v/>
      </c>
    </row>
    <row r="102">
      <c r="E102">
        <f>IFERROR(XLOOKUP(C102,'Glossaire &amp; Lemmatiseur'!A:A,'Glossaire &amp; Lemmatiseur'!B:B,"",0),E102)</f>
        <v/>
      </c>
    </row>
    <row r="103">
      <c r="E103">
        <f>IFERROR(XLOOKUP(C103,'Glossaire &amp; Lemmatiseur'!A:A,'Glossaire &amp; Lemmatiseur'!B:B,"",0),E103)</f>
        <v/>
      </c>
    </row>
    <row r="104">
      <c r="E104">
        <f>IFERROR(XLOOKUP(C104,'Glossaire &amp; Lemmatiseur'!A:A,'Glossaire &amp; Lemmatiseur'!B:B,"",0),E104)</f>
        <v/>
      </c>
    </row>
    <row r="105">
      <c r="E105">
        <f>IFERROR(XLOOKUP(C105,'Glossaire &amp; Lemmatiseur'!A:A,'Glossaire &amp; Lemmatiseur'!B:B,"",0),E105)</f>
        <v/>
      </c>
    </row>
    <row r="106">
      <c r="E106">
        <f>IFERROR(XLOOKUP(C106,'Glossaire &amp; Lemmatiseur'!A:A,'Glossaire &amp; Lemmatiseur'!B:B,"",0),E106)</f>
        <v/>
      </c>
    </row>
    <row r="107">
      <c r="E107">
        <f>IFERROR(XLOOKUP(C107,'Glossaire &amp; Lemmatiseur'!A:A,'Glossaire &amp; Lemmatiseur'!B:B,"",0),E107)</f>
        <v/>
      </c>
    </row>
    <row r="108">
      <c r="E108">
        <f>IFERROR(XLOOKUP(C108,'Glossaire &amp; Lemmatiseur'!A:A,'Glossaire &amp; Lemmatiseur'!B:B,"",0),E108)</f>
        <v/>
      </c>
    </row>
    <row r="109">
      <c r="E109">
        <f>IFERROR(XLOOKUP(C109,'Glossaire &amp; Lemmatiseur'!A:A,'Glossaire &amp; Lemmatiseur'!B:B,"",0),E109)</f>
        <v/>
      </c>
    </row>
    <row r="110">
      <c r="E110">
        <f>IFERROR(XLOOKUP(C110,'Glossaire &amp; Lemmatiseur'!A:A,'Glossaire &amp; Lemmatiseur'!B:B,"",0),E110)</f>
        <v/>
      </c>
    </row>
    <row r="111">
      <c r="E111">
        <f>IFERROR(XLOOKUP(C111,'Glossaire &amp; Lemmatiseur'!A:A,'Glossaire &amp; Lemmatiseur'!B:B,"",0),E111)</f>
        <v/>
      </c>
    </row>
    <row r="112">
      <c r="E112">
        <f>IFERROR(XLOOKUP(C112,'Glossaire &amp; Lemmatiseur'!A:A,'Glossaire &amp; Lemmatiseur'!B:B,"",0),E112)</f>
        <v/>
      </c>
    </row>
    <row r="113">
      <c r="E113">
        <f>IFERROR(XLOOKUP(C113,'Glossaire &amp; Lemmatiseur'!A:A,'Glossaire &amp; Lemmatiseur'!B:B,"",0),E113)</f>
        <v/>
      </c>
    </row>
    <row r="114">
      <c r="E114">
        <f>IFERROR(XLOOKUP(C114,'Glossaire &amp; Lemmatiseur'!A:A,'Glossaire &amp; Lemmatiseur'!B:B,"",0),E114)</f>
        <v/>
      </c>
    </row>
    <row r="115">
      <c r="E115">
        <f>IFERROR(XLOOKUP(C115,'Glossaire &amp; Lemmatiseur'!A:A,'Glossaire &amp; Lemmatiseur'!B:B,"",0),E115)</f>
        <v/>
      </c>
    </row>
    <row r="116">
      <c r="E116">
        <f>IFERROR(XLOOKUP(C116,'Glossaire &amp; Lemmatiseur'!A:A,'Glossaire &amp; Lemmatiseur'!B:B,"",0),E116)</f>
        <v/>
      </c>
    </row>
    <row r="117">
      <c r="E117">
        <f>IFERROR(XLOOKUP(C117,'Glossaire &amp; Lemmatiseur'!A:A,'Glossaire &amp; Lemmatiseur'!B:B,"",0),E117)</f>
        <v/>
      </c>
    </row>
    <row r="118">
      <c r="E118">
        <f>IFERROR(XLOOKUP(C118,'Glossaire &amp; Lemmatiseur'!A:A,'Glossaire &amp; Lemmatiseur'!B:B,"",0),E118)</f>
        <v/>
      </c>
    </row>
    <row r="119">
      <c r="E119">
        <f>IFERROR(XLOOKUP(C119,'Glossaire &amp; Lemmatiseur'!A:A,'Glossaire &amp; Lemmatiseur'!B:B,"",0),E119)</f>
        <v/>
      </c>
    </row>
  </sheetData>
  <conditionalFormatting sqref="M2:M500">
    <cfRule type="expression" priority="1" dxfId="0">
      <formula>EXACT(M2,"OK")</formula>
    </cfRule>
    <cfRule type="expression" priority="2" dxfId="1">
      <formula>EXACT(M2,"À faire")</formula>
    </cfRule>
    <cfRule type="expression" priority="3" dxfId="2">
      <formula>EXACT(M2,"En cours")</formula>
    </cfRule>
  </conditionalFormatting>
  <dataValidations count="4">
    <dataValidation sqref="M2:M200" showErrorMessage="1" showInputMessage="1" allowBlank="1" type="list">
      <formula1>"À faire,En cours,OK,N/A"</formula1>
    </dataValidation>
    <dataValidation sqref="H2:H200" showErrorMessage="1" showInputMessage="1" allowBlank="1" type="list">
      <formula1>"Original signé,Paraphé,PDF,Scan,Excel,Échantillon,Autre"</formula1>
    </dataValidation>
    <dataValidation sqref="B2:B200" showErrorMessage="1" showInputMessage="1" allowBlank="1" type="list">
      <formula1>"Administratif,Technique,Financier,HSE,Qualif/Capacités"</formula1>
    </dataValidation>
    <dataValidation sqref="F2:F200" showErrorMessage="1" showInputMessage="1" allowBlank="1" type="list">
      <formula1>"Oui,Non,Selon seuil"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O1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8" customWidth="1" min="1" max="1"/>
    <col width="18" customWidth="1" min="2" max="2"/>
    <col width="36" customWidth="1" min="3" max="3"/>
    <col width="28" customWidth="1" min="4" max="4"/>
    <col width="24" customWidth="1" min="5" max="5"/>
    <col width="18" customWidth="1" min="6" max="6"/>
    <col width="24" customWidth="1" min="7" max="7"/>
    <col width="18" customWidth="1" min="8" max="8"/>
    <col width="20" customWidth="1" min="9" max="9"/>
    <col width="18" customWidth="1" min="10" max="10"/>
    <col width="18" customWidth="1" min="11" max="11"/>
    <col width="18" customWidth="1" min="12" max="12"/>
    <col width="18" customWidth="1" min="13" max="13"/>
    <col width="24" customWidth="1" min="14" max="14"/>
    <col width="28" customWidth="1" min="15" max="15"/>
  </cols>
  <sheetData>
    <row r="1">
      <c r="A1" s="2" t="inlineStr">
        <is>
          <t>Secteur</t>
        </is>
      </c>
      <c r="B1" s="2" t="inlineStr">
        <is>
          <t>Catégorie</t>
        </is>
      </c>
      <c r="C1" s="2" t="inlineStr">
        <is>
          <t>Pièce demandée</t>
        </is>
      </c>
      <c r="D1" s="2" t="inlineStr">
        <is>
          <t>Alias / Synonymes</t>
        </is>
      </c>
      <c r="E1" s="2" t="inlineStr">
        <is>
          <t>Tag normalisé (lemma)</t>
        </is>
      </c>
      <c r="F1" s="2" t="inlineStr">
        <is>
          <t>Obligatoire</t>
        </is>
      </c>
      <c r="G1" s="2" t="inlineStr">
        <is>
          <t>Référence (RC/CCAG/Article…)</t>
        </is>
      </c>
      <c r="H1" s="2" t="inlineStr">
        <is>
          <t>Format attendu</t>
        </is>
      </c>
      <c r="I1" s="2" t="inlineStr">
        <is>
          <t>Délivrée par</t>
        </is>
      </c>
      <c r="J1" s="2" t="inlineStr">
        <is>
          <t>Validité jusqu’au</t>
        </is>
      </c>
      <c r="K1" s="2" t="inlineStr">
        <is>
          <t>Responsable</t>
        </is>
      </c>
      <c r="L1" s="2" t="inlineStr">
        <is>
          <t>Date d’envoi</t>
        </is>
      </c>
      <c r="M1" s="2" t="inlineStr">
        <is>
          <t>Statut</t>
        </is>
      </c>
      <c r="N1" s="2" t="inlineStr">
        <is>
          <t>Lien / Chemin</t>
        </is>
      </c>
      <c r="O1" s="2" t="inlineStr">
        <is>
          <t>Observations</t>
        </is>
      </c>
    </row>
    <row r="2">
      <c r="A2" s="3" t="inlineStr">
        <is>
          <t>Fournitures</t>
        </is>
      </c>
      <c r="B2" s="3" t="inlineStr">
        <is>
          <t>Administratif</t>
        </is>
      </c>
      <c r="C2" s="3" t="inlineStr">
        <is>
          <t>Lettre de candidature (DC1)</t>
        </is>
      </c>
      <c r="D2" s="3" t="n"/>
      <c r="E2" s="3">
        <f>IFERROR(XLOOKUP(C2,'Glossaire &amp; Lemmatiseur'!A:A,'Glossaire &amp; Lemmatiseur'!B:B,"",0),E2)</f>
        <v/>
      </c>
      <c r="F2" s="3" t="inlineStr">
        <is>
          <t>Oui</t>
        </is>
      </c>
      <c r="G2" s="3" t="n"/>
      <c r="H2" s="3" t="inlineStr">
        <is>
          <t>Original signé</t>
        </is>
      </c>
      <c r="I2" s="3" t="inlineStr">
        <is>
          <t>Candidat</t>
        </is>
      </c>
      <c r="J2" s="3" t="n"/>
      <c r="K2" s="3" t="inlineStr">
        <is>
          <t>Commercial</t>
        </is>
      </c>
      <c r="L2" s="3" t="n"/>
      <c r="M2" s="3" t="inlineStr">
        <is>
          <t>À faire</t>
        </is>
      </c>
      <c r="N2" s="3" t="n"/>
      <c r="O2" s="3" t="n"/>
    </row>
    <row r="3">
      <c r="A3" s="3" t="inlineStr">
        <is>
          <t>Fournitures</t>
        </is>
      </c>
      <c r="B3" s="3" t="inlineStr">
        <is>
          <t>Administratif</t>
        </is>
      </c>
      <c r="C3" s="3" t="inlineStr">
        <is>
          <t>Déclaration du candidat (DC2)</t>
        </is>
      </c>
      <c r="D3" s="3" t="n"/>
      <c r="E3" s="3">
        <f>IFERROR(XLOOKUP(C3,'Glossaire &amp; Lemmatiseur'!A:A,'Glossaire &amp; Lemmatiseur'!B:B,"",0),E3)</f>
        <v/>
      </c>
      <c r="F3" s="3" t="inlineStr">
        <is>
          <t>Oui</t>
        </is>
      </c>
      <c r="G3" s="3" t="n"/>
      <c r="H3" s="3" t="inlineStr">
        <is>
          <t>Original signé</t>
        </is>
      </c>
      <c r="I3" s="3" t="inlineStr">
        <is>
          <t>Candidat</t>
        </is>
      </c>
      <c r="J3" s="3" t="n"/>
      <c r="K3" s="3" t="inlineStr">
        <is>
          <t>Commercial</t>
        </is>
      </c>
      <c r="L3" s="3" t="n"/>
      <c r="M3" s="3" t="inlineStr">
        <is>
          <t>À faire</t>
        </is>
      </c>
      <c r="N3" s="3" t="n"/>
      <c r="O3" s="3" t="n"/>
    </row>
    <row r="4">
      <c r="A4" s="3" t="inlineStr">
        <is>
          <t>Fournitures</t>
        </is>
      </c>
      <c r="B4" s="3" t="inlineStr">
        <is>
          <t>Administratif</t>
        </is>
      </c>
      <c r="C4" s="3" t="inlineStr">
        <is>
          <t>Attestation fiscale (quitus)</t>
        </is>
      </c>
      <c r="D4" s="3" t="n"/>
      <c r="E4" s="3">
        <f>IFERROR(XLOOKUP(C4,'Glossaire &amp; Lemmatiseur'!A:A,'Glossaire &amp; Lemmatiseur'!B:B,"",0),E4)</f>
        <v/>
      </c>
      <c r="F4" s="3" t="inlineStr">
        <is>
          <t>Oui</t>
        </is>
      </c>
      <c r="G4" s="3" t="n"/>
      <c r="H4" s="3" t="inlineStr">
        <is>
          <t>PDF</t>
        </is>
      </c>
      <c r="I4" s="3" t="inlineStr">
        <is>
          <t>Administration fiscale</t>
        </is>
      </c>
      <c r="J4" s="3" t="n"/>
      <c r="K4" s="3" t="inlineStr">
        <is>
          <t>DAF</t>
        </is>
      </c>
      <c r="L4" s="3" t="n"/>
      <c r="M4" s="3" t="inlineStr">
        <is>
          <t>À faire</t>
        </is>
      </c>
      <c r="N4" s="3" t="n"/>
      <c r="O4" s="3" t="n"/>
    </row>
    <row r="5">
      <c r="A5" s="3" t="inlineStr">
        <is>
          <t>Fournitures</t>
        </is>
      </c>
      <c r="B5" s="3" t="inlineStr">
        <is>
          <t>Administratif</t>
        </is>
      </c>
      <c r="C5" s="3" t="inlineStr">
        <is>
          <t>Attestation sociale (CNSS/URSSAF)</t>
        </is>
      </c>
      <c r="D5" s="3" t="n"/>
      <c r="E5" s="3">
        <f>IFERROR(XLOOKUP(C5,'Glossaire &amp; Lemmatiseur'!A:A,'Glossaire &amp; Lemmatiseur'!B:B,"",0),E5)</f>
        <v/>
      </c>
      <c r="F5" s="3" t="inlineStr">
        <is>
          <t>Oui</t>
        </is>
      </c>
      <c r="G5" s="3" t="n"/>
      <c r="H5" s="3" t="inlineStr">
        <is>
          <t>PDF</t>
        </is>
      </c>
      <c r="I5" s="3" t="inlineStr">
        <is>
          <t>Caisse sociale</t>
        </is>
      </c>
      <c r="J5" s="3" t="n"/>
      <c r="K5" s="3" t="inlineStr">
        <is>
          <t>DAF</t>
        </is>
      </c>
      <c r="L5" s="3" t="n"/>
      <c r="M5" s="3" t="inlineStr">
        <is>
          <t>À faire</t>
        </is>
      </c>
      <c r="N5" s="3" t="n"/>
      <c r="O5" s="3" t="n"/>
    </row>
    <row r="6">
      <c r="A6" s="3" t="inlineStr">
        <is>
          <t>Fournitures</t>
        </is>
      </c>
      <c r="B6" s="3" t="inlineStr">
        <is>
          <t>Technique</t>
        </is>
      </c>
      <c r="C6" s="3" t="inlineStr">
        <is>
          <t>Acte d’engagement (AE)</t>
        </is>
      </c>
      <c r="D6" s="3" t="n"/>
      <c r="E6" s="3">
        <f>IFERROR(XLOOKUP(C6,'Glossaire &amp; Lemmatiseur'!A:A,'Glossaire &amp; Lemmatiseur'!B:B,"",0),E6)</f>
        <v/>
      </c>
      <c r="F6" s="3" t="inlineStr">
        <is>
          <t>Oui</t>
        </is>
      </c>
      <c r="G6" s="3" t="n"/>
      <c r="H6" s="3" t="inlineStr">
        <is>
          <t>Original signé</t>
        </is>
      </c>
      <c r="I6" s="3" t="inlineStr">
        <is>
          <t>Candidat</t>
        </is>
      </c>
      <c r="J6" s="3" t="n"/>
      <c r="K6" s="3" t="inlineStr">
        <is>
          <t>Commercial</t>
        </is>
      </c>
      <c r="L6" s="3" t="n"/>
      <c r="M6" s="3" t="inlineStr">
        <is>
          <t>À faire</t>
        </is>
      </c>
      <c r="N6" s="3" t="n"/>
      <c r="O6" s="3" t="n"/>
    </row>
    <row r="7">
      <c r="A7" s="3" t="inlineStr">
        <is>
          <t>Fournitures</t>
        </is>
      </c>
      <c r="B7" s="3" t="inlineStr">
        <is>
          <t>Technique</t>
        </is>
      </c>
      <c r="C7" s="3" t="inlineStr">
        <is>
          <t>Bordereau des prix (BPU)</t>
        </is>
      </c>
      <c r="D7" s="3" t="n"/>
      <c r="E7" s="3">
        <f>IFERROR(XLOOKUP(C7,'Glossaire &amp; Lemmatiseur'!A:A,'Glossaire &amp; Lemmatiseur'!B:B,"",0),E7)</f>
        <v/>
      </c>
      <c r="F7" s="3" t="inlineStr">
        <is>
          <t>Oui</t>
        </is>
      </c>
      <c r="G7" s="3" t="n"/>
      <c r="H7" s="3" t="inlineStr">
        <is>
          <t>Excel</t>
        </is>
      </c>
      <c r="I7" s="3" t="inlineStr">
        <is>
          <t>Candidat</t>
        </is>
      </c>
      <c r="J7" s="3" t="n"/>
      <c r="K7" s="3" t="inlineStr">
        <is>
          <t>Contrôle de gestion</t>
        </is>
      </c>
      <c r="L7" s="3" t="n"/>
      <c r="M7" s="3" t="inlineStr">
        <is>
          <t>À faire</t>
        </is>
      </c>
      <c r="N7" s="3" t="n"/>
      <c r="O7" s="3" t="n"/>
    </row>
    <row r="8">
      <c r="A8" s="3" t="inlineStr">
        <is>
          <t>Fournitures</t>
        </is>
      </c>
      <c r="B8" s="3" t="inlineStr">
        <is>
          <t>Technique</t>
        </is>
      </c>
      <c r="C8" s="3" t="inlineStr">
        <is>
          <t>CPS/CCAP paraphé</t>
        </is>
      </c>
      <c r="D8" s="3" t="n"/>
      <c r="E8" s="3">
        <f>IFERROR(XLOOKUP(C8,'Glossaire &amp; Lemmatiseur'!A:A,'Glossaire &amp; Lemmatiseur'!B:B,"",0),E8)</f>
        <v/>
      </c>
      <c r="F8" s="3" t="inlineStr">
        <is>
          <t>Oui</t>
        </is>
      </c>
      <c r="G8" s="3" t="n"/>
      <c r="H8" s="3" t="inlineStr">
        <is>
          <t>Paraphé</t>
        </is>
      </c>
      <c r="I8" s="3" t="inlineStr">
        <is>
          <t>Candidat</t>
        </is>
      </c>
      <c r="J8" s="3" t="n"/>
      <c r="K8" s="3" t="inlineStr">
        <is>
          <t>Commercial</t>
        </is>
      </c>
      <c r="L8" s="3" t="n"/>
      <c r="M8" s="3" t="inlineStr">
        <is>
          <t>À faire</t>
        </is>
      </c>
      <c r="N8" s="3" t="n"/>
      <c r="O8" s="3" t="n"/>
    </row>
    <row r="9">
      <c r="A9" s="3" t="inlineStr">
        <is>
          <t>Fournitures</t>
        </is>
      </c>
      <c r="B9" s="3" t="inlineStr">
        <is>
          <t>Technique</t>
        </is>
      </c>
      <c r="C9" s="3" t="inlineStr">
        <is>
          <t>Fiches techniques produits</t>
        </is>
      </c>
      <c r="D9" s="3" t="inlineStr">
        <is>
          <t>Datasheets</t>
        </is>
      </c>
      <c r="E9" s="3">
        <f>IFERROR(XLOOKUP(C9,'Glossaire &amp; Lemmatiseur'!A:A,'Glossaire &amp; Lemmatiseur'!B:B,"",0),E9)</f>
        <v/>
      </c>
      <c r="F9" s="3" t="inlineStr">
        <is>
          <t>Selon seuil</t>
        </is>
      </c>
      <c r="G9" s="3" t="n"/>
      <c r="H9" s="3" t="inlineStr">
        <is>
          <t>PDF</t>
        </is>
      </c>
      <c r="I9" s="3" t="inlineStr">
        <is>
          <t>Fabricant</t>
        </is>
      </c>
      <c r="J9" s="3" t="n"/>
      <c r="K9" s="3" t="inlineStr">
        <is>
          <t>Technique</t>
        </is>
      </c>
      <c r="L9" s="3" t="n"/>
      <c r="M9" s="3" t="inlineStr">
        <is>
          <t>À faire</t>
        </is>
      </c>
      <c r="N9" s="3" t="n"/>
      <c r="O9" s="3" t="n"/>
    </row>
    <row r="10">
      <c r="A10" s="3" t="inlineStr">
        <is>
          <t>Fournitures</t>
        </is>
      </c>
      <c r="B10" s="3" t="inlineStr">
        <is>
          <t>Technique</t>
        </is>
      </c>
      <c r="C10" s="3" t="inlineStr">
        <is>
          <t>Certificats de conformité (CE, RoHS, REACH)</t>
        </is>
      </c>
      <c r="D10" s="3" t="inlineStr">
        <is>
          <t>CE; RoHS; REACH</t>
        </is>
      </c>
      <c r="E10" s="3">
        <f>IFERROR(XLOOKUP(C10,'Glossaire &amp; Lemmatiseur'!A:A,'Glossaire &amp; Lemmatiseur'!B:B,"",0),E10)</f>
        <v/>
      </c>
      <c r="F10" s="3" t="inlineStr">
        <is>
          <t>Selon seuil</t>
        </is>
      </c>
      <c r="G10" s="3" t="n"/>
      <c r="H10" s="3" t="inlineStr">
        <is>
          <t>PDF</t>
        </is>
      </c>
      <c r="I10" s="3" t="inlineStr">
        <is>
          <t>Laboratoire / Fabricant</t>
        </is>
      </c>
      <c r="J10" s="3" t="n"/>
      <c r="K10" s="3" t="inlineStr">
        <is>
          <t>Qualité</t>
        </is>
      </c>
      <c r="L10" s="3" t="n"/>
      <c r="M10" s="3" t="inlineStr">
        <is>
          <t>À faire</t>
        </is>
      </c>
      <c r="N10" s="3" t="n"/>
      <c r="O10" s="3" t="n"/>
    </row>
    <row r="11">
      <c r="A11" s="3" t="inlineStr">
        <is>
          <t>Fournitures</t>
        </is>
      </c>
      <c r="B11" s="3" t="inlineStr">
        <is>
          <t>Technique</t>
        </is>
      </c>
      <c r="C11" s="3" t="inlineStr">
        <is>
          <t>Échantillons</t>
        </is>
      </c>
      <c r="D11" s="3" t="inlineStr">
        <is>
          <t>Samples</t>
        </is>
      </c>
      <c r="E11" s="3">
        <f>IFERROR(XLOOKUP(C11,'Glossaire &amp; Lemmatiseur'!A:A,'Glossaire &amp; Lemmatiseur'!B:B,"",0),E11)</f>
        <v/>
      </c>
      <c r="F11" s="3" t="inlineStr">
        <is>
          <t>Selon seuil</t>
        </is>
      </c>
      <c r="G11" s="3" t="n"/>
      <c r="H11" s="3" t="inlineStr">
        <is>
          <t>Échantillon</t>
        </is>
      </c>
      <c r="I11" s="3" t="inlineStr">
        <is>
          <t>Candidat</t>
        </is>
      </c>
      <c r="J11" s="3" t="n"/>
      <c r="K11" s="3" t="inlineStr">
        <is>
          <t>Commercial</t>
        </is>
      </c>
      <c r="L11" s="3" t="n"/>
      <c r="M11" s="3" t="inlineStr">
        <is>
          <t>À faire</t>
        </is>
      </c>
      <c r="N11" s="3" t="n"/>
      <c r="O11" s="3" t="n"/>
    </row>
    <row r="12">
      <c r="A12" s="3" t="inlineStr">
        <is>
          <t>Fournitures</t>
        </is>
      </c>
      <c r="B12" s="3" t="inlineStr">
        <is>
          <t>Qualif/Capacités</t>
        </is>
      </c>
      <c r="C12" s="3" t="inlineStr">
        <is>
          <t>Références de livraisons similaires</t>
        </is>
      </c>
      <c r="D12" s="3" t="n"/>
      <c r="E12" s="3">
        <f>IFERROR(XLOOKUP(C12,'Glossaire &amp; Lemmatiseur'!A:A,'Glossaire &amp; Lemmatiseur'!B:B,"",0),E12)</f>
        <v/>
      </c>
      <c r="F12" s="3" t="inlineStr">
        <is>
          <t>Selon seuil</t>
        </is>
      </c>
      <c r="G12" s="3" t="n"/>
      <c r="H12" s="3" t="inlineStr">
        <is>
          <t>PDF</t>
        </is>
      </c>
      <c r="I12" s="3" t="inlineStr">
        <is>
          <t>Candidat</t>
        </is>
      </c>
      <c r="J12" s="3" t="n"/>
      <c r="K12" s="3" t="inlineStr">
        <is>
          <t>Commercial</t>
        </is>
      </c>
      <c r="L12" s="3" t="n"/>
      <c r="M12" s="3" t="inlineStr">
        <is>
          <t>À faire</t>
        </is>
      </c>
      <c r="N12" s="3" t="n"/>
      <c r="O12" s="3" t="n"/>
    </row>
    <row r="13">
      <c r="A13" s="3" t="inlineStr">
        <is>
          <t>Fournitures</t>
        </is>
      </c>
      <c r="B13" s="3" t="inlineStr">
        <is>
          <t>Logistique</t>
        </is>
      </c>
      <c r="C13" s="3" t="inlineStr">
        <is>
          <t>Délai et plan de livraison</t>
        </is>
      </c>
      <c r="D13" s="3" t="inlineStr">
        <is>
          <t>Incoterms</t>
        </is>
      </c>
      <c r="E13" s="3">
        <f>IFERROR(XLOOKUP(C13,'Glossaire &amp; Lemmatiseur'!A:A,'Glossaire &amp; Lemmatiseur'!B:B,"",0),E13)</f>
        <v/>
      </c>
      <c r="F13" s="3" t="inlineStr">
        <is>
          <t>Selon seuil</t>
        </is>
      </c>
      <c r="G13" s="3" t="n"/>
      <c r="H13" s="3" t="inlineStr">
        <is>
          <t>PDF</t>
        </is>
      </c>
      <c r="I13" s="3" t="inlineStr">
        <is>
          <t>Candidat</t>
        </is>
      </c>
      <c r="J13" s="3" t="n"/>
      <c r="K13" s="3" t="inlineStr">
        <is>
          <t>Supply Chain</t>
        </is>
      </c>
      <c r="L13" s="3" t="n"/>
      <c r="M13" s="3" t="inlineStr">
        <is>
          <t>À faire</t>
        </is>
      </c>
      <c r="N13" s="3" t="n"/>
      <c r="O13" s="3" t="n"/>
    </row>
    <row r="14">
      <c r="E14">
        <f>IFERROR(XLOOKUP(C14,'Glossaire &amp; Lemmatiseur'!A:A,'Glossaire &amp; Lemmatiseur'!B:B,"",0),E14)</f>
        <v/>
      </c>
    </row>
    <row r="15">
      <c r="E15">
        <f>IFERROR(XLOOKUP(C15,'Glossaire &amp; Lemmatiseur'!A:A,'Glossaire &amp; Lemmatiseur'!B:B,"",0),E15)</f>
        <v/>
      </c>
    </row>
    <row r="16">
      <c r="E16">
        <f>IFERROR(XLOOKUP(C16,'Glossaire &amp; Lemmatiseur'!A:A,'Glossaire &amp; Lemmatiseur'!B:B,"",0),E16)</f>
        <v/>
      </c>
    </row>
    <row r="17">
      <c r="E17">
        <f>IFERROR(XLOOKUP(C17,'Glossaire &amp; Lemmatiseur'!A:A,'Glossaire &amp; Lemmatiseur'!B:B,"",0),E17)</f>
        <v/>
      </c>
    </row>
    <row r="18">
      <c r="E18">
        <f>IFERROR(XLOOKUP(C18,'Glossaire &amp; Lemmatiseur'!A:A,'Glossaire &amp; Lemmatiseur'!B:B,"",0),E18)</f>
        <v/>
      </c>
    </row>
    <row r="19">
      <c r="E19">
        <f>IFERROR(XLOOKUP(C19,'Glossaire &amp; Lemmatiseur'!A:A,'Glossaire &amp; Lemmatiseur'!B:B,"",0),E19)</f>
        <v/>
      </c>
    </row>
    <row r="20">
      <c r="E20">
        <f>IFERROR(XLOOKUP(C20,'Glossaire &amp; Lemmatiseur'!A:A,'Glossaire &amp; Lemmatiseur'!B:B,"",0),E20)</f>
        <v/>
      </c>
    </row>
    <row r="21">
      <c r="E21">
        <f>IFERROR(XLOOKUP(C21,'Glossaire &amp; Lemmatiseur'!A:A,'Glossaire &amp; Lemmatiseur'!B:B,"",0),E21)</f>
        <v/>
      </c>
    </row>
    <row r="22">
      <c r="E22">
        <f>IFERROR(XLOOKUP(C22,'Glossaire &amp; Lemmatiseur'!A:A,'Glossaire &amp; Lemmatiseur'!B:B,"",0),E22)</f>
        <v/>
      </c>
    </row>
    <row r="23">
      <c r="E23">
        <f>IFERROR(XLOOKUP(C23,'Glossaire &amp; Lemmatiseur'!A:A,'Glossaire &amp; Lemmatiseur'!B:B,"",0),E23)</f>
        <v/>
      </c>
    </row>
    <row r="24">
      <c r="E24">
        <f>IFERROR(XLOOKUP(C24,'Glossaire &amp; Lemmatiseur'!A:A,'Glossaire &amp; Lemmatiseur'!B:B,"",0),E24)</f>
        <v/>
      </c>
    </row>
    <row r="25">
      <c r="E25">
        <f>IFERROR(XLOOKUP(C25,'Glossaire &amp; Lemmatiseur'!A:A,'Glossaire &amp; Lemmatiseur'!B:B,"",0),E25)</f>
        <v/>
      </c>
    </row>
    <row r="26">
      <c r="E26">
        <f>IFERROR(XLOOKUP(C26,'Glossaire &amp; Lemmatiseur'!A:A,'Glossaire &amp; Lemmatiseur'!B:B,"",0),E26)</f>
        <v/>
      </c>
    </row>
    <row r="27">
      <c r="E27">
        <f>IFERROR(XLOOKUP(C27,'Glossaire &amp; Lemmatiseur'!A:A,'Glossaire &amp; Lemmatiseur'!B:B,"",0),E27)</f>
        <v/>
      </c>
    </row>
    <row r="28">
      <c r="E28">
        <f>IFERROR(XLOOKUP(C28,'Glossaire &amp; Lemmatiseur'!A:A,'Glossaire &amp; Lemmatiseur'!B:B,"",0),E28)</f>
        <v/>
      </c>
    </row>
    <row r="29">
      <c r="E29">
        <f>IFERROR(XLOOKUP(C29,'Glossaire &amp; Lemmatiseur'!A:A,'Glossaire &amp; Lemmatiseur'!B:B,"",0),E29)</f>
        <v/>
      </c>
    </row>
    <row r="30">
      <c r="E30">
        <f>IFERROR(XLOOKUP(C30,'Glossaire &amp; Lemmatiseur'!A:A,'Glossaire &amp; Lemmatiseur'!B:B,"",0),E30)</f>
        <v/>
      </c>
    </row>
    <row r="31">
      <c r="E31">
        <f>IFERROR(XLOOKUP(C31,'Glossaire &amp; Lemmatiseur'!A:A,'Glossaire &amp; Lemmatiseur'!B:B,"",0),E31)</f>
        <v/>
      </c>
    </row>
    <row r="32">
      <c r="E32">
        <f>IFERROR(XLOOKUP(C32,'Glossaire &amp; Lemmatiseur'!A:A,'Glossaire &amp; Lemmatiseur'!B:B,"",0),E32)</f>
        <v/>
      </c>
    </row>
    <row r="33">
      <c r="E33">
        <f>IFERROR(XLOOKUP(C33,'Glossaire &amp; Lemmatiseur'!A:A,'Glossaire &amp; Lemmatiseur'!B:B,"",0),E33)</f>
        <v/>
      </c>
    </row>
    <row r="34">
      <c r="E34">
        <f>IFERROR(XLOOKUP(C34,'Glossaire &amp; Lemmatiseur'!A:A,'Glossaire &amp; Lemmatiseur'!B:B,"",0),E34)</f>
        <v/>
      </c>
    </row>
    <row r="35">
      <c r="E35">
        <f>IFERROR(XLOOKUP(C35,'Glossaire &amp; Lemmatiseur'!A:A,'Glossaire &amp; Lemmatiseur'!B:B,"",0),E35)</f>
        <v/>
      </c>
    </row>
    <row r="36">
      <c r="E36">
        <f>IFERROR(XLOOKUP(C36,'Glossaire &amp; Lemmatiseur'!A:A,'Glossaire &amp; Lemmatiseur'!B:B,"",0),E36)</f>
        <v/>
      </c>
    </row>
    <row r="37">
      <c r="E37">
        <f>IFERROR(XLOOKUP(C37,'Glossaire &amp; Lemmatiseur'!A:A,'Glossaire &amp; Lemmatiseur'!B:B,"",0),E37)</f>
        <v/>
      </c>
    </row>
    <row r="38">
      <c r="E38">
        <f>IFERROR(XLOOKUP(C38,'Glossaire &amp; Lemmatiseur'!A:A,'Glossaire &amp; Lemmatiseur'!B:B,"",0),E38)</f>
        <v/>
      </c>
    </row>
    <row r="39">
      <c r="E39">
        <f>IFERROR(XLOOKUP(C39,'Glossaire &amp; Lemmatiseur'!A:A,'Glossaire &amp; Lemmatiseur'!B:B,"",0),E39)</f>
        <v/>
      </c>
    </row>
    <row r="40">
      <c r="E40">
        <f>IFERROR(XLOOKUP(C40,'Glossaire &amp; Lemmatiseur'!A:A,'Glossaire &amp; Lemmatiseur'!B:B,"",0),E40)</f>
        <v/>
      </c>
    </row>
    <row r="41">
      <c r="E41">
        <f>IFERROR(XLOOKUP(C41,'Glossaire &amp; Lemmatiseur'!A:A,'Glossaire &amp; Lemmatiseur'!B:B,"",0),E41)</f>
        <v/>
      </c>
    </row>
    <row r="42">
      <c r="E42">
        <f>IFERROR(XLOOKUP(C42,'Glossaire &amp; Lemmatiseur'!A:A,'Glossaire &amp; Lemmatiseur'!B:B,"",0),E42)</f>
        <v/>
      </c>
    </row>
    <row r="43">
      <c r="E43">
        <f>IFERROR(XLOOKUP(C43,'Glossaire &amp; Lemmatiseur'!A:A,'Glossaire &amp; Lemmatiseur'!B:B,"",0),E43)</f>
        <v/>
      </c>
    </row>
    <row r="44">
      <c r="E44">
        <f>IFERROR(XLOOKUP(C44,'Glossaire &amp; Lemmatiseur'!A:A,'Glossaire &amp; Lemmatiseur'!B:B,"",0),E44)</f>
        <v/>
      </c>
    </row>
    <row r="45">
      <c r="E45">
        <f>IFERROR(XLOOKUP(C45,'Glossaire &amp; Lemmatiseur'!A:A,'Glossaire &amp; Lemmatiseur'!B:B,"",0),E45)</f>
        <v/>
      </c>
    </row>
    <row r="46">
      <c r="E46">
        <f>IFERROR(XLOOKUP(C46,'Glossaire &amp; Lemmatiseur'!A:A,'Glossaire &amp; Lemmatiseur'!B:B,"",0),E46)</f>
        <v/>
      </c>
    </row>
    <row r="47">
      <c r="E47">
        <f>IFERROR(XLOOKUP(C47,'Glossaire &amp; Lemmatiseur'!A:A,'Glossaire &amp; Lemmatiseur'!B:B,"",0),E47)</f>
        <v/>
      </c>
    </row>
    <row r="48">
      <c r="E48">
        <f>IFERROR(XLOOKUP(C48,'Glossaire &amp; Lemmatiseur'!A:A,'Glossaire &amp; Lemmatiseur'!B:B,"",0),E48)</f>
        <v/>
      </c>
    </row>
    <row r="49">
      <c r="E49">
        <f>IFERROR(XLOOKUP(C49,'Glossaire &amp; Lemmatiseur'!A:A,'Glossaire &amp; Lemmatiseur'!B:B,"",0),E49)</f>
        <v/>
      </c>
    </row>
    <row r="50">
      <c r="E50">
        <f>IFERROR(XLOOKUP(C50,'Glossaire &amp; Lemmatiseur'!A:A,'Glossaire &amp; Lemmatiseur'!B:B,"",0),E50)</f>
        <v/>
      </c>
    </row>
    <row r="51">
      <c r="E51">
        <f>IFERROR(XLOOKUP(C51,'Glossaire &amp; Lemmatiseur'!A:A,'Glossaire &amp; Lemmatiseur'!B:B,"",0),E51)</f>
        <v/>
      </c>
    </row>
    <row r="52">
      <c r="E52">
        <f>IFERROR(XLOOKUP(C52,'Glossaire &amp; Lemmatiseur'!A:A,'Glossaire &amp; Lemmatiseur'!B:B,"",0),E52)</f>
        <v/>
      </c>
    </row>
    <row r="53">
      <c r="E53">
        <f>IFERROR(XLOOKUP(C53,'Glossaire &amp; Lemmatiseur'!A:A,'Glossaire &amp; Lemmatiseur'!B:B,"",0),E53)</f>
        <v/>
      </c>
    </row>
    <row r="54">
      <c r="E54">
        <f>IFERROR(XLOOKUP(C54,'Glossaire &amp; Lemmatiseur'!A:A,'Glossaire &amp; Lemmatiseur'!B:B,"",0),E54)</f>
        <v/>
      </c>
    </row>
    <row r="55">
      <c r="E55">
        <f>IFERROR(XLOOKUP(C55,'Glossaire &amp; Lemmatiseur'!A:A,'Glossaire &amp; Lemmatiseur'!B:B,"",0),E55)</f>
        <v/>
      </c>
    </row>
    <row r="56">
      <c r="E56">
        <f>IFERROR(XLOOKUP(C56,'Glossaire &amp; Lemmatiseur'!A:A,'Glossaire &amp; Lemmatiseur'!B:B,"",0),E56)</f>
        <v/>
      </c>
    </row>
    <row r="57">
      <c r="E57">
        <f>IFERROR(XLOOKUP(C57,'Glossaire &amp; Lemmatiseur'!A:A,'Glossaire &amp; Lemmatiseur'!B:B,"",0),E57)</f>
        <v/>
      </c>
    </row>
    <row r="58">
      <c r="E58">
        <f>IFERROR(XLOOKUP(C58,'Glossaire &amp; Lemmatiseur'!A:A,'Glossaire &amp; Lemmatiseur'!B:B,"",0),E58)</f>
        <v/>
      </c>
    </row>
    <row r="59">
      <c r="E59">
        <f>IFERROR(XLOOKUP(C59,'Glossaire &amp; Lemmatiseur'!A:A,'Glossaire &amp; Lemmatiseur'!B:B,"",0),E59)</f>
        <v/>
      </c>
    </row>
    <row r="60">
      <c r="E60">
        <f>IFERROR(XLOOKUP(C60,'Glossaire &amp; Lemmatiseur'!A:A,'Glossaire &amp; Lemmatiseur'!B:B,"",0),E60)</f>
        <v/>
      </c>
    </row>
    <row r="61">
      <c r="E61">
        <f>IFERROR(XLOOKUP(C61,'Glossaire &amp; Lemmatiseur'!A:A,'Glossaire &amp; Lemmatiseur'!B:B,"",0),E61)</f>
        <v/>
      </c>
    </row>
    <row r="62">
      <c r="E62">
        <f>IFERROR(XLOOKUP(C62,'Glossaire &amp; Lemmatiseur'!A:A,'Glossaire &amp; Lemmatiseur'!B:B,"",0),E62)</f>
        <v/>
      </c>
    </row>
    <row r="63">
      <c r="E63">
        <f>IFERROR(XLOOKUP(C63,'Glossaire &amp; Lemmatiseur'!A:A,'Glossaire &amp; Lemmatiseur'!B:B,"",0),E63)</f>
        <v/>
      </c>
    </row>
    <row r="64">
      <c r="E64">
        <f>IFERROR(XLOOKUP(C64,'Glossaire &amp; Lemmatiseur'!A:A,'Glossaire &amp; Lemmatiseur'!B:B,"",0),E64)</f>
        <v/>
      </c>
    </row>
    <row r="65">
      <c r="E65">
        <f>IFERROR(XLOOKUP(C65,'Glossaire &amp; Lemmatiseur'!A:A,'Glossaire &amp; Lemmatiseur'!B:B,"",0),E65)</f>
        <v/>
      </c>
    </row>
    <row r="66">
      <c r="E66">
        <f>IFERROR(XLOOKUP(C66,'Glossaire &amp; Lemmatiseur'!A:A,'Glossaire &amp; Lemmatiseur'!B:B,"",0),E66)</f>
        <v/>
      </c>
    </row>
    <row r="67">
      <c r="E67">
        <f>IFERROR(XLOOKUP(C67,'Glossaire &amp; Lemmatiseur'!A:A,'Glossaire &amp; Lemmatiseur'!B:B,"",0),E67)</f>
        <v/>
      </c>
    </row>
    <row r="68">
      <c r="E68">
        <f>IFERROR(XLOOKUP(C68,'Glossaire &amp; Lemmatiseur'!A:A,'Glossaire &amp; Lemmatiseur'!B:B,"",0),E68)</f>
        <v/>
      </c>
    </row>
    <row r="69">
      <c r="E69">
        <f>IFERROR(XLOOKUP(C69,'Glossaire &amp; Lemmatiseur'!A:A,'Glossaire &amp; Lemmatiseur'!B:B,"",0),E69)</f>
        <v/>
      </c>
    </row>
    <row r="70">
      <c r="E70">
        <f>IFERROR(XLOOKUP(C70,'Glossaire &amp; Lemmatiseur'!A:A,'Glossaire &amp; Lemmatiseur'!B:B,"",0),E70)</f>
        <v/>
      </c>
    </row>
    <row r="71">
      <c r="E71">
        <f>IFERROR(XLOOKUP(C71,'Glossaire &amp; Lemmatiseur'!A:A,'Glossaire &amp; Lemmatiseur'!B:B,"",0),E71)</f>
        <v/>
      </c>
    </row>
    <row r="72">
      <c r="E72">
        <f>IFERROR(XLOOKUP(C72,'Glossaire &amp; Lemmatiseur'!A:A,'Glossaire &amp; Lemmatiseur'!B:B,"",0),E72)</f>
        <v/>
      </c>
    </row>
    <row r="73">
      <c r="E73">
        <f>IFERROR(XLOOKUP(C73,'Glossaire &amp; Lemmatiseur'!A:A,'Glossaire &amp; Lemmatiseur'!B:B,"",0),E73)</f>
        <v/>
      </c>
    </row>
    <row r="74">
      <c r="E74">
        <f>IFERROR(XLOOKUP(C74,'Glossaire &amp; Lemmatiseur'!A:A,'Glossaire &amp; Lemmatiseur'!B:B,"",0),E74)</f>
        <v/>
      </c>
    </row>
    <row r="75">
      <c r="E75">
        <f>IFERROR(XLOOKUP(C75,'Glossaire &amp; Lemmatiseur'!A:A,'Glossaire &amp; Lemmatiseur'!B:B,"",0),E75)</f>
        <v/>
      </c>
    </row>
    <row r="76">
      <c r="E76">
        <f>IFERROR(XLOOKUP(C76,'Glossaire &amp; Lemmatiseur'!A:A,'Glossaire &amp; Lemmatiseur'!B:B,"",0),E76)</f>
        <v/>
      </c>
    </row>
    <row r="77">
      <c r="E77">
        <f>IFERROR(XLOOKUP(C77,'Glossaire &amp; Lemmatiseur'!A:A,'Glossaire &amp; Lemmatiseur'!B:B,"",0),E77)</f>
        <v/>
      </c>
    </row>
    <row r="78">
      <c r="E78">
        <f>IFERROR(XLOOKUP(C78,'Glossaire &amp; Lemmatiseur'!A:A,'Glossaire &amp; Lemmatiseur'!B:B,"",0),E78)</f>
        <v/>
      </c>
    </row>
    <row r="79">
      <c r="E79">
        <f>IFERROR(XLOOKUP(C79,'Glossaire &amp; Lemmatiseur'!A:A,'Glossaire &amp; Lemmatiseur'!B:B,"",0),E79)</f>
        <v/>
      </c>
    </row>
    <row r="80">
      <c r="E80">
        <f>IFERROR(XLOOKUP(C80,'Glossaire &amp; Lemmatiseur'!A:A,'Glossaire &amp; Lemmatiseur'!B:B,"",0),E80)</f>
        <v/>
      </c>
    </row>
    <row r="81">
      <c r="E81">
        <f>IFERROR(XLOOKUP(C81,'Glossaire &amp; Lemmatiseur'!A:A,'Glossaire &amp; Lemmatiseur'!B:B,"",0),E81)</f>
        <v/>
      </c>
    </row>
    <row r="82">
      <c r="E82">
        <f>IFERROR(XLOOKUP(C82,'Glossaire &amp; Lemmatiseur'!A:A,'Glossaire &amp; Lemmatiseur'!B:B,"",0),E82)</f>
        <v/>
      </c>
    </row>
    <row r="83">
      <c r="E83">
        <f>IFERROR(XLOOKUP(C83,'Glossaire &amp; Lemmatiseur'!A:A,'Glossaire &amp; Lemmatiseur'!B:B,"",0),E83)</f>
        <v/>
      </c>
    </row>
    <row r="84">
      <c r="E84">
        <f>IFERROR(XLOOKUP(C84,'Glossaire &amp; Lemmatiseur'!A:A,'Glossaire &amp; Lemmatiseur'!B:B,"",0),E84)</f>
        <v/>
      </c>
    </row>
    <row r="85">
      <c r="E85">
        <f>IFERROR(XLOOKUP(C85,'Glossaire &amp; Lemmatiseur'!A:A,'Glossaire &amp; Lemmatiseur'!B:B,"",0),E85)</f>
        <v/>
      </c>
    </row>
    <row r="86">
      <c r="E86">
        <f>IFERROR(XLOOKUP(C86,'Glossaire &amp; Lemmatiseur'!A:A,'Glossaire &amp; Lemmatiseur'!B:B,"",0),E86)</f>
        <v/>
      </c>
    </row>
    <row r="87">
      <c r="E87">
        <f>IFERROR(XLOOKUP(C87,'Glossaire &amp; Lemmatiseur'!A:A,'Glossaire &amp; Lemmatiseur'!B:B,"",0),E87)</f>
        <v/>
      </c>
    </row>
    <row r="88">
      <c r="E88">
        <f>IFERROR(XLOOKUP(C88,'Glossaire &amp; Lemmatiseur'!A:A,'Glossaire &amp; Lemmatiseur'!B:B,"",0),E88)</f>
        <v/>
      </c>
    </row>
    <row r="89">
      <c r="E89">
        <f>IFERROR(XLOOKUP(C89,'Glossaire &amp; Lemmatiseur'!A:A,'Glossaire &amp; Lemmatiseur'!B:B,"",0),E89)</f>
        <v/>
      </c>
    </row>
    <row r="90">
      <c r="E90">
        <f>IFERROR(XLOOKUP(C90,'Glossaire &amp; Lemmatiseur'!A:A,'Glossaire &amp; Lemmatiseur'!B:B,"",0),E90)</f>
        <v/>
      </c>
    </row>
    <row r="91">
      <c r="E91">
        <f>IFERROR(XLOOKUP(C91,'Glossaire &amp; Lemmatiseur'!A:A,'Glossaire &amp; Lemmatiseur'!B:B,"",0),E91)</f>
        <v/>
      </c>
    </row>
    <row r="92">
      <c r="E92">
        <f>IFERROR(XLOOKUP(C92,'Glossaire &amp; Lemmatiseur'!A:A,'Glossaire &amp; Lemmatiseur'!B:B,"",0),E92)</f>
        <v/>
      </c>
    </row>
    <row r="93">
      <c r="E93">
        <f>IFERROR(XLOOKUP(C93,'Glossaire &amp; Lemmatiseur'!A:A,'Glossaire &amp; Lemmatiseur'!B:B,"",0),E93)</f>
        <v/>
      </c>
    </row>
    <row r="94">
      <c r="E94">
        <f>IFERROR(XLOOKUP(C94,'Glossaire &amp; Lemmatiseur'!A:A,'Glossaire &amp; Lemmatiseur'!B:B,"",0),E94)</f>
        <v/>
      </c>
    </row>
    <row r="95">
      <c r="E95">
        <f>IFERROR(XLOOKUP(C95,'Glossaire &amp; Lemmatiseur'!A:A,'Glossaire &amp; Lemmatiseur'!B:B,"",0),E95)</f>
        <v/>
      </c>
    </row>
    <row r="96">
      <c r="E96">
        <f>IFERROR(XLOOKUP(C96,'Glossaire &amp; Lemmatiseur'!A:A,'Glossaire &amp; Lemmatiseur'!B:B,"",0),E96)</f>
        <v/>
      </c>
    </row>
    <row r="97">
      <c r="E97">
        <f>IFERROR(XLOOKUP(C97,'Glossaire &amp; Lemmatiseur'!A:A,'Glossaire &amp; Lemmatiseur'!B:B,"",0),E97)</f>
        <v/>
      </c>
    </row>
    <row r="98">
      <c r="E98">
        <f>IFERROR(XLOOKUP(C98,'Glossaire &amp; Lemmatiseur'!A:A,'Glossaire &amp; Lemmatiseur'!B:B,"",0),E98)</f>
        <v/>
      </c>
    </row>
    <row r="99">
      <c r="E99">
        <f>IFERROR(XLOOKUP(C99,'Glossaire &amp; Lemmatiseur'!A:A,'Glossaire &amp; Lemmatiseur'!B:B,"",0),E99)</f>
        <v/>
      </c>
    </row>
    <row r="100">
      <c r="E100">
        <f>IFERROR(XLOOKUP(C100,'Glossaire &amp; Lemmatiseur'!A:A,'Glossaire &amp; Lemmatiseur'!B:B,"",0),E100)</f>
        <v/>
      </c>
    </row>
    <row r="101">
      <c r="E101">
        <f>IFERROR(XLOOKUP(C101,'Glossaire &amp; Lemmatiseur'!A:A,'Glossaire &amp; Lemmatiseur'!B:B,"",0),E101)</f>
        <v/>
      </c>
    </row>
    <row r="102">
      <c r="E102">
        <f>IFERROR(XLOOKUP(C102,'Glossaire &amp; Lemmatiseur'!A:A,'Glossaire &amp; Lemmatiseur'!B:B,"",0),E102)</f>
        <v/>
      </c>
    </row>
    <row r="103">
      <c r="E103">
        <f>IFERROR(XLOOKUP(C103,'Glossaire &amp; Lemmatiseur'!A:A,'Glossaire &amp; Lemmatiseur'!B:B,"",0),E103)</f>
        <v/>
      </c>
    </row>
    <row r="104">
      <c r="E104">
        <f>IFERROR(XLOOKUP(C104,'Glossaire &amp; Lemmatiseur'!A:A,'Glossaire &amp; Lemmatiseur'!B:B,"",0),E104)</f>
        <v/>
      </c>
    </row>
    <row r="105">
      <c r="E105">
        <f>IFERROR(XLOOKUP(C105,'Glossaire &amp; Lemmatiseur'!A:A,'Glossaire &amp; Lemmatiseur'!B:B,"",0),E105)</f>
        <v/>
      </c>
    </row>
    <row r="106">
      <c r="E106">
        <f>IFERROR(XLOOKUP(C106,'Glossaire &amp; Lemmatiseur'!A:A,'Glossaire &amp; Lemmatiseur'!B:B,"",0),E106)</f>
        <v/>
      </c>
    </row>
    <row r="107">
      <c r="E107">
        <f>IFERROR(XLOOKUP(C107,'Glossaire &amp; Lemmatiseur'!A:A,'Glossaire &amp; Lemmatiseur'!B:B,"",0),E107)</f>
        <v/>
      </c>
    </row>
    <row r="108">
      <c r="E108">
        <f>IFERROR(XLOOKUP(C108,'Glossaire &amp; Lemmatiseur'!A:A,'Glossaire &amp; Lemmatiseur'!B:B,"",0),E108)</f>
        <v/>
      </c>
    </row>
    <row r="109">
      <c r="E109">
        <f>IFERROR(XLOOKUP(C109,'Glossaire &amp; Lemmatiseur'!A:A,'Glossaire &amp; Lemmatiseur'!B:B,"",0),E109)</f>
        <v/>
      </c>
    </row>
    <row r="110">
      <c r="E110">
        <f>IFERROR(XLOOKUP(C110,'Glossaire &amp; Lemmatiseur'!A:A,'Glossaire &amp; Lemmatiseur'!B:B,"",0),E110)</f>
        <v/>
      </c>
    </row>
    <row r="111">
      <c r="E111">
        <f>IFERROR(XLOOKUP(C111,'Glossaire &amp; Lemmatiseur'!A:A,'Glossaire &amp; Lemmatiseur'!B:B,"",0),E111)</f>
        <v/>
      </c>
    </row>
    <row r="112">
      <c r="E112">
        <f>IFERROR(XLOOKUP(C112,'Glossaire &amp; Lemmatiseur'!A:A,'Glossaire &amp; Lemmatiseur'!B:B,"",0),E112)</f>
        <v/>
      </c>
    </row>
  </sheetData>
  <conditionalFormatting sqref="M2:M500">
    <cfRule type="expression" priority="1" dxfId="0">
      <formula>EXACT(M2,"OK")</formula>
    </cfRule>
    <cfRule type="expression" priority="2" dxfId="1">
      <formula>EXACT(M2,"À faire")</formula>
    </cfRule>
    <cfRule type="expression" priority="3" dxfId="2">
      <formula>EXACT(M2,"En cours")</formula>
    </cfRule>
  </conditionalFormatting>
  <dataValidations count="4">
    <dataValidation sqref="M2:M200" showErrorMessage="1" showInputMessage="1" allowBlank="1" type="list">
      <formula1>"À faire,En cours,OK,N/A"</formula1>
    </dataValidation>
    <dataValidation sqref="H2:H200" showErrorMessage="1" showInputMessage="1" allowBlank="1" type="list">
      <formula1>"Original signé,Paraphé,PDF,Scan,Excel,Échantillon,Autre"</formula1>
    </dataValidation>
    <dataValidation sqref="B2:B200" showErrorMessage="1" showInputMessage="1" allowBlank="1" type="list">
      <formula1>"Administratif,Technique,Financier,HSE,Qualif/Capacités"</formula1>
    </dataValidation>
    <dataValidation sqref="F2:F200" showErrorMessage="1" showInputMessage="1" allowBlank="1" type="list">
      <formula1>"Oui,Non,Selon seuil"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O1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8" customWidth="1" min="1" max="1"/>
    <col width="18" customWidth="1" min="2" max="2"/>
    <col width="36" customWidth="1" min="3" max="3"/>
    <col width="28" customWidth="1" min="4" max="4"/>
    <col width="24" customWidth="1" min="5" max="5"/>
    <col width="18" customWidth="1" min="6" max="6"/>
    <col width="24" customWidth="1" min="7" max="7"/>
    <col width="18" customWidth="1" min="8" max="8"/>
    <col width="20" customWidth="1" min="9" max="9"/>
    <col width="18" customWidth="1" min="10" max="10"/>
    <col width="18" customWidth="1" min="11" max="11"/>
    <col width="18" customWidth="1" min="12" max="12"/>
    <col width="18" customWidth="1" min="13" max="13"/>
    <col width="24" customWidth="1" min="14" max="14"/>
    <col width="28" customWidth="1" min="15" max="15"/>
  </cols>
  <sheetData>
    <row r="1">
      <c r="A1" s="2" t="inlineStr">
        <is>
          <t>Secteur</t>
        </is>
      </c>
      <c r="B1" s="2" t="inlineStr">
        <is>
          <t>Catégorie</t>
        </is>
      </c>
      <c r="C1" s="2" t="inlineStr">
        <is>
          <t>Pièce demandée</t>
        </is>
      </c>
      <c r="D1" s="2" t="inlineStr">
        <is>
          <t>Alias / Synonymes</t>
        </is>
      </c>
      <c r="E1" s="2" t="inlineStr">
        <is>
          <t>Tag normalisé (lemma)</t>
        </is>
      </c>
      <c r="F1" s="2" t="inlineStr">
        <is>
          <t>Obligatoire</t>
        </is>
      </c>
      <c r="G1" s="2" t="inlineStr">
        <is>
          <t>Référence (RC/CCAG/Article…)</t>
        </is>
      </c>
      <c r="H1" s="2" t="inlineStr">
        <is>
          <t>Format attendu</t>
        </is>
      </c>
      <c r="I1" s="2" t="inlineStr">
        <is>
          <t>Délivrée par</t>
        </is>
      </c>
      <c r="J1" s="2" t="inlineStr">
        <is>
          <t>Validité jusqu’au</t>
        </is>
      </c>
      <c r="K1" s="2" t="inlineStr">
        <is>
          <t>Responsable</t>
        </is>
      </c>
      <c r="L1" s="2" t="inlineStr">
        <is>
          <t>Date d’envoi</t>
        </is>
      </c>
      <c r="M1" s="2" t="inlineStr">
        <is>
          <t>Statut</t>
        </is>
      </c>
      <c r="N1" s="2" t="inlineStr">
        <is>
          <t>Lien / Chemin</t>
        </is>
      </c>
      <c r="O1" s="2" t="inlineStr">
        <is>
          <t>Observations</t>
        </is>
      </c>
    </row>
    <row r="2">
      <c r="A2" s="3" t="inlineStr">
        <is>
          <t>Services</t>
        </is>
      </c>
      <c r="B2" s="3" t="inlineStr">
        <is>
          <t>Administratif</t>
        </is>
      </c>
      <c r="C2" s="3" t="inlineStr">
        <is>
          <t>Lettre de candidature (DC1)</t>
        </is>
      </c>
      <c r="D2" s="3" t="n"/>
      <c r="E2" s="3">
        <f>IFERROR(XLOOKUP(C2,'Glossaire &amp; Lemmatiseur'!A:A,'Glossaire &amp; Lemmatiseur'!B:B,"",0),E2)</f>
        <v/>
      </c>
      <c r="F2" s="3" t="inlineStr">
        <is>
          <t>Oui</t>
        </is>
      </c>
      <c r="G2" s="3" t="n"/>
      <c r="H2" s="3" t="inlineStr">
        <is>
          <t>Original signé</t>
        </is>
      </c>
      <c r="I2" s="3" t="inlineStr">
        <is>
          <t>Candidat</t>
        </is>
      </c>
      <c r="J2" s="3" t="n"/>
      <c r="K2" s="3" t="inlineStr">
        <is>
          <t>Chef de projet</t>
        </is>
      </c>
      <c r="L2" s="3" t="n"/>
      <c r="M2" s="3" t="inlineStr">
        <is>
          <t>À faire</t>
        </is>
      </c>
      <c r="N2" s="3" t="n"/>
      <c r="O2" s="3" t="n"/>
    </row>
    <row r="3">
      <c r="A3" s="3" t="inlineStr">
        <is>
          <t>Services</t>
        </is>
      </c>
      <c r="B3" s="3" t="inlineStr">
        <is>
          <t>Administratif</t>
        </is>
      </c>
      <c r="C3" s="3" t="inlineStr">
        <is>
          <t>Déclaration du candidat (DC2)</t>
        </is>
      </c>
      <c r="D3" s="3" t="n"/>
      <c r="E3" s="3">
        <f>IFERROR(XLOOKUP(C3,'Glossaire &amp; Lemmatiseur'!A:A,'Glossaire &amp; Lemmatiseur'!B:B,"",0),E3)</f>
        <v/>
      </c>
      <c r="F3" s="3" t="inlineStr">
        <is>
          <t>Oui</t>
        </is>
      </c>
      <c r="G3" s="3" t="n"/>
      <c r="H3" s="3" t="inlineStr">
        <is>
          <t>Original signé</t>
        </is>
      </c>
      <c r="I3" s="3" t="inlineStr">
        <is>
          <t>Candidat</t>
        </is>
      </c>
      <c r="J3" s="3" t="n"/>
      <c r="K3" s="3" t="inlineStr">
        <is>
          <t>Chef de projet</t>
        </is>
      </c>
      <c r="L3" s="3" t="n"/>
      <c r="M3" s="3" t="inlineStr">
        <is>
          <t>À faire</t>
        </is>
      </c>
      <c r="N3" s="3" t="n"/>
      <c r="O3" s="3" t="n"/>
    </row>
    <row r="4">
      <c r="A4" s="3" t="inlineStr">
        <is>
          <t>Services</t>
        </is>
      </c>
      <c r="B4" s="3" t="inlineStr">
        <is>
          <t>Administratif</t>
        </is>
      </c>
      <c r="C4" s="3" t="inlineStr">
        <is>
          <t>Attestation fiscale (quitus)</t>
        </is>
      </c>
      <c r="D4" s="3" t="n"/>
      <c r="E4" s="3">
        <f>IFERROR(XLOOKUP(C4,'Glossaire &amp; Lemmatiseur'!A:A,'Glossaire &amp; Lemmatiseur'!B:B,"",0),E4)</f>
        <v/>
      </c>
      <c r="F4" s="3" t="inlineStr">
        <is>
          <t>Oui</t>
        </is>
      </c>
      <c r="G4" s="3" t="n"/>
      <c r="H4" s="3" t="inlineStr">
        <is>
          <t>PDF</t>
        </is>
      </c>
      <c r="I4" s="3" t="inlineStr">
        <is>
          <t>Administration fiscale</t>
        </is>
      </c>
      <c r="J4" s="3" t="n"/>
      <c r="K4" s="3" t="inlineStr">
        <is>
          <t>DAF</t>
        </is>
      </c>
      <c r="L4" s="3" t="n"/>
      <c r="M4" s="3" t="inlineStr">
        <is>
          <t>À faire</t>
        </is>
      </c>
      <c r="N4" s="3" t="n"/>
      <c r="O4" s="3" t="n"/>
    </row>
    <row r="5">
      <c r="A5" s="3" t="inlineStr">
        <is>
          <t>Services</t>
        </is>
      </c>
      <c r="B5" s="3" t="inlineStr">
        <is>
          <t>Administratif</t>
        </is>
      </c>
      <c r="C5" s="3" t="inlineStr">
        <is>
          <t>Attestation sociale (CNSS/URSSAF)</t>
        </is>
      </c>
      <c r="D5" s="3" t="n"/>
      <c r="E5" s="3">
        <f>IFERROR(XLOOKUP(C5,'Glossaire &amp; Lemmatiseur'!A:A,'Glossaire &amp; Lemmatiseur'!B:B,"",0),E5)</f>
        <v/>
      </c>
      <c r="F5" s="3" t="inlineStr">
        <is>
          <t>Oui</t>
        </is>
      </c>
      <c r="G5" s="3" t="n"/>
      <c r="H5" s="3" t="inlineStr">
        <is>
          <t>PDF</t>
        </is>
      </c>
      <c r="I5" s="3" t="inlineStr">
        <is>
          <t>Caisse sociale</t>
        </is>
      </c>
      <c r="J5" s="3" t="n"/>
      <c r="K5" s="3" t="inlineStr">
        <is>
          <t>DAF</t>
        </is>
      </c>
      <c r="L5" s="3" t="n"/>
      <c r="M5" s="3" t="inlineStr">
        <is>
          <t>À faire</t>
        </is>
      </c>
      <c r="N5" s="3" t="n"/>
      <c r="O5" s="3" t="n"/>
    </row>
    <row r="6">
      <c r="A6" s="3" t="inlineStr">
        <is>
          <t>Services</t>
        </is>
      </c>
      <c r="B6" s="3" t="inlineStr">
        <is>
          <t>Technique</t>
        </is>
      </c>
      <c r="C6" s="3" t="inlineStr">
        <is>
          <t>Acte d’engagement (AE)</t>
        </is>
      </c>
      <c r="D6" s="3" t="n"/>
      <c r="E6" s="3">
        <f>IFERROR(XLOOKUP(C6,'Glossaire &amp; Lemmatiseur'!A:A,'Glossaire &amp; Lemmatiseur'!B:B,"",0),E6)</f>
        <v/>
      </c>
      <c r="F6" s="3" t="inlineStr">
        <is>
          <t>Oui</t>
        </is>
      </c>
      <c r="G6" s="3" t="n"/>
      <c r="H6" s="3" t="inlineStr">
        <is>
          <t>Original signé</t>
        </is>
      </c>
      <c r="I6" s="3" t="inlineStr">
        <is>
          <t>Candidat</t>
        </is>
      </c>
      <c r="J6" s="3" t="n"/>
      <c r="K6" s="3" t="inlineStr">
        <is>
          <t>Chef de projet</t>
        </is>
      </c>
      <c r="L6" s="3" t="n"/>
      <c r="M6" s="3" t="inlineStr">
        <is>
          <t>À faire</t>
        </is>
      </c>
      <c r="N6" s="3" t="n"/>
      <c r="O6" s="3" t="n"/>
    </row>
    <row r="7">
      <c r="A7" s="3" t="inlineStr">
        <is>
          <t>Services</t>
        </is>
      </c>
      <c r="B7" s="3" t="inlineStr">
        <is>
          <t>Technique</t>
        </is>
      </c>
      <c r="C7" s="3" t="inlineStr">
        <is>
          <t>Offre technique détaillée</t>
        </is>
      </c>
      <c r="D7" s="3" t="inlineStr">
        <is>
          <t>Note méthodologique</t>
        </is>
      </c>
      <c r="E7" s="3">
        <f>IFERROR(XLOOKUP(C7,'Glossaire &amp; Lemmatiseur'!A:A,'Glossaire &amp; Lemmatiseur'!B:B,"",0),E7)</f>
        <v/>
      </c>
      <c r="F7" s="3" t="inlineStr">
        <is>
          <t>Oui</t>
        </is>
      </c>
      <c r="G7" s="3" t="n"/>
      <c r="H7" s="3" t="inlineStr">
        <is>
          <t>PDF</t>
        </is>
      </c>
      <c r="I7" s="3" t="inlineStr">
        <is>
          <t>Candidat</t>
        </is>
      </c>
      <c r="J7" s="3" t="n"/>
      <c r="K7" s="3" t="inlineStr">
        <is>
          <t>Chef de projet</t>
        </is>
      </c>
      <c r="L7" s="3" t="n"/>
      <c r="M7" s="3" t="inlineStr">
        <is>
          <t>À faire</t>
        </is>
      </c>
      <c r="N7" s="3" t="n"/>
      <c r="O7" s="3" t="n"/>
    </row>
    <row r="8">
      <c r="A8" s="3" t="inlineStr">
        <is>
          <t>Services</t>
        </is>
      </c>
      <c r="B8" s="3" t="inlineStr">
        <is>
          <t>Technique</t>
        </is>
      </c>
      <c r="C8" s="3" t="inlineStr">
        <is>
          <t>Plan qualité / PAQ</t>
        </is>
      </c>
      <c r="D8" s="3" t="inlineStr">
        <is>
          <t>Plan qualité</t>
        </is>
      </c>
      <c r="E8" s="3">
        <f>IFERROR(XLOOKUP(C8,'Glossaire &amp; Lemmatiseur'!A:A,'Glossaire &amp; Lemmatiseur'!B:B,"",0),E8)</f>
        <v/>
      </c>
      <c r="F8" s="3" t="inlineStr">
        <is>
          <t>Selon seuil</t>
        </is>
      </c>
      <c r="G8" s="3" t="n"/>
      <c r="H8" s="3" t="inlineStr">
        <is>
          <t>PDF</t>
        </is>
      </c>
      <c r="I8" s="3" t="inlineStr">
        <is>
          <t>Candidat</t>
        </is>
      </c>
      <c r="J8" s="3" t="n"/>
      <c r="K8" s="3" t="inlineStr">
        <is>
          <t>Qualité</t>
        </is>
      </c>
      <c r="L8" s="3" t="n"/>
      <c r="M8" s="3" t="inlineStr">
        <is>
          <t>À faire</t>
        </is>
      </c>
      <c r="N8" s="3" t="n"/>
      <c r="O8" s="3" t="n"/>
    </row>
    <row r="9">
      <c r="A9" s="3" t="inlineStr">
        <is>
          <t>Services</t>
        </is>
      </c>
      <c r="B9" s="3" t="inlineStr">
        <is>
          <t>Qualif/Capacités</t>
        </is>
      </c>
      <c r="C9" s="3" t="inlineStr">
        <is>
          <t>CV des intervenants clés</t>
        </is>
      </c>
      <c r="D9" s="3" t="inlineStr">
        <is>
          <t>CV; profils</t>
        </is>
      </c>
      <c r="E9" s="3">
        <f>IFERROR(XLOOKUP(C9,'Glossaire &amp; Lemmatiseur'!A:A,'Glossaire &amp; Lemmatiseur'!B:B,"",0),E9)</f>
        <v/>
      </c>
      <c r="F9" s="3" t="inlineStr">
        <is>
          <t>Selon seuil</t>
        </is>
      </c>
      <c r="G9" s="3" t="n"/>
      <c r="H9" s="3" t="inlineStr">
        <is>
          <t>PDF</t>
        </is>
      </c>
      <c r="I9" s="3" t="inlineStr">
        <is>
          <t>Candidat</t>
        </is>
      </c>
      <c r="J9" s="3" t="n"/>
      <c r="K9" s="3" t="inlineStr">
        <is>
          <t>RH</t>
        </is>
      </c>
      <c r="L9" s="3" t="n"/>
      <c r="M9" s="3" t="inlineStr">
        <is>
          <t>À faire</t>
        </is>
      </c>
      <c r="N9" s="3" t="n"/>
      <c r="O9" s="3" t="n"/>
    </row>
    <row r="10">
      <c r="A10" s="3" t="inlineStr">
        <is>
          <t>Services</t>
        </is>
      </c>
      <c r="B10" s="3" t="inlineStr">
        <is>
          <t>Qualif/Capacités</t>
        </is>
      </c>
      <c r="C10" s="3" t="inlineStr">
        <is>
          <t>Certificats / Diplômes</t>
        </is>
      </c>
      <c r="D10" s="3" t="inlineStr">
        <is>
          <t>Certifications</t>
        </is>
      </c>
      <c r="E10" s="3">
        <f>IFERROR(XLOOKUP(C10,'Glossaire &amp; Lemmatiseur'!A:A,'Glossaire &amp; Lemmatiseur'!B:B,"",0),E10)</f>
        <v/>
      </c>
      <c r="F10" s="3" t="inlineStr">
        <is>
          <t>Selon seuil</t>
        </is>
      </c>
      <c r="G10" s="3" t="n"/>
      <c r="H10" s="3" t="inlineStr">
        <is>
          <t>PDF</t>
        </is>
      </c>
      <c r="I10" s="3" t="inlineStr">
        <is>
          <t>Établissements / Certificateurs</t>
        </is>
      </c>
      <c r="J10" s="3" t="n"/>
      <c r="K10" s="3" t="inlineStr">
        <is>
          <t>RH</t>
        </is>
      </c>
      <c r="L10" s="3" t="n"/>
      <c r="M10" s="3" t="inlineStr">
        <is>
          <t>À faire</t>
        </is>
      </c>
      <c r="N10" s="3" t="n"/>
      <c r="O10" s="3" t="n"/>
    </row>
    <row r="11">
      <c r="A11" s="3" t="inlineStr">
        <is>
          <t>Services</t>
        </is>
      </c>
      <c r="B11" s="3" t="inlineStr">
        <is>
          <t>Qualif/Capacités</t>
        </is>
      </c>
      <c r="C11" s="3" t="inlineStr">
        <is>
          <t>Références similaires</t>
        </is>
      </c>
      <c r="D11" s="3" t="n"/>
      <c r="E11" s="3">
        <f>IFERROR(XLOOKUP(C11,'Glossaire &amp; Lemmatiseur'!A:A,'Glossaire &amp; Lemmatiseur'!B:B,"",0),E11)</f>
        <v/>
      </c>
      <c r="F11" s="3" t="inlineStr">
        <is>
          <t>Selon seuil</t>
        </is>
      </c>
      <c r="G11" s="3" t="n"/>
      <c r="H11" s="3" t="inlineStr">
        <is>
          <t>PDF</t>
        </is>
      </c>
      <c r="I11" s="3" t="inlineStr">
        <is>
          <t>Candidat</t>
        </is>
      </c>
      <c r="J11" s="3" t="n"/>
      <c r="K11" s="3" t="inlineStr">
        <is>
          <t>Commercial</t>
        </is>
      </c>
      <c r="L11" s="3" t="n"/>
      <c r="M11" s="3" t="inlineStr">
        <is>
          <t>À faire</t>
        </is>
      </c>
      <c r="N11" s="3" t="n"/>
      <c r="O11" s="3" t="n"/>
    </row>
    <row r="12">
      <c r="A12" s="3" t="inlineStr">
        <is>
          <t>Services</t>
        </is>
      </c>
      <c r="B12" s="3" t="inlineStr">
        <is>
          <t>Technique</t>
        </is>
      </c>
      <c r="C12" s="3" t="inlineStr">
        <is>
          <t>Planning d’intervention</t>
        </is>
      </c>
      <c r="D12" s="3" t="inlineStr">
        <is>
          <t>Planning</t>
        </is>
      </c>
      <c r="E12" s="3">
        <f>IFERROR(XLOOKUP(C12,'Glossaire &amp; Lemmatiseur'!A:A,'Glossaire &amp; Lemmatiseur'!B:B,"",0),E12)</f>
        <v/>
      </c>
      <c r="F12" s="3" t="inlineStr">
        <is>
          <t>Selon seuil</t>
        </is>
      </c>
      <c r="G12" s="3" t="n"/>
      <c r="H12" s="3" t="inlineStr">
        <is>
          <t>PDF</t>
        </is>
      </c>
      <c r="I12" s="3" t="inlineStr">
        <is>
          <t>Candidat</t>
        </is>
      </c>
      <c r="J12" s="3" t="n"/>
      <c r="K12" s="3" t="inlineStr">
        <is>
          <t>Chef de projet</t>
        </is>
      </c>
      <c r="L12" s="3" t="n"/>
      <c r="M12" s="3" t="inlineStr">
        <is>
          <t>À faire</t>
        </is>
      </c>
      <c r="N12" s="3" t="n"/>
      <c r="O12" s="3" t="n"/>
    </row>
    <row r="13">
      <c r="A13" s="3" t="inlineStr">
        <is>
          <t>Services</t>
        </is>
      </c>
      <c r="B13" s="3" t="inlineStr">
        <is>
          <t>Financier</t>
        </is>
      </c>
      <c r="C13" s="3" t="inlineStr">
        <is>
          <t>Offre financière / DQE</t>
        </is>
      </c>
      <c r="D13" s="3" t="n"/>
      <c r="E13" s="3">
        <f>IFERROR(XLOOKUP(C13,'Glossaire &amp; Lemmatiseur'!A:A,'Glossaire &amp; Lemmatiseur'!B:B,"",0),E13)</f>
        <v/>
      </c>
      <c r="F13" s="3" t="inlineStr">
        <is>
          <t>Selon seuil</t>
        </is>
      </c>
      <c r="G13" s="3" t="n"/>
      <c r="H13" s="3" t="inlineStr">
        <is>
          <t>Excel</t>
        </is>
      </c>
      <c r="I13" s="3" t="inlineStr">
        <is>
          <t>Candidat</t>
        </is>
      </c>
      <c r="J13" s="3" t="n"/>
      <c r="K13" s="3" t="inlineStr">
        <is>
          <t>Contrôle de gestion</t>
        </is>
      </c>
      <c r="L13" s="3" t="n"/>
      <c r="M13" s="3" t="inlineStr">
        <is>
          <t>À faire</t>
        </is>
      </c>
      <c r="N13" s="3" t="n"/>
      <c r="O13" s="3" t="n"/>
    </row>
    <row r="14">
      <c r="E14">
        <f>IFERROR(XLOOKUP(C14,'Glossaire &amp; Lemmatiseur'!A:A,'Glossaire &amp; Lemmatiseur'!B:B,"",0),E14)</f>
        <v/>
      </c>
    </row>
    <row r="15">
      <c r="E15">
        <f>IFERROR(XLOOKUP(C15,'Glossaire &amp; Lemmatiseur'!A:A,'Glossaire &amp; Lemmatiseur'!B:B,"",0),E15)</f>
        <v/>
      </c>
    </row>
    <row r="16">
      <c r="E16">
        <f>IFERROR(XLOOKUP(C16,'Glossaire &amp; Lemmatiseur'!A:A,'Glossaire &amp; Lemmatiseur'!B:B,"",0),E16)</f>
        <v/>
      </c>
    </row>
    <row r="17">
      <c r="E17">
        <f>IFERROR(XLOOKUP(C17,'Glossaire &amp; Lemmatiseur'!A:A,'Glossaire &amp; Lemmatiseur'!B:B,"",0),E17)</f>
        <v/>
      </c>
    </row>
    <row r="18">
      <c r="E18">
        <f>IFERROR(XLOOKUP(C18,'Glossaire &amp; Lemmatiseur'!A:A,'Glossaire &amp; Lemmatiseur'!B:B,"",0),E18)</f>
        <v/>
      </c>
    </row>
    <row r="19">
      <c r="E19">
        <f>IFERROR(XLOOKUP(C19,'Glossaire &amp; Lemmatiseur'!A:A,'Glossaire &amp; Lemmatiseur'!B:B,"",0),E19)</f>
        <v/>
      </c>
    </row>
    <row r="20">
      <c r="E20">
        <f>IFERROR(XLOOKUP(C20,'Glossaire &amp; Lemmatiseur'!A:A,'Glossaire &amp; Lemmatiseur'!B:B,"",0),E20)</f>
        <v/>
      </c>
    </row>
    <row r="21">
      <c r="E21">
        <f>IFERROR(XLOOKUP(C21,'Glossaire &amp; Lemmatiseur'!A:A,'Glossaire &amp; Lemmatiseur'!B:B,"",0),E21)</f>
        <v/>
      </c>
    </row>
    <row r="22">
      <c r="E22">
        <f>IFERROR(XLOOKUP(C22,'Glossaire &amp; Lemmatiseur'!A:A,'Glossaire &amp; Lemmatiseur'!B:B,"",0),E22)</f>
        <v/>
      </c>
    </row>
    <row r="23">
      <c r="E23">
        <f>IFERROR(XLOOKUP(C23,'Glossaire &amp; Lemmatiseur'!A:A,'Glossaire &amp; Lemmatiseur'!B:B,"",0),E23)</f>
        <v/>
      </c>
    </row>
    <row r="24">
      <c r="E24">
        <f>IFERROR(XLOOKUP(C24,'Glossaire &amp; Lemmatiseur'!A:A,'Glossaire &amp; Lemmatiseur'!B:B,"",0),E24)</f>
        <v/>
      </c>
    </row>
    <row r="25">
      <c r="E25">
        <f>IFERROR(XLOOKUP(C25,'Glossaire &amp; Lemmatiseur'!A:A,'Glossaire &amp; Lemmatiseur'!B:B,"",0),E25)</f>
        <v/>
      </c>
    </row>
    <row r="26">
      <c r="E26">
        <f>IFERROR(XLOOKUP(C26,'Glossaire &amp; Lemmatiseur'!A:A,'Glossaire &amp; Lemmatiseur'!B:B,"",0),E26)</f>
        <v/>
      </c>
    </row>
    <row r="27">
      <c r="E27">
        <f>IFERROR(XLOOKUP(C27,'Glossaire &amp; Lemmatiseur'!A:A,'Glossaire &amp; Lemmatiseur'!B:B,"",0),E27)</f>
        <v/>
      </c>
    </row>
    <row r="28">
      <c r="E28">
        <f>IFERROR(XLOOKUP(C28,'Glossaire &amp; Lemmatiseur'!A:A,'Glossaire &amp; Lemmatiseur'!B:B,"",0),E28)</f>
        <v/>
      </c>
    </row>
    <row r="29">
      <c r="E29">
        <f>IFERROR(XLOOKUP(C29,'Glossaire &amp; Lemmatiseur'!A:A,'Glossaire &amp; Lemmatiseur'!B:B,"",0),E29)</f>
        <v/>
      </c>
    </row>
    <row r="30">
      <c r="E30">
        <f>IFERROR(XLOOKUP(C30,'Glossaire &amp; Lemmatiseur'!A:A,'Glossaire &amp; Lemmatiseur'!B:B,"",0),E30)</f>
        <v/>
      </c>
    </row>
    <row r="31">
      <c r="E31">
        <f>IFERROR(XLOOKUP(C31,'Glossaire &amp; Lemmatiseur'!A:A,'Glossaire &amp; Lemmatiseur'!B:B,"",0),E31)</f>
        <v/>
      </c>
    </row>
    <row r="32">
      <c r="E32">
        <f>IFERROR(XLOOKUP(C32,'Glossaire &amp; Lemmatiseur'!A:A,'Glossaire &amp; Lemmatiseur'!B:B,"",0),E32)</f>
        <v/>
      </c>
    </row>
    <row r="33">
      <c r="E33">
        <f>IFERROR(XLOOKUP(C33,'Glossaire &amp; Lemmatiseur'!A:A,'Glossaire &amp; Lemmatiseur'!B:B,"",0),E33)</f>
        <v/>
      </c>
    </row>
    <row r="34">
      <c r="E34">
        <f>IFERROR(XLOOKUP(C34,'Glossaire &amp; Lemmatiseur'!A:A,'Glossaire &amp; Lemmatiseur'!B:B,"",0),E34)</f>
        <v/>
      </c>
    </row>
    <row r="35">
      <c r="E35">
        <f>IFERROR(XLOOKUP(C35,'Glossaire &amp; Lemmatiseur'!A:A,'Glossaire &amp; Lemmatiseur'!B:B,"",0),E35)</f>
        <v/>
      </c>
    </row>
    <row r="36">
      <c r="E36">
        <f>IFERROR(XLOOKUP(C36,'Glossaire &amp; Lemmatiseur'!A:A,'Glossaire &amp; Lemmatiseur'!B:B,"",0),E36)</f>
        <v/>
      </c>
    </row>
    <row r="37">
      <c r="E37">
        <f>IFERROR(XLOOKUP(C37,'Glossaire &amp; Lemmatiseur'!A:A,'Glossaire &amp; Lemmatiseur'!B:B,"",0),E37)</f>
        <v/>
      </c>
    </row>
    <row r="38">
      <c r="E38">
        <f>IFERROR(XLOOKUP(C38,'Glossaire &amp; Lemmatiseur'!A:A,'Glossaire &amp; Lemmatiseur'!B:B,"",0),E38)</f>
        <v/>
      </c>
    </row>
    <row r="39">
      <c r="E39">
        <f>IFERROR(XLOOKUP(C39,'Glossaire &amp; Lemmatiseur'!A:A,'Glossaire &amp; Lemmatiseur'!B:B,"",0),E39)</f>
        <v/>
      </c>
    </row>
    <row r="40">
      <c r="E40">
        <f>IFERROR(XLOOKUP(C40,'Glossaire &amp; Lemmatiseur'!A:A,'Glossaire &amp; Lemmatiseur'!B:B,"",0),E40)</f>
        <v/>
      </c>
    </row>
    <row r="41">
      <c r="E41">
        <f>IFERROR(XLOOKUP(C41,'Glossaire &amp; Lemmatiseur'!A:A,'Glossaire &amp; Lemmatiseur'!B:B,"",0),E41)</f>
        <v/>
      </c>
    </row>
    <row r="42">
      <c r="E42">
        <f>IFERROR(XLOOKUP(C42,'Glossaire &amp; Lemmatiseur'!A:A,'Glossaire &amp; Lemmatiseur'!B:B,"",0),E42)</f>
        <v/>
      </c>
    </row>
    <row r="43">
      <c r="E43">
        <f>IFERROR(XLOOKUP(C43,'Glossaire &amp; Lemmatiseur'!A:A,'Glossaire &amp; Lemmatiseur'!B:B,"",0),E43)</f>
        <v/>
      </c>
    </row>
    <row r="44">
      <c r="E44">
        <f>IFERROR(XLOOKUP(C44,'Glossaire &amp; Lemmatiseur'!A:A,'Glossaire &amp; Lemmatiseur'!B:B,"",0),E44)</f>
        <v/>
      </c>
    </row>
    <row r="45">
      <c r="E45">
        <f>IFERROR(XLOOKUP(C45,'Glossaire &amp; Lemmatiseur'!A:A,'Glossaire &amp; Lemmatiseur'!B:B,"",0),E45)</f>
        <v/>
      </c>
    </row>
    <row r="46">
      <c r="E46">
        <f>IFERROR(XLOOKUP(C46,'Glossaire &amp; Lemmatiseur'!A:A,'Glossaire &amp; Lemmatiseur'!B:B,"",0),E46)</f>
        <v/>
      </c>
    </row>
    <row r="47">
      <c r="E47">
        <f>IFERROR(XLOOKUP(C47,'Glossaire &amp; Lemmatiseur'!A:A,'Glossaire &amp; Lemmatiseur'!B:B,"",0),E47)</f>
        <v/>
      </c>
    </row>
    <row r="48">
      <c r="E48">
        <f>IFERROR(XLOOKUP(C48,'Glossaire &amp; Lemmatiseur'!A:A,'Glossaire &amp; Lemmatiseur'!B:B,"",0),E48)</f>
        <v/>
      </c>
    </row>
    <row r="49">
      <c r="E49">
        <f>IFERROR(XLOOKUP(C49,'Glossaire &amp; Lemmatiseur'!A:A,'Glossaire &amp; Lemmatiseur'!B:B,"",0),E49)</f>
        <v/>
      </c>
    </row>
    <row r="50">
      <c r="E50">
        <f>IFERROR(XLOOKUP(C50,'Glossaire &amp; Lemmatiseur'!A:A,'Glossaire &amp; Lemmatiseur'!B:B,"",0),E50)</f>
        <v/>
      </c>
    </row>
    <row r="51">
      <c r="E51">
        <f>IFERROR(XLOOKUP(C51,'Glossaire &amp; Lemmatiseur'!A:A,'Glossaire &amp; Lemmatiseur'!B:B,"",0),E51)</f>
        <v/>
      </c>
    </row>
    <row r="52">
      <c r="E52">
        <f>IFERROR(XLOOKUP(C52,'Glossaire &amp; Lemmatiseur'!A:A,'Glossaire &amp; Lemmatiseur'!B:B,"",0),E52)</f>
        <v/>
      </c>
    </row>
    <row r="53">
      <c r="E53">
        <f>IFERROR(XLOOKUP(C53,'Glossaire &amp; Lemmatiseur'!A:A,'Glossaire &amp; Lemmatiseur'!B:B,"",0),E53)</f>
        <v/>
      </c>
    </row>
    <row r="54">
      <c r="E54">
        <f>IFERROR(XLOOKUP(C54,'Glossaire &amp; Lemmatiseur'!A:A,'Glossaire &amp; Lemmatiseur'!B:B,"",0),E54)</f>
        <v/>
      </c>
    </row>
    <row r="55">
      <c r="E55">
        <f>IFERROR(XLOOKUP(C55,'Glossaire &amp; Lemmatiseur'!A:A,'Glossaire &amp; Lemmatiseur'!B:B,"",0),E55)</f>
        <v/>
      </c>
    </row>
    <row r="56">
      <c r="E56">
        <f>IFERROR(XLOOKUP(C56,'Glossaire &amp; Lemmatiseur'!A:A,'Glossaire &amp; Lemmatiseur'!B:B,"",0),E56)</f>
        <v/>
      </c>
    </row>
    <row r="57">
      <c r="E57">
        <f>IFERROR(XLOOKUP(C57,'Glossaire &amp; Lemmatiseur'!A:A,'Glossaire &amp; Lemmatiseur'!B:B,"",0),E57)</f>
        <v/>
      </c>
    </row>
    <row r="58">
      <c r="E58">
        <f>IFERROR(XLOOKUP(C58,'Glossaire &amp; Lemmatiseur'!A:A,'Glossaire &amp; Lemmatiseur'!B:B,"",0),E58)</f>
        <v/>
      </c>
    </row>
    <row r="59">
      <c r="E59">
        <f>IFERROR(XLOOKUP(C59,'Glossaire &amp; Lemmatiseur'!A:A,'Glossaire &amp; Lemmatiseur'!B:B,"",0),E59)</f>
        <v/>
      </c>
    </row>
    <row r="60">
      <c r="E60">
        <f>IFERROR(XLOOKUP(C60,'Glossaire &amp; Lemmatiseur'!A:A,'Glossaire &amp; Lemmatiseur'!B:B,"",0),E60)</f>
        <v/>
      </c>
    </row>
    <row r="61">
      <c r="E61">
        <f>IFERROR(XLOOKUP(C61,'Glossaire &amp; Lemmatiseur'!A:A,'Glossaire &amp; Lemmatiseur'!B:B,"",0),E61)</f>
        <v/>
      </c>
    </row>
    <row r="62">
      <c r="E62">
        <f>IFERROR(XLOOKUP(C62,'Glossaire &amp; Lemmatiseur'!A:A,'Glossaire &amp; Lemmatiseur'!B:B,"",0),E62)</f>
        <v/>
      </c>
    </row>
    <row r="63">
      <c r="E63">
        <f>IFERROR(XLOOKUP(C63,'Glossaire &amp; Lemmatiseur'!A:A,'Glossaire &amp; Lemmatiseur'!B:B,"",0),E63)</f>
        <v/>
      </c>
    </row>
    <row r="64">
      <c r="E64">
        <f>IFERROR(XLOOKUP(C64,'Glossaire &amp; Lemmatiseur'!A:A,'Glossaire &amp; Lemmatiseur'!B:B,"",0),E64)</f>
        <v/>
      </c>
    </row>
    <row r="65">
      <c r="E65">
        <f>IFERROR(XLOOKUP(C65,'Glossaire &amp; Lemmatiseur'!A:A,'Glossaire &amp; Lemmatiseur'!B:B,"",0),E65)</f>
        <v/>
      </c>
    </row>
    <row r="66">
      <c r="E66">
        <f>IFERROR(XLOOKUP(C66,'Glossaire &amp; Lemmatiseur'!A:A,'Glossaire &amp; Lemmatiseur'!B:B,"",0),E66)</f>
        <v/>
      </c>
    </row>
    <row r="67">
      <c r="E67">
        <f>IFERROR(XLOOKUP(C67,'Glossaire &amp; Lemmatiseur'!A:A,'Glossaire &amp; Lemmatiseur'!B:B,"",0),E67)</f>
        <v/>
      </c>
    </row>
    <row r="68">
      <c r="E68">
        <f>IFERROR(XLOOKUP(C68,'Glossaire &amp; Lemmatiseur'!A:A,'Glossaire &amp; Lemmatiseur'!B:B,"",0),E68)</f>
        <v/>
      </c>
    </row>
    <row r="69">
      <c r="E69">
        <f>IFERROR(XLOOKUP(C69,'Glossaire &amp; Lemmatiseur'!A:A,'Glossaire &amp; Lemmatiseur'!B:B,"",0),E69)</f>
        <v/>
      </c>
    </row>
    <row r="70">
      <c r="E70">
        <f>IFERROR(XLOOKUP(C70,'Glossaire &amp; Lemmatiseur'!A:A,'Glossaire &amp; Lemmatiseur'!B:B,"",0),E70)</f>
        <v/>
      </c>
    </row>
    <row r="71">
      <c r="E71">
        <f>IFERROR(XLOOKUP(C71,'Glossaire &amp; Lemmatiseur'!A:A,'Glossaire &amp; Lemmatiseur'!B:B,"",0),E71)</f>
        <v/>
      </c>
    </row>
    <row r="72">
      <c r="E72">
        <f>IFERROR(XLOOKUP(C72,'Glossaire &amp; Lemmatiseur'!A:A,'Glossaire &amp; Lemmatiseur'!B:B,"",0),E72)</f>
        <v/>
      </c>
    </row>
    <row r="73">
      <c r="E73">
        <f>IFERROR(XLOOKUP(C73,'Glossaire &amp; Lemmatiseur'!A:A,'Glossaire &amp; Lemmatiseur'!B:B,"",0),E73)</f>
        <v/>
      </c>
    </row>
    <row r="74">
      <c r="E74">
        <f>IFERROR(XLOOKUP(C74,'Glossaire &amp; Lemmatiseur'!A:A,'Glossaire &amp; Lemmatiseur'!B:B,"",0),E74)</f>
        <v/>
      </c>
    </row>
    <row r="75">
      <c r="E75">
        <f>IFERROR(XLOOKUP(C75,'Glossaire &amp; Lemmatiseur'!A:A,'Glossaire &amp; Lemmatiseur'!B:B,"",0),E75)</f>
        <v/>
      </c>
    </row>
    <row r="76">
      <c r="E76">
        <f>IFERROR(XLOOKUP(C76,'Glossaire &amp; Lemmatiseur'!A:A,'Glossaire &amp; Lemmatiseur'!B:B,"",0),E76)</f>
        <v/>
      </c>
    </row>
    <row r="77">
      <c r="E77">
        <f>IFERROR(XLOOKUP(C77,'Glossaire &amp; Lemmatiseur'!A:A,'Glossaire &amp; Lemmatiseur'!B:B,"",0),E77)</f>
        <v/>
      </c>
    </row>
    <row r="78">
      <c r="E78">
        <f>IFERROR(XLOOKUP(C78,'Glossaire &amp; Lemmatiseur'!A:A,'Glossaire &amp; Lemmatiseur'!B:B,"",0),E78)</f>
        <v/>
      </c>
    </row>
    <row r="79">
      <c r="E79">
        <f>IFERROR(XLOOKUP(C79,'Glossaire &amp; Lemmatiseur'!A:A,'Glossaire &amp; Lemmatiseur'!B:B,"",0),E79)</f>
        <v/>
      </c>
    </row>
    <row r="80">
      <c r="E80">
        <f>IFERROR(XLOOKUP(C80,'Glossaire &amp; Lemmatiseur'!A:A,'Glossaire &amp; Lemmatiseur'!B:B,"",0),E80)</f>
        <v/>
      </c>
    </row>
    <row r="81">
      <c r="E81">
        <f>IFERROR(XLOOKUP(C81,'Glossaire &amp; Lemmatiseur'!A:A,'Glossaire &amp; Lemmatiseur'!B:B,"",0),E81)</f>
        <v/>
      </c>
    </row>
    <row r="82">
      <c r="E82">
        <f>IFERROR(XLOOKUP(C82,'Glossaire &amp; Lemmatiseur'!A:A,'Glossaire &amp; Lemmatiseur'!B:B,"",0),E82)</f>
        <v/>
      </c>
    </row>
    <row r="83">
      <c r="E83">
        <f>IFERROR(XLOOKUP(C83,'Glossaire &amp; Lemmatiseur'!A:A,'Glossaire &amp; Lemmatiseur'!B:B,"",0),E83)</f>
        <v/>
      </c>
    </row>
    <row r="84">
      <c r="E84">
        <f>IFERROR(XLOOKUP(C84,'Glossaire &amp; Lemmatiseur'!A:A,'Glossaire &amp; Lemmatiseur'!B:B,"",0),E84)</f>
        <v/>
      </c>
    </row>
    <row r="85">
      <c r="E85">
        <f>IFERROR(XLOOKUP(C85,'Glossaire &amp; Lemmatiseur'!A:A,'Glossaire &amp; Lemmatiseur'!B:B,"",0),E85)</f>
        <v/>
      </c>
    </row>
    <row r="86">
      <c r="E86">
        <f>IFERROR(XLOOKUP(C86,'Glossaire &amp; Lemmatiseur'!A:A,'Glossaire &amp; Lemmatiseur'!B:B,"",0),E86)</f>
        <v/>
      </c>
    </row>
    <row r="87">
      <c r="E87">
        <f>IFERROR(XLOOKUP(C87,'Glossaire &amp; Lemmatiseur'!A:A,'Glossaire &amp; Lemmatiseur'!B:B,"",0),E87)</f>
        <v/>
      </c>
    </row>
    <row r="88">
      <c r="E88">
        <f>IFERROR(XLOOKUP(C88,'Glossaire &amp; Lemmatiseur'!A:A,'Glossaire &amp; Lemmatiseur'!B:B,"",0),E88)</f>
        <v/>
      </c>
    </row>
    <row r="89">
      <c r="E89">
        <f>IFERROR(XLOOKUP(C89,'Glossaire &amp; Lemmatiseur'!A:A,'Glossaire &amp; Lemmatiseur'!B:B,"",0),E89)</f>
        <v/>
      </c>
    </row>
    <row r="90">
      <c r="E90">
        <f>IFERROR(XLOOKUP(C90,'Glossaire &amp; Lemmatiseur'!A:A,'Glossaire &amp; Lemmatiseur'!B:B,"",0),E90)</f>
        <v/>
      </c>
    </row>
    <row r="91">
      <c r="E91">
        <f>IFERROR(XLOOKUP(C91,'Glossaire &amp; Lemmatiseur'!A:A,'Glossaire &amp; Lemmatiseur'!B:B,"",0),E91)</f>
        <v/>
      </c>
    </row>
    <row r="92">
      <c r="E92">
        <f>IFERROR(XLOOKUP(C92,'Glossaire &amp; Lemmatiseur'!A:A,'Glossaire &amp; Lemmatiseur'!B:B,"",0),E92)</f>
        <v/>
      </c>
    </row>
    <row r="93">
      <c r="E93">
        <f>IFERROR(XLOOKUP(C93,'Glossaire &amp; Lemmatiseur'!A:A,'Glossaire &amp; Lemmatiseur'!B:B,"",0),E93)</f>
        <v/>
      </c>
    </row>
    <row r="94">
      <c r="E94">
        <f>IFERROR(XLOOKUP(C94,'Glossaire &amp; Lemmatiseur'!A:A,'Glossaire &amp; Lemmatiseur'!B:B,"",0),E94)</f>
        <v/>
      </c>
    </row>
    <row r="95">
      <c r="E95">
        <f>IFERROR(XLOOKUP(C95,'Glossaire &amp; Lemmatiseur'!A:A,'Glossaire &amp; Lemmatiseur'!B:B,"",0),E95)</f>
        <v/>
      </c>
    </row>
    <row r="96">
      <c r="E96">
        <f>IFERROR(XLOOKUP(C96,'Glossaire &amp; Lemmatiseur'!A:A,'Glossaire &amp; Lemmatiseur'!B:B,"",0),E96)</f>
        <v/>
      </c>
    </row>
    <row r="97">
      <c r="E97">
        <f>IFERROR(XLOOKUP(C97,'Glossaire &amp; Lemmatiseur'!A:A,'Glossaire &amp; Lemmatiseur'!B:B,"",0),E97)</f>
        <v/>
      </c>
    </row>
    <row r="98">
      <c r="E98">
        <f>IFERROR(XLOOKUP(C98,'Glossaire &amp; Lemmatiseur'!A:A,'Glossaire &amp; Lemmatiseur'!B:B,"",0),E98)</f>
        <v/>
      </c>
    </row>
    <row r="99">
      <c r="E99">
        <f>IFERROR(XLOOKUP(C99,'Glossaire &amp; Lemmatiseur'!A:A,'Glossaire &amp; Lemmatiseur'!B:B,"",0),E99)</f>
        <v/>
      </c>
    </row>
    <row r="100">
      <c r="E100">
        <f>IFERROR(XLOOKUP(C100,'Glossaire &amp; Lemmatiseur'!A:A,'Glossaire &amp; Lemmatiseur'!B:B,"",0),E100)</f>
        <v/>
      </c>
    </row>
    <row r="101">
      <c r="E101">
        <f>IFERROR(XLOOKUP(C101,'Glossaire &amp; Lemmatiseur'!A:A,'Glossaire &amp; Lemmatiseur'!B:B,"",0),E101)</f>
        <v/>
      </c>
    </row>
    <row r="102">
      <c r="E102">
        <f>IFERROR(XLOOKUP(C102,'Glossaire &amp; Lemmatiseur'!A:A,'Glossaire &amp; Lemmatiseur'!B:B,"",0),E102)</f>
        <v/>
      </c>
    </row>
    <row r="103">
      <c r="E103">
        <f>IFERROR(XLOOKUP(C103,'Glossaire &amp; Lemmatiseur'!A:A,'Glossaire &amp; Lemmatiseur'!B:B,"",0),E103)</f>
        <v/>
      </c>
    </row>
    <row r="104">
      <c r="E104">
        <f>IFERROR(XLOOKUP(C104,'Glossaire &amp; Lemmatiseur'!A:A,'Glossaire &amp; Lemmatiseur'!B:B,"",0),E104)</f>
        <v/>
      </c>
    </row>
    <row r="105">
      <c r="E105">
        <f>IFERROR(XLOOKUP(C105,'Glossaire &amp; Lemmatiseur'!A:A,'Glossaire &amp; Lemmatiseur'!B:B,"",0),E105)</f>
        <v/>
      </c>
    </row>
    <row r="106">
      <c r="E106">
        <f>IFERROR(XLOOKUP(C106,'Glossaire &amp; Lemmatiseur'!A:A,'Glossaire &amp; Lemmatiseur'!B:B,"",0),E106)</f>
        <v/>
      </c>
    </row>
    <row r="107">
      <c r="E107">
        <f>IFERROR(XLOOKUP(C107,'Glossaire &amp; Lemmatiseur'!A:A,'Glossaire &amp; Lemmatiseur'!B:B,"",0),E107)</f>
        <v/>
      </c>
    </row>
    <row r="108">
      <c r="E108">
        <f>IFERROR(XLOOKUP(C108,'Glossaire &amp; Lemmatiseur'!A:A,'Glossaire &amp; Lemmatiseur'!B:B,"",0),E108)</f>
        <v/>
      </c>
    </row>
    <row r="109">
      <c r="E109">
        <f>IFERROR(XLOOKUP(C109,'Glossaire &amp; Lemmatiseur'!A:A,'Glossaire &amp; Lemmatiseur'!B:B,"",0),E109)</f>
        <v/>
      </c>
    </row>
    <row r="110">
      <c r="E110">
        <f>IFERROR(XLOOKUP(C110,'Glossaire &amp; Lemmatiseur'!A:A,'Glossaire &amp; Lemmatiseur'!B:B,"",0),E110)</f>
        <v/>
      </c>
    </row>
    <row r="111">
      <c r="E111">
        <f>IFERROR(XLOOKUP(C111,'Glossaire &amp; Lemmatiseur'!A:A,'Glossaire &amp; Lemmatiseur'!B:B,"",0),E111)</f>
        <v/>
      </c>
    </row>
    <row r="112">
      <c r="E112">
        <f>IFERROR(XLOOKUP(C112,'Glossaire &amp; Lemmatiseur'!A:A,'Glossaire &amp; Lemmatiseur'!B:B,"",0),E112)</f>
        <v/>
      </c>
    </row>
  </sheetData>
  <conditionalFormatting sqref="M2:M500">
    <cfRule type="expression" priority="1" dxfId="0">
      <formula>EXACT(M2,"OK")</formula>
    </cfRule>
    <cfRule type="expression" priority="2" dxfId="1">
      <formula>EXACT(M2,"À faire")</formula>
    </cfRule>
    <cfRule type="expression" priority="3" dxfId="2">
      <formula>EXACT(M2,"En cours")</formula>
    </cfRule>
  </conditionalFormatting>
  <dataValidations count="4">
    <dataValidation sqref="M2:M200" showErrorMessage="1" showInputMessage="1" allowBlank="1" type="list">
      <formula1>"À faire,En cours,OK,N/A"</formula1>
    </dataValidation>
    <dataValidation sqref="H2:H200" showErrorMessage="1" showInputMessage="1" allowBlank="1" type="list">
      <formula1>"Original signé,Paraphé,PDF,Scan,Excel,Échantillon,Autre"</formula1>
    </dataValidation>
    <dataValidation sqref="B2:B200" showErrorMessage="1" showInputMessage="1" allowBlank="1" type="list">
      <formula1>"Administratif,Technique,Financier,HSE,Qualif/Capacités"</formula1>
    </dataValidation>
    <dataValidation sqref="F2:F200" showErrorMessage="1" showInputMessage="1" allowBlank="1" type="list">
      <formula1>"Oui,Non,Selon seuil"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O10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8" customWidth="1" min="1" max="1"/>
    <col width="18" customWidth="1" min="2" max="2"/>
    <col width="36" customWidth="1" min="3" max="3"/>
    <col width="28" customWidth="1" min="4" max="4"/>
    <col width="24" customWidth="1" min="5" max="5"/>
    <col width="18" customWidth="1" min="6" max="6"/>
    <col width="24" customWidth="1" min="7" max="7"/>
    <col width="18" customWidth="1" min="8" max="8"/>
    <col width="20" customWidth="1" min="9" max="9"/>
    <col width="18" customWidth="1" min="10" max="10"/>
    <col width="18" customWidth="1" min="11" max="11"/>
    <col width="18" customWidth="1" min="12" max="12"/>
    <col width="18" customWidth="1" min="13" max="13"/>
    <col width="24" customWidth="1" min="14" max="14"/>
    <col width="28" customWidth="1" min="15" max="15"/>
  </cols>
  <sheetData>
    <row r="1">
      <c r="A1" s="2" t="inlineStr">
        <is>
          <t>Secteur</t>
        </is>
      </c>
      <c r="B1" s="2" t="inlineStr">
        <is>
          <t>Catégorie</t>
        </is>
      </c>
      <c r="C1" s="2" t="inlineStr">
        <is>
          <t>Pièce demandée</t>
        </is>
      </c>
      <c r="D1" s="2" t="inlineStr">
        <is>
          <t>Alias / Synonymes</t>
        </is>
      </c>
      <c r="E1" s="2" t="inlineStr">
        <is>
          <t>Tag normalisé (lemma)</t>
        </is>
      </c>
      <c r="F1" s="2" t="inlineStr">
        <is>
          <t>Obligatoire</t>
        </is>
      </c>
      <c r="G1" s="2" t="inlineStr">
        <is>
          <t>Référence (RC/CCAG/Article…)</t>
        </is>
      </c>
      <c r="H1" s="2" t="inlineStr">
        <is>
          <t>Format attendu</t>
        </is>
      </c>
      <c r="I1" s="2" t="inlineStr">
        <is>
          <t>Délivrée par</t>
        </is>
      </c>
      <c r="J1" s="2" t="inlineStr">
        <is>
          <t>Validité jusqu’au</t>
        </is>
      </c>
      <c r="K1" s="2" t="inlineStr">
        <is>
          <t>Responsable</t>
        </is>
      </c>
      <c r="L1" s="2" t="inlineStr">
        <is>
          <t>Date d’envoi</t>
        </is>
      </c>
      <c r="M1" s="2" t="inlineStr">
        <is>
          <t>Statut</t>
        </is>
      </c>
      <c r="N1" s="2" t="inlineStr">
        <is>
          <t>Lien / Chemin</t>
        </is>
      </c>
      <c r="O1" s="2" t="inlineStr">
        <is>
          <t>Observations</t>
        </is>
      </c>
    </row>
    <row r="2">
      <c r="A2" s="3" t="inlineStr">
        <is>
          <t>Services intellectuels</t>
        </is>
      </c>
      <c r="B2" s="3" t="inlineStr">
        <is>
          <t>Administratif</t>
        </is>
      </c>
      <c r="C2" s="3" t="inlineStr">
        <is>
          <t>Lettre de mission / AE</t>
        </is>
      </c>
      <c r="D2" s="3" t="n"/>
      <c r="E2" s="3">
        <f>IFERROR(XLOOKUP(C2,'Glossaire &amp; Lemmatiseur'!A:A,'Glossaire &amp; Lemmatiseur'!B:B,"",0),E2)</f>
        <v/>
      </c>
      <c r="F2" s="3" t="inlineStr">
        <is>
          <t>Oui</t>
        </is>
      </c>
      <c r="G2" s="3" t="n"/>
      <c r="H2" s="3" t="inlineStr">
        <is>
          <t>Original signé</t>
        </is>
      </c>
      <c r="I2" s="3" t="inlineStr">
        <is>
          <t>Candidat</t>
        </is>
      </c>
      <c r="J2" s="3" t="n"/>
      <c r="K2" s="3" t="inlineStr">
        <is>
          <t>Consultant principal</t>
        </is>
      </c>
      <c r="L2" s="3" t="n"/>
      <c r="M2" s="3" t="inlineStr">
        <is>
          <t>À faire</t>
        </is>
      </c>
      <c r="N2" s="3" t="n"/>
      <c r="O2" s="3" t="n"/>
    </row>
    <row r="3">
      <c r="A3" s="3" t="inlineStr">
        <is>
          <t>Services intellectuels</t>
        </is>
      </c>
      <c r="B3" s="3" t="inlineStr">
        <is>
          <t>Administratif</t>
        </is>
      </c>
      <c r="C3" s="3" t="inlineStr">
        <is>
          <t>DC1 / DC2</t>
        </is>
      </c>
      <c r="D3" s="3" t="n"/>
      <c r="E3" s="3">
        <f>IFERROR(XLOOKUP(C3,'Glossaire &amp; Lemmatiseur'!A:A,'Glossaire &amp; Lemmatiseur'!B:B,"",0),E3)</f>
        <v/>
      </c>
      <c r="F3" s="3" t="inlineStr">
        <is>
          <t>Oui</t>
        </is>
      </c>
      <c r="G3" s="3" t="n"/>
      <c r="H3" s="3" t="inlineStr">
        <is>
          <t>Original signé</t>
        </is>
      </c>
      <c r="I3" s="3" t="inlineStr">
        <is>
          <t>Candidat</t>
        </is>
      </c>
      <c r="J3" s="3" t="n"/>
      <c r="K3" s="3" t="inlineStr">
        <is>
          <t>Consultant principal</t>
        </is>
      </c>
      <c r="L3" s="3" t="n"/>
      <c r="M3" s="3" t="inlineStr">
        <is>
          <t>À faire</t>
        </is>
      </c>
      <c r="N3" s="3" t="n"/>
      <c r="O3" s="3" t="n"/>
    </row>
    <row r="4">
      <c r="A4" s="3" t="inlineStr">
        <is>
          <t>Services intellectuels</t>
        </is>
      </c>
      <c r="B4" s="3" t="inlineStr">
        <is>
          <t>Administratif</t>
        </is>
      </c>
      <c r="C4" s="3" t="inlineStr">
        <is>
          <t>Attestations fiscales et sociales</t>
        </is>
      </c>
      <c r="D4" s="3" t="n"/>
      <c r="E4" s="3">
        <f>IFERROR(XLOOKUP(C4,'Glossaire &amp; Lemmatiseur'!A:A,'Glossaire &amp; Lemmatiseur'!B:B,"",0),E4)</f>
        <v/>
      </c>
      <c r="F4" s="3" t="inlineStr">
        <is>
          <t>Oui</t>
        </is>
      </c>
      <c r="G4" s="3" t="n"/>
      <c r="H4" s="3" t="inlineStr">
        <is>
          <t>PDF</t>
        </is>
      </c>
      <c r="I4" s="3" t="inlineStr">
        <is>
          <t>Administrations</t>
        </is>
      </c>
      <c r="J4" s="3" t="n"/>
      <c r="K4" s="3" t="inlineStr">
        <is>
          <t>DAF</t>
        </is>
      </c>
      <c r="L4" s="3" t="n"/>
      <c r="M4" s="3" t="inlineStr">
        <is>
          <t>À faire</t>
        </is>
      </c>
      <c r="N4" s="3" t="n"/>
      <c r="O4" s="3" t="n"/>
    </row>
    <row r="5">
      <c r="A5" s="3" t="inlineStr">
        <is>
          <t>Services intellectuels</t>
        </is>
      </c>
      <c r="B5" s="3" t="inlineStr">
        <is>
          <t>Technique</t>
        </is>
      </c>
      <c r="C5" s="3" t="inlineStr">
        <is>
          <t>Note méthodologique et approche</t>
        </is>
      </c>
      <c r="D5" s="3" t="inlineStr">
        <is>
          <t>Méthodologie</t>
        </is>
      </c>
      <c r="E5" s="3">
        <f>IFERROR(XLOOKUP(C5,'Glossaire &amp; Lemmatiseur'!A:A,'Glossaire &amp; Lemmatiseur'!B:B,"",0),E5)</f>
        <v/>
      </c>
      <c r="F5" s="3" t="inlineStr">
        <is>
          <t>Oui</t>
        </is>
      </c>
      <c r="G5" s="3" t="n"/>
      <c r="H5" s="3" t="inlineStr">
        <is>
          <t>PDF</t>
        </is>
      </c>
      <c r="I5" s="3" t="inlineStr">
        <is>
          <t>Candidat</t>
        </is>
      </c>
      <c r="J5" s="3" t="n"/>
      <c r="K5" s="3" t="inlineStr">
        <is>
          <t>Consultant principal</t>
        </is>
      </c>
      <c r="L5" s="3" t="n"/>
      <c r="M5" s="3" t="inlineStr">
        <is>
          <t>À faire</t>
        </is>
      </c>
      <c r="N5" s="3" t="n"/>
      <c r="O5" s="3" t="n"/>
    </row>
    <row r="6">
      <c r="A6" s="3" t="inlineStr">
        <is>
          <t>Services intellectuels</t>
        </is>
      </c>
      <c r="B6" s="3" t="inlineStr">
        <is>
          <t>Qualif/Capacités</t>
        </is>
      </c>
      <c r="C6" s="3" t="inlineStr">
        <is>
          <t>CV détaillés avec références</t>
        </is>
      </c>
      <c r="D6" s="3" t="inlineStr">
        <is>
          <t>CV</t>
        </is>
      </c>
      <c r="E6" s="3">
        <f>IFERROR(XLOOKUP(C6,'Glossaire &amp; Lemmatiseur'!A:A,'Glossaire &amp; Lemmatiseur'!B:B,"",0),E6)</f>
        <v/>
      </c>
      <c r="F6" s="3" t="inlineStr">
        <is>
          <t>Oui</t>
        </is>
      </c>
      <c r="G6" s="3" t="n"/>
      <c r="H6" s="3" t="inlineStr">
        <is>
          <t>PDF</t>
        </is>
      </c>
      <c r="I6" s="3" t="inlineStr">
        <is>
          <t>Candidat</t>
        </is>
      </c>
      <c r="J6" s="3" t="n"/>
      <c r="K6" s="3" t="inlineStr">
        <is>
          <t>RH</t>
        </is>
      </c>
      <c r="L6" s="3" t="n"/>
      <c r="M6" s="3" t="inlineStr">
        <is>
          <t>À faire</t>
        </is>
      </c>
      <c r="N6" s="3" t="n"/>
      <c r="O6" s="3" t="n"/>
    </row>
    <row r="7">
      <c r="A7" s="3" t="inlineStr">
        <is>
          <t>Services intellectuels</t>
        </is>
      </c>
      <c r="B7" s="3" t="inlineStr">
        <is>
          <t>Qualif/Capacités</t>
        </is>
      </c>
      <c r="C7" s="3" t="inlineStr">
        <is>
          <t>Certifications (PMI, ITIL, ISO…)</t>
        </is>
      </c>
      <c r="D7" s="3" t="inlineStr">
        <is>
          <t>Certifs</t>
        </is>
      </c>
      <c r="E7" s="3">
        <f>IFERROR(XLOOKUP(C7,'Glossaire &amp; Lemmatiseur'!A:A,'Glossaire &amp; Lemmatiseur'!B:B,"",0),E7)</f>
        <v/>
      </c>
      <c r="F7" s="3" t="inlineStr">
        <is>
          <t>Selon seuil</t>
        </is>
      </c>
      <c r="G7" s="3" t="n"/>
      <c r="H7" s="3" t="inlineStr">
        <is>
          <t>PDF</t>
        </is>
      </c>
      <c r="I7" s="3" t="inlineStr">
        <is>
          <t>Organismes de certif.</t>
        </is>
      </c>
      <c r="J7" s="3" t="n"/>
      <c r="K7" s="3" t="inlineStr">
        <is>
          <t>RH</t>
        </is>
      </c>
      <c r="L7" s="3" t="n"/>
      <c r="M7" s="3" t="inlineStr">
        <is>
          <t>À faire</t>
        </is>
      </c>
      <c r="N7" s="3" t="n"/>
      <c r="O7" s="3" t="n"/>
    </row>
    <row r="8">
      <c r="A8" s="3" t="inlineStr">
        <is>
          <t>Services intellectuels</t>
        </is>
      </c>
      <c r="B8" s="3" t="inlineStr">
        <is>
          <t>Technique</t>
        </is>
      </c>
      <c r="C8" s="3" t="inlineStr">
        <is>
          <t>Plan de travail et livrables</t>
        </is>
      </c>
      <c r="D8" s="3" t="inlineStr">
        <is>
          <t>WBS; Livrables</t>
        </is>
      </c>
      <c r="E8" s="3">
        <f>IFERROR(XLOOKUP(C8,'Glossaire &amp; Lemmatiseur'!A:A,'Glossaire &amp; Lemmatiseur'!B:B,"",0),E8)</f>
        <v/>
      </c>
      <c r="F8" s="3" t="inlineStr">
        <is>
          <t>Selon seuil</t>
        </is>
      </c>
      <c r="G8" s="3" t="n"/>
      <c r="H8" s="3" t="inlineStr">
        <is>
          <t>PDF</t>
        </is>
      </c>
      <c r="I8" s="3" t="inlineStr">
        <is>
          <t>Candidat</t>
        </is>
      </c>
      <c r="J8" s="3" t="n"/>
      <c r="K8" s="3" t="inlineStr">
        <is>
          <t>Consultant principal</t>
        </is>
      </c>
      <c r="L8" s="3" t="n"/>
      <c r="M8" s="3" t="inlineStr">
        <is>
          <t>À faire</t>
        </is>
      </c>
      <c r="N8" s="3" t="n"/>
      <c r="O8" s="3" t="n"/>
    </row>
    <row r="9">
      <c r="A9" s="3" t="inlineStr">
        <is>
          <t>Services intellectuels</t>
        </is>
      </c>
      <c r="B9" s="3" t="inlineStr">
        <is>
          <t>Financier</t>
        </is>
      </c>
      <c r="C9" s="3" t="inlineStr">
        <is>
          <t>Honoraires / barème / DQE</t>
        </is>
      </c>
      <c r="D9" s="3" t="n"/>
      <c r="E9" s="3">
        <f>IFERROR(XLOOKUP(C9,'Glossaire &amp; Lemmatiseur'!A:A,'Glossaire &amp; Lemmatiseur'!B:B,"",0),E9)</f>
        <v/>
      </c>
      <c r="F9" s="3" t="inlineStr">
        <is>
          <t>Selon seuil</t>
        </is>
      </c>
      <c r="G9" s="3" t="n"/>
      <c r="H9" s="3" t="inlineStr">
        <is>
          <t>Excel</t>
        </is>
      </c>
      <c r="I9" s="3" t="inlineStr">
        <is>
          <t>Candidat</t>
        </is>
      </c>
      <c r="J9" s="3" t="n"/>
      <c r="K9" s="3" t="inlineStr">
        <is>
          <t>Contrôle de gestion</t>
        </is>
      </c>
      <c r="L9" s="3" t="n"/>
      <c r="M9" s="3" t="inlineStr">
        <is>
          <t>À faire</t>
        </is>
      </c>
      <c r="N9" s="3" t="n"/>
      <c r="O9" s="3" t="n"/>
    </row>
    <row r="10">
      <c r="E10">
        <f>IFERROR(XLOOKUP(C10,'Glossaire &amp; Lemmatiseur'!A:A,'Glossaire &amp; Lemmatiseur'!B:B,"",0),E10)</f>
        <v/>
      </c>
    </row>
    <row r="11">
      <c r="E11">
        <f>IFERROR(XLOOKUP(C11,'Glossaire &amp; Lemmatiseur'!A:A,'Glossaire &amp; Lemmatiseur'!B:B,"",0),E11)</f>
        <v/>
      </c>
    </row>
    <row r="12">
      <c r="E12">
        <f>IFERROR(XLOOKUP(C12,'Glossaire &amp; Lemmatiseur'!A:A,'Glossaire &amp; Lemmatiseur'!B:B,"",0),E12)</f>
        <v/>
      </c>
    </row>
    <row r="13">
      <c r="E13">
        <f>IFERROR(XLOOKUP(C13,'Glossaire &amp; Lemmatiseur'!A:A,'Glossaire &amp; Lemmatiseur'!B:B,"",0),E13)</f>
        <v/>
      </c>
    </row>
    <row r="14">
      <c r="E14">
        <f>IFERROR(XLOOKUP(C14,'Glossaire &amp; Lemmatiseur'!A:A,'Glossaire &amp; Lemmatiseur'!B:B,"",0),E14)</f>
        <v/>
      </c>
    </row>
    <row r="15">
      <c r="E15">
        <f>IFERROR(XLOOKUP(C15,'Glossaire &amp; Lemmatiseur'!A:A,'Glossaire &amp; Lemmatiseur'!B:B,"",0),E15)</f>
        <v/>
      </c>
    </row>
    <row r="16">
      <c r="E16">
        <f>IFERROR(XLOOKUP(C16,'Glossaire &amp; Lemmatiseur'!A:A,'Glossaire &amp; Lemmatiseur'!B:B,"",0),E16)</f>
        <v/>
      </c>
    </row>
    <row r="17">
      <c r="E17">
        <f>IFERROR(XLOOKUP(C17,'Glossaire &amp; Lemmatiseur'!A:A,'Glossaire &amp; Lemmatiseur'!B:B,"",0),E17)</f>
        <v/>
      </c>
    </row>
    <row r="18">
      <c r="E18">
        <f>IFERROR(XLOOKUP(C18,'Glossaire &amp; Lemmatiseur'!A:A,'Glossaire &amp; Lemmatiseur'!B:B,"",0),E18)</f>
        <v/>
      </c>
    </row>
    <row r="19">
      <c r="E19">
        <f>IFERROR(XLOOKUP(C19,'Glossaire &amp; Lemmatiseur'!A:A,'Glossaire &amp; Lemmatiseur'!B:B,"",0),E19)</f>
        <v/>
      </c>
    </row>
    <row r="20">
      <c r="E20">
        <f>IFERROR(XLOOKUP(C20,'Glossaire &amp; Lemmatiseur'!A:A,'Glossaire &amp; Lemmatiseur'!B:B,"",0),E20)</f>
        <v/>
      </c>
    </row>
    <row r="21">
      <c r="E21">
        <f>IFERROR(XLOOKUP(C21,'Glossaire &amp; Lemmatiseur'!A:A,'Glossaire &amp; Lemmatiseur'!B:B,"",0),E21)</f>
        <v/>
      </c>
    </row>
    <row r="22">
      <c r="E22">
        <f>IFERROR(XLOOKUP(C22,'Glossaire &amp; Lemmatiseur'!A:A,'Glossaire &amp; Lemmatiseur'!B:B,"",0),E22)</f>
        <v/>
      </c>
    </row>
    <row r="23">
      <c r="E23">
        <f>IFERROR(XLOOKUP(C23,'Glossaire &amp; Lemmatiseur'!A:A,'Glossaire &amp; Lemmatiseur'!B:B,"",0),E23)</f>
        <v/>
      </c>
    </row>
    <row r="24">
      <c r="E24">
        <f>IFERROR(XLOOKUP(C24,'Glossaire &amp; Lemmatiseur'!A:A,'Glossaire &amp; Lemmatiseur'!B:B,"",0),E24)</f>
        <v/>
      </c>
    </row>
    <row r="25">
      <c r="E25">
        <f>IFERROR(XLOOKUP(C25,'Glossaire &amp; Lemmatiseur'!A:A,'Glossaire &amp; Lemmatiseur'!B:B,"",0),E25)</f>
        <v/>
      </c>
    </row>
    <row r="26">
      <c r="E26">
        <f>IFERROR(XLOOKUP(C26,'Glossaire &amp; Lemmatiseur'!A:A,'Glossaire &amp; Lemmatiseur'!B:B,"",0),E26)</f>
        <v/>
      </c>
    </row>
    <row r="27">
      <c r="E27">
        <f>IFERROR(XLOOKUP(C27,'Glossaire &amp; Lemmatiseur'!A:A,'Glossaire &amp; Lemmatiseur'!B:B,"",0),E27)</f>
        <v/>
      </c>
    </row>
    <row r="28">
      <c r="E28">
        <f>IFERROR(XLOOKUP(C28,'Glossaire &amp; Lemmatiseur'!A:A,'Glossaire &amp; Lemmatiseur'!B:B,"",0),E28)</f>
        <v/>
      </c>
    </row>
    <row r="29">
      <c r="E29">
        <f>IFERROR(XLOOKUP(C29,'Glossaire &amp; Lemmatiseur'!A:A,'Glossaire &amp; Lemmatiseur'!B:B,"",0),E29)</f>
        <v/>
      </c>
    </row>
    <row r="30">
      <c r="E30">
        <f>IFERROR(XLOOKUP(C30,'Glossaire &amp; Lemmatiseur'!A:A,'Glossaire &amp; Lemmatiseur'!B:B,"",0),E30)</f>
        <v/>
      </c>
    </row>
    <row r="31">
      <c r="E31">
        <f>IFERROR(XLOOKUP(C31,'Glossaire &amp; Lemmatiseur'!A:A,'Glossaire &amp; Lemmatiseur'!B:B,"",0),E31)</f>
        <v/>
      </c>
    </row>
    <row r="32">
      <c r="E32">
        <f>IFERROR(XLOOKUP(C32,'Glossaire &amp; Lemmatiseur'!A:A,'Glossaire &amp; Lemmatiseur'!B:B,"",0),E32)</f>
        <v/>
      </c>
    </row>
    <row r="33">
      <c r="E33">
        <f>IFERROR(XLOOKUP(C33,'Glossaire &amp; Lemmatiseur'!A:A,'Glossaire &amp; Lemmatiseur'!B:B,"",0),E33)</f>
        <v/>
      </c>
    </row>
    <row r="34">
      <c r="E34">
        <f>IFERROR(XLOOKUP(C34,'Glossaire &amp; Lemmatiseur'!A:A,'Glossaire &amp; Lemmatiseur'!B:B,"",0),E34)</f>
        <v/>
      </c>
    </row>
    <row r="35">
      <c r="E35">
        <f>IFERROR(XLOOKUP(C35,'Glossaire &amp; Lemmatiseur'!A:A,'Glossaire &amp; Lemmatiseur'!B:B,"",0),E35)</f>
        <v/>
      </c>
    </row>
    <row r="36">
      <c r="E36">
        <f>IFERROR(XLOOKUP(C36,'Glossaire &amp; Lemmatiseur'!A:A,'Glossaire &amp; Lemmatiseur'!B:B,"",0),E36)</f>
        <v/>
      </c>
    </row>
    <row r="37">
      <c r="E37">
        <f>IFERROR(XLOOKUP(C37,'Glossaire &amp; Lemmatiseur'!A:A,'Glossaire &amp; Lemmatiseur'!B:B,"",0),E37)</f>
        <v/>
      </c>
    </row>
    <row r="38">
      <c r="E38">
        <f>IFERROR(XLOOKUP(C38,'Glossaire &amp; Lemmatiseur'!A:A,'Glossaire &amp; Lemmatiseur'!B:B,"",0),E38)</f>
        <v/>
      </c>
    </row>
    <row r="39">
      <c r="E39">
        <f>IFERROR(XLOOKUP(C39,'Glossaire &amp; Lemmatiseur'!A:A,'Glossaire &amp; Lemmatiseur'!B:B,"",0),E39)</f>
        <v/>
      </c>
    </row>
    <row r="40">
      <c r="E40">
        <f>IFERROR(XLOOKUP(C40,'Glossaire &amp; Lemmatiseur'!A:A,'Glossaire &amp; Lemmatiseur'!B:B,"",0),E40)</f>
        <v/>
      </c>
    </row>
    <row r="41">
      <c r="E41">
        <f>IFERROR(XLOOKUP(C41,'Glossaire &amp; Lemmatiseur'!A:A,'Glossaire &amp; Lemmatiseur'!B:B,"",0),E41)</f>
        <v/>
      </c>
    </row>
    <row r="42">
      <c r="E42">
        <f>IFERROR(XLOOKUP(C42,'Glossaire &amp; Lemmatiseur'!A:A,'Glossaire &amp; Lemmatiseur'!B:B,"",0),E42)</f>
        <v/>
      </c>
    </row>
    <row r="43">
      <c r="E43">
        <f>IFERROR(XLOOKUP(C43,'Glossaire &amp; Lemmatiseur'!A:A,'Glossaire &amp; Lemmatiseur'!B:B,"",0),E43)</f>
        <v/>
      </c>
    </row>
    <row r="44">
      <c r="E44">
        <f>IFERROR(XLOOKUP(C44,'Glossaire &amp; Lemmatiseur'!A:A,'Glossaire &amp; Lemmatiseur'!B:B,"",0),E44)</f>
        <v/>
      </c>
    </row>
    <row r="45">
      <c r="E45">
        <f>IFERROR(XLOOKUP(C45,'Glossaire &amp; Lemmatiseur'!A:A,'Glossaire &amp; Lemmatiseur'!B:B,"",0),E45)</f>
        <v/>
      </c>
    </row>
    <row r="46">
      <c r="E46">
        <f>IFERROR(XLOOKUP(C46,'Glossaire &amp; Lemmatiseur'!A:A,'Glossaire &amp; Lemmatiseur'!B:B,"",0),E46)</f>
        <v/>
      </c>
    </row>
    <row r="47">
      <c r="E47">
        <f>IFERROR(XLOOKUP(C47,'Glossaire &amp; Lemmatiseur'!A:A,'Glossaire &amp; Lemmatiseur'!B:B,"",0),E47)</f>
        <v/>
      </c>
    </row>
    <row r="48">
      <c r="E48">
        <f>IFERROR(XLOOKUP(C48,'Glossaire &amp; Lemmatiseur'!A:A,'Glossaire &amp; Lemmatiseur'!B:B,"",0),E48)</f>
        <v/>
      </c>
    </row>
    <row r="49">
      <c r="E49">
        <f>IFERROR(XLOOKUP(C49,'Glossaire &amp; Lemmatiseur'!A:A,'Glossaire &amp; Lemmatiseur'!B:B,"",0),E49)</f>
        <v/>
      </c>
    </row>
    <row r="50">
      <c r="E50">
        <f>IFERROR(XLOOKUP(C50,'Glossaire &amp; Lemmatiseur'!A:A,'Glossaire &amp; Lemmatiseur'!B:B,"",0),E50)</f>
        <v/>
      </c>
    </row>
    <row r="51">
      <c r="E51">
        <f>IFERROR(XLOOKUP(C51,'Glossaire &amp; Lemmatiseur'!A:A,'Glossaire &amp; Lemmatiseur'!B:B,"",0),E51)</f>
        <v/>
      </c>
    </row>
    <row r="52">
      <c r="E52">
        <f>IFERROR(XLOOKUP(C52,'Glossaire &amp; Lemmatiseur'!A:A,'Glossaire &amp; Lemmatiseur'!B:B,"",0),E52)</f>
        <v/>
      </c>
    </row>
    <row r="53">
      <c r="E53">
        <f>IFERROR(XLOOKUP(C53,'Glossaire &amp; Lemmatiseur'!A:A,'Glossaire &amp; Lemmatiseur'!B:B,"",0),E53)</f>
        <v/>
      </c>
    </row>
    <row r="54">
      <c r="E54">
        <f>IFERROR(XLOOKUP(C54,'Glossaire &amp; Lemmatiseur'!A:A,'Glossaire &amp; Lemmatiseur'!B:B,"",0),E54)</f>
        <v/>
      </c>
    </row>
    <row r="55">
      <c r="E55">
        <f>IFERROR(XLOOKUP(C55,'Glossaire &amp; Lemmatiseur'!A:A,'Glossaire &amp; Lemmatiseur'!B:B,"",0),E55)</f>
        <v/>
      </c>
    </row>
    <row r="56">
      <c r="E56">
        <f>IFERROR(XLOOKUP(C56,'Glossaire &amp; Lemmatiseur'!A:A,'Glossaire &amp; Lemmatiseur'!B:B,"",0),E56)</f>
        <v/>
      </c>
    </row>
    <row r="57">
      <c r="E57">
        <f>IFERROR(XLOOKUP(C57,'Glossaire &amp; Lemmatiseur'!A:A,'Glossaire &amp; Lemmatiseur'!B:B,"",0),E57)</f>
        <v/>
      </c>
    </row>
    <row r="58">
      <c r="E58">
        <f>IFERROR(XLOOKUP(C58,'Glossaire &amp; Lemmatiseur'!A:A,'Glossaire &amp; Lemmatiseur'!B:B,"",0),E58)</f>
        <v/>
      </c>
    </row>
    <row r="59">
      <c r="E59">
        <f>IFERROR(XLOOKUP(C59,'Glossaire &amp; Lemmatiseur'!A:A,'Glossaire &amp; Lemmatiseur'!B:B,"",0),E59)</f>
        <v/>
      </c>
    </row>
    <row r="60">
      <c r="E60">
        <f>IFERROR(XLOOKUP(C60,'Glossaire &amp; Lemmatiseur'!A:A,'Glossaire &amp; Lemmatiseur'!B:B,"",0),E60)</f>
        <v/>
      </c>
    </row>
    <row r="61">
      <c r="E61">
        <f>IFERROR(XLOOKUP(C61,'Glossaire &amp; Lemmatiseur'!A:A,'Glossaire &amp; Lemmatiseur'!B:B,"",0),E61)</f>
        <v/>
      </c>
    </row>
    <row r="62">
      <c r="E62">
        <f>IFERROR(XLOOKUP(C62,'Glossaire &amp; Lemmatiseur'!A:A,'Glossaire &amp; Lemmatiseur'!B:B,"",0),E62)</f>
        <v/>
      </c>
    </row>
    <row r="63">
      <c r="E63">
        <f>IFERROR(XLOOKUP(C63,'Glossaire &amp; Lemmatiseur'!A:A,'Glossaire &amp; Lemmatiseur'!B:B,"",0),E63)</f>
        <v/>
      </c>
    </row>
    <row r="64">
      <c r="E64">
        <f>IFERROR(XLOOKUP(C64,'Glossaire &amp; Lemmatiseur'!A:A,'Glossaire &amp; Lemmatiseur'!B:B,"",0),E64)</f>
        <v/>
      </c>
    </row>
    <row r="65">
      <c r="E65">
        <f>IFERROR(XLOOKUP(C65,'Glossaire &amp; Lemmatiseur'!A:A,'Glossaire &amp; Lemmatiseur'!B:B,"",0),E65)</f>
        <v/>
      </c>
    </row>
    <row r="66">
      <c r="E66">
        <f>IFERROR(XLOOKUP(C66,'Glossaire &amp; Lemmatiseur'!A:A,'Glossaire &amp; Lemmatiseur'!B:B,"",0),E66)</f>
        <v/>
      </c>
    </row>
    <row r="67">
      <c r="E67">
        <f>IFERROR(XLOOKUP(C67,'Glossaire &amp; Lemmatiseur'!A:A,'Glossaire &amp; Lemmatiseur'!B:B,"",0),E67)</f>
        <v/>
      </c>
    </row>
    <row r="68">
      <c r="E68">
        <f>IFERROR(XLOOKUP(C68,'Glossaire &amp; Lemmatiseur'!A:A,'Glossaire &amp; Lemmatiseur'!B:B,"",0),E68)</f>
        <v/>
      </c>
    </row>
    <row r="69">
      <c r="E69">
        <f>IFERROR(XLOOKUP(C69,'Glossaire &amp; Lemmatiseur'!A:A,'Glossaire &amp; Lemmatiseur'!B:B,"",0),E69)</f>
        <v/>
      </c>
    </row>
    <row r="70">
      <c r="E70">
        <f>IFERROR(XLOOKUP(C70,'Glossaire &amp; Lemmatiseur'!A:A,'Glossaire &amp; Lemmatiseur'!B:B,"",0),E70)</f>
        <v/>
      </c>
    </row>
    <row r="71">
      <c r="E71">
        <f>IFERROR(XLOOKUP(C71,'Glossaire &amp; Lemmatiseur'!A:A,'Glossaire &amp; Lemmatiseur'!B:B,"",0),E71)</f>
        <v/>
      </c>
    </row>
    <row r="72">
      <c r="E72">
        <f>IFERROR(XLOOKUP(C72,'Glossaire &amp; Lemmatiseur'!A:A,'Glossaire &amp; Lemmatiseur'!B:B,"",0),E72)</f>
        <v/>
      </c>
    </row>
    <row r="73">
      <c r="E73">
        <f>IFERROR(XLOOKUP(C73,'Glossaire &amp; Lemmatiseur'!A:A,'Glossaire &amp; Lemmatiseur'!B:B,"",0),E73)</f>
        <v/>
      </c>
    </row>
    <row r="74">
      <c r="E74">
        <f>IFERROR(XLOOKUP(C74,'Glossaire &amp; Lemmatiseur'!A:A,'Glossaire &amp; Lemmatiseur'!B:B,"",0),E74)</f>
        <v/>
      </c>
    </row>
    <row r="75">
      <c r="E75">
        <f>IFERROR(XLOOKUP(C75,'Glossaire &amp; Lemmatiseur'!A:A,'Glossaire &amp; Lemmatiseur'!B:B,"",0),E75)</f>
        <v/>
      </c>
    </row>
    <row r="76">
      <c r="E76">
        <f>IFERROR(XLOOKUP(C76,'Glossaire &amp; Lemmatiseur'!A:A,'Glossaire &amp; Lemmatiseur'!B:B,"",0),E76)</f>
        <v/>
      </c>
    </row>
    <row r="77">
      <c r="E77">
        <f>IFERROR(XLOOKUP(C77,'Glossaire &amp; Lemmatiseur'!A:A,'Glossaire &amp; Lemmatiseur'!B:B,"",0),E77)</f>
        <v/>
      </c>
    </row>
    <row r="78">
      <c r="E78">
        <f>IFERROR(XLOOKUP(C78,'Glossaire &amp; Lemmatiseur'!A:A,'Glossaire &amp; Lemmatiseur'!B:B,"",0),E78)</f>
        <v/>
      </c>
    </row>
    <row r="79">
      <c r="E79">
        <f>IFERROR(XLOOKUP(C79,'Glossaire &amp; Lemmatiseur'!A:A,'Glossaire &amp; Lemmatiseur'!B:B,"",0),E79)</f>
        <v/>
      </c>
    </row>
    <row r="80">
      <c r="E80">
        <f>IFERROR(XLOOKUP(C80,'Glossaire &amp; Lemmatiseur'!A:A,'Glossaire &amp; Lemmatiseur'!B:B,"",0),E80)</f>
        <v/>
      </c>
    </row>
    <row r="81">
      <c r="E81">
        <f>IFERROR(XLOOKUP(C81,'Glossaire &amp; Lemmatiseur'!A:A,'Glossaire &amp; Lemmatiseur'!B:B,"",0),E81)</f>
        <v/>
      </c>
    </row>
    <row r="82">
      <c r="E82">
        <f>IFERROR(XLOOKUP(C82,'Glossaire &amp; Lemmatiseur'!A:A,'Glossaire &amp; Lemmatiseur'!B:B,"",0),E82)</f>
        <v/>
      </c>
    </row>
    <row r="83">
      <c r="E83">
        <f>IFERROR(XLOOKUP(C83,'Glossaire &amp; Lemmatiseur'!A:A,'Glossaire &amp; Lemmatiseur'!B:B,"",0),E83)</f>
        <v/>
      </c>
    </row>
    <row r="84">
      <c r="E84">
        <f>IFERROR(XLOOKUP(C84,'Glossaire &amp; Lemmatiseur'!A:A,'Glossaire &amp; Lemmatiseur'!B:B,"",0),E84)</f>
        <v/>
      </c>
    </row>
    <row r="85">
      <c r="E85">
        <f>IFERROR(XLOOKUP(C85,'Glossaire &amp; Lemmatiseur'!A:A,'Glossaire &amp; Lemmatiseur'!B:B,"",0),E85)</f>
        <v/>
      </c>
    </row>
    <row r="86">
      <c r="E86">
        <f>IFERROR(XLOOKUP(C86,'Glossaire &amp; Lemmatiseur'!A:A,'Glossaire &amp; Lemmatiseur'!B:B,"",0),E86)</f>
        <v/>
      </c>
    </row>
    <row r="87">
      <c r="E87">
        <f>IFERROR(XLOOKUP(C87,'Glossaire &amp; Lemmatiseur'!A:A,'Glossaire &amp; Lemmatiseur'!B:B,"",0),E87)</f>
        <v/>
      </c>
    </row>
    <row r="88">
      <c r="E88">
        <f>IFERROR(XLOOKUP(C88,'Glossaire &amp; Lemmatiseur'!A:A,'Glossaire &amp; Lemmatiseur'!B:B,"",0),E88)</f>
        <v/>
      </c>
    </row>
    <row r="89">
      <c r="E89">
        <f>IFERROR(XLOOKUP(C89,'Glossaire &amp; Lemmatiseur'!A:A,'Glossaire &amp; Lemmatiseur'!B:B,"",0),E89)</f>
        <v/>
      </c>
    </row>
    <row r="90">
      <c r="E90">
        <f>IFERROR(XLOOKUP(C90,'Glossaire &amp; Lemmatiseur'!A:A,'Glossaire &amp; Lemmatiseur'!B:B,"",0),E90)</f>
        <v/>
      </c>
    </row>
    <row r="91">
      <c r="E91">
        <f>IFERROR(XLOOKUP(C91,'Glossaire &amp; Lemmatiseur'!A:A,'Glossaire &amp; Lemmatiseur'!B:B,"",0),E91)</f>
        <v/>
      </c>
    </row>
    <row r="92">
      <c r="E92">
        <f>IFERROR(XLOOKUP(C92,'Glossaire &amp; Lemmatiseur'!A:A,'Glossaire &amp; Lemmatiseur'!B:B,"",0),E92)</f>
        <v/>
      </c>
    </row>
    <row r="93">
      <c r="E93">
        <f>IFERROR(XLOOKUP(C93,'Glossaire &amp; Lemmatiseur'!A:A,'Glossaire &amp; Lemmatiseur'!B:B,"",0),E93)</f>
        <v/>
      </c>
    </row>
    <row r="94">
      <c r="E94">
        <f>IFERROR(XLOOKUP(C94,'Glossaire &amp; Lemmatiseur'!A:A,'Glossaire &amp; Lemmatiseur'!B:B,"",0),E94)</f>
        <v/>
      </c>
    </row>
    <row r="95">
      <c r="E95">
        <f>IFERROR(XLOOKUP(C95,'Glossaire &amp; Lemmatiseur'!A:A,'Glossaire &amp; Lemmatiseur'!B:B,"",0),E95)</f>
        <v/>
      </c>
    </row>
    <row r="96">
      <c r="E96">
        <f>IFERROR(XLOOKUP(C96,'Glossaire &amp; Lemmatiseur'!A:A,'Glossaire &amp; Lemmatiseur'!B:B,"",0),E96)</f>
        <v/>
      </c>
    </row>
    <row r="97">
      <c r="E97">
        <f>IFERROR(XLOOKUP(C97,'Glossaire &amp; Lemmatiseur'!A:A,'Glossaire &amp; Lemmatiseur'!B:B,"",0),E97)</f>
        <v/>
      </c>
    </row>
    <row r="98">
      <c r="E98">
        <f>IFERROR(XLOOKUP(C98,'Glossaire &amp; Lemmatiseur'!A:A,'Glossaire &amp; Lemmatiseur'!B:B,"",0),E98)</f>
        <v/>
      </c>
    </row>
    <row r="99">
      <c r="E99">
        <f>IFERROR(XLOOKUP(C99,'Glossaire &amp; Lemmatiseur'!A:A,'Glossaire &amp; Lemmatiseur'!B:B,"",0),E99)</f>
        <v/>
      </c>
    </row>
    <row r="100">
      <c r="E100">
        <f>IFERROR(XLOOKUP(C100,'Glossaire &amp; Lemmatiseur'!A:A,'Glossaire &amp; Lemmatiseur'!B:B,"",0),E100)</f>
        <v/>
      </c>
    </row>
    <row r="101">
      <c r="E101">
        <f>IFERROR(XLOOKUP(C101,'Glossaire &amp; Lemmatiseur'!A:A,'Glossaire &amp; Lemmatiseur'!B:B,"",0),E101)</f>
        <v/>
      </c>
    </row>
    <row r="102">
      <c r="E102">
        <f>IFERROR(XLOOKUP(C102,'Glossaire &amp; Lemmatiseur'!A:A,'Glossaire &amp; Lemmatiseur'!B:B,"",0),E102)</f>
        <v/>
      </c>
    </row>
    <row r="103">
      <c r="E103">
        <f>IFERROR(XLOOKUP(C103,'Glossaire &amp; Lemmatiseur'!A:A,'Glossaire &amp; Lemmatiseur'!B:B,"",0),E103)</f>
        <v/>
      </c>
    </row>
    <row r="104">
      <c r="E104">
        <f>IFERROR(XLOOKUP(C104,'Glossaire &amp; Lemmatiseur'!A:A,'Glossaire &amp; Lemmatiseur'!B:B,"",0),E104)</f>
        <v/>
      </c>
    </row>
    <row r="105">
      <c r="E105">
        <f>IFERROR(XLOOKUP(C105,'Glossaire &amp; Lemmatiseur'!A:A,'Glossaire &amp; Lemmatiseur'!B:B,"",0),E105)</f>
        <v/>
      </c>
    </row>
    <row r="106">
      <c r="E106">
        <f>IFERROR(XLOOKUP(C106,'Glossaire &amp; Lemmatiseur'!A:A,'Glossaire &amp; Lemmatiseur'!B:B,"",0),E106)</f>
        <v/>
      </c>
    </row>
    <row r="107">
      <c r="E107">
        <f>IFERROR(XLOOKUP(C107,'Glossaire &amp; Lemmatiseur'!A:A,'Glossaire &amp; Lemmatiseur'!B:B,"",0),E107)</f>
        <v/>
      </c>
    </row>
    <row r="108">
      <c r="E108">
        <f>IFERROR(XLOOKUP(C108,'Glossaire &amp; Lemmatiseur'!A:A,'Glossaire &amp; Lemmatiseur'!B:B,"",0),E108)</f>
        <v/>
      </c>
    </row>
  </sheetData>
  <conditionalFormatting sqref="M2:M500">
    <cfRule type="expression" priority="1" dxfId="0">
      <formula>EXACT(M2,"OK")</formula>
    </cfRule>
    <cfRule type="expression" priority="2" dxfId="1">
      <formula>EXACT(M2,"À faire")</formula>
    </cfRule>
    <cfRule type="expression" priority="3" dxfId="2">
      <formula>EXACT(M2,"En cours")</formula>
    </cfRule>
  </conditionalFormatting>
  <dataValidations count="4">
    <dataValidation sqref="M2:M200" showErrorMessage="1" showInputMessage="1" allowBlank="1" type="list">
      <formula1>"À faire,En cours,OK,N/A"</formula1>
    </dataValidation>
    <dataValidation sqref="H2:H200" showErrorMessage="1" showInputMessage="1" allowBlank="1" type="list">
      <formula1>"Original signé,Paraphé,PDF,Scan,Excel,Échantillon,Autre"</formula1>
    </dataValidation>
    <dataValidation sqref="B2:B200" showErrorMessage="1" showInputMessage="1" allowBlank="1" type="list">
      <formula1>"Administratif,Technique,Financier,HSE,Qualif/Capacités"</formula1>
    </dataValidation>
    <dataValidation sqref="F2:F200" showErrorMessage="1" showInputMessage="1" allowBlank="1" type="list">
      <formula1>"Oui,Non,Selon seuil"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4"/>
  <sheetViews>
    <sheetView workbookViewId="0">
      <selection activeCell="A1" sqref="A1"/>
    </sheetView>
  </sheetViews>
  <sheetFormatPr baseColWidth="8" defaultRowHeight="15"/>
  <cols>
    <col width="36" customWidth="1" min="1" max="1"/>
    <col width="26" customWidth="1" min="2" max="2"/>
  </cols>
  <sheetData>
    <row r="1">
      <c r="A1" s="2" t="inlineStr">
        <is>
          <t>Terme / Alias</t>
        </is>
      </c>
      <c r="B1" s="2" t="inlineStr">
        <is>
          <t>Lemma</t>
        </is>
      </c>
    </row>
    <row r="2">
      <c r="A2" s="3" t="inlineStr">
        <is>
          <t>Lettre de candidature</t>
        </is>
      </c>
      <c r="B2" s="3" t="inlineStr">
        <is>
          <t>lettre_candidature</t>
        </is>
      </c>
    </row>
    <row r="3">
      <c r="A3" s="3" t="inlineStr">
        <is>
          <t>DC1</t>
        </is>
      </c>
      <c r="B3" s="3" t="inlineStr">
        <is>
          <t>lettre_candidature</t>
        </is>
      </c>
    </row>
    <row r="4">
      <c r="A4" s="3" t="inlineStr">
        <is>
          <t>Déclaration du candidat</t>
        </is>
      </c>
      <c r="B4" s="3" t="inlineStr">
        <is>
          <t>declaration_candidat</t>
        </is>
      </c>
    </row>
    <row r="5">
      <c r="A5" s="3" t="inlineStr">
        <is>
          <t>DC2</t>
        </is>
      </c>
      <c r="B5" s="3" t="inlineStr">
        <is>
          <t>declaration_candidat</t>
        </is>
      </c>
    </row>
    <row r="6">
      <c r="A6" s="3" t="inlineStr">
        <is>
          <t>Attestation fiscale</t>
        </is>
      </c>
      <c r="B6" s="3" t="inlineStr">
        <is>
          <t>attestation_fiscale</t>
        </is>
      </c>
    </row>
    <row r="7">
      <c r="A7" s="3" t="inlineStr">
        <is>
          <t>Quitus fiscal</t>
        </is>
      </c>
      <c r="B7" s="3" t="inlineStr">
        <is>
          <t>attestation_fiscale</t>
        </is>
      </c>
    </row>
    <row r="8">
      <c r="A8" s="3" t="inlineStr">
        <is>
          <t>Attestation sociale</t>
        </is>
      </c>
      <c r="B8" s="3" t="inlineStr">
        <is>
          <t>attestation_sociale</t>
        </is>
      </c>
    </row>
    <row r="9">
      <c r="A9" s="3" t="inlineStr">
        <is>
          <t>CNSS</t>
        </is>
      </c>
      <c r="B9" s="3" t="inlineStr">
        <is>
          <t>attestation_sociale</t>
        </is>
      </c>
    </row>
    <row r="10">
      <c r="A10" s="3" t="inlineStr">
        <is>
          <t>URSSAF</t>
        </is>
      </c>
      <c r="B10" s="3" t="inlineStr">
        <is>
          <t>attestation_sociale</t>
        </is>
      </c>
    </row>
    <row r="11">
      <c r="A11" s="3" t="inlineStr">
        <is>
          <t>Extrait RC</t>
        </is>
      </c>
      <c r="B11" s="3" t="inlineStr">
        <is>
          <t>extrait_rc</t>
        </is>
      </c>
    </row>
    <row r="12">
      <c r="A12" s="3" t="inlineStr">
        <is>
          <t>K-Bis</t>
        </is>
      </c>
      <c r="B12" s="3" t="inlineStr">
        <is>
          <t>extrait_rc</t>
        </is>
      </c>
    </row>
    <row r="13">
      <c r="A13" s="3" t="inlineStr">
        <is>
          <t>Pouvoir du signataire</t>
        </is>
      </c>
      <c r="B13" s="3" t="inlineStr">
        <is>
          <t>pouvoir_signataire</t>
        </is>
      </c>
    </row>
    <row r="14">
      <c r="A14" s="3" t="inlineStr">
        <is>
          <t>Procuration</t>
        </is>
      </c>
      <c r="B14" s="3" t="inlineStr">
        <is>
          <t>pouvoir_signataire</t>
        </is>
      </c>
    </row>
    <row r="15">
      <c r="A15" s="3" t="inlineStr">
        <is>
          <t>Garantie de soumission</t>
        </is>
      </c>
      <c r="B15" s="3" t="inlineStr">
        <is>
          <t>garantie_soumission</t>
        </is>
      </c>
    </row>
    <row r="16">
      <c r="A16" s="3" t="inlineStr">
        <is>
          <t>Caution provisoire</t>
        </is>
      </c>
      <c r="B16" s="3" t="inlineStr">
        <is>
          <t>garantie_soumission</t>
        </is>
      </c>
    </row>
    <row r="17">
      <c r="A17" s="3" t="inlineStr">
        <is>
          <t>Acte d’engagement</t>
        </is>
      </c>
      <c r="B17" s="3" t="inlineStr">
        <is>
          <t>acte_engagement</t>
        </is>
      </c>
    </row>
    <row r="18">
      <c r="A18" s="3" t="inlineStr">
        <is>
          <t>AE</t>
        </is>
      </c>
      <c r="B18" s="3" t="inlineStr">
        <is>
          <t>acte_engagement</t>
        </is>
      </c>
    </row>
    <row r="19">
      <c r="A19" s="3" t="inlineStr">
        <is>
          <t>BPU</t>
        </is>
      </c>
      <c r="B19" s="3" t="inlineStr">
        <is>
          <t>bpu</t>
        </is>
      </c>
    </row>
    <row r="20">
      <c r="A20" s="3" t="inlineStr">
        <is>
          <t>Bordereau des prix</t>
        </is>
      </c>
      <c r="B20" s="3" t="inlineStr">
        <is>
          <t>bpu</t>
        </is>
      </c>
    </row>
    <row r="21">
      <c r="A21" s="3" t="inlineStr">
        <is>
          <t>DPGF</t>
        </is>
      </c>
      <c r="B21" s="3" t="inlineStr">
        <is>
          <t>dpgf_dqe</t>
        </is>
      </c>
    </row>
    <row r="22">
      <c r="A22" s="3" t="inlineStr">
        <is>
          <t>DQE</t>
        </is>
      </c>
      <c r="B22" s="3" t="inlineStr">
        <is>
          <t>dpgf_dqe</t>
        </is>
      </c>
    </row>
    <row r="23">
      <c r="A23" s="3" t="inlineStr">
        <is>
          <t>CPS</t>
        </is>
      </c>
      <c r="B23" s="3" t="inlineStr">
        <is>
          <t>cps_paraphe</t>
        </is>
      </c>
    </row>
    <row r="24">
      <c r="A24" s="3" t="inlineStr">
        <is>
          <t>CCAP</t>
        </is>
      </c>
      <c r="B24" s="3" t="inlineStr">
        <is>
          <t>cps_paraphe</t>
        </is>
      </c>
    </row>
    <row r="25">
      <c r="A25" s="3" t="inlineStr">
        <is>
          <t>PAQ</t>
        </is>
      </c>
      <c r="B25" s="3" t="inlineStr">
        <is>
          <t>paq</t>
        </is>
      </c>
    </row>
    <row r="26">
      <c r="A26" s="3" t="inlineStr">
        <is>
          <t>Plan d’assurance qualité</t>
        </is>
      </c>
      <c r="B26" s="3" t="inlineStr">
        <is>
          <t>paq</t>
        </is>
      </c>
    </row>
    <row r="27">
      <c r="A27" s="3" t="inlineStr">
        <is>
          <t>PPSPS</t>
        </is>
      </c>
      <c r="B27" s="3" t="inlineStr">
        <is>
          <t>ppsps</t>
        </is>
      </c>
    </row>
    <row r="28">
      <c r="A28" s="3" t="inlineStr">
        <is>
          <t>Plan de sécurité</t>
        </is>
      </c>
      <c r="B28" s="3" t="inlineStr">
        <is>
          <t>ppsps</t>
        </is>
      </c>
    </row>
    <row r="29">
      <c r="A29" s="3" t="inlineStr">
        <is>
          <t>Planning</t>
        </is>
      </c>
      <c r="B29" s="3" t="inlineStr">
        <is>
          <t>planning</t>
        </is>
      </c>
    </row>
    <row r="30">
      <c r="A30" s="3" t="inlineStr">
        <is>
          <t>Méthodologie</t>
        </is>
      </c>
      <c r="B30" s="3" t="inlineStr">
        <is>
          <t>methodologie</t>
        </is>
      </c>
    </row>
    <row r="31">
      <c r="A31" s="3" t="inlineStr">
        <is>
          <t>Moyens matériels</t>
        </is>
      </c>
      <c r="B31" s="3" t="inlineStr">
        <is>
          <t>moyens_materiels</t>
        </is>
      </c>
    </row>
    <row r="32">
      <c r="A32" s="3" t="inlineStr">
        <is>
          <t>Références</t>
        </is>
      </c>
      <c r="B32" s="3" t="inlineStr">
        <is>
          <t>references</t>
        </is>
      </c>
    </row>
    <row r="33">
      <c r="A33" s="3" t="inlineStr">
        <is>
          <t>Assurance décennale</t>
        </is>
      </c>
      <c r="B33" s="3" t="inlineStr">
        <is>
          <t>assurance_decennale</t>
        </is>
      </c>
    </row>
    <row r="34">
      <c r="A34" s="3" t="inlineStr">
        <is>
          <t>Plans</t>
        </is>
      </c>
      <c r="B34" s="3" t="inlineStr">
        <is>
          <t>plans_notes</t>
        </is>
      </c>
    </row>
    <row r="35">
      <c r="A35" s="3" t="inlineStr">
        <is>
          <t>Notes de calcul</t>
        </is>
      </c>
      <c r="B35" s="3" t="inlineStr">
        <is>
          <t>plans_notes</t>
        </is>
      </c>
    </row>
    <row r="36">
      <c r="A36" s="3" t="inlineStr">
        <is>
          <t>Fiches techniques</t>
        </is>
      </c>
      <c r="B36" s="3" t="inlineStr">
        <is>
          <t>fiches_techniques</t>
        </is>
      </c>
    </row>
    <row r="37">
      <c r="A37" s="3" t="inlineStr">
        <is>
          <t>Échantillons</t>
        </is>
      </c>
      <c r="B37" s="3" t="inlineStr">
        <is>
          <t>echantillons</t>
        </is>
      </c>
    </row>
    <row r="38">
      <c r="A38" s="3" t="inlineStr">
        <is>
          <t>Certificat CE</t>
        </is>
      </c>
      <c r="B38" s="3" t="inlineStr">
        <is>
          <t>certif_conformite</t>
        </is>
      </c>
    </row>
    <row r="39">
      <c r="A39" s="3" t="inlineStr">
        <is>
          <t>RoHS</t>
        </is>
      </c>
      <c r="B39" s="3" t="inlineStr">
        <is>
          <t>certif_conformite</t>
        </is>
      </c>
    </row>
    <row r="40">
      <c r="A40" s="3" t="inlineStr">
        <is>
          <t>REACH</t>
        </is>
      </c>
      <c r="B40" s="3" t="inlineStr">
        <is>
          <t>certif_conformite</t>
        </is>
      </c>
    </row>
    <row r="41">
      <c r="A41" s="3" t="inlineStr">
        <is>
          <t>CV</t>
        </is>
      </c>
      <c r="B41" s="3" t="inlineStr">
        <is>
          <t>cv</t>
        </is>
      </c>
    </row>
    <row r="42">
      <c r="A42" s="3" t="inlineStr">
        <is>
          <t>Certifications</t>
        </is>
      </c>
      <c r="B42" s="3" t="inlineStr">
        <is>
          <t>certifs</t>
        </is>
      </c>
    </row>
    <row r="43">
      <c r="A43" s="3" t="inlineStr">
        <is>
          <t>Note méthodologique</t>
        </is>
      </c>
      <c r="B43" s="3" t="inlineStr">
        <is>
          <t>note_metho</t>
        </is>
      </c>
    </row>
    <row r="44">
      <c r="A44" s="3" t="inlineStr">
        <is>
          <t>WBS</t>
        </is>
      </c>
      <c r="B44" s="3" t="inlineStr">
        <is>
          <t>plan_travail</t>
        </is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O2"/>
  <sheetViews>
    <sheetView workbookViewId="0">
      <selection activeCell="A1" sqref="A1"/>
    </sheetView>
  </sheetViews>
  <sheetFormatPr baseColWidth="8" defaultRowHeight="15"/>
  <cols>
    <col width="18" customWidth="1" min="1" max="1"/>
    <col width="18" customWidth="1" min="2" max="2"/>
    <col width="36" customWidth="1" min="3" max="3"/>
    <col width="28" customWidth="1" min="4" max="4"/>
    <col width="24" customWidth="1" min="5" max="5"/>
    <col width="18" customWidth="1" min="6" max="6"/>
    <col width="24" customWidth="1" min="7" max="7"/>
    <col width="18" customWidth="1" min="8" max="8"/>
    <col width="20" customWidth="1" min="9" max="9"/>
    <col width="18" customWidth="1" min="10" max="10"/>
    <col width="18" customWidth="1" min="11" max="11"/>
    <col width="18" customWidth="1" min="12" max="12"/>
    <col width="18" customWidth="1" min="13" max="13"/>
    <col width="24" customWidth="1" min="14" max="14"/>
    <col width="28" customWidth="1" min="15" max="15"/>
  </cols>
  <sheetData>
    <row r="1">
      <c r="A1" s="2" t="inlineStr">
        <is>
          <t>Secteur</t>
        </is>
      </c>
      <c r="B1" s="2" t="inlineStr">
        <is>
          <t>Catégorie</t>
        </is>
      </c>
      <c r="C1" s="2" t="inlineStr">
        <is>
          <t>Pièce demandée</t>
        </is>
      </c>
      <c r="D1" s="2" t="inlineStr">
        <is>
          <t>Alias / Synonymes</t>
        </is>
      </c>
      <c r="E1" s="2" t="inlineStr">
        <is>
          <t>Tag normalisé (lemma)</t>
        </is>
      </c>
      <c r="F1" s="2" t="inlineStr">
        <is>
          <t>Obligatoire</t>
        </is>
      </c>
      <c r="G1" s="2" t="inlineStr">
        <is>
          <t>Référence (RC/CCAG/Article…)</t>
        </is>
      </c>
      <c r="H1" s="2" t="inlineStr">
        <is>
          <t>Format attendu</t>
        </is>
      </c>
      <c r="I1" s="2" t="inlineStr">
        <is>
          <t>Délivrée par</t>
        </is>
      </c>
      <c r="J1" s="2" t="inlineStr">
        <is>
          <t>Validité jusqu’au</t>
        </is>
      </c>
      <c r="K1" s="2" t="inlineStr">
        <is>
          <t>Responsable</t>
        </is>
      </c>
      <c r="L1" s="2" t="inlineStr">
        <is>
          <t>Date d’envoi</t>
        </is>
      </c>
      <c r="M1" s="2" t="inlineStr">
        <is>
          <t>Statut</t>
        </is>
      </c>
      <c r="N1" s="2" t="inlineStr">
        <is>
          <t>Lien / Chemin</t>
        </is>
      </c>
      <c r="O1" s="2" t="inlineStr">
        <is>
          <t>Observations</t>
        </is>
      </c>
    </row>
    <row r="2">
      <c r="A2" s="3">
        <f>IFERROR(VSTACK('Travaux'!A2:O200,'Fournitures'!A2:O200,'Services'!A2:O200,'Services_Intellectuels'!A2:O200),"")</f>
        <v/>
      </c>
      <c r="B2" s="3" t="n"/>
      <c r="C2" s="3" t="n"/>
      <c r="D2" s="3" t="n"/>
      <c r="E2" s="3" t="n"/>
      <c r="F2" s="3" t="n"/>
      <c r="G2" s="3" t="n"/>
      <c r="H2" s="3" t="n"/>
      <c r="I2" s="3" t="n"/>
      <c r="J2" s="3" t="n"/>
      <c r="K2" s="3" t="n"/>
      <c r="L2" s="3" t="n"/>
      <c r="M2" s="3" t="n"/>
      <c r="N2" s="3" t="n"/>
      <c r="O2" s="3" t="n"/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G7"/>
  <sheetViews>
    <sheetView workbookViewId="0">
      <selection activeCell="A1" sqref="A1"/>
    </sheetView>
  </sheetViews>
  <sheetFormatPr baseColWidth="8" defaultRowHeight="15"/>
  <cols>
    <col width="28" customWidth="1" min="1" max="1"/>
    <col width="14" customWidth="1" min="2" max="2"/>
    <col width="14" customWidth="1" min="3" max="3"/>
    <col width="14" customWidth="1" min="4" max="4"/>
    <col width="14" customWidth="1" min="5" max="5"/>
    <col width="14" customWidth="1" min="6" max="6"/>
    <col width="14" customWidth="1" min="7" max="7"/>
  </cols>
  <sheetData>
    <row r="1">
      <c r="A1" s="4" t="inlineStr">
        <is>
          <t>Vue d’ensemble</t>
        </is>
      </c>
      <c r="B1" s="1" t="inlineStr">
        <is>
          <t>Valeur</t>
        </is>
      </c>
    </row>
    <row r="3">
      <c r="A3" s="5" t="inlineStr">
        <is>
          <t>Secteur</t>
        </is>
      </c>
      <c r="B3" s="5" t="inlineStr">
        <is>
          <t>Total</t>
        </is>
      </c>
      <c r="C3" s="5" t="inlineStr">
        <is>
          <t>À faire</t>
        </is>
      </c>
      <c r="D3" s="5" t="inlineStr">
        <is>
          <t>En cours</t>
        </is>
      </c>
      <c r="E3" s="5" t="inlineStr">
        <is>
          <t>OK</t>
        </is>
      </c>
      <c r="F3" s="5" t="inlineStr">
        <is>
          <t>N/A</t>
        </is>
      </c>
      <c r="G3" s="5" t="inlineStr">
        <is>
          <t>% OK (hors N/A)</t>
        </is>
      </c>
    </row>
    <row r="4">
      <c r="A4" s="6" t="inlineStr">
        <is>
          <t>Travaux</t>
        </is>
      </c>
      <c r="B4" s="6">
        <f>COUNTA('Travaux'!C2:C200)</f>
        <v/>
      </c>
      <c r="C4" s="6">
        <f>COUNTIF('Travaux'!M2:M200,"À faire")</f>
        <v/>
      </c>
      <c r="D4" s="6">
        <f>COUNTIF('Travaux'!M2:M200,"En cours")</f>
        <v/>
      </c>
      <c r="E4" s="6">
        <f>COUNTIF('Travaux'!M2:M200,"OK")</f>
        <v/>
      </c>
      <c r="F4" s="6">
        <f>COUNTIF('Travaux'!M2:M200,"N/A")</f>
        <v/>
      </c>
      <c r="G4" s="6">
        <f>IFERROR(E4/(B4-F4),0)</f>
        <v/>
      </c>
    </row>
    <row r="5">
      <c r="A5" s="6" t="inlineStr">
        <is>
          <t>Fournitures</t>
        </is>
      </c>
      <c r="B5" s="6">
        <f>COUNTA('Fournitures'!C2:C200)</f>
        <v/>
      </c>
      <c r="C5" s="6">
        <f>COUNTIF('Fournitures'!M2:M200,"À faire")</f>
        <v/>
      </c>
      <c r="D5" s="6">
        <f>COUNTIF('Fournitures'!M2:M200,"En cours")</f>
        <v/>
      </c>
      <c r="E5" s="6">
        <f>COUNTIF('Fournitures'!M2:M200,"OK")</f>
        <v/>
      </c>
      <c r="F5" s="6">
        <f>COUNTIF('Fournitures'!M2:M200,"N/A")</f>
        <v/>
      </c>
      <c r="G5" s="6">
        <f>IFERROR(E5/(B5-F5),0)</f>
        <v/>
      </c>
    </row>
    <row r="6">
      <c r="A6" s="6" t="inlineStr">
        <is>
          <t>Services</t>
        </is>
      </c>
      <c r="B6" s="6">
        <f>COUNTA('Services'!C2:C200)</f>
        <v/>
      </c>
      <c r="C6" s="6">
        <f>COUNTIF('Services'!M2:M200,"À faire")</f>
        <v/>
      </c>
      <c r="D6" s="6">
        <f>COUNTIF('Services'!M2:M200,"En cours")</f>
        <v/>
      </c>
      <c r="E6" s="6">
        <f>COUNTIF('Services'!M2:M200,"OK")</f>
        <v/>
      </c>
      <c r="F6" s="6">
        <f>COUNTIF('Services'!M2:M200,"N/A")</f>
        <v/>
      </c>
      <c r="G6" s="6">
        <f>IFERROR(E6/(B6-F6),0)</f>
        <v/>
      </c>
    </row>
    <row r="7">
      <c r="A7" s="6" t="inlineStr">
        <is>
          <t>Services_Intellectuels</t>
        </is>
      </c>
      <c r="B7" s="6">
        <f>COUNTA('Services_Intellectuels'!C2:C200)</f>
        <v/>
      </c>
      <c r="C7" s="6">
        <f>COUNTIF('Services_Intellectuels'!M2:M200,"À faire")</f>
        <v/>
      </c>
      <c r="D7" s="6">
        <f>COUNTIF('Services_Intellectuels'!M2:M200,"En cours")</f>
        <v/>
      </c>
      <c r="E7" s="6">
        <f>COUNTIF('Services_Intellectuels'!M2:M200,"OK")</f>
        <v/>
      </c>
      <c r="F7" s="6">
        <f>COUNTIF('Services_Intellectuels'!M2:M200,"N/A")</f>
        <v/>
      </c>
      <c r="G7" s="6">
        <f>IFERROR(E7/(B7-F7),0)</f>
        <v/>
      </c>
    </row>
  </sheetData>
  <conditionalFormatting sqref="G4:G8">
    <cfRule type="expression" priority="1" dxfId="0">
      <formula>G4&gt;=0.9</formula>
    </cfRule>
    <cfRule type="expression" priority="2" dxfId="2">
      <formula>AND(G4&gt;=0.6,G4&lt;0.9)</formula>
    </cfRule>
    <cfRule type="expression" priority="3" dxfId="1">
      <formula>G4&lt;0.6</formula>
    </cfRule>
  </conditionalFormatting>
  <pageMargins left="0.7" right="0.7" top="0.75" bottom="0.75" header="0.3" footer="0.3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A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Statuts</t>
        </is>
      </c>
    </row>
    <row r="2">
      <c r="A2" t="inlineStr">
        <is>
          <t>À faire</t>
        </is>
      </c>
    </row>
    <row r="3">
      <c r="A3" t="inlineStr">
        <is>
          <t>En cours</t>
        </is>
      </c>
    </row>
    <row r="4">
      <c r="A4" t="inlineStr">
        <is>
          <t>OK</t>
        </is>
      </c>
    </row>
    <row r="5">
      <c r="A5" t="inlineStr">
        <is>
          <t>N/A</t>
        </is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B7"/>
  <sheetViews>
    <sheetView workbookViewId="0">
      <selection activeCell="A1" sqref="A1"/>
    </sheetView>
  </sheetViews>
  <sheetFormatPr baseColWidth="8" defaultRowHeight="15"/>
  <cols>
    <col width="18" customWidth="1" min="1" max="1"/>
    <col width="100" customWidth="1" min="2" max="2"/>
  </cols>
  <sheetData>
    <row r="1">
      <c r="A1" s="2" t="inlineStr">
        <is>
          <t>Rubrique</t>
        </is>
      </c>
      <c r="B1" s="2" t="inlineStr">
        <is>
          <t>Contenu</t>
        </is>
      </c>
    </row>
    <row r="2">
      <c r="A2" s="3" t="inlineStr">
        <is>
          <t>Objet</t>
        </is>
      </c>
      <c r="B2" s="3" t="inlineStr">
        <is>
          <t>Checklist multi-secteurs pour marchés publics (Travaux, Fournitures, Services, Services intellectuels). Chaque feuille inventorie les pièces exigées.</t>
        </is>
      </c>
    </row>
    <row r="3">
      <c r="A3" s="3" t="inlineStr">
        <is>
          <t>Comment utiliser</t>
        </is>
      </c>
      <c r="B3" s="3" t="inlineStr">
        <is>
          <t>1) Parcourez la feuille du secteur concerné.
2) Pour chaque ligne, précisez l’obligation, le format, le responsable et mettez à jour le STATUT.
3) Ajoutez vos propres lignes si besoin (gardez l’ordre des colonnes).
4) Le Dashboard calcule l’avancement automatiquement.
5) La feuille 'Glossaire &amp; Lemmatiseur' sert à normaliser les termes (alias → lemma) pour faciliter la recherche et l’analyse.
6) La feuille 'Base_Consolidee' assemble toutes les lignes pour des tableaux croisés / filtres.</t>
        </is>
      </c>
    </row>
    <row r="4">
      <c r="A4" s="3" t="inlineStr">
        <is>
          <t>Statuts</t>
        </is>
      </c>
      <c r="B4" s="3" t="inlineStr">
        <is>
          <t>À faire, En cours, OK, N/A (utilisez les listes déroulantes).</t>
        </is>
      </c>
    </row>
    <row r="5">
      <c r="A5" s="3" t="inlineStr">
        <is>
          <t>Couleurs</t>
        </is>
      </c>
      <c r="B5" s="3" t="inlineStr">
        <is>
          <t>Les statuts se colorent automatiquement (OK en vert, À faire en rouge, En cours en jaune).</t>
        </is>
      </c>
    </row>
    <row r="6">
      <c r="A6" s="3" t="inlineStr">
        <is>
          <t>Personnalisation</t>
        </is>
      </c>
      <c r="B6" s="3" t="inlineStr">
        <is>
          <t>Ajoutez des synonymes et liez-les à un lemma dans le glossaire. Les colonnes 'Tag normalisé (lemma)' peuvent utiliser XLOOKUP pour autopopuler.</t>
        </is>
      </c>
    </row>
    <row r="7">
      <c r="A7" s="3" t="inlineStr">
        <is>
          <t>Astuces d’intelligence</t>
        </is>
      </c>
      <c r="B7" s="3" t="inlineStr">
        <is>
          <t>Filtrez par lemma, catégorie, obligatoire, responsable pour identifier les zones de risque documentaires et accélérer la conformité.</t>
        </is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terms:created xmlns:dcterms="http://purl.org/dc/terms/" xmlns:xsi="http://www.w3.org/2001/XMLSchema-instance" xsi:type="dcterms:W3CDTF">2025-09-26T05:32:53Z</dcterms:created>
  <dcterms:modified xmlns:dcterms="http://purl.org/dc/terms/" xmlns:xsi="http://www.w3.org/2001/XMLSchema-instance" xsi:type="dcterms:W3CDTF">2025-09-26T05:32:53Z</dcterms:modified>
</cp:coreProperties>
</file>