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CES_Fiche" sheetId="2" state="visible" r:id="rId2"/>
    <sheet xmlns:r="http://schemas.openxmlformats.org/officeDocument/2006/relationships" name="Résumé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</font>
    <font>
      <b val="1"/>
      <color rgb="000F172A"/>
      <sz val="16"/>
    </font>
    <font>
      <i val="1"/>
      <color rgb="00334155"/>
    </font>
    <font>
      <b val="1"/>
      <color rgb="000F172A"/>
    </font>
  </fonts>
  <fills count="6">
    <fill>
      <patternFill/>
    </fill>
    <fill>
      <patternFill patternType="gray125"/>
    </fill>
    <fill>
      <patternFill patternType="solid">
        <fgColor rgb="00312E81"/>
      </patternFill>
    </fill>
    <fill>
      <patternFill patternType="solid">
        <fgColor rgb="00E0E7FF"/>
      </patternFill>
    </fill>
    <fill>
      <patternFill patternType="solid">
        <fgColor rgb="00ECFDF5"/>
      </patternFill>
    </fill>
    <fill>
      <patternFill patternType="solid">
        <fgColor rgb="00FEF9C3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0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0" fontId="0" fillId="4" borderId="1" pivotButton="0" quotePrefix="0" xfId="0"/>
    <xf numFmtId="0" fontId="4" fillId="3" borderId="0" applyAlignment="1" pivotButton="0" quotePrefix="0" xfId="0">
      <alignment horizontal="center" vertical="center" wrapText="1"/>
    </xf>
    <xf numFmtId="9" fontId="0" fillId="0" borderId="1" applyAlignment="1" pivotButton="0" quotePrefix="0" xfId="0">
      <alignment horizontal="center" vertical="center" wrapText="1"/>
    </xf>
    <xf numFmtId="1" fontId="0" fillId="0" borderId="1" applyAlignment="1" pivotButton="0" quotePrefix="0" xfId="0">
      <alignment horizontal="center" vertical="center" wrapText="1"/>
    </xf>
    <xf numFmtId="0" fontId="1" fillId="2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24" customWidth="1" min="3" max="3"/>
    <col width="16" customWidth="1" min="5" max="5"/>
  </cols>
  <sheetData>
    <row r="1">
      <c r="A1" s="1" t="inlineStr">
        <is>
          <t>Note (1–7)</t>
        </is>
      </c>
      <c r="B1" s="1" t="inlineStr">
        <is>
          <t>Emoji</t>
        </is>
      </c>
      <c r="C1" s="1" t="inlineStr">
        <is>
          <t>Libellé</t>
        </is>
      </c>
      <c r="E1" s="1" t="inlineStr">
        <is>
          <t>Orientation</t>
        </is>
      </c>
    </row>
    <row r="2">
      <c r="A2" t="n">
        <v>1</v>
      </c>
      <c r="B2" t="inlineStr">
        <is>
          <t>😫</t>
        </is>
      </c>
      <c r="C2" t="inlineStr">
        <is>
          <t>Très difficile</t>
        </is>
      </c>
      <c r="E2" t="inlineStr">
        <is>
          <t>Facilité</t>
        </is>
      </c>
    </row>
    <row r="3">
      <c r="A3" t="n">
        <v>2</v>
      </c>
      <c r="B3" t="inlineStr">
        <is>
          <t>😣</t>
        </is>
      </c>
      <c r="C3" t="inlineStr">
        <is>
          <t>Difficile</t>
        </is>
      </c>
      <c r="E3" t="inlineStr">
        <is>
          <t>Effort</t>
        </is>
      </c>
    </row>
    <row r="4">
      <c r="A4" t="n">
        <v>3</v>
      </c>
      <c r="B4" t="inlineStr">
        <is>
          <t>😕</t>
        </is>
      </c>
      <c r="C4" t="inlineStr">
        <is>
          <t>Plutôt difficile</t>
        </is>
      </c>
    </row>
    <row r="5">
      <c r="A5" t="n">
        <v>4</v>
      </c>
      <c r="B5" t="inlineStr">
        <is>
          <t>😐</t>
        </is>
      </c>
      <c r="C5" t="inlineStr">
        <is>
          <t>Neutre</t>
        </is>
      </c>
    </row>
    <row r="6">
      <c r="A6" t="n">
        <v>5</v>
      </c>
      <c r="B6" t="inlineStr">
        <is>
          <t>🙂</t>
        </is>
      </c>
      <c r="C6" t="inlineStr">
        <is>
          <t>Plutôt facile</t>
        </is>
      </c>
    </row>
    <row r="7">
      <c r="A7" t="n">
        <v>6</v>
      </c>
      <c r="B7" t="inlineStr">
        <is>
          <t>😌</t>
        </is>
      </c>
      <c r="C7" t="inlineStr">
        <is>
          <t>Facile</t>
        </is>
      </c>
    </row>
    <row r="8">
      <c r="A8" t="n">
        <v>7</v>
      </c>
      <c r="B8" t="inlineStr">
        <is>
          <t>😎</t>
        </is>
      </c>
      <c r="C8" t="inlineStr">
        <is>
          <t>Très facile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30" customWidth="1" min="1" max="1"/>
    <col width="60" customWidth="1" min="2" max="2"/>
    <col width="16" customWidth="1" min="3" max="3"/>
    <col width="22" customWidth="1" min="4" max="4"/>
    <col width="12" customWidth="1" min="5" max="5"/>
    <col width="16" customWidth="1" min="6" max="6"/>
    <col width="12" customWidth="1" min="7" max="7"/>
    <col width="14" customWidth="1" min="8" max="8"/>
    <col width="50" customWidth="1" min="9" max="9"/>
  </cols>
  <sheetData>
    <row r="1">
      <c r="A1" s="2" t="inlineStr">
        <is>
          <t>Customer Effort Score — Fiche (1 à 7)</t>
        </is>
      </c>
    </row>
    <row r="2">
      <c r="A2" s="3" t="inlineStr">
        <is>
          <t>Objectif : mesurer la facilité. Remplissez la colonne ‘Note (1–7)’. Les KPIs se calculent automatiquement.</t>
        </is>
      </c>
    </row>
    <row r="4">
      <c r="A4" s="4" t="inlineStr">
        <is>
          <t>Paramètres locaux</t>
        </is>
      </c>
      <c r="F4" s="5">
        <f>IFERROR(AVERAGEIF(F12:F80,"&gt;0"),"")</f>
        <v/>
      </c>
      <c r="G4" s="6" t="inlineStr">
        <is>
          <t>Indicateurs</t>
        </is>
      </c>
    </row>
    <row r="5">
      <c r="A5" s="7" t="inlineStr">
        <is>
          <t>Mode score</t>
        </is>
      </c>
      <c r="B5" s="8" t="inlineStr">
        <is>
          <t>Facilité</t>
        </is>
      </c>
      <c r="G5" s="9" t="inlineStr">
        <is>
          <t>CES moyen (facilité, 1–7)</t>
        </is>
      </c>
      <c r="I5" s="5">
        <f>IFERROR(AVERAGEIF(F12:F80,"&gt;0"),"")</f>
        <v/>
      </c>
    </row>
    <row r="6">
      <c r="A6" s="7" t="inlineStr">
        <is>
          <t>Seuil Facile (≥)</t>
        </is>
      </c>
      <c r="B6" s="8" t="n">
        <v>6</v>
      </c>
      <c r="G6" s="9" t="inlineStr">
        <is>
          <t>% Facile (≥ seuil)</t>
        </is>
      </c>
      <c r="I6" s="10">
        <f>IFERROR(SUM(H12:H80)/COUNTIF(D12:D80,"&gt;0"),"")</f>
        <v/>
      </c>
    </row>
    <row r="7">
      <c r="A7" s="7" t="inlineStr">
        <is>
          <t>Seuil Difficile (≤)</t>
        </is>
      </c>
      <c r="B7" s="8" t="n">
        <v>3</v>
      </c>
      <c r="G7" s="9" t="inlineStr">
        <is>
          <t>% Difficile (≤ seuil)</t>
        </is>
      </c>
      <c r="I7" s="10">
        <f>IFERROR(SUM(I12:I80)/COUNTIF(D12:D80,"&gt;0"),"")</f>
        <v/>
      </c>
    </row>
    <row r="8">
      <c r="G8" s="9" t="inlineStr">
        <is>
          <t>Indice 0–100 (facilité)</t>
        </is>
      </c>
      <c r="I8" s="11">
        <f>IFERROR(100*(F4-1)/(7-1),"")</f>
        <v/>
      </c>
    </row>
    <row r="9">
      <c r="G9" s="9" t="inlineStr">
        <is>
          <t>N réponses</t>
        </is>
      </c>
      <c r="I9" s="5">
        <f>COUNTIF(D12:D80,"&gt;0")</f>
        <v/>
      </c>
    </row>
    <row r="11">
      <c r="A11" s="12" t="inlineStr">
        <is>
          <t>ID</t>
        </is>
      </c>
      <c r="B11" s="12" t="inlineStr">
        <is>
          <t>Item (expérience client)</t>
        </is>
      </c>
      <c r="C11" s="12" t="inlineStr">
        <is>
          <t>Note (1–7)</t>
        </is>
      </c>
      <c r="D11" s="12" t="inlineStr">
        <is>
          <t>Libellé</t>
        </is>
      </c>
      <c r="E11" s="12" t="inlineStr">
        <is>
          <t>Emoji</t>
        </is>
      </c>
      <c r="F11" s="12" t="inlineStr">
        <is>
          <t>Score facilité</t>
        </is>
      </c>
      <c r="G11" s="12" t="inlineStr">
        <is>
          <t>Facile ?</t>
        </is>
      </c>
      <c r="H11" s="12" t="inlineStr">
        <is>
          <t>Difficile ?</t>
        </is>
      </c>
      <c r="I11" s="12" t="inlineStr">
        <is>
          <t>Commentaire</t>
        </is>
      </c>
    </row>
    <row r="12">
      <c r="A12" s="13" t="n">
        <v>1</v>
      </c>
      <c r="B12" s="13" t="inlineStr">
        <is>
          <t>Il a été facile de résoudre mon problème</t>
        </is>
      </c>
      <c r="C12" s="14" t="inlineStr"/>
      <c r="D12" s="5">
        <f>IFERROR(XLOOKUP(D12,{1,2,3,4,5,6,7},{"Très difficile","Difficile","Plutôt difficile","Neutre","Plutôt facile","Facile","Très facile"}),"")</f>
        <v/>
      </c>
      <c r="E12" s="5">
        <f>IFERROR(XLOOKUP(D12,Paramètres!$A$2:$A$8,Paramètres!$B$2:$B$8),"")</f>
        <v/>
      </c>
      <c r="F12" s="5">
        <f>IF($B$5="Effort",IF(D12&gt;0,8-D12,""),D12)</f>
        <v/>
      </c>
      <c r="G12" s="5">
        <f>IF(F12&gt;=$B$6,1,0)</f>
        <v/>
      </c>
      <c r="H12" s="5">
        <f>IF(F12&lt;=$B$7,1,0)</f>
        <v/>
      </c>
      <c r="I12" s="13" t="inlineStr"/>
    </row>
    <row r="13">
      <c r="A13" s="13" t="n">
        <v>2</v>
      </c>
      <c r="B13" s="13" t="inlineStr">
        <is>
          <t>Les informations nécessaires étaient claires</t>
        </is>
      </c>
      <c r="C13" s="14" t="inlineStr"/>
      <c r="D13" s="5">
        <f>IFERROR(XLOOKUP(D13,{1,2,3,4,5,6,7},{"Très difficile","Difficile","Plutôt difficile","Neutre","Plutôt facile","Facile","Très facile"}),"")</f>
        <v/>
      </c>
      <c r="E13" s="5">
        <f>IFERROR(XLOOKUP(D13,Paramètres!$A$2:$A$8,Paramètres!$B$2:$B$8),"")</f>
        <v/>
      </c>
      <c r="F13" s="5">
        <f>IF($B$5="Effort",IF(D13&gt;0,8-D13,""),D13)</f>
        <v/>
      </c>
      <c r="G13" s="5">
        <f>IF(F13&gt;=$B$6,1,0)</f>
        <v/>
      </c>
      <c r="H13" s="5">
        <f>IF(F13&lt;=$B$7,1,0)</f>
        <v/>
      </c>
      <c r="I13" s="13" t="inlineStr"/>
    </row>
    <row r="14">
      <c r="A14" s="13" t="n">
        <v>3</v>
      </c>
      <c r="B14" s="13" t="inlineStr">
        <is>
          <t>Le nombre d'étapes a été raisonnable</t>
        </is>
      </c>
      <c r="C14" s="14" t="inlineStr"/>
      <c r="D14" s="5">
        <f>IFERROR(XLOOKUP(D14,{1,2,3,4,5,6,7},{"Très difficile","Difficile","Plutôt difficile","Neutre","Plutôt facile","Facile","Très facile"}),"")</f>
        <v/>
      </c>
      <c r="E14" s="5">
        <f>IFERROR(XLOOKUP(D14,Paramètres!$A$2:$A$8,Paramètres!$B$2:$B$8),"")</f>
        <v/>
      </c>
      <c r="F14" s="5">
        <f>IF($B$5="Effort",IF(D14&gt;0,8-D14,""),D14)</f>
        <v/>
      </c>
      <c r="G14" s="5">
        <f>IF(F14&gt;=$B$6,1,0)</f>
        <v/>
      </c>
      <c r="H14" s="5">
        <f>IF(F14&lt;=$B$7,1,0)</f>
        <v/>
      </c>
      <c r="I14" s="13" t="inlineStr"/>
    </row>
    <row r="15">
      <c r="A15" s="13" t="n">
        <v>4</v>
      </c>
      <c r="B15" s="13" t="inlineStr">
        <is>
          <t>Je n'ai pas eu à répéter plusieurs fois mes informations</t>
        </is>
      </c>
      <c r="C15" s="14" t="inlineStr"/>
      <c r="D15" s="5">
        <f>IFERROR(XLOOKUP(D15,{1,2,3,4,5,6,7},{"Très difficile","Difficile","Plutôt difficile","Neutre","Plutôt facile","Facile","Très facile"}),"")</f>
        <v/>
      </c>
      <c r="E15" s="5">
        <f>IFERROR(XLOOKUP(D15,Paramètres!$A$2:$A$8,Paramètres!$B$2:$B$8),"")</f>
        <v/>
      </c>
      <c r="F15" s="5">
        <f>IF($B$5="Effort",IF(D15&gt;0,8-D15,""),D15)</f>
        <v/>
      </c>
      <c r="G15" s="5">
        <f>IF(F15&gt;=$B$6,1,0)</f>
        <v/>
      </c>
      <c r="H15" s="5">
        <f>IF(F15&lt;=$B$7,1,0)</f>
        <v/>
      </c>
      <c r="I15" s="13" t="inlineStr"/>
    </row>
    <row r="16">
      <c r="A16" s="13" t="n">
        <v>5</v>
      </c>
      <c r="B16" s="13" t="inlineStr">
        <is>
          <t>J'ai pu résoudre mon problème par moi-même</t>
        </is>
      </c>
      <c r="C16" s="14" t="inlineStr"/>
      <c r="D16" s="5">
        <f>IFERROR(XLOOKUP(D16,{1,2,3,4,5,6,7},{"Très difficile","Difficile","Plutôt difficile","Neutre","Plutôt facile","Facile","Très facile"}),"")</f>
        <v/>
      </c>
      <c r="E16" s="5">
        <f>IFERROR(XLOOKUP(D16,Paramètres!$A$2:$A$8,Paramètres!$B$2:$B$8),"")</f>
        <v/>
      </c>
      <c r="F16" s="5">
        <f>IF($B$5="Effort",IF(D16&gt;0,8-D16,""),D16)</f>
        <v/>
      </c>
      <c r="G16" s="5">
        <f>IF(F16&gt;=$B$6,1,0)</f>
        <v/>
      </c>
      <c r="H16" s="5">
        <f>IF(F16&lt;=$B$7,1,0)</f>
        <v/>
      </c>
      <c r="I16" s="13" t="inlineStr"/>
    </row>
    <row r="17">
      <c r="A17" s="13" t="n">
        <v>6</v>
      </c>
      <c r="B17" s="13" t="inlineStr">
        <is>
          <t>Le temps total pour résoudre a été acceptable</t>
        </is>
      </c>
      <c r="C17" s="14" t="inlineStr"/>
      <c r="D17" s="5">
        <f>IFERROR(XLOOKUP(D17,{1,2,3,4,5,6,7},{"Très difficile","Difficile","Plutôt difficile","Neutre","Plutôt facile","Facile","Très facile"}),"")</f>
        <v/>
      </c>
      <c r="E17" s="5">
        <f>IFERROR(XLOOKUP(D17,Paramètres!$A$2:$A$8,Paramètres!$B$2:$B$8),"")</f>
        <v/>
      </c>
      <c r="F17" s="5">
        <f>IF($B$5="Effort",IF(D17&gt;0,8-D17,""),D17)</f>
        <v/>
      </c>
      <c r="G17" s="5">
        <f>IF(F17&gt;=$B$6,1,0)</f>
        <v/>
      </c>
      <c r="H17" s="5">
        <f>IF(F17&lt;=$B$7,1,0)</f>
        <v/>
      </c>
      <c r="I17" s="13" t="inlineStr"/>
    </row>
    <row r="18">
      <c r="A18" s="13" t="n">
        <v>7</v>
      </c>
      <c r="B18" s="13" t="inlineStr">
        <is>
          <t>La navigation/le parcours était simple</t>
        </is>
      </c>
      <c r="C18" s="14" t="inlineStr"/>
      <c r="D18" s="5">
        <f>IFERROR(XLOOKUP(D18,{1,2,3,4,5,6,7},{"Très difficile","Difficile","Plutôt difficile","Neutre","Plutôt facile","Facile","Très facile"}),"")</f>
        <v/>
      </c>
      <c r="E18" s="5">
        <f>IFERROR(XLOOKUP(D18,Paramètres!$A$2:$A$8,Paramètres!$B$2:$B$8),"")</f>
        <v/>
      </c>
      <c r="F18" s="5">
        <f>IF($B$5="Effort",IF(D18&gt;0,8-D18,""),D18)</f>
        <v/>
      </c>
      <c r="G18" s="5">
        <f>IF(F18&gt;=$B$6,1,0)</f>
        <v/>
      </c>
      <c r="H18" s="5">
        <f>IF(F18&lt;=$B$7,1,0)</f>
        <v/>
      </c>
      <c r="I18" s="13" t="inlineStr"/>
    </row>
    <row r="19">
      <c r="A19" s="13" t="n">
        <v>8</v>
      </c>
      <c r="B19" s="13" t="inlineStr">
        <is>
          <t>Le support a levé les obstacles rapidement</t>
        </is>
      </c>
      <c r="C19" s="14" t="inlineStr"/>
      <c r="D19" s="5">
        <f>IFERROR(XLOOKUP(D19,{1,2,3,4,5,6,7},{"Très difficile","Difficile","Plutôt difficile","Neutre","Plutôt facile","Facile","Très facile"}),"")</f>
        <v/>
      </c>
      <c r="E19" s="5">
        <f>IFERROR(XLOOKUP(D19,Paramètres!$A$2:$A$8,Paramètres!$B$2:$B$8),"")</f>
        <v/>
      </c>
      <c r="F19" s="5">
        <f>IF($B$5="Effort",IF(D19&gt;0,8-D19,""),D19)</f>
        <v/>
      </c>
      <c r="G19" s="5">
        <f>IF(F19&gt;=$B$6,1,0)</f>
        <v/>
      </c>
      <c r="H19" s="5">
        <f>IF(F19&lt;=$B$7,1,0)</f>
        <v/>
      </c>
      <c r="I19" s="13" t="inlineStr"/>
    </row>
  </sheetData>
  <mergeCells count="6">
    <mergeCell ref="A1:I1"/>
    <mergeCell ref="G5:H5"/>
    <mergeCell ref="G6:H6"/>
    <mergeCell ref="G7:H7"/>
    <mergeCell ref="G8:H8"/>
    <mergeCell ref="G9:H9"/>
  </mergeCells>
  <conditionalFormatting sqref="F12:F19">
    <cfRule type="dataBar" priority="1">
      <dataBar showValue="1">
        <cfvo type="min" val="0"/>
        <cfvo type="max" val="0"/>
        <color rgb="0010B981"/>
      </dataBar>
    </cfRule>
  </conditionalFormatting>
  <dataValidations count="2">
    <dataValidation sqref="B5" showErrorMessage="1" showInputMessage="1" allowBlank="0" type="list">
      <formula1>=Paramètres!$E$2:$E$3</formula1>
    </dataValidation>
    <dataValidation sqref="C12 C13 C14 C15 C16 C17 C18 C19" showErrorMessage="1" showInputMessage="1" allowBlank="1" type="whole" operator="between">
      <formula1>1</formula1>
      <formula2>7</formula2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cols>
    <col width="40" customWidth="1" min="1" max="1"/>
    <col width="20" customWidth="1" min="2" max="2"/>
  </cols>
  <sheetData>
    <row r="1">
      <c r="A1" s="2" t="inlineStr">
        <is>
          <t>CES — Résumé (nouveau style)</t>
        </is>
      </c>
    </row>
    <row r="3">
      <c r="A3" s="9" t="inlineStr">
        <is>
          <t>CES moyen (facilité, 1–7)</t>
        </is>
      </c>
      <c r="B3" s="5">
        <f>IFERROR(AVERAGEIF(CES_Fiche!F12:F80,"&gt;0"),"")</f>
        <v/>
      </c>
    </row>
    <row r="4">
      <c r="A4" s="9" t="inlineStr">
        <is>
          <t>% Facile (≥ seuil)</t>
        </is>
      </c>
      <c r="B4" s="10">
        <f>IFERROR(SUM(CES_Fiche!H12:H80)/COUNTIF(CES_Fiche!D12:D80,"&gt;0"),"")</f>
        <v/>
      </c>
    </row>
    <row r="5">
      <c r="A5" s="9" t="inlineStr">
        <is>
          <t>% Difficile (≤ seuil)</t>
        </is>
      </c>
      <c r="B5" s="10">
        <f>IFERROR(SUM(CES_Fiche!I12:I80)/COUNTIF(CES_Fiche!D12:D80,"&gt;0"),"")</f>
        <v/>
      </c>
    </row>
    <row r="6">
      <c r="A6" s="9" t="inlineStr">
        <is>
          <t>Indice 0–100 (facilité)</t>
        </is>
      </c>
      <c r="B6" s="5">
        <f>IFERROR(100*(B3-1)/(7-1),"")</f>
        <v/>
      </c>
    </row>
    <row r="8">
      <c r="A8" s="4" t="inlineStr">
        <is>
          <t>Détail par item</t>
        </is>
      </c>
    </row>
    <row r="9">
      <c r="A9" s="12" t="inlineStr">
        <is>
          <t>#</t>
        </is>
      </c>
      <c r="B9" s="12" t="inlineStr">
        <is>
          <t>Item</t>
        </is>
      </c>
      <c r="C9" s="12" t="inlineStr">
        <is>
          <t>Score facilité</t>
        </is>
      </c>
      <c r="D9" s="12" t="inlineStr">
        <is>
          <t>Facile ?</t>
        </is>
      </c>
      <c r="E9" s="12" t="inlineStr">
        <is>
          <t>Difficile ?</t>
        </is>
      </c>
    </row>
    <row r="10">
      <c r="A10" s="13" t="n">
        <v>1</v>
      </c>
      <c r="B10" s="13" t="inlineStr">
        <is>
          <t>Il a été facile de résoudre mon problème</t>
        </is>
      </c>
      <c r="C10" s="5">
        <f>CES_Fiche!F12</f>
        <v/>
      </c>
      <c r="D10" s="5">
        <f>CES_Fiche!G12</f>
        <v/>
      </c>
      <c r="E10" s="5">
        <f>CES_Fiche!H12</f>
        <v/>
      </c>
    </row>
    <row r="11">
      <c r="A11" s="13" t="n">
        <v>2</v>
      </c>
      <c r="B11" s="13" t="inlineStr">
        <is>
          <t>Les informations nécessaires étaient claires</t>
        </is>
      </c>
      <c r="C11" s="5">
        <f>CES_Fiche!F13</f>
        <v/>
      </c>
      <c r="D11" s="5">
        <f>CES_Fiche!G13</f>
        <v/>
      </c>
      <c r="E11" s="5">
        <f>CES_Fiche!H13</f>
        <v/>
      </c>
    </row>
    <row r="12">
      <c r="A12" s="13" t="n">
        <v>3</v>
      </c>
      <c r="B12" s="13" t="inlineStr">
        <is>
          <t>Le nombre d'étapes a été raisonnable</t>
        </is>
      </c>
      <c r="C12" s="5">
        <f>CES_Fiche!F14</f>
        <v/>
      </c>
      <c r="D12" s="5">
        <f>CES_Fiche!G14</f>
        <v/>
      </c>
      <c r="E12" s="5">
        <f>CES_Fiche!H14</f>
        <v/>
      </c>
    </row>
    <row r="13">
      <c r="A13" s="13" t="n">
        <v>4</v>
      </c>
      <c r="B13" s="13" t="inlineStr">
        <is>
          <t>Je n'ai pas eu à répéter plusieurs fois mes informations</t>
        </is>
      </c>
      <c r="C13" s="5">
        <f>CES_Fiche!F15</f>
        <v/>
      </c>
      <c r="D13" s="5">
        <f>CES_Fiche!G15</f>
        <v/>
      </c>
      <c r="E13" s="5">
        <f>CES_Fiche!H15</f>
        <v/>
      </c>
    </row>
    <row r="14">
      <c r="A14" s="13" t="n">
        <v>5</v>
      </c>
      <c r="B14" s="13" t="inlineStr">
        <is>
          <t>J'ai pu résoudre mon problème par moi-même</t>
        </is>
      </c>
      <c r="C14" s="5">
        <f>CES_Fiche!F16</f>
        <v/>
      </c>
      <c r="D14" s="5">
        <f>CES_Fiche!G16</f>
        <v/>
      </c>
      <c r="E14" s="5">
        <f>CES_Fiche!H16</f>
        <v/>
      </c>
    </row>
    <row r="15">
      <c r="A15" s="13" t="n">
        <v>6</v>
      </c>
      <c r="B15" s="13" t="inlineStr">
        <is>
          <t>Le temps total pour résoudre a été acceptable</t>
        </is>
      </c>
      <c r="C15" s="5">
        <f>CES_Fiche!F17</f>
        <v/>
      </c>
      <c r="D15" s="5">
        <f>CES_Fiche!G17</f>
        <v/>
      </c>
      <c r="E15" s="5">
        <f>CES_Fiche!H17</f>
        <v/>
      </c>
    </row>
    <row r="16">
      <c r="A16" s="13" t="n">
        <v>7</v>
      </c>
      <c r="B16" s="13" t="inlineStr">
        <is>
          <t>La navigation/le parcours était simple</t>
        </is>
      </c>
      <c r="C16" s="5">
        <f>CES_Fiche!F18</f>
        <v/>
      </c>
      <c r="D16" s="5">
        <f>CES_Fiche!G18</f>
        <v/>
      </c>
      <c r="E16" s="5">
        <f>CES_Fiche!H18</f>
        <v/>
      </c>
    </row>
    <row r="17">
      <c r="A17" s="13" t="n">
        <v>8</v>
      </c>
      <c r="B17" s="13" t="inlineStr">
        <is>
          <t>Le support a levé les obstacles rapidement</t>
        </is>
      </c>
      <c r="C17" s="5">
        <f>CES_Fiche!F19</f>
        <v/>
      </c>
      <c r="D17" s="5">
        <f>CES_Fiche!G19</f>
        <v/>
      </c>
      <c r="E17" s="5">
        <f>CES_Fiche!H19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2025-09-26T23:23:40Z</dcterms:created>
  <dcterms:modified xmlns:dcterms="http://purl.org/dc/terms/" xmlns:xsi="http://www.w3.org/2001/XMLSchema-instance" xsi:type="dcterms:W3CDTF">2025-09-26T23:23:40Z</dcterms:modified>
</cp:coreProperties>
</file>