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ables/table1.xml" ContentType="application/vnd.openxmlformats-officedocument.spreadsheetml.table+xml"/>
  <Override PartName="/xl/worksheets/sheet3.xml" ContentType="application/vnd.openxmlformats-officedocument.spreadsheetml.worksheet+xml"/>
  <Override PartName="/xl/tables/table2.xml" ContentType="application/vnd.openxmlformats-officedocument.spreadsheetml.table+xml"/>
  <Override PartName="/xl/worksheets/sheet4.xml" ContentType="application/vnd.openxmlformats-officedocument.spreadsheetml.worksheet+xml"/>
  <Override PartName="/xl/tables/table3.xml" ContentType="application/vnd.openxmlformats-officedocument.spreadsheetml.table+xml"/>
  <Override PartName="/xl/worksheets/sheet5.xml" ContentType="application/vnd.openxmlformats-officedocument.spreadsheetml.worksheet+xml"/>
  <Override PartName="/xl/tables/table4.xml" ContentType="application/vnd.openxmlformats-officedocument.spreadsheetml.table+xml"/>
  <Override PartName="/xl/worksheets/sheet6.xml" ContentType="application/vnd.openxmlformats-officedocument.spreadsheetml.worksheet+xml"/>
  <Override PartName="/xl/tables/table5.xml" ContentType="application/vnd.openxmlformats-officedocument.spreadsheetml.table+xml"/>
  <Override PartName="/xl/worksheets/sheet7.xml" ContentType="application/vnd.openxmlformats-officedocument.spreadsheetml.worksheet+xml"/>
  <Override PartName="/xl/tables/table6.xml" ContentType="application/vnd.openxmlformats-officedocument.spreadsheetml.table+xml"/>
  <Override PartName="/xl/worksheets/sheet8.xml" ContentType="application/vnd.openxmlformats-officedocument.spreadsheetml.worksheet+xml"/>
  <Override PartName="/xl/tables/table7.xml" ContentType="application/vnd.openxmlformats-officedocument.spreadsheetml.table+xml"/>
  <Override PartName="/xl/worksheets/sheet9.xml" ContentType="application/vnd.openxmlformats-officedocument.spreadsheetml.worksheet+xml"/>
  <Override PartName="/xl/tables/table8.xml" ContentType="application/vnd.openxmlformats-officedocument.spreadsheetml.table+xml"/>
  <Override PartName="/xl/worksheets/sheet10.xml" ContentType="application/vnd.openxmlformats-officedocument.spreadsheetml.worksheet+xml"/>
  <Override PartName="/xl/tables/table9.xml" ContentType="application/vnd.openxmlformats-officedocument.spreadsheetml.table+xml"/>
  <Override PartName="/xl/worksheets/sheet1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01_Batch_Header" sheetId="1" state="visible" r:id="rId1"/>
    <sheet xmlns:r="http://schemas.openxmlformats.org/officeDocument/2006/relationships" name="02_Weighing_Log" sheetId="2" state="visible" r:id="rId2"/>
    <sheet xmlns:r="http://schemas.openxmlformats.org/officeDocument/2006/relationships" name="03_Process_Log" sheetId="3" state="visible" r:id="rId3"/>
    <sheet xmlns:r="http://schemas.openxmlformats.org/officeDocument/2006/relationships" name="04_IPC_Log" sheetId="4" state="visible" r:id="rId4"/>
    <sheet xmlns:r="http://schemas.openxmlformats.org/officeDocument/2006/relationships" name="05_Yield_Recon" sheetId="5" state="visible" r:id="rId5"/>
    <sheet xmlns:r="http://schemas.openxmlformats.org/officeDocument/2006/relationships" name="06_Cleaning_Clearance" sheetId="6" state="visible" r:id="rId6"/>
    <sheet xmlns:r="http://schemas.openxmlformats.org/officeDocument/2006/relationships" name="07_Packaging" sheetId="7" state="visible" r:id="rId7"/>
    <sheet xmlns:r="http://schemas.openxmlformats.org/officeDocument/2006/relationships" name="08_Deviations" sheetId="8" state="visible" r:id="rId8"/>
    <sheet xmlns:r="http://schemas.openxmlformats.org/officeDocument/2006/relationships" name="09_QA_Release" sheetId="9" state="visible" r:id="rId9"/>
    <sheet xmlns:r="http://schemas.openxmlformats.org/officeDocument/2006/relationships" name="10_Audit_Trail" sheetId="10" state="visible" r:id="rId10"/>
    <sheet xmlns:r="http://schemas.openxmlformats.org/officeDocument/2006/relationships" name="11_Indicators" sheetId="11" state="visible" r:id="rId11"/>
  </sheets>
  <definedNames/>
  <calcPr calcId="124519" fullCalcOnLoad="1"/>
</workbook>
</file>

<file path=xl/styles.xml><?xml version="1.0" encoding="utf-8"?>
<styleSheet xmlns="http://schemas.openxmlformats.org/spreadsheetml/2006/main">
  <numFmts count="5">
    <numFmt numFmtId="164" formatCode="yyyy-mm-dd"/>
    <numFmt numFmtId="165" formatCode="yyyy-mm-dd hh:mm"/>
    <numFmt numFmtId="166" formatCode="yyyy-mm-dd h:mm:ss"/>
    <numFmt numFmtId="167" formatCode="0.0"/>
    <numFmt numFmtId="168" formatCode="0.0%"/>
  </numFmts>
  <fonts count="4">
    <font>
      <name val="Calibri"/>
      <family val="2"/>
      <color theme="1"/>
      <sz val="11"/>
      <scheme val="minor"/>
    </font>
    <font>
      <b val="1"/>
      <color rgb="00FFFFFF"/>
      <sz val="16"/>
    </font>
    <font>
      <b val="1"/>
    </font>
    <font>
      <b val="1"/>
      <color rgb="00FFFFFF"/>
    </font>
  </fonts>
  <fills count="5">
    <fill>
      <patternFill/>
    </fill>
    <fill>
      <patternFill patternType="gray125"/>
    </fill>
    <fill>
      <patternFill patternType="solid">
        <fgColor rgb="001F4E78"/>
      </patternFill>
    </fill>
    <fill>
      <patternFill patternType="solid">
        <fgColor rgb="00F2F2F2"/>
      </patternFill>
    </fill>
    <fill>
      <patternFill patternType="solid">
        <fgColor rgb="00BDD7EE"/>
      </patternFill>
    </fill>
  </fills>
  <borders count="2">
    <border>
      <left/>
      <right/>
      <top/>
      <bottom/>
      <diagonal/>
    </border>
    <border>
      <left style="thin">
        <color rgb="009E9E9E"/>
      </left>
      <right style="thin">
        <color rgb="009E9E9E"/>
      </right>
      <top style="thin">
        <color rgb="009E9E9E"/>
      </top>
      <bottom style="thin">
        <color rgb="009E9E9E"/>
      </bottom>
    </border>
  </borders>
  <cellStyleXfs count="1">
    <xf numFmtId="0" fontId="0" fillId="0" borderId="0"/>
  </cellStyleXfs>
  <cellXfs count="14">
    <xf numFmtId="0" fontId="0" fillId="0" borderId="0" pivotButton="0" quotePrefix="0" xfId="0"/>
    <xf numFmtId="0" fontId="1" fillId="2" borderId="0" applyAlignment="1" pivotButton="0" quotePrefix="0" xfId="0">
      <alignment horizontal="center" vertical="center" wrapText="1"/>
    </xf>
    <xf numFmtId="0" fontId="2" fillId="3" borderId="1" applyAlignment="1" pivotButton="0" quotePrefix="0" xfId="0">
      <alignment horizontal="left" vertical="center" wrapText="1"/>
    </xf>
    <xf numFmtId="0" fontId="0" fillId="0" borderId="1" applyAlignment="1" pivotButton="0" quotePrefix="0" xfId="0">
      <alignment horizontal="left" vertical="center" wrapText="1"/>
    </xf>
    <xf numFmtId="164" fontId="0" fillId="0" borderId="1" applyAlignment="1" pivotButton="0" quotePrefix="0" xfId="0">
      <alignment horizontal="left" vertical="center" wrapText="1"/>
    </xf>
    <xf numFmtId="0" fontId="2" fillId="4" borderId="1" applyAlignment="1" pivotButton="0" quotePrefix="0" xfId="0">
      <alignment horizontal="center" vertical="center" wrapText="1"/>
    </xf>
    <xf numFmtId="165" fontId="0" fillId="0" borderId="0" pivotButton="0" quotePrefix="0" xfId="0"/>
    <xf numFmtId="164" fontId="0" fillId="0" borderId="0" pivotButton="0" quotePrefix="0" xfId="0"/>
    <xf numFmtId="166" fontId="0" fillId="0" borderId="0" pivotButton="0" quotePrefix="0" xfId="0"/>
    <xf numFmtId="167" fontId="0" fillId="0" borderId="0" pivotButton="0" quotePrefix="0" xfId="0"/>
    <xf numFmtId="0" fontId="3" fillId="2" borderId="0" applyAlignment="1" pivotButton="0" quotePrefix="0" xfId="0">
      <alignment horizontal="center" vertical="center" wrapText="1"/>
    </xf>
    <xf numFmtId="168" fontId="0" fillId="0" borderId="1" applyAlignment="1" pivotButton="0" quotePrefix="0" xfId="0">
      <alignment horizontal="left" vertical="center" wrapText="1"/>
    </xf>
    <xf numFmtId="168" fontId="0" fillId="0" borderId="1" applyAlignment="1" pivotButton="0" quotePrefix="0" xfId="0">
      <alignment horizontal="center" vertical="center" wrapText="1"/>
    </xf>
    <xf numFmtId="0" fontId="0" fillId="0" borderId="1" pivotButton="0" quotePrefix="0" xfId="0"/>
  </cellXfs>
  <cellStyles count="1">
    <cellStyle name="Normal" xfId="0" builtinId="0" hidden="0"/>
  </cellStyles>
  <dxfs count="3">
    <dxf>
      <fill>
        <patternFill patternType="solid">
          <fgColor rgb="00C6EFCE"/>
        </patternFill>
      </fill>
    </dxf>
    <dxf>
      <fill>
        <patternFill patternType="solid">
          <fgColor rgb="00FFC7CE"/>
        </patternFill>
      </fill>
    </dxf>
    <dxf>
      <fill>
        <patternFill patternType="solid">
          <fgColor rgb="00FFEB9C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styles" Target="styles.xml" Id="rId12"/><Relationship Type="http://schemas.openxmlformats.org/officeDocument/2006/relationships/theme" Target="theme/theme1.xml" Id="rId13"/></Relationships>
</file>

<file path=xl/tables/table1.xml><?xml version="1.0" encoding="utf-8"?>
<table xmlns="http://schemas.openxmlformats.org/spreadsheetml/2006/main" id="1" name="WeighLog" displayName="WeighLog" ref="A1:K200" headerRowCount="1">
  <autoFilter ref="A1:K200"/>
  <tableColumns count="11">
    <tableColumn id="1" name="Seq"/>
    <tableColumn id="2" name="Material Code"/>
    <tableColumn id="3" name="Material Name"/>
    <tableColumn id="4" name="Target Qty"/>
    <tableColumn id="5" name="Units"/>
    <tableColumn id="6" name="Tolerance (%)"/>
    <tableColumn id="7" name="Actual Qty"/>
    <tableColumn id="8" name="Within Tol? (Auto)"/>
    <tableColumn id="9" name="Weighed By"/>
    <tableColumn id="10" name="Date/Time"/>
    <tableColumn id="11" name="Remarks"/>
  </tableColumns>
  <tableStyleInfo name="TableStyleMedium2" showRowStripes="1" showColumnStripes="0"/>
</table>
</file>

<file path=xl/tables/table2.xml><?xml version="1.0" encoding="utf-8"?>
<table xmlns="http://schemas.openxmlformats.org/spreadsheetml/2006/main" id="2" name="ProcLog" displayName="ProcLog" ref="A1:K200" headerRowCount="1">
  <autoFilter ref="A1:K200"/>
  <tableColumns count="11">
    <tableColumn id="1" name="Step#"/>
    <tableColumn id="2" name="Operation"/>
    <tableColumn id="3" name="Parameter"/>
    <tableColumn id="4" name="Target"/>
    <tableColumn id="5" name="Actual"/>
    <tableColumn id="6" name="Units"/>
    <tableColumn id="7" name="Start Time"/>
    <tableColumn id="8" name="End Time"/>
    <tableColumn id="9" name="Operator"/>
    <tableColumn id="10" name="Verified By (QA/Prod)"/>
    <tableColumn id="11" name="Within Limits?"/>
  </tableColumns>
  <tableStyleInfo name="TableStyleMedium2" showRowStripes="1" showColumnStripes="0"/>
</table>
</file>

<file path=xl/tables/table3.xml><?xml version="1.0" encoding="utf-8"?>
<table xmlns="http://schemas.openxmlformats.org/spreadsheetml/2006/main" id="3" name="IPCLog" displayName="IPCLog" ref="A1:I200" headerRowCount="1">
  <autoFilter ref="A1:I200"/>
  <tableColumns count="9">
    <tableColumn id="1" name="Test#"/>
    <tableColumn id="2" name="Characteristic"/>
    <tableColumn id="3" name="Spec (Target / Range)"/>
    <tableColumn id="4" name="Result"/>
    <tableColumn id="5" name="Units"/>
    <tableColumn id="6" name="Pass/Fail"/>
    <tableColumn id="7" name="Tested By"/>
    <tableColumn id="8" name="Date/Time"/>
    <tableColumn id="9" name="Comments"/>
  </tableColumns>
  <tableStyleInfo name="TableStyleMedium2" showRowStripes="1" showColumnStripes="0"/>
</table>
</file>

<file path=xl/tables/table4.xml><?xml version="1.0" encoding="utf-8"?>
<table xmlns="http://schemas.openxmlformats.org/spreadsheetml/2006/main" id="4" name="YieldRecon" displayName="YieldRecon" ref="A1:H50" headerRowCount="1">
  <autoFilter ref="A1:H50"/>
  <tableColumns count="8">
    <tableColumn id="1" name="Stage"/>
    <tableColumn id="2" name="Input Qty"/>
    <tableColumn id="3" name="Units"/>
    <tableColumn id="4" name="Output Qty"/>
    <tableColumn id="5" name="Units"/>
    <tableColumn id="6" name="Theoretical Yield (%)"/>
    <tableColumn id="7" name="Actual Yield (%)"/>
    <tableColumn id="8" name="Within Range?"/>
  </tableColumns>
  <tableStyleInfo name="TableStyleMedium2" showRowStripes="1" showColumnStripes="0"/>
</table>
</file>

<file path=xl/tables/table5.xml><?xml version="1.0" encoding="utf-8"?>
<table xmlns="http://schemas.openxmlformats.org/spreadsheetml/2006/main" id="5" name="CleanClear" displayName="CleanClear" ref="A1:G100" headerRowCount="1">
  <autoFilter ref="A1:G100"/>
  <tableColumns count="7">
    <tableColumn id="1" name="Area/Equipment"/>
    <tableColumn id="2" name="Pre-Clean Check"/>
    <tableColumn id="3" name="Cleaned By"/>
    <tableColumn id="4" name="Date/Time"/>
    <tableColumn id="5" name="Verified By"/>
    <tableColumn id="6" name="Line Cleared (Yes/No)"/>
    <tableColumn id="7" name="Comments"/>
  </tableColumns>
  <tableStyleInfo name="TableStyleMedium2" showRowStripes="1" showColumnStripes="0"/>
</table>
</file>

<file path=xl/tables/table6.xml><?xml version="1.0" encoding="utf-8"?>
<table xmlns="http://schemas.openxmlformats.org/spreadsheetml/2006/main" id="6" name="PackLog" displayName="PackLog" ref="A1:G100" headerRowCount="1">
  <autoFilter ref="A1:G100"/>
  <tableColumns count="7">
    <tableColumn id="1" name="Component"/>
    <tableColumn id="2" name="Code"/>
    <tableColumn id="3" name="Qty Used"/>
    <tableColumn id="4" name="Units"/>
    <tableColumn id="5" name="Verified By"/>
    <tableColumn id="6" name="Date/Time"/>
    <tableColumn id="7" name="Notes"/>
  </tableColumns>
  <tableStyleInfo name="TableStyleMedium2" showRowStripes="1" showColumnStripes="0"/>
</table>
</file>

<file path=xl/tables/table7.xml><?xml version="1.0" encoding="utf-8"?>
<table xmlns="http://schemas.openxmlformats.org/spreadsheetml/2006/main" id="7" name="DEVRun" displayName="DEVRun" ref="A1:J150" headerRowCount="1">
  <autoFilter ref="A1:J150"/>
  <tableColumns count="10">
    <tableColumn id="1" name="ID"/>
    <tableColumn id="2" name="Date/Time"/>
    <tableColumn id="3" name="Detected At (Step)"/>
    <tableColumn id="4" name="Description"/>
    <tableColumn id="5" name="Immediate Action"/>
    <tableColumn id="6" name="Root Cause"/>
    <tableColumn id="7" name="CAPA Owner"/>
    <tableColumn id="8" name="Due Date"/>
    <tableColumn id="9" name="Status"/>
    <tableColumn id="10" name="Effectiveness Check"/>
  </tableColumns>
  <tableStyleInfo name="TableStyleMedium2" showRowStripes="1" showColumnStripes="0"/>
</table>
</file>

<file path=xl/tables/table8.xml><?xml version="1.0" encoding="utf-8"?>
<table xmlns="http://schemas.openxmlformats.org/spreadsheetml/2006/main" id="8" name="QARelease" displayName="QARelease" ref="A1:I20" headerRowCount="1">
  <autoFilter ref="A1:I20"/>
  <tableColumns count="9">
    <tableColumn id="1" name="QA Reviewer"/>
    <tableColumn id="2" name="Review Date"/>
    <tableColumn id="3" name="All Records Complete?"/>
    <tableColumn id="4" name="All Results Within Spec?"/>
    <tableColumn id="5" name="Deviations Closed?"/>
    <tableColumn id="6" name="Release Decision"/>
    <tableColumn id="7" name="Released By"/>
    <tableColumn id="8" name="Release Date"/>
    <tableColumn id="9" name="Comments"/>
  </tableColumns>
  <tableStyleInfo name="TableStyleMedium2" showRowStripes="1" showColumnStripes="0"/>
</table>
</file>

<file path=xl/tables/table9.xml><?xml version="1.0" encoding="utf-8"?>
<table xmlns="http://schemas.openxmlformats.org/spreadsheetml/2006/main" id="9" name="AuditTrail" displayName="AuditTrail" ref="A1:H200" headerRowCount="1">
  <autoFilter ref="A1:H200"/>
  <tableColumns count="8">
    <tableColumn id="1" name="Date/Time"/>
    <tableColumn id="2" name="User"/>
    <tableColumn id="3" name="Action"/>
    <tableColumn id="4" name="Sheet"/>
    <tableColumn id="5" name="Cell"/>
    <tableColumn id="6" name="Old Value"/>
    <tableColumn id="7" name="New Value"/>
    <tableColumn id="8" name="Reason/Comment"/>
  </tableColumns>
  <tableStyleInfo name="TableStyleMedium2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Relationships xmlns="http://schemas.openxmlformats.org/package/2006/relationships"><Relationship Type="http://schemas.openxmlformats.org/officeDocument/2006/relationships/table" Target="/xl/tables/table1.xml" Id="rId1"/></Relationships>
</file>

<file path=xl/worksheets/_rels/sheet3.xml.rels><Relationships xmlns="http://schemas.openxmlformats.org/package/2006/relationships"><Relationship Type="http://schemas.openxmlformats.org/officeDocument/2006/relationships/table" Target="/xl/tables/table2.xml" Id="rId1"/></Relationships>
</file>

<file path=xl/worksheets/_rels/sheet4.xml.rels><Relationships xmlns="http://schemas.openxmlformats.org/package/2006/relationships"><Relationship Type="http://schemas.openxmlformats.org/officeDocument/2006/relationships/table" Target="/xl/tables/table3.xml" Id="rId1"/></Relationships>
</file>

<file path=xl/worksheets/_rels/sheet5.xml.rels><Relationships xmlns="http://schemas.openxmlformats.org/package/2006/relationships"><Relationship Type="http://schemas.openxmlformats.org/officeDocument/2006/relationships/table" Target="/xl/tables/table4.xml" Id="rId1"/></Relationships>
</file>

<file path=xl/worksheets/_rels/sheet6.xml.rels><Relationships xmlns="http://schemas.openxmlformats.org/package/2006/relationships"><Relationship Type="http://schemas.openxmlformats.org/officeDocument/2006/relationships/table" Target="/xl/tables/table5.xml" Id="rId1"/></Relationships>
</file>

<file path=xl/worksheets/_rels/sheet7.xml.rels><Relationships xmlns="http://schemas.openxmlformats.org/package/2006/relationships"><Relationship Type="http://schemas.openxmlformats.org/officeDocument/2006/relationships/table" Target="/xl/tables/table6.xml" Id="rId1"/></Relationships>
</file>

<file path=xl/worksheets/_rels/sheet8.xml.rels><Relationships xmlns="http://schemas.openxmlformats.org/package/2006/relationships"><Relationship Type="http://schemas.openxmlformats.org/officeDocument/2006/relationships/table" Target="/xl/tables/table7.xml" Id="rId1"/></Relationships>
</file>

<file path=xl/worksheets/_rels/sheet9.xml.rels><Relationships xmlns="http://schemas.openxmlformats.org/package/2006/relationships"><Relationship Type="http://schemas.openxmlformats.org/officeDocument/2006/relationships/table" Target="/xl/tables/table8.xml" Id="rId1"/></Relationships>
</file>

<file path=xl/worksheets/_rels/sheet10.xml.rels><Relationships xmlns="http://schemas.openxmlformats.org/package/2006/relationships"><Relationship Type="http://schemas.openxmlformats.org/officeDocument/2006/relationships/table" Target="/xl/tables/table9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8"/>
  <sheetViews>
    <sheetView workbookViewId="0">
      <selection activeCell="A1" sqref="A1"/>
    </sheetView>
  </sheetViews>
  <sheetFormatPr baseColWidth="8" defaultRowHeight="15"/>
  <cols>
    <col width="28" customWidth="1" min="1" max="1"/>
    <col width="22" customWidth="1" min="2" max="2"/>
    <col width="22" customWidth="1" min="3" max="3"/>
    <col width="18" customWidth="1" min="4" max="4"/>
    <col width="18" customWidth="1" min="5" max="5"/>
    <col width="18" customWidth="1" min="6" max="6"/>
  </cols>
  <sheetData>
    <row r="1">
      <c r="A1" s="1" t="inlineStr">
        <is>
          <t>BATCH RECORD EXECUTION (BRE)</t>
        </is>
      </c>
    </row>
    <row r="2"/>
    <row r="3"/>
    <row r="4"/>
    <row r="6">
      <c r="A6" s="2" t="inlineStr">
        <is>
          <t>Product Name</t>
        </is>
      </c>
      <c r="B6" s="3" t="inlineStr">
        <is>
          <t>Example Product</t>
        </is>
      </c>
      <c r="C6" s="2" t="inlineStr">
        <is>
          <t>Product Code</t>
        </is>
      </c>
      <c r="D6" s="3" t="inlineStr">
        <is>
          <t>EXP-001</t>
        </is>
      </c>
      <c r="E6" s="2" t="inlineStr">
        <is>
          <t>Batch Number</t>
        </is>
      </c>
      <c r="F6" s="3" t="inlineStr">
        <is>
          <t>BCH-2025-001</t>
        </is>
      </c>
    </row>
    <row r="7">
      <c r="A7" s="2" t="inlineStr">
        <is>
          <t>MBR ID</t>
        </is>
      </c>
      <c r="B7" s="3" t="inlineStr">
        <is>
          <t>MBR-EXP-2025-01</t>
        </is>
      </c>
      <c r="C7" s="2" t="inlineStr">
        <is>
          <t>Manufacture Date</t>
        </is>
      </c>
      <c r="D7" s="4" t="n">
        <v>45906</v>
      </c>
      <c r="E7" s="2" t="inlineStr">
        <is>
          <t>Expiry (Tentative)</t>
        </is>
      </c>
      <c r="F7" s="4" t="n">
        <v>46636</v>
      </c>
    </row>
    <row r="8">
      <c r="A8" s="2" t="inlineStr">
        <is>
          <t>Batch Size</t>
        </is>
      </c>
      <c r="B8" s="3" t="n">
        <v>1000</v>
      </c>
      <c r="C8" s="2" t="inlineStr">
        <is>
          <t>Units</t>
        </is>
      </c>
      <c r="D8" s="3" t="inlineStr">
        <is>
          <t>pcs</t>
        </is>
      </c>
      <c r="E8" s="2" t="inlineStr">
        <is>
          <t>Status</t>
        </is>
      </c>
      <c r="F8" s="3" t="inlineStr"/>
    </row>
  </sheetData>
  <mergeCells count="1">
    <mergeCell ref="A1:F4"/>
  </mergeCells>
  <dataValidations count="1">
    <dataValidation sqref="F8" showErrorMessage="1" showInputMessage="1" allowBlank="1" type="list">
      <formula1>"Draft,Under Review,Approved,Obsolete"</formula1>
    </dataValidation>
  </dataValidation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N20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6" customWidth="1" min="1" max="1"/>
    <col width="16" customWidth="1" min="2" max="2"/>
    <col width="32" customWidth="1" min="3" max="3"/>
    <col width="14" customWidth="1" min="4" max="4"/>
    <col width="10" customWidth="1" min="5" max="5"/>
    <col width="14" customWidth="1" min="6" max="6"/>
    <col width="14" customWidth="1" min="7" max="7"/>
    <col width="18" customWidth="1" min="8" max="8"/>
    <col width="18" customWidth="1" min="9" max="9"/>
    <col width="18" customWidth="1" min="10" max="10"/>
    <col width="26" customWidth="1" min="11" max="11"/>
  </cols>
  <sheetData>
    <row r="1">
      <c r="A1" s="5" t="inlineStr">
        <is>
          <t>Seq</t>
        </is>
      </c>
      <c r="B1" s="5" t="inlineStr">
        <is>
          <t>Material Code</t>
        </is>
      </c>
      <c r="C1" s="5" t="inlineStr">
        <is>
          <t>Material Name</t>
        </is>
      </c>
      <c r="D1" s="5" t="inlineStr">
        <is>
          <t>Target Qty</t>
        </is>
      </c>
      <c r="E1" s="5" t="inlineStr">
        <is>
          <t>Units</t>
        </is>
      </c>
      <c r="F1" s="5" t="inlineStr">
        <is>
          <t>Tolerance (%)</t>
        </is>
      </c>
      <c r="G1" s="5" t="inlineStr">
        <is>
          <t>Actual Qty</t>
        </is>
      </c>
      <c r="H1" s="5" t="inlineStr">
        <is>
          <t>Within Tol? (Auto)</t>
        </is>
      </c>
      <c r="I1" s="5" t="inlineStr">
        <is>
          <t>Weighed By</t>
        </is>
      </c>
      <c r="J1" s="5" t="inlineStr">
        <is>
          <t>Date/Time</t>
        </is>
      </c>
      <c r="K1" s="5" t="inlineStr">
        <is>
          <t>Remarks</t>
        </is>
      </c>
      <c r="L1" s="10" t="inlineStr">
        <is>
          <t>KPI — PESÉES</t>
        </is>
      </c>
    </row>
    <row r="2">
      <c r="A2" t="n">
        <v>1</v>
      </c>
      <c r="B2" t="inlineStr">
        <is>
          <t>API-500</t>
        </is>
      </c>
      <c r="C2" t="inlineStr">
        <is>
          <t>Active Ingredient X</t>
        </is>
      </c>
      <c r="D2" t="n">
        <v>12.5</v>
      </c>
      <c r="E2" t="inlineStr">
        <is>
          <t>kg</t>
        </is>
      </c>
      <c r="F2" t="n">
        <v>0.5</v>
      </c>
      <c r="G2" t="n">
        <v>12.47</v>
      </c>
      <c r="H2">
        <f>IF(ABS(G2-D2)&lt;=D2*F2/100,"Yes","No")</f>
        <v/>
      </c>
      <c r="I2" t="inlineStr">
        <is>
          <t>OP-A</t>
        </is>
      </c>
      <c r="J2" s="6" t="n"/>
    </row>
    <row r="3">
      <c r="A3" t="n">
        <v>2</v>
      </c>
      <c r="B3" t="inlineStr">
        <is>
          <t>EXC-101</t>
        </is>
      </c>
      <c r="C3" t="inlineStr">
        <is>
          <t>Lactose Monohydrate</t>
        </is>
      </c>
      <c r="D3" t="n">
        <v>20</v>
      </c>
      <c r="E3" t="inlineStr">
        <is>
          <t>kg</t>
        </is>
      </c>
      <c r="F3" t="n">
        <v>1</v>
      </c>
      <c r="G3" t="n">
        <v>19.8</v>
      </c>
      <c r="H3">
        <f>IF(ABS(G3-D3)&lt;=D3*F3/100,"Yes","No")</f>
        <v/>
      </c>
      <c r="I3" t="inlineStr">
        <is>
          <t>OP-B</t>
        </is>
      </c>
      <c r="J3" s="6" t="n"/>
      <c r="L3" s="5" t="inlineStr">
        <is>
          <t>Indicateur</t>
        </is>
      </c>
      <c r="M3" s="5" t="inlineStr">
        <is>
          <t>Valeur</t>
        </is>
      </c>
      <c r="N3" s="5" t="inlineStr">
        <is>
          <t>Note</t>
        </is>
      </c>
    </row>
    <row r="4">
      <c r="A4" t="n">
        <v>3</v>
      </c>
      <c r="B4" t="inlineStr">
        <is>
          <t>EXC-202</t>
        </is>
      </c>
      <c r="C4" t="inlineStr">
        <is>
          <t>Magnesium Stearate</t>
        </is>
      </c>
      <c r="D4" t="n">
        <v>0.5</v>
      </c>
      <c r="E4" t="inlineStr">
        <is>
          <t>kg</t>
        </is>
      </c>
      <c r="F4" t="n">
        <v>1</v>
      </c>
      <c r="G4" t="n">
        <v>0.49</v>
      </c>
      <c r="H4">
        <f>IF(ABS(G4-D4)&lt;=D4*F4/100,"Yes","No")</f>
        <v/>
      </c>
      <c r="I4" t="inlineStr">
        <is>
          <t>OP-A</t>
        </is>
      </c>
      <c r="J4" s="6" t="n"/>
      <c r="L4" s="3" t="inlineStr">
        <is>
          <t>% Within Tol)</t>
        </is>
      </c>
      <c r="M4" s="12">
        <f>IFERROR(COUNTIF(H2:H500,"Yes")/COUNTA(H2:H500),"")</f>
        <v/>
      </c>
      <c r="N4" s="13" t="inlineStr"/>
    </row>
    <row r="5">
      <c r="H5">
        <f>IF(ABS(G5-D5)&lt;=D5*F5/100,"Yes","No")</f>
        <v/>
      </c>
      <c r="J5" s="6" t="n"/>
    </row>
    <row r="6">
      <c r="H6">
        <f>IF(ABS(G6-D6)&lt;=D6*F6/100,"Yes","No")</f>
        <v/>
      </c>
      <c r="J6" s="6" t="n"/>
    </row>
    <row r="7">
      <c r="H7">
        <f>IF(ABS(G7-D7)&lt;=D7*F7/100,"Yes","No")</f>
        <v/>
      </c>
      <c r="J7" s="6" t="n"/>
    </row>
    <row r="8">
      <c r="H8">
        <f>IF(ABS(G8-D8)&lt;=D8*F8/100,"Yes","No")</f>
        <v/>
      </c>
      <c r="J8" s="6" t="n"/>
    </row>
    <row r="9">
      <c r="H9">
        <f>IF(ABS(G9-D9)&lt;=D9*F9/100,"Yes","No")</f>
        <v/>
      </c>
      <c r="J9" s="6" t="n"/>
    </row>
    <row r="10">
      <c r="H10">
        <f>IF(ABS(G10-D10)&lt;=D10*F10/100,"Yes","No")</f>
        <v/>
      </c>
      <c r="J10" s="6" t="n"/>
    </row>
    <row r="11">
      <c r="H11">
        <f>IF(ABS(G11-D11)&lt;=D11*F11/100,"Yes","No")</f>
        <v/>
      </c>
      <c r="J11" s="6" t="n"/>
    </row>
    <row r="12">
      <c r="H12">
        <f>IF(ABS(G12-D12)&lt;=D12*F12/100,"Yes","No")</f>
        <v/>
      </c>
      <c r="J12" s="6" t="n"/>
    </row>
    <row r="13">
      <c r="H13">
        <f>IF(ABS(G13-D13)&lt;=D13*F13/100,"Yes","No")</f>
        <v/>
      </c>
      <c r="J13" s="6" t="n"/>
    </row>
    <row r="14">
      <c r="H14">
        <f>IF(ABS(G14-D14)&lt;=D14*F14/100,"Yes","No")</f>
        <v/>
      </c>
      <c r="J14" s="6" t="n"/>
    </row>
    <row r="15">
      <c r="H15">
        <f>IF(ABS(G15-D15)&lt;=D15*F15/100,"Yes","No")</f>
        <v/>
      </c>
      <c r="J15" s="6" t="n"/>
    </row>
    <row r="16">
      <c r="H16">
        <f>IF(ABS(G16-D16)&lt;=D16*F16/100,"Yes","No")</f>
        <v/>
      </c>
      <c r="J16" s="6" t="n"/>
    </row>
    <row r="17">
      <c r="H17">
        <f>IF(ABS(G17-D17)&lt;=D17*F17/100,"Yes","No")</f>
        <v/>
      </c>
      <c r="J17" s="6" t="n"/>
    </row>
    <row r="18">
      <c r="H18">
        <f>IF(ABS(G18-D18)&lt;=D18*F18/100,"Yes","No")</f>
        <v/>
      </c>
      <c r="J18" s="6" t="n"/>
    </row>
    <row r="19">
      <c r="H19">
        <f>IF(ABS(G19-D19)&lt;=D19*F19/100,"Yes","No")</f>
        <v/>
      </c>
      <c r="J19" s="6" t="n"/>
    </row>
    <row r="20">
      <c r="H20">
        <f>IF(ABS(G20-D20)&lt;=D20*F20/100,"Yes","No")</f>
        <v/>
      </c>
      <c r="J20" s="6" t="n"/>
    </row>
    <row r="21">
      <c r="H21">
        <f>IF(ABS(G21-D21)&lt;=D21*F21/100,"Yes","No")</f>
        <v/>
      </c>
      <c r="J21" s="6" t="n"/>
    </row>
    <row r="22">
      <c r="H22">
        <f>IF(ABS(G22-D22)&lt;=D22*F22/100,"Yes","No")</f>
        <v/>
      </c>
      <c r="J22" s="6" t="n"/>
    </row>
    <row r="23">
      <c r="H23">
        <f>IF(ABS(G23-D23)&lt;=D23*F23/100,"Yes","No")</f>
        <v/>
      </c>
      <c r="J23" s="6" t="n"/>
    </row>
    <row r="24">
      <c r="H24">
        <f>IF(ABS(G24-D24)&lt;=D24*F24/100,"Yes","No")</f>
        <v/>
      </c>
      <c r="J24" s="6" t="n"/>
    </row>
    <row r="25">
      <c r="H25">
        <f>IF(ABS(G25-D25)&lt;=D25*F25/100,"Yes","No")</f>
        <v/>
      </c>
      <c r="J25" s="6" t="n"/>
    </row>
    <row r="26">
      <c r="H26">
        <f>IF(ABS(G26-D26)&lt;=D26*F26/100,"Yes","No")</f>
        <v/>
      </c>
      <c r="J26" s="6" t="n"/>
    </row>
    <row r="27">
      <c r="H27">
        <f>IF(ABS(G27-D27)&lt;=D27*F27/100,"Yes","No")</f>
        <v/>
      </c>
      <c r="J27" s="6" t="n"/>
    </row>
    <row r="28">
      <c r="H28">
        <f>IF(ABS(G28-D28)&lt;=D28*F28/100,"Yes","No")</f>
        <v/>
      </c>
      <c r="J28" s="6" t="n"/>
    </row>
    <row r="29">
      <c r="H29">
        <f>IF(ABS(G29-D29)&lt;=D29*F29/100,"Yes","No")</f>
        <v/>
      </c>
      <c r="J29" s="6" t="n"/>
    </row>
    <row r="30">
      <c r="H30">
        <f>IF(ABS(G30-D30)&lt;=D30*F30/100,"Yes","No")</f>
        <v/>
      </c>
      <c r="J30" s="6" t="n"/>
    </row>
    <row r="31">
      <c r="H31">
        <f>IF(ABS(G31-D31)&lt;=D31*F31/100,"Yes","No")</f>
        <v/>
      </c>
      <c r="J31" s="6" t="n"/>
    </row>
    <row r="32">
      <c r="H32">
        <f>IF(ABS(G32-D32)&lt;=D32*F32/100,"Yes","No")</f>
        <v/>
      </c>
      <c r="J32" s="6" t="n"/>
    </row>
    <row r="33">
      <c r="H33">
        <f>IF(ABS(G33-D33)&lt;=D33*F33/100,"Yes","No")</f>
        <v/>
      </c>
      <c r="J33" s="6" t="n"/>
    </row>
    <row r="34">
      <c r="H34">
        <f>IF(ABS(G34-D34)&lt;=D34*F34/100,"Yes","No")</f>
        <v/>
      </c>
      <c r="J34" s="6" t="n"/>
    </row>
    <row r="35">
      <c r="H35">
        <f>IF(ABS(G35-D35)&lt;=D35*F35/100,"Yes","No")</f>
        <v/>
      </c>
      <c r="J35" s="6" t="n"/>
    </row>
    <row r="36">
      <c r="H36">
        <f>IF(ABS(G36-D36)&lt;=D36*F36/100,"Yes","No")</f>
        <v/>
      </c>
      <c r="J36" s="6" t="n"/>
    </row>
    <row r="37">
      <c r="H37">
        <f>IF(ABS(G37-D37)&lt;=D37*F37/100,"Yes","No")</f>
        <v/>
      </c>
      <c r="J37" s="6" t="n"/>
    </row>
    <row r="38">
      <c r="H38">
        <f>IF(ABS(G38-D38)&lt;=D38*F38/100,"Yes","No")</f>
        <v/>
      </c>
      <c r="J38" s="6" t="n"/>
    </row>
    <row r="39">
      <c r="H39">
        <f>IF(ABS(G39-D39)&lt;=D39*F39/100,"Yes","No")</f>
        <v/>
      </c>
      <c r="J39" s="6" t="n"/>
    </row>
    <row r="40">
      <c r="H40">
        <f>IF(ABS(G40-D40)&lt;=D40*F40/100,"Yes","No")</f>
        <v/>
      </c>
      <c r="J40" s="6" t="n"/>
    </row>
    <row r="41">
      <c r="H41">
        <f>IF(ABS(G41-D41)&lt;=D41*F41/100,"Yes","No")</f>
        <v/>
      </c>
      <c r="J41" s="6" t="n"/>
    </row>
    <row r="42">
      <c r="H42">
        <f>IF(ABS(G42-D42)&lt;=D42*F42/100,"Yes","No")</f>
        <v/>
      </c>
      <c r="J42" s="6" t="n"/>
    </row>
    <row r="43">
      <c r="H43">
        <f>IF(ABS(G43-D43)&lt;=D43*F43/100,"Yes","No")</f>
        <v/>
      </c>
      <c r="J43" s="6" t="n"/>
    </row>
    <row r="44">
      <c r="H44">
        <f>IF(ABS(G44-D44)&lt;=D44*F44/100,"Yes","No")</f>
        <v/>
      </c>
      <c r="J44" s="6" t="n"/>
    </row>
    <row r="45">
      <c r="H45">
        <f>IF(ABS(G45-D45)&lt;=D45*F45/100,"Yes","No")</f>
        <v/>
      </c>
      <c r="J45" s="6" t="n"/>
    </row>
    <row r="46">
      <c r="H46">
        <f>IF(ABS(G46-D46)&lt;=D46*F46/100,"Yes","No")</f>
        <v/>
      </c>
      <c r="J46" s="6" t="n"/>
    </row>
    <row r="47">
      <c r="H47">
        <f>IF(ABS(G47-D47)&lt;=D47*F47/100,"Yes","No")</f>
        <v/>
      </c>
      <c r="J47" s="6" t="n"/>
    </row>
    <row r="48">
      <c r="H48">
        <f>IF(ABS(G48-D48)&lt;=D48*F48/100,"Yes","No")</f>
        <v/>
      </c>
      <c r="J48" s="6" t="n"/>
    </row>
    <row r="49">
      <c r="H49">
        <f>IF(ABS(G49-D49)&lt;=D49*F49/100,"Yes","No")</f>
        <v/>
      </c>
      <c r="J49" s="6" t="n"/>
    </row>
    <row r="50">
      <c r="H50">
        <f>IF(ABS(G50-D50)&lt;=D50*F50/100,"Yes","No")</f>
        <v/>
      </c>
      <c r="J50" s="6" t="n"/>
    </row>
    <row r="51">
      <c r="H51">
        <f>IF(ABS(G51-D51)&lt;=D51*F51/100,"Yes","No")</f>
        <v/>
      </c>
      <c r="J51" s="6" t="n"/>
    </row>
    <row r="52">
      <c r="H52">
        <f>IF(ABS(G52-D52)&lt;=D52*F52/100,"Yes","No")</f>
        <v/>
      </c>
      <c r="J52" s="6" t="n"/>
    </row>
    <row r="53">
      <c r="H53">
        <f>IF(ABS(G53-D53)&lt;=D53*F53/100,"Yes","No")</f>
        <v/>
      </c>
      <c r="J53" s="6" t="n"/>
    </row>
    <row r="54">
      <c r="H54">
        <f>IF(ABS(G54-D54)&lt;=D54*F54/100,"Yes","No")</f>
        <v/>
      </c>
      <c r="J54" s="6" t="n"/>
    </row>
    <row r="55">
      <c r="H55">
        <f>IF(ABS(G55-D55)&lt;=D55*F55/100,"Yes","No")</f>
        <v/>
      </c>
      <c r="J55" s="6" t="n"/>
    </row>
    <row r="56">
      <c r="H56">
        <f>IF(ABS(G56-D56)&lt;=D56*F56/100,"Yes","No")</f>
        <v/>
      </c>
      <c r="J56" s="6" t="n"/>
    </row>
    <row r="57">
      <c r="H57">
        <f>IF(ABS(G57-D57)&lt;=D57*F57/100,"Yes","No")</f>
        <v/>
      </c>
      <c r="J57" s="6" t="n"/>
    </row>
    <row r="58">
      <c r="H58">
        <f>IF(ABS(G58-D58)&lt;=D58*F58/100,"Yes","No")</f>
        <v/>
      </c>
      <c r="J58" s="6" t="n"/>
    </row>
    <row r="59">
      <c r="H59">
        <f>IF(ABS(G59-D59)&lt;=D59*F59/100,"Yes","No")</f>
        <v/>
      </c>
      <c r="J59" s="6" t="n"/>
    </row>
    <row r="60">
      <c r="H60">
        <f>IF(ABS(G60-D60)&lt;=D60*F60/100,"Yes","No")</f>
        <v/>
      </c>
      <c r="J60" s="6" t="n"/>
    </row>
    <row r="61">
      <c r="H61">
        <f>IF(ABS(G61-D61)&lt;=D61*F61/100,"Yes","No")</f>
        <v/>
      </c>
      <c r="J61" s="6" t="n"/>
    </row>
    <row r="62">
      <c r="H62">
        <f>IF(ABS(G62-D62)&lt;=D62*F62/100,"Yes","No")</f>
        <v/>
      </c>
      <c r="J62" s="6" t="n"/>
    </row>
    <row r="63">
      <c r="H63">
        <f>IF(ABS(G63-D63)&lt;=D63*F63/100,"Yes","No")</f>
        <v/>
      </c>
      <c r="J63" s="6" t="n"/>
    </row>
    <row r="64">
      <c r="H64">
        <f>IF(ABS(G64-D64)&lt;=D64*F64/100,"Yes","No")</f>
        <v/>
      </c>
      <c r="J64" s="6" t="n"/>
    </row>
    <row r="65">
      <c r="H65">
        <f>IF(ABS(G65-D65)&lt;=D65*F65/100,"Yes","No")</f>
        <v/>
      </c>
      <c r="J65" s="6" t="n"/>
    </row>
    <row r="66">
      <c r="H66">
        <f>IF(ABS(G66-D66)&lt;=D66*F66/100,"Yes","No")</f>
        <v/>
      </c>
      <c r="J66" s="6" t="n"/>
    </row>
    <row r="67">
      <c r="H67">
        <f>IF(ABS(G67-D67)&lt;=D67*F67/100,"Yes","No")</f>
        <v/>
      </c>
      <c r="J67" s="6" t="n"/>
    </row>
    <row r="68">
      <c r="H68">
        <f>IF(ABS(G68-D68)&lt;=D68*F68/100,"Yes","No")</f>
        <v/>
      </c>
      <c r="J68" s="6" t="n"/>
    </row>
    <row r="69">
      <c r="H69">
        <f>IF(ABS(G69-D69)&lt;=D69*F69/100,"Yes","No")</f>
        <v/>
      </c>
      <c r="J69" s="6" t="n"/>
    </row>
    <row r="70">
      <c r="H70">
        <f>IF(ABS(G70-D70)&lt;=D70*F70/100,"Yes","No")</f>
        <v/>
      </c>
      <c r="J70" s="6" t="n"/>
    </row>
    <row r="71">
      <c r="H71">
        <f>IF(ABS(G71-D71)&lt;=D71*F71/100,"Yes","No")</f>
        <v/>
      </c>
      <c r="J71" s="6" t="n"/>
    </row>
    <row r="72">
      <c r="H72">
        <f>IF(ABS(G72-D72)&lt;=D72*F72/100,"Yes","No")</f>
        <v/>
      </c>
      <c r="J72" s="6" t="n"/>
    </row>
    <row r="73">
      <c r="H73">
        <f>IF(ABS(G73-D73)&lt;=D73*F73/100,"Yes","No")</f>
        <v/>
      </c>
      <c r="J73" s="6" t="n"/>
    </row>
    <row r="74">
      <c r="H74">
        <f>IF(ABS(G74-D74)&lt;=D74*F74/100,"Yes","No")</f>
        <v/>
      </c>
      <c r="J74" s="6" t="n"/>
    </row>
    <row r="75">
      <c r="H75">
        <f>IF(ABS(G75-D75)&lt;=D75*F75/100,"Yes","No")</f>
        <v/>
      </c>
      <c r="J75" s="6" t="n"/>
    </row>
    <row r="76">
      <c r="H76">
        <f>IF(ABS(G76-D76)&lt;=D76*F76/100,"Yes","No")</f>
        <v/>
      </c>
      <c r="J76" s="6" t="n"/>
    </row>
    <row r="77">
      <c r="H77">
        <f>IF(ABS(G77-D77)&lt;=D77*F77/100,"Yes","No")</f>
        <v/>
      </c>
      <c r="J77" s="6" t="n"/>
    </row>
    <row r="78">
      <c r="H78">
        <f>IF(ABS(G78-D78)&lt;=D78*F78/100,"Yes","No")</f>
        <v/>
      </c>
      <c r="J78" s="6" t="n"/>
    </row>
    <row r="79">
      <c r="H79">
        <f>IF(ABS(G79-D79)&lt;=D79*F79/100,"Yes","No")</f>
        <v/>
      </c>
      <c r="J79" s="6" t="n"/>
    </row>
    <row r="80">
      <c r="H80">
        <f>IF(ABS(G80-D80)&lt;=D80*F80/100,"Yes","No")</f>
        <v/>
      </c>
      <c r="J80" s="6" t="n"/>
    </row>
    <row r="81">
      <c r="H81">
        <f>IF(ABS(G81-D81)&lt;=D81*F81/100,"Yes","No")</f>
        <v/>
      </c>
      <c r="J81" s="6" t="n"/>
    </row>
    <row r="82">
      <c r="H82">
        <f>IF(ABS(G82-D82)&lt;=D82*F82/100,"Yes","No")</f>
        <v/>
      </c>
      <c r="J82" s="6" t="n"/>
    </row>
    <row r="83">
      <c r="H83">
        <f>IF(ABS(G83-D83)&lt;=D83*F83/100,"Yes","No")</f>
        <v/>
      </c>
      <c r="J83" s="6" t="n"/>
    </row>
    <row r="84">
      <c r="H84">
        <f>IF(ABS(G84-D84)&lt;=D84*F84/100,"Yes","No")</f>
        <v/>
      </c>
      <c r="J84" s="6" t="n"/>
    </row>
    <row r="85">
      <c r="H85">
        <f>IF(ABS(G85-D85)&lt;=D85*F85/100,"Yes","No")</f>
        <v/>
      </c>
      <c r="J85" s="6" t="n"/>
    </row>
    <row r="86">
      <c r="H86">
        <f>IF(ABS(G86-D86)&lt;=D86*F86/100,"Yes","No")</f>
        <v/>
      </c>
      <c r="J86" s="6" t="n"/>
    </row>
    <row r="87">
      <c r="H87">
        <f>IF(ABS(G87-D87)&lt;=D87*F87/100,"Yes","No")</f>
        <v/>
      </c>
      <c r="J87" s="6" t="n"/>
    </row>
    <row r="88">
      <c r="H88">
        <f>IF(ABS(G88-D88)&lt;=D88*F88/100,"Yes","No")</f>
        <v/>
      </c>
      <c r="J88" s="6" t="n"/>
    </row>
    <row r="89">
      <c r="H89">
        <f>IF(ABS(G89-D89)&lt;=D89*F89/100,"Yes","No")</f>
        <v/>
      </c>
      <c r="J89" s="6" t="n"/>
    </row>
    <row r="90">
      <c r="H90">
        <f>IF(ABS(G90-D90)&lt;=D90*F90/100,"Yes","No")</f>
        <v/>
      </c>
      <c r="J90" s="6" t="n"/>
    </row>
    <row r="91">
      <c r="H91">
        <f>IF(ABS(G91-D91)&lt;=D91*F91/100,"Yes","No")</f>
        <v/>
      </c>
      <c r="J91" s="6" t="n"/>
    </row>
    <row r="92">
      <c r="H92">
        <f>IF(ABS(G92-D92)&lt;=D92*F92/100,"Yes","No")</f>
        <v/>
      </c>
      <c r="J92" s="6" t="n"/>
    </row>
    <row r="93">
      <c r="H93">
        <f>IF(ABS(G93-D93)&lt;=D93*F93/100,"Yes","No")</f>
        <v/>
      </c>
      <c r="J93" s="6" t="n"/>
    </row>
    <row r="94">
      <c r="H94">
        <f>IF(ABS(G94-D94)&lt;=D94*F94/100,"Yes","No")</f>
        <v/>
      </c>
      <c r="J94" s="6" t="n"/>
    </row>
    <row r="95">
      <c r="H95">
        <f>IF(ABS(G95-D95)&lt;=D95*F95/100,"Yes","No")</f>
        <v/>
      </c>
      <c r="J95" s="6" t="n"/>
    </row>
    <row r="96">
      <c r="H96">
        <f>IF(ABS(G96-D96)&lt;=D96*F96/100,"Yes","No")</f>
        <v/>
      </c>
      <c r="J96" s="6" t="n"/>
    </row>
    <row r="97">
      <c r="H97">
        <f>IF(ABS(G97-D97)&lt;=D97*F97/100,"Yes","No")</f>
        <v/>
      </c>
      <c r="J97" s="6" t="n"/>
    </row>
    <row r="98">
      <c r="H98">
        <f>IF(ABS(G98-D98)&lt;=D98*F98/100,"Yes","No")</f>
        <v/>
      </c>
      <c r="J98" s="6" t="n"/>
    </row>
    <row r="99">
      <c r="H99">
        <f>IF(ABS(G99-D99)&lt;=D99*F99/100,"Yes","No")</f>
        <v/>
      </c>
      <c r="J99" s="6" t="n"/>
    </row>
    <row r="100">
      <c r="H100">
        <f>IF(ABS(G100-D100)&lt;=D100*F100/100,"Yes","No")</f>
        <v/>
      </c>
      <c r="J100" s="6" t="n"/>
    </row>
    <row r="101">
      <c r="H101">
        <f>IF(ABS(G101-D101)&lt;=D101*F101/100,"Yes","No")</f>
        <v/>
      </c>
      <c r="J101" s="6" t="n"/>
    </row>
    <row r="102">
      <c r="H102">
        <f>IF(ABS(G102-D102)&lt;=D102*F102/100,"Yes","No")</f>
        <v/>
      </c>
      <c r="J102" s="6" t="n"/>
    </row>
    <row r="103">
      <c r="H103">
        <f>IF(ABS(G103-D103)&lt;=D103*F103/100,"Yes","No")</f>
        <v/>
      </c>
      <c r="J103" s="6" t="n"/>
    </row>
    <row r="104">
      <c r="H104">
        <f>IF(ABS(G104-D104)&lt;=D104*F104/100,"Yes","No")</f>
        <v/>
      </c>
      <c r="J104" s="6" t="n"/>
    </row>
    <row r="105">
      <c r="H105">
        <f>IF(ABS(G105-D105)&lt;=D105*F105/100,"Yes","No")</f>
        <v/>
      </c>
      <c r="J105" s="6" t="n"/>
    </row>
    <row r="106">
      <c r="H106">
        <f>IF(ABS(G106-D106)&lt;=D106*F106/100,"Yes","No")</f>
        <v/>
      </c>
      <c r="J106" s="6" t="n"/>
    </row>
    <row r="107">
      <c r="H107">
        <f>IF(ABS(G107-D107)&lt;=D107*F107/100,"Yes","No")</f>
        <v/>
      </c>
      <c r="J107" s="6" t="n"/>
    </row>
    <row r="108">
      <c r="H108">
        <f>IF(ABS(G108-D108)&lt;=D108*F108/100,"Yes","No")</f>
        <v/>
      </c>
      <c r="J108" s="6" t="n"/>
    </row>
    <row r="109">
      <c r="H109">
        <f>IF(ABS(G109-D109)&lt;=D109*F109/100,"Yes","No")</f>
        <v/>
      </c>
      <c r="J109" s="6" t="n"/>
    </row>
    <row r="110">
      <c r="H110">
        <f>IF(ABS(G110-D110)&lt;=D110*F110/100,"Yes","No")</f>
        <v/>
      </c>
      <c r="J110" s="6" t="n"/>
    </row>
    <row r="111">
      <c r="H111">
        <f>IF(ABS(G111-D111)&lt;=D111*F111/100,"Yes","No")</f>
        <v/>
      </c>
      <c r="J111" s="6" t="n"/>
    </row>
    <row r="112">
      <c r="H112">
        <f>IF(ABS(G112-D112)&lt;=D112*F112/100,"Yes","No")</f>
        <v/>
      </c>
      <c r="J112" s="6" t="n"/>
    </row>
    <row r="113">
      <c r="H113">
        <f>IF(ABS(G113-D113)&lt;=D113*F113/100,"Yes","No")</f>
        <v/>
      </c>
      <c r="J113" s="6" t="n"/>
    </row>
    <row r="114">
      <c r="H114">
        <f>IF(ABS(G114-D114)&lt;=D114*F114/100,"Yes","No")</f>
        <v/>
      </c>
      <c r="J114" s="6" t="n"/>
    </row>
    <row r="115">
      <c r="H115">
        <f>IF(ABS(G115-D115)&lt;=D115*F115/100,"Yes","No")</f>
        <v/>
      </c>
      <c r="J115" s="6" t="n"/>
    </row>
    <row r="116">
      <c r="H116">
        <f>IF(ABS(G116-D116)&lt;=D116*F116/100,"Yes","No")</f>
        <v/>
      </c>
      <c r="J116" s="6" t="n"/>
    </row>
    <row r="117">
      <c r="H117">
        <f>IF(ABS(G117-D117)&lt;=D117*F117/100,"Yes","No")</f>
        <v/>
      </c>
      <c r="J117" s="6" t="n"/>
    </row>
    <row r="118">
      <c r="H118">
        <f>IF(ABS(G118-D118)&lt;=D118*F118/100,"Yes","No")</f>
        <v/>
      </c>
      <c r="J118" s="6" t="n"/>
    </row>
    <row r="119">
      <c r="H119">
        <f>IF(ABS(G119-D119)&lt;=D119*F119/100,"Yes","No")</f>
        <v/>
      </c>
      <c r="J119" s="6" t="n"/>
    </row>
    <row r="120">
      <c r="H120">
        <f>IF(ABS(G120-D120)&lt;=D120*F120/100,"Yes","No")</f>
        <v/>
      </c>
      <c r="J120" s="6" t="n"/>
    </row>
    <row r="121">
      <c r="H121">
        <f>IF(ABS(G121-D121)&lt;=D121*F121/100,"Yes","No")</f>
        <v/>
      </c>
      <c r="J121" s="6" t="n"/>
    </row>
    <row r="122">
      <c r="H122">
        <f>IF(ABS(G122-D122)&lt;=D122*F122/100,"Yes","No")</f>
        <v/>
      </c>
      <c r="J122" s="6" t="n"/>
    </row>
    <row r="123">
      <c r="H123">
        <f>IF(ABS(G123-D123)&lt;=D123*F123/100,"Yes","No")</f>
        <v/>
      </c>
      <c r="J123" s="6" t="n"/>
    </row>
    <row r="124">
      <c r="H124">
        <f>IF(ABS(G124-D124)&lt;=D124*F124/100,"Yes","No")</f>
        <v/>
      </c>
      <c r="J124" s="6" t="n"/>
    </row>
    <row r="125">
      <c r="H125">
        <f>IF(ABS(G125-D125)&lt;=D125*F125/100,"Yes","No")</f>
        <v/>
      </c>
      <c r="J125" s="6" t="n"/>
    </row>
    <row r="126">
      <c r="H126">
        <f>IF(ABS(G126-D126)&lt;=D126*F126/100,"Yes","No")</f>
        <v/>
      </c>
      <c r="J126" s="6" t="n"/>
    </row>
    <row r="127">
      <c r="H127">
        <f>IF(ABS(G127-D127)&lt;=D127*F127/100,"Yes","No")</f>
        <v/>
      </c>
      <c r="J127" s="6" t="n"/>
    </row>
    <row r="128">
      <c r="H128">
        <f>IF(ABS(G128-D128)&lt;=D128*F128/100,"Yes","No")</f>
        <v/>
      </c>
      <c r="J128" s="6" t="n"/>
    </row>
    <row r="129">
      <c r="H129">
        <f>IF(ABS(G129-D129)&lt;=D129*F129/100,"Yes","No")</f>
        <v/>
      </c>
      <c r="J129" s="6" t="n"/>
    </row>
    <row r="130">
      <c r="H130">
        <f>IF(ABS(G130-D130)&lt;=D130*F130/100,"Yes","No")</f>
        <v/>
      </c>
      <c r="J130" s="6" t="n"/>
    </row>
    <row r="131">
      <c r="H131">
        <f>IF(ABS(G131-D131)&lt;=D131*F131/100,"Yes","No")</f>
        <v/>
      </c>
      <c r="J131" s="6" t="n"/>
    </row>
    <row r="132">
      <c r="H132">
        <f>IF(ABS(G132-D132)&lt;=D132*F132/100,"Yes","No")</f>
        <v/>
      </c>
      <c r="J132" s="6" t="n"/>
    </row>
    <row r="133">
      <c r="H133">
        <f>IF(ABS(G133-D133)&lt;=D133*F133/100,"Yes","No")</f>
        <v/>
      </c>
      <c r="J133" s="6" t="n"/>
    </row>
    <row r="134">
      <c r="H134">
        <f>IF(ABS(G134-D134)&lt;=D134*F134/100,"Yes","No")</f>
        <v/>
      </c>
      <c r="J134" s="6" t="n"/>
    </row>
    <row r="135">
      <c r="H135">
        <f>IF(ABS(G135-D135)&lt;=D135*F135/100,"Yes","No")</f>
        <v/>
      </c>
      <c r="J135" s="6" t="n"/>
    </row>
    <row r="136">
      <c r="H136">
        <f>IF(ABS(G136-D136)&lt;=D136*F136/100,"Yes","No")</f>
        <v/>
      </c>
      <c r="J136" s="6" t="n"/>
    </row>
    <row r="137">
      <c r="H137">
        <f>IF(ABS(G137-D137)&lt;=D137*F137/100,"Yes","No")</f>
        <v/>
      </c>
      <c r="J137" s="6" t="n"/>
    </row>
    <row r="138">
      <c r="H138">
        <f>IF(ABS(G138-D138)&lt;=D138*F138/100,"Yes","No")</f>
        <v/>
      </c>
      <c r="J138" s="6" t="n"/>
    </row>
    <row r="139">
      <c r="H139">
        <f>IF(ABS(G139-D139)&lt;=D139*F139/100,"Yes","No")</f>
        <v/>
      </c>
      <c r="J139" s="6" t="n"/>
    </row>
    <row r="140">
      <c r="H140">
        <f>IF(ABS(G140-D140)&lt;=D140*F140/100,"Yes","No")</f>
        <v/>
      </c>
      <c r="J140" s="6" t="n"/>
    </row>
    <row r="141">
      <c r="H141">
        <f>IF(ABS(G141-D141)&lt;=D141*F141/100,"Yes","No")</f>
        <v/>
      </c>
      <c r="J141" s="6" t="n"/>
    </row>
    <row r="142">
      <c r="H142">
        <f>IF(ABS(G142-D142)&lt;=D142*F142/100,"Yes","No")</f>
        <v/>
      </c>
      <c r="J142" s="6" t="n"/>
    </row>
    <row r="143">
      <c r="H143">
        <f>IF(ABS(G143-D143)&lt;=D143*F143/100,"Yes","No")</f>
        <v/>
      </c>
      <c r="J143" s="6" t="n"/>
    </row>
    <row r="144">
      <c r="H144">
        <f>IF(ABS(G144-D144)&lt;=D144*F144/100,"Yes","No")</f>
        <v/>
      </c>
      <c r="J144" s="6" t="n"/>
    </row>
    <row r="145">
      <c r="H145">
        <f>IF(ABS(G145-D145)&lt;=D145*F145/100,"Yes","No")</f>
        <v/>
      </c>
      <c r="J145" s="6" t="n"/>
    </row>
    <row r="146">
      <c r="H146">
        <f>IF(ABS(G146-D146)&lt;=D146*F146/100,"Yes","No")</f>
        <v/>
      </c>
      <c r="J146" s="6" t="n"/>
    </row>
    <row r="147">
      <c r="H147">
        <f>IF(ABS(G147-D147)&lt;=D147*F147/100,"Yes","No")</f>
        <v/>
      </c>
      <c r="J147" s="6" t="n"/>
    </row>
    <row r="148">
      <c r="H148">
        <f>IF(ABS(G148-D148)&lt;=D148*F148/100,"Yes","No")</f>
        <v/>
      </c>
      <c r="J148" s="6" t="n"/>
    </row>
    <row r="149">
      <c r="H149">
        <f>IF(ABS(G149-D149)&lt;=D149*F149/100,"Yes","No")</f>
        <v/>
      </c>
      <c r="J149" s="6" t="n"/>
    </row>
    <row r="150">
      <c r="H150">
        <f>IF(ABS(G150-D150)&lt;=D150*F150/100,"Yes","No")</f>
        <v/>
      </c>
      <c r="J150" s="6" t="n"/>
    </row>
    <row r="151">
      <c r="H151">
        <f>IF(ABS(G151-D151)&lt;=D151*F151/100,"Yes","No")</f>
        <v/>
      </c>
      <c r="J151" s="6" t="n"/>
    </row>
    <row r="152">
      <c r="H152">
        <f>IF(ABS(G152-D152)&lt;=D152*F152/100,"Yes","No")</f>
        <v/>
      </c>
      <c r="J152" s="6" t="n"/>
    </row>
    <row r="153">
      <c r="H153">
        <f>IF(ABS(G153-D153)&lt;=D153*F153/100,"Yes","No")</f>
        <v/>
      </c>
      <c r="J153" s="6" t="n"/>
    </row>
    <row r="154">
      <c r="H154">
        <f>IF(ABS(G154-D154)&lt;=D154*F154/100,"Yes","No")</f>
        <v/>
      </c>
      <c r="J154" s="6" t="n"/>
    </row>
    <row r="155">
      <c r="H155">
        <f>IF(ABS(G155-D155)&lt;=D155*F155/100,"Yes","No")</f>
        <v/>
      </c>
      <c r="J155" s="6" t="n"/>
    </row>
    <row r="156">
      <c r="H156">
        <f>IF(ABS(G156-D156)&lt;=D156*F156/100,"Yes","No")</f>
        <v/>
      </c>
      <c r="J156" s="6" t="n"/>
    </row>
    <row r="157">
      <c r="H157">
        <f>IF(ABS(G157-D157)&lt;=D157*F157/100,"Yes","No")</f>
        <v/>
      </c>
      <c r="J157" s="6" t="n"/>
    </row>
    <row r="158">
      <c r="H158">
        <f>IF(ABS(G158-D158)&lt;=D158*F158/100,"Yes","No")</f>
        <v/>
      </c>
      <c r="J158" s="6" t="n"/>
    </row>
    <row r="159">
      <c r="H159">
        <f>IF(ABS(G159-D159)&lt;=D159*F159/100,"Yes","No")</f>
        <v/>
      </c>
      <c r="J159" s="6" t="n"/>
    </row>
    <row r="160">
      <c r="H160">
        <f>IF(ABS(G160-D160)&lt;=D160*F160/100,"Yes","No")</f>
        <v/>
      </c>
      <c r="J160" s="6" t="n"/>
    </row>
    <row r="161">
      <c r="H161">
        <f>IF(ABS(G161-D161)&lt;=D161*F161/100,"Yes","No")</f>
        <v/>
      </c>
      <c r="J161" s="6" t="n"/>
    </row>
    <row r="162">
      <c r="H162">
        <f>IF(ABS(G162-D162)&lt;=D162*F162/100,"Yes","No")</f>
        <v/>
      </c>
      <c r="J162" s="6" t="n"/>
    </row>
    <row r="163">
      <c r="H163">
        <f>IF(ABS(G163-D163)&lt;=D163*F163/100,"Yes","No")</f>
        <v/>
      </c>
      <c r="J163" s="6" t="n"/>
    </row>
    <row r="164">
      <c r="H164">
        <f>IF(ABS(G164-D164)&lt;=D164*F164/100,"Yes","No")</f>
        <v/>
      </c>
      <c r="J164" s="6" t="n"/>
    </row>
    <row r="165">
      <c r="H165">
        <f>IF(ABS(G165-D165)&lt;=D165*F165/100,"Yes","No")</f>
        <v/>
      </c>
      <c r="J165" s="6" t="n"/>
    </row>
    <row r="166">
      <c r="H166">
        <f>IF(ABS(G166-D166)&lt;=D166*F166/100,"Yes","No")</f>
        <v/>
      </c>
      <c r="J166" s="6" t="n"/>
    </row>
    <row r="167">
      <c r="H167">
        <f>IF(ABS(G167-D167)&lt;=D167*F167/100,"Yes","No")</f>
        <v/>
      </c>
      <c r="J167" s="6" t="n"/>
    </row>
    <row r="168">
      <c r="H168">
        <f>IF(ABS(G168-D168)&lt;=D168*F168/100,"Yes","No")</f>
        <v/>
      </c>
      <c r="J168" s="6" t="n"/>
    </row>
    <row r="169">
      <c r="H169">
        <f>IF(ABS(G169-D169)&lt;=D169*F169/100,"Yes","No")</f>
        <v/>
      </c>
      <c r="J169" s="6" t="n"/>
    </row>
    <row r="170">
      <c r="H170">
        <f>IF(ABS(G170-D170)&lt;=D170*F170/100,"Yes","No")</f>
        <v/>
      </c>
      <c r="J170" s="6" t="n"/>
    </row>
    <row r="171">
      <c r="H171">
        <f>IF(ABS(G171-D171)&lt;=D171*F171/100,"Yes","No")</f>
        <v/>
      </c>
      <c r="J171" s="6" t="n"/>
    </row>
    <row r="172">
      <c r="H172">
        <f>IF(ABS(G172-D172)&lt;=D172*F172/100,"Yes","No")</f>
        <v/>
      </c>
      <c r="J172" s="6" t="n"/>
    </row>
    <row r="173">
      <c r="H173">
        <f>IF(ABS(G173-D173)&lt;=D173*F173/100,"Yes","No")</f>
        <v/>
      </c>
      <c r="J173" s="6" t="n"/>
    </row>
    <row r="174">
      <c r="H174">
        <f>IF(ABS(G174-D174)&lt;=D174*F174/100,"Yes","No")</f>
        <v/>
      </c>
      <c r="J174" s="6" t="n"/>
    </row>
    <row r="175">
      <c r="H175">
        <f>IF(ABS(G175-D175)&lt;=D175*F175/100,"Yes","No")</f>
        <v/>
      </c>
      <c r="J175" s="6" t="n"/>
    </row>
    <row r="176">
      <c r="H176">
        <f>IF(ABS(G176-D176)&lt;=D176*F176/100,"Yes","No")</f>
        <v/>
      </c>
      <c r="J176" s="6" t="n"/>
    </row>
    <row r="177">
      <c r="H177">
        <f>IF(ABS(G177-D177)&lt;=D177*F177/100,"Yes","No")</f>
        <v/>
      </c>
      <c r="J177" s="6" t="n"/>
    </row>
    <row r="178">
      <c r="H178">
        <f>IF(ABS(G178-D178)&lt;=D178*F178/100,"Yes","No")</f>
        <v/>
      </c>
      <c r="J178" s="6" t="n"/>
    </row>
    <row r="179">
      <c r="H179">
        <f>IF(ABS(G179-D179)&lt;=D179*F179/100,"Yes","No")</f>
        <v/>
      </c>
      <c r="J179" s="6" t="n"/>
    </row>
    <row r="180">
      <c r="H180">
        <f>IF(ABS(G180-D180)&lt;=D180*F180/100,"Yes","No")</f>
        <v/>
      </c>
      <c r="J180" s="6" t="n"/>
    </row>
    <row r="181">
      <c r="H181">
        <f>IF(ABS(G181-D181)&lt;=D181*F181/100,"Yes","No")</f>
        <v/>
      </c>
      <c r="J181" s="6" t="n"/>
    </row>
    <row r="182">
      <c r="H182">
        <f>IF(ABS(G182-D182)&lt;=D182*F182/100,"Yes","No")</f>
        <v/>
      </c>
      <c r="J182" s="6" t="n"/>
    </row>
    <row r="183">
      <c r="H183">
        <f>IF(ABS(G183-D183)&lt;=D183*F183/100,"Yes","No")</f>
        <v/>
      </c>
      <c r="J183" s="6" t="n"/>
    </row>
    <row r="184">
      <c r="H184">
        <f>IF(ABS(G184-D184)&lt;=D184*F184/100,"Yes","No")</f>
        <v/>
      </c>
      <c r="J184" s="6" t="n"/>
    </row>
    <row r="185">
      <c r="H185">
        <f>IF(ABS(G185-D185)&lt;=D185*F185/100,"Yes","No")</f>
        <v/>
      </c>
      <c r="J185" s="6" t="n"/>
    </row>
    <row r="186">
      <c r="H186">
        <f>IF(ABS(G186-D186)&lt;=D186*F186/100,"Yes","No")</f>
        <v/>
      </c>
      <c r="J186" s="6" t="n"/>
    </row>
    <row r="187">
      <c r="H187">
        <f>IF(ABS(G187-D187)&lt;=D187*F187/100,"Yes","No")</f>
        <v/>
      </c>
      <c r="J187" s="6" t="n"/>
    </row>
    <row r="188">
      <c r="H188">
        <f>IF(ABS(G188-D188)&lt;=D188*F188/100,"Yes","No")</f>
        <v/>
      </c>
      <c r="J188" s="6" t="n"/>
    </row>
    <row r="189">
      <c r="H189">
        <f>IF(ABS(G189-D189)&lt;=D189*F189/100,"Yes","No")</f>
        <v/>
      </c>
      <c r="J189" s="6" t="n"/>
    </row>
    <row r="190">
      <c r="H190">
        <f>IF(ABS(G190-D190)&lt;=D190*F190/100,"Yes","No")</f>
        <v/>
      </c>
      <c r="J190" s="6" t="n"/>
    </row>
    <row r="191">
      <c r="H191">
        <f>IF(ABS(G191-D191)&lt;=D191*F191/100,"Yes","No")</f>
        <v/>
      </c>
      <c r="J191" s="6" t="n"/>
    </row>
    <row r="192">
      <c r="H192">
        <f>IF(ABS(G192-D192)&lt;=D192*F192/100,"Yes","No")</f>
        <v/>
      </c>
      <c r="J192" s="6" t="n"/>
    </row>
    <row r="193">
      <c r="H193">
        <f>IF(ABS(G193-D193)&lt;=D193*F193/100,"Yes","No")</f>
        <v/>
      </c>
      <c r="J193" s="6" t="n"/>
    </row>
    <row r="194">
      <c r="H194">
        <f>IF(ABS(G194-D194)&lt;=D194*F194/100,"Yes","No")</f>
        <v/>
      </c>
      <c r="J194" s="6" t="n"/>
    </row>
    <row r="195">
      <c r="H195">
        <f>IF(ABS(G195-D195)&lt;=D195*F195/100,"Yes","No")</f>
        <v/>
      </c>
      <c r="J195" s="6" t="n"/>
    </row>
    <row r="196">
      <c r="H196">
        <f>IF(ABS(G196-D196)&lt;=D196*F196/100,"Yes","No")</f>
        <v/>
      </c>
      <c r="J196" s="6" t="n"/>
    </row>
    <row r="197">
      <c r="H197">
        <f>IF(ABS(G197-D197)&lt;=D197*F197/100,"Yes","No")</f>
        <v/>
      </c>
      <c r="J197" s="6" t="n"/>
    </row>
    <row r="198">
      <c r="H198">
        <f>IF(ABS(G198-D198)&lt;=D198*F198/100,"Yes","No")</f>
        <v/>
      </c>
      <c r="J198" s="6" t="n"/>
    </row>
    <row r="199">
      <c r="H199">
        <f>IF(ABS(G199-D199)&lt;=D199*F199/100,"Yes","No")</f>
        <v/>
      </c>
      <c r="J199" s="6" t="n"/>
    </row>
    <row r="200">
      <c r="A200" t="n">
        <v>4</v>
      </c>
      <c r="B200" t="inlineStr">
        <is>
          <t>EXC-505</t>
        </is>
      </c>
      <c r="C200" t="inlineStr">
        <is>
          <t>Silicon Dioxide</t>
        </is>
      </c>
      <c r="D200" t="n">
        <v>0.8</v>
      </c>
      <c r="E200" t="inlineStr">
        <is>
          <t>kg</t>
        </is>
      </c>
      <c r="F200" t="n">
        <v>1</v>
      </c>
      <c r="G200" t="n">
        <v>0.79</v>
      </c>
      <c r="I200" t="inlineStr">
        <is>
          <t>OP-C</t>
        </is>
      </c>
      <c r="J200" s="6" t="n">
        <v>45906.79166666666</v>
      </c>
    </row>
    <row r="201">
      <c r="A201" t="n">
        <v>5</v>
      </c>
      <c r="B201" t="inlineStr">
        <is>
          <t>EXC-606</t>
        </is>
      </c>
      <c r="C201" t="inlineStr">
        <is>
          <t>Talc</t>
        </is>
      </c>
      <c r="D201" t="n">
        <v>1</v>
      </c>
      <c r="E201" t="inlineStr">
        <is>
          <t>kg</t>
        </is>
      </c>
      <c r="F201" t="n">
        <v>1</v>
      </c>
      <c r="G201" t="n">
        <v>0.98</v>
      </c>
      <c r="I201" t="inlineStr">
        <is>
          <t>OP-D</t>
        </is>
      </c>
      <c r="J201" s="6" t="n">
        <v>45906.83333333334</v>
      </c>
    </row>
    <row r="202">
      <c r="A202" t="n">
        <v>6</v>
      </c>
      <c r="B202" t="inlineStr">
        <is>
          <t>EXC-707</t>
        </is>
      </c>
      <c r="C202" t="inlineStr">
        <is>
          <t>Colorant Blue</t>
        </is>
      </c>
      <c r="D202" t="n">
        <v>0.02</v>
      </c>
      <c r="E202" t="inlineStr">
        <is>
          <t>kg</t>
        </is>
      </c>
      <c r="F202" t="n">
        <v>2</v>
      </c>
      <c r="G202" t="n">
        <v>0.019</v>
      </c>
      <c r="I202" t="inlineStr">
        <is>
          <t>OP-C</t>
        </is>
      </c>
      <c r="J202" s="6" t="n">
        <v>45906.85416666666</v>
      </c>
    </row>
    <row r="203">
      <c r="A203" t="n">
        <v>7</v>
      </c>
      <c r="B203" t="inlineStr">
        <is>
          <t>EXC-808</t>
        </is>
      </c>
      <c r="C203" t="inlineStr">
        <is>
          <t>Opadry Coating</t>
        </is>
      </c>
      <c r="D203" t="n">
        <v>3</v>
      </c>
      <c r="E203" t="inlineStr">
        <is>
          <t>kg</t>
        </is>
      </c>
      <c r="F203" t="n">
        <v>1</v>
      </c>
      <c r="G203" t="n">
        <v>2.96</v>
      </c>
      <c r="I203" t="inlineStr">
        <is>
          <t>OP-E</t>
        </is>
      </c>
      <c r="J203" s="6" t="n">
        <v>45906.875</v>
      </c>
    </row>
  </sheetData>
  <mergeCells count="1">
    <mergeCell ref="L1:N2"/>
  </mergeCells>
  <conditionalFormatting sqref="H2:H500">
    <cfRule type="expression" priority="1" dxfId="0">
      <formula>EXACT($H2,"Yes")</formula>
    </cfRule>
    <cfRule type="expression" priority="2" dxfId="1">
      <formula>EXACT($H2,"No")</formula>
    </cfRule>
  </conditionalFormatting>
  <conditionalFormatting sqref="M4">
    <cfRule type="colorScale" priority="3">
      <colorScale>
        <cfvo type="num" val="0"/>
        <cfvo type="num" val="0.9"/>
        <cfvo type="num" val="0.98"/>
        <color rgb="00FFC7CE"/>
        <color rgb="00FFEB9C"/>
        <color rgb="00C6EFCE"/>
      </colorScale>
    </cfRule>
  </conditionalFormatting>
  <dataValidations count="2">
    <dataValidation sqref="E2:E1048576" showErrorMessage="1" showInputMessage="1" allowBlank="1" type="list">
      <formula1>"kg,g,mg,L,mL,µL,pcs"</formula1>
    </dataValidation>
    <dataValidation sqref="H2:H1048576" showErrorMessage="1" showInputMessage="1" allowBlank="1" type="list">
      <formula1>"Yes,No"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N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8" customWidth="1" min="1" max="1"/>
    <col width="30" customWidth="1" min="2" max="2"/>
    <col width="24" customWidth="1" min="3" max="3"/>
    <col width="12" customWidth="1" min="4" max="4"/>
    <col width="12" customWidth="1" min="5" max="5"/>
    <col width="10" customWidth="1" min="6" max="6"/>
    <col width="18" customWidth="1" min="7" max="7"/>
    <col width="18" customWidth="1" min="8" max="8"/>
    <col width="18" customWidth="1" min="9" max="9"/>
    <col width="22" customWidth="1" min="10" max="10"/>
    <col width="16" customWidth="1" min="11" max="11"/>
  </cols>
  <sheetData>
    <row r="1">
      <c r="A1" s="5" t="inlineStr">
        <is>
          <t>Step#</t>
        </is>
      </c>
      <c r="B1" s="5" t="inlineStr">
        <is>
          <t>Operation</t>
        </is>
      </c>
      <c r="C1" s="5" t="inlineStr">
        <is>
          <t>Parameter</t>
        </is>
      </c>
      <c r="D1" s="5" t="inlineStr">
        <is>
          <t>Target</t>
        </is>
      </c>
      <c r="E1" s="5" t="inlineStr">
        <is>
          <t>Actual</t>
        </is>
      </c>
      <c r="F1" s="5" t="inlineStr">
        <is>
          <t>Units</t>
        </is>
      </c>
      <c r="G1" s="5" t="inlineStr">
        <is>
          <t>Start Time</t>
        </is>
      </c>
      <c r="H1" s="5" t="inlineStr">
        <is>
          <t>End Time</t>
        </is>
      </c>
      <c r="I1" s="5" t="inlineStr">
        <is>
          <t>Operator</t>
        </is>
      </c>
      <c r="J1" s="5" t="inlineStr">
        <is>
          <t>Verified By (QA/Prod)</t>
        </is>
      </c>
      <c r="K1" s="5" t="inlineStr">
        <is>
          <t>Within Limits?</t>
        </is>
      </c>
      <c r="L1" s="10" t="inlineStr">
        <is>
          <t>KPI — PROCESS</t>
        </is>
      </c>
    </row>
    <row r="2">
      <c r="A2" t="n">
        <v>1</v>
      </c>
      <c r="B2" t="inlineStr">
        <is>
          <t>Blending</t>
        </is>
      </c>
      <c r="C2" t="inlineStr">
        <is>
          <t>Speed (rpm)</t>
        </is>
      </c>
      <c r="D2" t="n">
        <v>20</v>
      </c>
      <c r="F2" t="inlineStr">
        <is>
          <t>rpm</t>
        </is>
      </c>
      <c r="I2" t="inlineStr">
        <is>
          <t>OP-A</t>
        </is>
      </c>
    </row>
    <row r="3">
      <c r="A3" t="n">
        <v>1</v>
      </c>
      <c r="B3" t="inlineStr">
        <is>
          <t>Blending</t>
        </is>
      </c>
      <c r="C3" t="inlineStr">
        <is>
          <t>Time (min)</t>
        </is>
      </c>
      <c r="D3" t="n">
        <v>10</v>
      </c>
      <c r="F3" t="inlineStr">
        <is>
          <t>min</t>
        </is>
      </c>
      <c r="I3" t="inlineStr">
        <is>
          <t>OP-A</t>
        </is>
      </c>
      <c r="L3" s="5" t="inlineStr">
        <is>
          <t>Indicateur</t>
        </is>
      </c>
      <c r="M3" s="5" t="inlineStr">
        <is>
          <t>Valeur</t>
        </is>
      </c>
      <c r="N3" s="5" t="inlineStr">
        <is>
          <t>Note</t>
        </is>
      </c>
    </row>
    <row r="4">
      <c r="A4" t="n">
        <v>2</v>
      </c>
      <c r="B4" t="inlineStr">
        <is>
          <t>Compression</t>
        </is>
      </c>
      <c r="C4" t="inlineStr">
        <is>
          <t>Force (kN)</t>
        </is>
      </c>
      <c r="D4" t="n">
        <v>12</v>
      </c>
      <c r="F4" t="inlineStr">
        <is>
          <t>kN</t>
        </is>
      </c>
      <c r="I4" t="inlineStr">
        <is>
          <t>OP-B</t>
        </is>
      </c>
      <c r="L4" s="3" t="inlineStr">
        <is>
          <t>% Within Limits)</t>
        </is>
      </c>
      <c r="M4" s="12">
        <f>IFERROR(COUNTIF(K2:K500,"Yes")/COUNTA(K2:K500),"")</f>
        <v/>
      </c>
      <c r="N4" s="13" t="inlineStr"/>
    </row>
    <row r="5">
      <c r="A5" t="n">
        <v>2</v>
      </c>
      <c r="B5" t="inlineStr">
        <is>
          <t>Compression</t>
        </is>
      </c>
      <c r="C5" t="inlineStr">
        <is>
          <t>Speed (rpm)</t>
        </is>
      </c>
      <c r="D5" t="n">
        <v>30</v>
      </c>
      <c r="E5" t="n">
        <v>31</v>
      </c>
      <c r="F5" t="inlineStr">
        <is>
          <t>rpm</t>
        </is>
      </c>
      <c r="G5" s="8" t="n">
        <v>45906.91666666666</v>
      </c>
      <c r="H5" s="8" t="n">
        <v>45906.95833333334</v>
      </c>
      <c r="I5" t="inlineStr">
        <is>
          <t>OP-B</t>
        </is>
      </c>
      <c r="J5" t="inlineStr">
        <is>
          <t>QA-1</t>
        </is>
      </c>
      <c r="K5" t="inlineStr">
        <is>
          <t>Yes</t>
        </is>
      </c>
    </row>
    <row r="6">
      <c r="A6" t="n">
        <v>3</v>
      </c>
      <c r="B6" t="inlineStr">
        <is>
          <t>Coating</t>
        </is>
      </c>
      <c r="C6" t="inlineStr">
        <is>
          <t>Inlet Temp (°C)</t>
        </is>
      </c>
      <c r="D6" t="n">
        <v>60</v>
      </c>
      <c r="E6" t="n">
        <v>61</v>
      </c>
      <c r="F6" t="inlineStr">
        <is>
          <t>°C</t>
        </is>
      </c>
      <c r="G6" s="8" t="n">
        <v>45906.95833333334</v>
      </c>
      <c r="H6" s="8" t="n">
        <v>45907.01041666666</v>
      </c>
      <c r="I6" t="inlineStr">
        <is>
          <t>OP-C</t>
        </is>
      </c>
      <c r="J6" t="inlineStr">
        <is>
          <t>QA-2</t>
        </is>
      </c>
      <c r="K6" t="inlineStr">
        <is>
          <t>Yes</t>
        </is>
      </c>
    </row>
    <row r="7">
      <c r="A7" t="n">
        <v>3</v>
      </c>
      <c r="B7" t="inlineStr">
        <is>
          <t>Coating</t>
        </is>
      </c>
      <c r="C7" t="inlineStr">
        <is>
          <t>Spray Rate (g/min)</t>
        </is>
      </c>
      <c r="D7" t="n">
        <v>10</v>
      </c>
      <c r="E7" t="n">
        <v>9.6</v>
      </c>
      <c r="F7" t="inlineStr">
        <is>
          <t>g/min</t>
        </is>
      </c>
      <c r="G7" s="8" t="n">
        <v>45906.95833333334</v>
      </c>
      <c r="H7" s="8" t="n">
        <v>45907.01041666666</v>
      </c>
      <c r="I7" t="inlineStr">
        <is>
          <t>OP-C</t>
        </is>
      </c>
      <c r="J7" t="inlineStr">
        <is>
          <t>QA-2</t>
        </is>
      </c>
      <c r="K7" t="inlineStr">
        <is>
          <t>Yes</t>
        </is>
      </c>
    </row>
    <row r="8">
      <c r="A8" t="n">
        <v>7</v>
      </c>
      <c r="B8" t="inlineStr">
        <is>
          <t>Step7</t>
        </is>
      </c>
      <c r="C8" t="inlineStr">
        <is>
          <t>Param</t>
        </is>
      </c>
      <c r="D8" t="n">
        <v>10</v>
      </c>
      <c r="E8" t="n">
        <v>11</v>
      </c>
      <c r="F8" t="inlineStr">
        <is>
          <t>unit</t>
        </is>
      </c>
      <c r="G8" s="8" t="n">
        <v>45906.75</v>
      </c>
      <c r="H8" s="8" t="n">
        <v>45907.04166666666</v>
      </c>
      <c r="I8" t="inlineStr">
        <is>
          <t>OP-7</t>
        </is>
      </c>
      <c r="J8" t="inlineStr">
        <is>
          <t>QA-7</t>
        </is>
      </c>
      <c r="K8" t="inlineStr">
        <is>
          <t>No</t>
        </is>
      </c>
    </row>
    <row r="9">
      <c r="A9" t="n">
        <v>8</v>
      </c>
      <c r="B9" t="inlineStr">
        <is>
          <t>Step8</t>
        </is>
      </c>
      <c r="C9" t="inlineStr">
        <is>
          <t>Param</t>
        </is>
      </c>
      <c r="D9" t="n">
        <v>10</v>
      </c>
      <c r="E9" t="n">
        <v>10</v>
      </c>
      <c r="F9" t="inlineStr">
        <is>
          <t>unit</t>
        </is>
      </c>
      <c r="G9" s="8" t="n">
        <v>45906.75</v>
      </c>
      <c r="H9" s="8" t="n">
        <v>45907.08333333334</v>
      </c>
      <c r="I9" t="inlineStr">
        <is>
          <t>OP-8</t>
        </is>
      </c>
      <c r="J9" t="inlineStr">
        <is>
          <t>QA-8</t>
        </is>
      </c>
      <c r="K9" t="inlineStr">
        <is>
          <t>N/A</t>
        </is>
      </c>
    </row>
    <row r="10">
      <c r="A10" t="n">
        <v>9</v>
      </c>
      <c r="B10" t="inlineStr">
        <is>
          <t>Step9</t>
        </is>
      </c>
      <c r="C10" t="inlineStr">
        <is>
          <t>Param</t>
        </is>
      </c>
      <c r="D10" t="n">
        <v>10</v>
      </c>
      <c r="E10" t="n">
        <v>11</v>
      </c>
      <c r="F10" t="inlineStr">
        <is>
          <t>unit</t>
        </is>
      </c>
      <c r="G10" s="8" t="n">
        <v>45906.75</v>
      </c>
      <c r="H10" s="8" t="n">
        <v>45907.125</v>
      </c>
      <c r="I10" t="inlineStr">
        <is>
          <t>OP-9</t>
        </is>
      </c>
      <c r="J10" t="inlineStr">
        <is>
          <t>QA-9</t>
        </is>
      </c>
      <c r="K10" t="inlineStr">
        <is>
          <t>Yes</t>
        </is>
      </c>
    </row>
    <row r="11">
      <c r="A11" t="n">
        <v>10</v>
      </c>
      <c r="B11" t="inlineStr">
        <is>
          <t>Step10</t>
        </is>
      </c>
      <c r="C11" t="inlineStr">
        <is>
          <t>Param</t>
        </is>
      </c>
      <c r="D11" t="n">
        <v>10</v>
      </c>
      <c r="E11" t="n">
        <v>10</v>
      </c>
      <c r="F11" t="inlineStr">
        <is>
          <t>unit</t>
        </is>
      </c>
      <c r="G11" s="8" t="n">
        <v>45906.75</v>
      </c>
      <c r="H11" s="8" t="n">
        <v>45907.16666666666</v>
      </c>
      <c r="I11" t="inlineStr">
        <is>
          <t>OP-10</t>
        </is>
      </c>
      <c r="J11" t="inlineStr">
        <is>
          <t>QA-10</t>
        </is>
      </c>
      <c r="K11" t="inlineStr">
        <is>
          <t>No</t>
        </is>
      </c>
    </row>
    <row r="12">
      <c r="A12" t="n">
        <v>11</v>
      </c>
      <c r="B12" t="inlineStr">
        <is>
          <t>Step11</t>
        </is>
      </c>
      <c r="C12" t="inlineStr">
        <is>
          <t>Param</t>
        </is>
      </c>
      <c r="D12" t="n">
        <v>10</v>
      </c>
      <c r="E12" t="n">
        <v>11</v>
      </c>
      <c r="F12" t="inlineStr">
        <is>
          <t>unit</t>
        </is>
      </c>
      <c r="G12" s="8" t="n">
        <v>45906.75</v>
      </c>
      <c r="H12" s="8" t="n">
        <v>45907.20833333334</v>
      </c>
      <c r="I12" t="inlineStr">
        <is>
          <t>OP-11</t>
        </is>
      </c>
      <c r="J12" t="inlineStr">
        <is>
          <t>QA-11</t>
        </is>
      </c>
      <c r="K12" t="inlineStr">
        <is>
          <t>N/A</t>
        </is>
      </c>
    </row>
  </sheetData>
  <mergeCells count="1">
    <mergeCell ref="L1:N2"/>
  </mergeCells>
  <conditionalFormatting sqref="K2:K500">
    <cfRule type="expression" priority="1" dxfId="0">
      <formula>EXACT($K2,"Yes")</formula>
    </cfRule>
    <cfRule type="expression" priority="2" dxfId="1">
      <formula>EXACT($K2,"No")</formula>
    </cfRule>
  </conditionalFormatting>
  <conditionalFormatting sqref="M4">
    <cfRule type="colorScale" priority="3">
      <colorScale>
        <cfvo type="num" val="0"/>
        <cfvo type="num" val="0.9"/>
        <cfvo type="num" val="0.98"/>
        <color rgb="00FFC7CE"/>
        <color rgb="00FFEB9C"/>
        <color rgb="00C6EFCE"/>
      </colorScale>
    </cfRule>
  </conditionalFormatting>
  <dataValidations count="1">
    <dataValidation sqref="K2:K1048576" showErrorMessage="1" showInputMessage="1" allowBlank="1" type="list">
      <formula1>"Yes,No,N/A"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N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8" customWidth="1" min="1" max="1"/>
    <col width="28" customWidth="1" min="2" max="2"/>
    <col width="30" customWidth="1" min="3" max="3"/>
    <col width="12" customWidth="1" min="4" max="4"/>
    <col width="10" customWidth="1" min="5" max="5"/>
    <col width="12" customWidth="1" min="6" max="6"/>
    <col width="18" customWidth="1" min="7" max="7"/>
    <col width="18" customWidth="1" min="8" max="8"/>
    <col width="28" customWidth="1" min="9" max="9"/>
  </cols>
  <sheetData>
    <row r="1">
      <c r="A1" s="5" t="inlineStr">
        <is>
          <t>Test#</t>
        </is>
      </c>
      <c r="B1" s="5" t="inlineStr">
        <is>
          <t>Characteristic</t>
        </is>
      </c>
      <c r="C1" s="5" t="inlineStr">
        <is>
          <t>Spec (Target / Range)</t>
        </is>
      </c>
      <c r="D1" s="5" t="inlineStr">
        <is>
          <t>Result</t>
        </is>
      </c>
      <c r="E1" s="5" t="inlineStr">
        <is>
          <t>Units</t>
        </is>
      </c>
      <c r="F1" s="5" t="inlineStr">
        <is>
          <t>Pass/Fail</t>
        </is>
      </c>
      <c r="G1" s="5" t="inlineStr">
        <is>
          <t>Tested By</t>
        </is>
      </c>
      <c r="H1" s="5" t="inlineStr">
        <is>
          <t>Date/Time</t>
        </is>
      </c>
      <c r="I1" s="5" t="inlineStr">
        <is>
          <t>Comments</t>
        </is>
      </c>
      <c r="L1" s="10" t="inlineStr">
        <is>
          <t>KPI — IPC</t>
        </is>
      </c>
    </row>
    <row r="2">
      <c r="A2" t="n">
        <v>1</v>
      </c>
      <c r="B2" t="inlineStr">
        <is>
          <t>Tablet Weight</t>
        </is>
      </c>
      <c r="C2" t="inlineStr">
        <is>
          <t>500 mg ±3%</t>
        </is>
      </c>
      <c r="E2" t="inlineStr">
        <is>
          <t>mg</t>
        </is>
      </c>
      <c r="H2" s="6" t="n"/>
    </row>
    <row r="3">
      <c r="A3" t="n">
        <v>2</v>
      </c>
      <c r="B3" t="inlineStr">
        <is>
          <t>Assay (API)</t>
        </is>
      </c>
      <c r="C3" t="inlineStr">
        <is>
          <t>98.0–102.0% LC</t>
        </is>
      </c>
      <c r="D3" t="n">
        <v>99.2</v>
      </c>
      <c r="E3" t="inlineStr">
        <is>
          <t>%LC</t>
        </is>
      </c>
      <c r="F3" t="inlineStr">
        <is>
          <t>Pass</t>
        </is>
      </c>
      <c r="G3" t="inlineStr">
        <is>
          <t>QC-1</t>
        </is>
      </c>
      <c r="H3" s="8" t="n">
        <v>45907.04166666666</v>
      </c>
      <c r="L3" s="5" t="inlineStr">
        <is>
          <t>Indicateur</t>
        </is>
      </c>
      <c r="M3" s="5" t="inlineStr">
        <is>
          <t>Valeur</t>
        </is>
      </c>
      <c r="N3" s="5" t="inlineStr">
        <is>
          <t>Note</t>
        </is>
      </c>
    </row>
    <row r="4">
      <c r="A4" t="n">
        <v>3</v>
      </c>
      <c r="B4" t="inlineStr">
        <is>
          <t>Hardness</t>
        </is>
      </c>
      <c r="C4" t="inlineStr">
        <is>
          <t>≥ 60 N</t>
        </is>
      </c>
      <c r="D4" t="n">
        <v>62</v>
      </c>
      <c r="E4" t="inlineStr">
        <is>
          <t>N</t>
        </is>
      </c>
      <c r="F4" t="inlineStr">
        <is>
          <t>Pass</t>
        </is>
      </c>
      <c r="G4" t="inlineStr">
        <is>
          <t>QC-2</t>
        </is>
      </c>
      <c r="H4" s="8" t="n">
        <v>45907.0625</v>
      </c>
      <c r="L4" s="3" t="inlineStr">
        <is>
          <t>% Pass)</t>
        </is>
      </c>
      <c r="M4" s="12">
        <f>IFERROR(COUNTIF(F2:F500,"Pass")/COUNTA(F2:F500),"")</f>
        <v/>
      </c>
      <c r="N4" s="13" t="inlineStr"/>
    </row>
    <row r="5">
      <c r="A5" t="n">
        <v>4</v>
      </c>
      <c r="B5" t="inlineStr">
        <is>
          <t>Friability</t>
        </is>
      </c>
      <c r="C5" t="inlineStr">
        <is>
          <t>≤ 1.0 %</t>
        </is>
      </c>
      <c r="D5" t="n">
        <v>0.3</v>
      </c>
      <c r="E5" t="inlineStr">
        <is>
          <t>%</t>
        </is>
      </c>
      <c r="F5" t="inlineStr">
        <is>
          <t>Pass</t>
        </is>
      </c>
      <c r="G5" t="inlineStr">
        <is>
          <t>QC-1</t>
        </is>
      </c>
      <c r="H5" s="8" t="n">
        <v>45907.08333333334</v>
      </c>
    </row>
    <row r="6">
      <c r="A6" t="n">
        <v>5</v>
      </c>
      <c r="B6" t="inlineStr">
        <is>
          <t>Uniformity of dosage units</t>
        </is>
      </c>
      <c r="C6" t="inlineStr">
        <is>
          <t>AV ≤ 15.0</t>
        </is>
      </c>
      <c r="D6" t="n">
        <v>13.2</v>
      </c>
      <c r="E6" t="inlineStr">
        <is>
          <t>AV</t>
        </is>
      </c>
      <c r="F6" t="inlineStr">
        <is>
          <t>Pass</t>
        </is>
      </c>
      <c r="G6" t="inlineStr">
        <is>
          <t>QC-3</t>
        </is>
      </c>
      <c r="H6" s="8" t="n">
        <v>45907.125</v>
      </c>
    </row>
    <row r="7">
      <c r="A7" t="n">
        <v>6</v>
      </c>
      <c r="B7" t="inlineStr">
        <is>
          <t>Test6</t>
        </is>
      </c>
      <c r="C7" t="inlineStr">
        <is>
          <t>Spec6</t>
        </is>
      </c>
      <c r="D7" t="n">
        <v>16</v>
      </c>
      <c r="E7" t="inlineStr">
        <is>
          <t>unit</t>
        </is>
      </c>
      <c r="F7" t="inlineStr">
        <is>
          <t>Pass</t>
        </is>
      </c>
      <c r="G7" t="inlineStr">
        <is>
          <t>QC-6</t>
        </is>
      </c>
      <c r="H7" s="8" t="n">
        <v>45907</v>
      </c>
    </row>
    <row r="8">
      <c r="A8" t="n">
        <v>7</v>
      </c>
      <c r="B8" t="inlineStr">
        <is>
          <t>Test7</t>
        </is>
      </c>
      <c r="C8" t="inlineStr">
        <is>
          <t>Spec7</t>
        </is>
      </c>
      <c r="D8" t="n">
        <v>17</v>
      </c>
      <c r="E8" t="inlineStr">
        <is>
          <t>unit</t>
        </is>
      </c>
      <c r="F8" t="inlineStr">
        <is>
          <t>Fail</t>
        </is>
      </c>
      <c r="G8" t="inlineStr">
        <is>
          <t>QC-7</t>
        </is>
      </c>
      <c r="H8" s="8" t="n">
        <v>45907.04166666666</v>
      </c>
    </row>
    <row r="9">
      <c r="A9" t="n">
        <v>8</v>
      </c>
      <c r="B9" t="inlineStr">
        <is>
          <t>Test8</t>
        </is>
      </c>
      <c r="C9" t="inlineStr">
        <is>
          <t>Spec8</t>
        </is>
      </c>
      <c r="D9" t="n">
        <v>18</v>
      </c>
      <c r="E9" t="inlineStr">
        <is>
          <t>unit</t>
        </is>
      </c>
      <c r="F9" t="inlineStr">
        <is>
          <t>Pass</t>
        </is>
      </c>
      <c r="G9" t="inlineStr">
        <is>
          <t>QC-8</t>
        </is>
      </c>
      <c r="H9" s="8" t="n">
        <v>45907.08333333334</v>
      </c>
    </row>
    <row r="10">
      <c r="A10" t="n">
        <v>9</v>
      </c>
      <c r="B10" t="inlineStr">
        <is>
          <t>Test9</t>
        </is>
      </c>
      <c r="C10" t="inlineStr">
        <is>
          <t>Spec9</t>
        </is>
      </c>
      <c r="D10" t="n">
        <v>19</v>
      </c>
      <c r="E10" t="inlineStr">
        <is>
          <t>unit</t>
        </is>
      </c>
      <c r="F10" t="inlineStr">
        <is>
          <t>Fail</t>
        </is>
      </c>
      <c r="G10" t="inlineStr">
        <is>
          <t>QC-9</t>
        </is>
      </c>
      <c r="H10" s="8" t="n">
        <v>45907.125</v>
      </c>
    </row>
    <row r="11">
      <c r="A11" t="n">
        <v>10</v>
      </c>
      <c r="B11" t="inlineStr">
        <is>
          <t>Test10</t>
        </is>
      </c>
      <c r="C11" t="inlineStr">
        <is>
          <t>Spec10</t>
        </is>
      </c>
      <c r="D11" t="n">
        <v>20</v>
      </c>
      <c r="E11" t="inlineStr">
        <is>
          <t>unit</t>
        </is>
      </c>
      <c r="F11" t="inlineStr">
        <is>
          <t>Pass</t>
        </is>
      </c>
      <c r="G11" t="inlineStr">
        <is>
          <t>QC-10</t>
        </is>
      </c>
      <c r="H11" s="8" t="n">
        <v>45907.16666666666</v>
      </c>
    </row>
    <row r="12">
      <c r="A12" t="n">
        <v>11</v>
      </c>
      <c r="B12" t="inlineStr">
        <is>
          <t>Test11</t>
        </is>
      </c>
      <c r="C12" t="inlineStr">
        <is>
          <t>Spec11</t>
        </is>
      </c>
      <c r="D12" t="n">
        <v>21</v>
      </c>
      <c r="E12" t="inlineStr">
        <is>
          <t>unit</t>
        </is>
      </c>
      <c r="F12" t="inlineStr">
        <is>
          <t>Fail</t>
        </is>
      </c>
      <c r="G12" t="inlineStr">
        <is>
          <t>QC-11</t>
        </is>
      </c>
      <c r="H12" s="8" t="n">
        <v>45907.20833333334</v>
      </c>
    </row>
  </sheetData>
  <mergeCells count="1">
    <mergeCell ref="L1:N2"/>
  </mergeCells>
  <conditionalFormatting sqref="F2:F500">
    <cfRule type="expression" priority="1" dxfId="0">
      <formula>EXACT($F2,"Pass")</formula>
    </cfRule>
    <cfRule type="expression" priority="2" dxfId="1">
      <formula>EXACT($F2,"Fail")</formula>
    </cfRule>
  </conditionalFormatting>
  <conditionalFormatting sqref="M4">
    <cfRule type="colorScale" priority="3">
      <colorScale>
        <cfvo type="num" val="0"/>
        <cfvo type="num" val="0.9"/>
        <cfvo type="num" val="0.98"/>
        <color rgb="00FFC7CE"/>
        <color rgb="00FFEB9C"/>
        <color rgb="00C6EFCE"/>
      </colorScale>
    </cfRule>
  </conditionalFormatting>
  <dataValidations count="1">
    <dataValidation sqref="F2:F1048576" showErrorMessage="1" showInputMessage="1" allowBlank="1" type="list">
      <formula1>"Pass,Fail,NA"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N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6" customWidth="1" min="2" max="2"/>
    <col width="10" customWidth="1" min="3" max="3"/>
    <col width="16" customWidth="1" min="4" max="4"/>
    <col width="10" customWidth="1" min="5" max="5"/>
    <col width="20" customWidth="1" min="6" max="6"/>
    <col width="18" customWidth="1" min="7" max="7"/>
    <col width="16" customWidth="1" min="8" max="8"/>
  </cols>
  <sheetData>
    <row r="1">
      <c r="A1" s="5" t="inlineStr">
        <is>
          <t>Stage</t>
        </is>
      </c>
      <c r="B1" s="5" t="inlineStr">
        <is>
          <t>Input Qty</t>
        </is>
      </c>
      <c r="C1" s="5" t="inlineStr">
        <is>
          <t>Units</t>
        </is>
      </c>
      <c r="D1" s="5" t="inlineStr">
        <is>
          <t>Output Qty</t>
        </is>
      </c>
      <c r="E1" s="5" t="inlineStr">
        <is>
          <t>Units</t>
        </is>
      </c>
      <c r="F1" s="5" t="inlineStr">
        <is>
          <t>Theoretical Yield (%)</t>
        </is>
      </c>
      <c r="G1" s="5" t="inlineStr">
        <is>
          <t>Actual Yield (%)</t>
        </is>
      </c>
      <c r="H1" s="5" t="inlineStr">
        <is>
          <t>Within Range?</t>
        </is>
      </c>
      <c r="L1" s="10" t="inlineStr">
        <is>
          <t>KPI — RENDEMENT</t>
        </is>
      </c>
    </row>
    <row r="2">
      <c r="A2" t="inlineStr">
        <is>
          <t>Compression</t>
        </is>
      </c>
      <c r="B2" t="n">
        <v>1000</v>
      </c>
      <c r="C2" t="inlineStr">
        <is>
          <t>pcs</t>
        </is>
      </c>
      <c r="D2" t="n">
        <v>980</v>
      </c>
      <c r="E2" t="inlineStr">
        <is>
          <t>pcs</t>
        </is>
      </c>
      <c r="F2" t="n">
        <v>98</v>
      </c>
      <c r="G2" s="9">
        <f>IFERROR(D2/B2*100,"")</f>
        <v/>
      </c>
      <c r="H2">
        <f>IF(AND(G2&lt;=(F2+1),G2&gt;=(F2-1)),"Yes","No")</f>
        <v/>
      </c>
    </row>
    <row r="3">
      <c r="A3" t="inlineStr">
        <is>
          <t>Blending</t>
        </is>
      </c>
      <c r="B3" t="n">
        <v>1030</v>
      </c>
      <c r="C3" t="inlineStr">
        <is>
          <t>pcs</t>
        </is>
      </c>
      <c r="D3" t="n">
        <v>1005</v>
      </c>
      <c r="E3" t="inlineStr">
        <is>
          <t>pcs</t>
        </is>
      </c>
      <c r="F3" t="n">
        <v>97.5</v>
      </c>
      <c r="G3" s="9">
        <f>IFERROR(D3/B3*100,"")</f>
        <v/>
      </c>
      <c r="H3">
        <f>IF(AND(G3&lt;=(F3+1),G3&gt;=(F3-1)),"Yes","No")</f>
        <v/>
      </c>
      <c r="L3" s="5" t="inlineStr">
        <is>
          <t>Indicateur</t>
        </is>
      </c>
      <c r="M3" s="5" t="inlineStr">
        <is>
          <t>Valeur</t>
        </is>
      </c>
      <c r="N3" s="5" t="inlineStr">
        <is>
          <t>Note</t>
        </is>
      </c>
    </row>
    <row r="4">
      <c r="A4" t="inlineStr">
        <is>
          <t>Coating</t>
        </is>
      </c>
      <c r="B4" t="n">
        <v>1000</v>
      </c>
      <c r="C4" t="inlineStr">
        <is>
          <t>pcs</t>
        </is>
      </c>
      <c r="D4" t="n">
        <v>985</v>
      </c>
      <c r="E4" t="inlineStr">
        <is>
          <t>pcs</t>
        </is>
      </c>
      <c r="F4" t="n">
        <v>98.5</v>
      </c>
      <c r="G4" s="9">
        <f>IFERROR(D4/B4*100,"")</f>
        <v/>
      </c>
      <c r="H4">
        <f>IF(AND(G4&lt;=(F4+1),G4&gt;=(F4-1)),"Yes","No")</f>
        <v/>
      </c>
      <c r="L4" s="3" t="inlineStr">
        <is>
          <t>Rendement moyen</t>
        </is>
      </c>
      <c r="M4" s="12">
        <f>IFERROR(AVERAGE(G2:G200)/100,"")</f>
        <v/>
      </c>
      <c r="N4" s="13" t="inlineStr"/>
    </row>
    <row r="5">
      <c r="A5" t="inlineStr">
        <is>
          <t>Packaging</t>
        </is>
      </c>
      <c r="B5" t="n">
        <v>985</v>
      </c>
      <c r="C5" t="inlineStr">
        <is>
          <t>pcs</t>
        </is>
      </c>
      <c r="D5" t="n">
        <v>980</v>
      </c>
      <c r="E5" t="inlineStr">
        <is>
          <t>pcs</t>
        </is>
      </c>
      <c r="F5" t="n">
        <v>99</v>
      </c>
      <c r="G5" s="9">
        <f>IFERROR(D5/B5*100,"")</f>
        <v/>
      </c>
      <c r="H5">
        <f>IF(AND(G5&lt;=(F5+1),G5&gt;=(F5-1)),"Yes","No")</f>
        <v/>
      </c>
      <c r="L5" s="3" t="inlineStr">
        <is>
          <t>% Within Range)</t>
        </is>
      </c>
      <c r="M5" s="12">
        <f>IFERROR(COUNTIF(H2:H200,"Yes")/COUNTA(H2:H200),"")</f>
        <v/>
      </c>
      <c r="N5" s="13" t="inlineStr"/>
    </row>
    <row r="6">
      <c r="A6" t="inlineStr">
        <is>
          <t>Stage 5</t>
        </is>
      </c>
      <c r="B6" t="n">
        <v>1050</v>
      </c>
      <c r="C6" t="inlineStr">
        <is>
          <t>pcs</t>
        </is>
      </c>
      <c r="D6" t="n">
        <v>1025</v>
      </c>
      <c r="E6" t="inlineStr">
        <is>
          <t>pcs</t>
        </is>
      </c>
      <c r="F6" t="n">
        <v>98</v>
      </c>
      <c r="G6">
        <f>IFERROR(D6/B6*100,"")</f>
        <v/>
      </c>
      <c r="H6">
        <f>IF(AND(G6&lt;=(F6+1),G6&gt;=(F6-1)),"Yes","No")</f>
        <v/>
      </c>
    </row>
    <row r="7">
      <c r="A7" t="inlineStr">
        <is>
          <t>Stage 6</t>
        </is>
      </c>
      <c r="B7" t="n">
        <v>1060</v>
      </c>
      <c r="C7" t="inlineStr">
        <is>
          <t>pcs</t>
        </is>
      </c>
      <c r="D7" t="n">
        <v>1030</v>
      </c>
      <c r="E7" t="inlineStr">
        <is>
          <t>pcs</t>
        </is>
      </c>
      <c r="F7" t="n">
        <v>98</v>
      </c>
      <c r="G7">
        <f>IFERROR(D7/B7*100,"")</f>
        <v/>
      </c>
      <c r="H7">
        <f>IF(AND(G7&lt;=(F7+1),G7&gt;=(F7-1)),"Yes","No")</f>
        <v/>
      </c>
    </row>
    <row r="8">
      <c r="A8" t="inlineStr">
        <is>
          <t>Stage 7</t>
        </is>
      </c>
      <c r="B8" t="n">
        <v>1070</v>
      </c>
      <c r="C8" t="inlineStr">
        <is>
          <t>pcs</t>
        </is>
      </c>
      <c r="D8" t="n">
        <v>1035</v>
      </c>
      <c r="E8" t="inlineStr">
        <is>
          <t>pcs</t>
        </is>
      </c>
      <c r="F8" t="n">
        <v>98</v>
      </c>
      <c r="G8">
        <f>IFERROR(D8/B8*100,"")</f>
        <v/>
      </c>
      <c r="H8">
        <f>IF(AND(G8&lt;=(F8+1),G8&gt;=(F8-1)),"Yes","No")</f>
        <v/>
      </c>
    </row>
    <row r="9">
      <c r="A9" t="inlineStr">
        <is>
          <t>Stage 8</t>
        </is>
      </c>
      <c r="B9" t="n">
        <v>1080</v>
      </c>
      <c r="C9" t="inlineStr">
        <is>
          <t>pcs</t>
        </is>
      </c>
      <c r="D9" t="n">
        <v>1040</v>
      </c>
      <c r="E9" t="inlineStr">
        <is>
          <t>pcs</t>
        </is>
      </c>
      <c r="F9" t="n">
        <v>98</v>
      </c>
      <c r="G9">
        <f>IFERROR(D9/B9*100,"")</f>
        <v/>
      </c>
      <c r="H9">
        <f>IF(AND(G9&lt;=(F9+1),G9&gt;=(F9-1)),"Yes","No")</f>
        <v/>
      </c>
    </row>
    <row r="10">
      <c r="A10" t="inlineStr">
        <is>
          <t>Stage 9</t>
        </is>
      </c>
      <c r="B10" t="n">
        <v>1090</v>
      </c>
      <c r="C10" t="inlineStr">
        <is>
          <t>pcs</t>
        </is>
      </c>
      <c r="D10" t="n">
        <v>1045</v>
      </c>
      <c r="E10" t="inlineStr">
        <is>
          <t>pcs</t>
        </is>
      </c>
      <c r="F10" t="n">
        <v>98</v>
      </c>
      <c r="G10">
        <f>IFERROR(D10/B10*100,"")</f>
        <v/>
      </c>
      <c r="H10">
        <f>IF(AND(G10&lt;=(F10+1),G10&gt;=(F10-1)),"Yes","No")</f>
        <v/>
      </c>
    </row>
    <row r="11">
      <c r="A11" t="inlineStr">
        <is>
          <t>Stage 10</t>
        </is>
      </c>
      <c r="B11" t="n">
        <v>1100</v>
      </c>
      <c r="C11" t="inlineStr">
        <is>
          <t>pcs</t>
        </is>
      </c>
      <c r="D11" t="n">
        <v>1050</v>
      </c>
      <c r="E11" t="inlineStr">
        <is>
          <t>pcs</t>
        </is>
      </c>
      <c r="F11" t="n">
        <v>98</v>
      </c>
      <c r="G11">
        <f>IFERROR(D11/B11*100,"")</f>
        <v/>
      </c>
      <c r="H11">
        <f>IF(AND(G11&lt;=(F11+1),G11&gt;=(F11-1)),"Yes","No")</f>
        <v/>
      </c>
    </row>
    <row r="12">
      <c r="A12" t="inlineStr">
        <is>
          <t>Stage 11</t>
        </is>
      </c>
      <c r="B12" t="n">
        <v>1110</v>
      </c>
      <c r="C12" t="inlineStr">
        <is>
          <t>pcs</t>
        </is>
      </c>
      <c r="D12" t="n">
        <v>1055</v>
      </c>
      <c r="E12" t="inlineStr">
        <is>
          <t>pcs</t>
        </is>
      </c>
      <c r="F12" t="n">
        <v>98</v>
      </c>
      <c r="G12">
        <f>IFERROR(D12/B12*100,"")</f>
        <v/>
      </c>
      <c r="H12">
        <f>IF(AND(G12&lt;=(F12+1),G12&gt;=(F12-1)),"Yes","No")</f>
        <v/>
      </c>
    </row>
  </sheetData>
  <mergeCells count="1">
    <mergeCell ref="L1:N2"/>
  </mergeCells>
  <conditionalFormatting sqref="H2:H200">
    <cfRule type="expression" priority="1" dxfId="0">
      <formula>EXACT($H2,"Yes")</formula>
    </cfRule>
    <cfRule type="expression" priority="2" dxfId="1">
      <formula>EXACT($H2,"No")</formula>
    </cfRule>
  </conditionalFormatting>
  <conditionalFormatting sqref="M4">
    <cfRule type="colorScale" priority="3">
      <colorScale>
        <cfvo type="num" val="0"/>
        <cfvo type="num" val="0.9"/>
        <cfvo type="num" val="0.98"/>
        <color rgb="00FFC7CE"/>
        <color rgb="00FFEB9C"/>
        <color rgb="00C6EFCE"/>
      </colorScale>
    </cfRule>
  </conditionalFormatting>
  <conditionalFormatting sqref="M5">
    <cfRule type="colorScale" priority="4">
      <colorScale>
        <cfvo type="num" val="0"/>
        <cfvo type="num" val="0.9"/>
        <cfvo type="num" val="0.98"/>
        <color rgb="00FFC7CE"/>
        <color rgb="00FFEB9C"/>
        <color rgb="00C6EFCE"/>
      </colorScale>
    </cfRule>
  </conditionalFormatting>
  <dataValidations count="3">
    <dataValidation sqref="C2:C1048576" showErrorMessage="1" showInputMessage="1" allowBlank="1" type="list">
      <formula1>"kg,g,mg,L,mL,µL,pcs"</formula1>
    </dataValidation>
    <dataValidation sqref="E2:E1048576" showErrorMessage="1" showInputMessage="1" allowBlank="1" type="list">
      <formula1>"kg,g,mg,L,mL,µL,pcs"</formula1>
    </dataValidation>
    <dataValidation sqref="H2:H1048576" showErrorMessage="1" showInputMessage="1" allowBlank="1" type="list">
      <formula1>"Yes,No"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N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6" customWidth="1" min="1" max="1"/>
    <col width="18" customWidth="1" min="2" max="2"/>
    <col width="18" customWidth="1" min="3" max="3"/>
    <col width="18" customWidth="1" min="4" max="4"/>
    <col width="18" customWidth="1" min="5" max="5"/>
    <col width="18" customWidth="1" min="6" max="6"/>
    <col width="28" customWidth="1" min="7" max="7"/>
  </cols>
  <sheetData>
    <row r="1">
      <c r="A1" s="5" t="inlineStr">
        <is>
          <t>Area/Equipment</t>
        </is>
      </c>
      <c r="B1" s="5" t="inlineStr">
        <is>
          <t>Pre-Clean Check</t>
        </is>
      </c>
      <c r="C1" s="5" t="inlineStr">
        <is>
          <t>Cleaned By</t>
        </is>
      </c>
      <c r="D1" s="5" t="inlineStr">
        <is>
          <t>Date/Time</t>
        </is>
      </c>
      <c r="E1" s="5" t="inlineStr">
        <is>
          <t>Verified By</t>
        </is>
      </c>
      <c r="F1" s="5" t="inlineStr">
        <is>
          <t>Line Cleared (Yes/No)</t>
        </is>
      </c>
      <c r="G1" s="5" t="inlineStr">
        <is>
          <t>Comments</t>
        </is>
      </c>
      <c r="L1" s="10" t="inlineStr">
        <is>
          <t>KPI — CLEANING</t>
        </is>
      </c>
    </row>
    <row r="2">
      <c r="A2" t="inlineStr">
        <is>
          <t>Mixer MXR-01</t>
        </is>
      </c>
      <c r="B2" t="inlineStr">
        <is>
          <t>Yes</t>
        </is>
      </c>
      <c r="C2" t="inlineStr">
        <is>
          <t>OP-A</t>
        </is>
      </c>
      <c r="D2" s="8" t="n">
        <v>45906.70833333334</v>
      </c>
      <c r="E2" t="inlineStr">
        <is>
          <t>QA-1</t>
        </is>
      </c>
      <c r="F2" t="inlineStr">
        <is>
          <t>Yes</t>
        </is>
      </c>
    </row>
    <row r="3">
      <c r="A3" t="inlineStr">
        <is>
          <t>FBD-02</t>
        </is>
      </c>
      <c r="B3" t="inlineStr">
        <is>
          <t>Yes</t>
        </is>
      </c>
      <c r="C3" t="inlineStr">
        <is>
          <t>OP-B</t>
        </is>
      </c>
      <c r="D3" s="8" t="n">
        <v>45906.72916666666</v>
      </c>
      <c r="E3" t="inlineStr">
        <is>
          <t>QA-1</t>
        </is>
      </c>
      <c r="F3" t="inlineStr">
        <is>
          <t>Yes</t>
        </is>
      </c>
      <c r="L3" s="5" t="inlineStr">
        <is>
          <t>Indicateur</t>
        </is>
      </c>
      <c r="M3" s="5" t="inlineStr">
        <is>
          <t>Valeur</t>
        </is>
      </c>
      <c r="N3" s="5" t="inlineStr">
        <is>
          <t>Note</t>
        </is>
      </c>
    </row>
    <row r="4">
      <c r="A4" t="inlineStr">
        <is>
          <t>Coating Pan CT-03</t>
        </is>
      </c>
      <c r="B4" t="inlineStr">
        <is>
          <t>No</t>
        </is>
      </c>
      <c r="C4" t="inlineStr">
        <is>
          <t>OP-C</t>
        </is>
      </c>
      <c r="D4" s="8" t="n">
        <v>45906.75</v>
      </c>
      <c r="E4" t="inlineStr">
        <is>
          <t>QA-2</t>
        </is>
      </c>
      <c r="F4" t="inlineStr">
        <is>
          <t>No</t>
        </is>
      </c>
      <c r="G4" t="inlineStr">
        <is>
          <t>Residue detected; re-cleaning</t>
        </is>
      </c>
      <c r="L4" s="3" t="inlineStr">
        <is>
          <t>% Pre-clean Yes)</t>
        </is>
      </c>
      <c r="M4" s="12">
        <f>IFERROR(COUNTIF(B2:B200,"Yes")/COUNTA(B2:B200),"")</f>
        <v/>
      </c>
      <c r="N4" s="13" t="inlineStr"/>
    </row>
    <row r="5">
      <c r="A5" t="inlineStr">
        <is>
          <t>Eqp4</t>
        </is>
      </c>
      <c r="B5" t="inlineStr">
        <is>
          <t>Yes</t>
        </is>
      </c>
      <c r="C5" t="inlineStr">
        <is>
          <t>OP-4</t>
        </is>
      </c>
      <c r="D5" s="8" t="n">
        <v>45906.91666666666</v>
      </c>
      <c r="E5" t="inlineStr">
        <is>
          <t>QA-4</t>
        </is>
      </c>
      <c r="F5" t="inlineStr">
        <is>
          <t>Yes</t>
        </is>
      </c>
      <c r="L5" s="3" t="inlineStr">
        <is>
          <t>% Line Cleared Yes)</t>
        </is>
      </c>
      <c r="M5" s="12">
        <f>IFERROR(COUNTIF(F2:F200,"Yes")/COUNTA(F2:F200),"")</f>
        <v/>
      </c>
      <c r="N5" s="13" t="inlineStr"/>
    </row>
    <row r="6">
      <c r="A6" t="inlineStr">
        <is>
          <t>Eqp5</t>
        </is>
      </c>
      <c r="B6" t="inlineStr">
        <is>
          <t>No</t>
        </is>
      </c>
      <c r="C6" t="inlineStr">
        <is>
          <t>OP-5</t>
        </is>
      </c>
      <c r="D6" s="8" t="n">
        <v>45906.95833333334</v>
      </c>
      <c r="E6" t="inlineStr">
        <is>
          <t>QA-5</t>
        </is>
      </c>
      <c r="F6" t="inlineStr">
        <is>
          <t>No</t>
        </is>
      </c>
    </row>
    <row r="7">
      <c r="A7" t="inlineStr">
        <is>
          <t>Eqp6</t>
        </is>
      </c>
      <c r="B7" t="inlineStr">
        <is>
          <t>Yes</t>
        </is>
      </c>
      <c r="C7" t="inlineStr">
        <is>
          <t>OP-6</t>
        </is>
      </c>
      <c r="D7" s="8" t="n">
        <v>45907</v>
      </c>
      <c r="E7" t="inlineStr">
        <is>
          <t>QA-6</t>
        </is>
      </c>
      <c r="F7" t="inlineStr">
        <is>
          <t>Yes</t>
        </is>
      </c>
    </row>
    <row r="8">
      <c r="A8" t="inlineStr">
        <is>
          <t>Eqp7</t>
        </is>
      </c>
      <c r="B8" t="inlineStr">
        <is>
          <t>No</t>
        </is>
      </c>
      <c r="C8" t="inlineStr">
        <is>
          <t>OP-7</t>
        </is>
      </c>
      <c r="D8" s="8" t="n">
        <v>45907.04166666666</v>
      </c>
      <c r="E8" t="inlineStr">
        <is>
          <t>QA-7</t>
        </is>
      </c>
      <c r="F8" t="inlineStr">
        <is>
          <t>No</t>
        </is>
      </c>
    </row>
    <row r="9">
      <c r="A9" t="inlineStr">
        <is>
          <t>Eqp8</t>
        </is>
      </c>
      <c r="B9" t="inlineStr">
        <is>
          <t>Yes</t>
        </is>
      </c>
      <c r="C9" t="inlineStr">
        <is>
          <t>OP-8</t>
        </is>
      </c>
      <c r="D9" s="8" t="n">
        <v>45907.08333333334</v>
      </c>
      <c r="E9" t="inlineStr">
        <is>
          <t>QA-8</t>
        </is>
      </c>
      <c r="F9" t="inlineStr">
        <is>
          <t>Yes</t>
        </is>
      </c>
    </row>
    <row r="10">
      <c r="A10" t="inlineStr">
        <is>
          <t>Eqp9</t>
        </is>
      </c>
      <c r="B10" t="inlineStr">
        <is>
          <t>No</t>
        </is>
      </c>
      <c r="C10" t="inlineStr">
        <is>
          <t>OP-9</t>
        </is>
      </c>
      <c r="D10" s="8" t="n">
        <v>45907.125</v>
      </c>
      <c r="E10" t="inlineStr">
        <is>
          <t>QA-9</t>
        </is>
      </c>
      <c r="F10" t="inlineStr">
        <is>
          <t>No</t>
        </is>
      </c>
    </row>
    <row r="11">
      <c r="A11" t="inlineStr">
        <is>
          <t>Eqp10</t>
        </is>
      </c>
      <c r="B11" t="inlineStr">
        <is>
          <t>Yes</t>
        </is>
      </c>
      <c r="C11" t="inlineStr">
        <is>
          <t>OP-10</t>
        </is>
      </c>
      <c r="D11" s="8" t="n">
        <v>45907.16666666666</v>
      </c>
      <c r="E11" t="inlineStr">
        <is>
          <t>QA-10</t>
        </is>
      </c>
      <c r="F11" t="inlineStr">
        <is>
          <t>Yes</t>
        </is>
      </c>
    </row>
    <row r="12">
      <c r="A12" t="inlineStr">
        <is>
          <t>Eqp11</t>
        </is>
      </c>
      <c r="B12" t="inlineStr">
        <is>
          <t>No</t>
        </is>
      </c>
      <c r="C12" t="inlineStr">
        <is>
          <t>OP-11</t>
        </is>
      </c>
      <c r="D12" s="8" t="n">
        <v>45907.20833333334</v>
      </c>
      <c r="E12" t="inlineStr">
        <is>
          <t>QA-11</t>
        </is>
      </c>
      <c r="F12" t="inlineStr">
        <is>
          <t>No</t>
        </is>
      </c>
    </row>
  </sheetData>
  <mergeCells count="1">
    <mergeCell ref="L1:N2"/>
  </mergeCells>
  <conditionalFormatting sqref="B2:B200">
    <cfRule type="expression" priority="1" dxfId="0">
      <formula>EXACT($B2,"Yes")</formula>
    </cfRule>
    <cfRule type="expression" priority="2" dxfId="1">
      <formula>EXACT($B2,"No")</formula>
    </cfRule>
  </conditionalFormatting>
  <conditionalFormatting sqref="F2:F200">
    <cfRule type="expression" priority="3" dxfId="0">
      <formula>EXACT($F2,"Yes")</formula>
    </cfRule>
    <cfRule type="expression" priority="4" dxfId="1">
      <formula>EXACT($F2,"No")</formula>
    </cfRule>
  </conditionalFormatting>
  <conditionalFormatting sqref="M4">
    <cfRule type="colorScale" priority="5">
      <colorScale>
        <cfvo type="num" val="0"/>
        <cfvo type="num" val="0.9"/>
        <cfvo type="num" val="0.98"/>
        <color rgb="00FFC7CE"/>
        <color rgb="00FFEB9C"/>
        <color rgb="00C6EFCE"/>
      </colorScale>
    </cfRule>
  </conditionalFormatting>
  <conditionalFormatting sqref="M5">
    <cfRule type="colorScale" priority="6">
      <colorScale>
        <cfvo type="num" val="0"/>
        <cfvo type="num" val="0.9"/>
        <cfvo type="num" val="0.98"/>
        <color rgb="00FFC7CE"/>
        <color rgb="00FFEB9C"/>
        <color rgb="00C6EFCE"/>
      </colorScale>
    </cfRule>
  </conditionalFormatting>
  <dataValidations count="2">
    <dataValidation sqref="B2:B1048576" showErrorMessage="1" showInputMessage="1" allowBlank="1" type="list">
      <formula1>"Yes,No,N/A"</formula1>
    </dataValidation>
    <dataValidation sqref="F2:F1048576" showErrorMessage="1" showInputMessage="1" allowBlank="1" type="list">
      <formula1>"Yes,No"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N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4" customWidth="1" min="2" max="2"/>
    <col width="12" customWidth="1" min="3" max="3"/>
    <col width="10" customWidth="1" min="4" max="4"/>
    <col width="18" customWidth="1" min="5" max="5"/>
    <col width="18" customWidth="1" min="6" max="6"/>
    <col width="28" customWidth="1" min="7" max="7"/>
  </cols>
  <sheetData>
    <row r="1">
      <c r="A1" s="5" t="inlineStr">
        <is>
          <t>Component</t>
        </is>
      </c>
      <c r="B1" s="5" t="inlineStr">
        <is>
          <t>Code</t>
        </is>
      </c>
      <c r="C1" s="5" t="inlineStr">
        <is>
          <t>Qty Used</t>
        </is>
      </c>
      <c r="D1" s="5" t="inlineStr">
        <is>
          <t>Units</t>
        </is>
      </c>
      <c r="E1" s="5" t="inlineStr">
        <is>
          <t>Verified By</t>
        </is>
      </c>
      <c r="F1" s="5" t="inlineStr">
        <is>
          <t>Date/Time</t>
        </is>
      </c>
      <c r="G1" s="5" t="inlineStr">
        <is>
          <t>Notes</t>
        </is>
      </c>
      <c r="L1" s="10" t="inlineStr">
        <is>
          <t>KPI — PACKAGING</t>
        </is>
      </c>
    </row>
    <row r="2">
      <c r="A2" t="inlineStr">
        <is>
          <t>Bottle 120 mL</t>
        </is>
      </c>
      <c r="B2" t="inlineStr">
        <is>
          <t>PKG-BOT-120</t>
        </is>
      </c>
      <c r="C2" t="n">
        <v>980</v>
      </c>
      <c r="D2" t="inlineStr">
        <is>
          <t>pcs</t>
        </is>
      </c>
      <c r="E2" t="inlineStr">
        <is>
          <t>QA-2</t>
        </is>
      </c>
      <c r="F2" s="8" t="n">
        <v>45907.16666666666</v>
      </c>
    </row>
    <row r="3">
      <c r="A3" t="inlineStr">
        <is>
          <t>Label v3</t>
        </is>
      </c>
      <c r="B3" t="inlineStr">
        <is>
          <t>LBL-2201</t>
        </is>
      </c>
      <c r="C3" t="n">
        <v>980</v>
      </c>
      <c r="D3" t="inlineStr">
        <is>
          <t>pcs</t>
        </is>
      </c>
      <c r="E3" t="inlineStr">
        <is>
          <t>QA-2</t>
        </is>
      </c>
      <c r="F3" s="8" t="n">
        <v>45907.17361111111</v>
      </c>
      <c r="L3" s="5" t="inlineStr">
        <is>
          <t>Indicateur</t>
        </is>
      </c>
      <c r="M3" s="5" t="inlineStr">
        <is>
          <t>Valeur</t>
        </is>
      </c>
      <c r="N3" s="5" t="inlineStr">
        <is>
          <t>Note</t>
        </is>
      </c>
    </row>
    <row r="4">
      <c r="A4" t="inlineStr">
        <is>
          <t>Cap 28mm</t>
        </is>
      </c>
      <c r="B4" t="inlineStr">
        <is>
          <t>CAP-028</t>
        </is>
      </c>
      <c r="C4" t="n">
        <v>980</v>
      </c>
      <c r="D4" t="inlineStr">
        <is>
          <t>pcs</t>
        </is>
      </c>
      <c r="E4" t="inlineStr">
        <is>
          <t>QA-2</t>
        </is>
      </c>
      <c r="F4" s="8" t="n">
        <v>45907.18055555555</v>
      </c>
      <c r="L4" s="3" t="inlineStr">
        <is>
          <t>Consommation moyenne</t>
        </is>
      </c>
      <c r="M4" s="12">
        <f>IFERROR(AVERAGE(C2:C200)/1000,"")</f>
        <v/>
      </c>
      <c r="N4" s="13" t="inlineStr"/>
    </row>
    <row r="5">
      <c r="A5" t="inlineStr">
        <is>
          <t>Comp4</t>
        </is>
      </c>
      <c r="B5" t="inlineStr">
        <is>
          <t>PKG-4</t>
        </is>
      </c>
      <c r="C5" t="n">
        <v>904</v>
      </c>
      <c r="D5" t="inlineStr">
        <is>
          <t>pcs</t>
        </is>
      </c>
      <c r="E5" t="inlineStr">
        <is>
          <t>QA-4</t>
        </is>
      </c>
      <c r="F5" s="8" t="n">
        <v>45906.91666666666</v>
      </c>
    </row>
    <row r="6">
      <c r="A6" t="inlineStr">
        <is>
          <t>Comp5</t>
        </is>
      </c>
      <c r="B6" t="inlineStr">
        <is>
          <t>PKG-5</t>
        </is>
      </c>
      <c r="C6" t="n">
        <v>905</v>
      </c>
      <c r="D6" t="inlineStr">
        <is>
          <t>pcs</t>
        </is>
      </c>
      <c r="E6" t="inlineStr">
        <is>
          <t>QA-5</t>
        </is>
      </c>
      <c r="F6" s="8" t="n">
        <v>45906.95833333334</v>
      </c>
    </row>
    <row r="7">
      <c r="A7" t="inlineStr">
        <is>
          <t>Comp6</t>
        </is>
      </c>
      <c r="B7" t="inlineStr">
        <is>
          <t>PKG-6</t>
        </is>
      </c>
      <c r="C7" t="n">
        <v>906</v>
      </c>
      <c r="D7" t="inlineStr">
        <is>
          <t>pcs</t>
        </is>
      </c>
      <c r="E7" t="inlineStr">
        <is>
          <t>QA-6</t>
        </is>
      </c>
      <c r="F7" s="8" t="n">
        <v>45907</v>
      </c>
    </row>
    <row r="8">
      <c r="A8" t="inlineStr">
        <is>
          <t>Comp7</t>
        </is>
      </c>
      <c r="B8" t="inlineStr">
        <is>
          <t>PKG-7</t>
        </is>
      </c>
      <c r="C8" t="n">
        <v>907</v>
      </c>
      <c r="D8" t="inlineStr">
        <is>
          <t>pcs</t>
        </is>
      </c>
      <c r="E8" t="inlineStr">
        <is>
          <t>QA-7</t>
        </is>
      </c>
      <c r="F8" s="8" t="n">
        <v>45907.04166666666</v>
      </c>
    </row>
    <row r="9">
      <c r="A9" t="inlineStr">
        <is>
          <t>Comp8</t>
        </is>
      </c>
      <c r="B9" t="inlineStr">
        <is>
          <t>PKG-8</t>
        </is>
      </c>
      <c r="C9" t="n">
        <v>908</v>
      </c>
      <c r="D9" t="inlineStr">
        <is>
          <t>pcs</t>
        </is>
      </c>
      <c r="E9" t="inlineStr">
        <is>
          <t>QA-8</t>
        </is>
      </c>
      <c r="F9" s="8" t="n">
        <v>45907.08333333334</v>
      </c>
    </row>
    <row r="10">
      <c r="A10" t="inlineStr">
        <is>
          <t>Comp9</t>
        </is>
      </c>
      <c r="B10" t="inlineStr">
        <is>
          <t>PKG-9</t>
        </is>
      </c>
      <c r="C10" t="n">
        <v>909</v>
      </c>
      <c r="D10" t="inlineStr">
        <is>
          <t>pcs</t>
        </is>
      </c>
      <c r="E10" t="inlineStr">
        <is>
          <t>QA-9</t>
        </is>
      </c>
      <c r="F10" s="8" t="n">
        <v>45907.125</v>
      </c>
    </row>
    <row r="11">
      <c r="A11" t="inlineStr">
        <is>
          <t>Comp10</t>
        </is>
      </c>
      <c r="B11" t="inlineStr">
        <is>
          <t>PKG-10</t>
        </is>
      </c>
      <c r="C11" t="n">
        <v>910</v>
      </c>
      <c r="D11" t="inlineStr">
        <is>
          <t>pcs</t>
        </is>
      </c>
      <c r="E11" t="inlineStr">
        <is>
          <t>QA-10</t>
        </is>
      </c>
      <c r="F11" s="8" t="n">
        <v>45907.16666666666</v>
      </c>
    </row>
    <row r="12">
      <c r="A12" t="inlineStr">
        <is>
          <t>Comp11</t>
        </is>
      </c>
      <c r="B12" t="inlineStr">
        <is>
          <t>PKG-11</t>
        </is>
      </c>
      <c r="C12" t="n">
        <v>911</v>
      </c>
      <c r="D12" t="inlineStr">
        <is>
          <t>pcs</t>
        </is>
      </c>
      <c r="E12" t="inlineStr">
        <is>
          <t>QA-11</t>
        </is>
      </c>
      <c r="F12" s="8" t="n">
        <v>45907.20833333334</v>
      </c>
    </row>
  </sheetData>
  <mergeCells count="1">
    <mergeCell ref="L1:N2"/>
  </mergeCells>
  <conditionalFormatting sqref="M4">
    <cfRule type="colorScale" priority="1">
      <colorScale>
        <cfvo type="num" val="0"/>
        <cfvo type="num" val="0.9"/>
        <cfvo type="num" val="0.98"/>
        <color rgb="00FFC7CE"/>
        <color rgb="00FFEB9C"/>
        <color rgb="00C6EFCE"/>
      </colorScale>
    </cfRule>
  </conditionalFormatting>
  <dataValidations count="1">
    <dataValidation sqref="D2:D1048576" showErrorMessage="1" showInputMessage="1" allowBlank="1" type="list">
      <formula1>"kg,g,mg,L,mL,µL,pcs"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N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" customWidth="1" min="1" max="1"/>
    <col width="18" customWidth="1" min="2" max="2"/>
    <col width="20" customWidth="1" min="3" max="3"/>
    <col width="34" customWidth="1" min="4" max="4"/>
    <col width="26" customWidth="1" min="5" max="5"/>
    <col width="26" customWidth="1" min="6" max="6"/>
    <col width="18" customWidth="1" min="7" max="7"/>
    <col width="14" customWidth="1" min="8" max="8"/>
    <col width="14" customWidth="1" min="9" max="9"/>
    <col width="22" customWidth="1" min="10" max="10"/>
  </cols>
  <sheetData>
    <row r="1">
      <c r="A1" s="5" t="inlineStr">
        <is>
          <t>ID</t>
        </is>
      </c>
      <c r="B1" s="5" t="inlineStr">
        <is>
          <t>Date/Time</t>
        </is>
      </c>
      <c r="C1" s="5" t="inlineStr">
        <is>
          <t>Detected At (Step)</t>
        </is>
      </c>
      <c r="D1" s="5" t="inlineStr">
        <is>
          <t>Description</t>
        </is>
      </c>
      <c r="E1" s="5" t="inlineStr">
        <is>
          <t>Immediate Action</t>
        </is>
      </c>
      <c r="F1" s="5" t="inlineStr">
        <is>
          <t>Root Cause</t>
        </is>
      </c>
      <c r="G1" s="5" t="inlineStr">
        <is>
          <t>CAPA Owner</t>
        </is>
      </c>
      <c r="H1" s="5" t="inlineStr">
        <is>
          <t>Due Date</t>
        </is>
      </c>
      <c r="I1" s="5" t="inlineStr">
        <is>
          <t>Status</t>
        </is>
      </c>
      <c r="J1" s="5" t="inlineStr">
        <is>
          <t>Effectiveness Check</t>
        </is>
      </c>
      <c r="L1" s="10" t="inlineStr">
        <is>
          <t>KPI — DEVIATIONS</t>
        </is>
      </c>
    </row>
    <row r="2">
      <c r="A2" t="inlineStr">
        <is>
          <t>DEV-001</t>
        </is>
      </c>
      <c r="B2" s="8" t="n">
        <v>45906.88541666666</v>
      </c>
      <c r="C2" t="inlineStr">
        <is>
          <t>Weighing</t>
        </is>
      </c>
      <c r="D2" t="inlineStr">
        <is>
          <t>Material spill 50 g</t>
        </is>
      </c>
      <c r="E2" t="inlineStr">
        <is>
          <t>Clean area; re-weigh</t>
        </is>
      </c>
      <c r="F2" t="inlineStr">
        <is>
          <t>Human error</t>
        </is>
      </c>
      <c r="G2" t="inlineStr">
        <is>
          <t>OP-A</t>
        </is>
      </c>
      <c r="H2" s="7" t="n">
        <v>45908</v>
      </c>
      <c r="I2" t="inlineStr">
        <is>
          <t>Closed</t>
        </is>
      </c>
      <c r="J2" t="inlineStr">
        <is>
          <t>Yes</t>
        </is>
      </c>
    </row>
    <row r="3">
      <c r="A3" t="inlineStr">
        <is>
          <t>DEV-002</t>
        </is>
      </c>
      <c r="B3" s="8" t="n">
        <v>45907.02777777778</v>
      </c>
      <c r="C3" t="inlineStr">
        <is>
          <t>Compression</t>
        </is>
      </c>
      <c r="D3" t="inlineStr">
        <is>
          <t>Tablet weight drift</t>
        </is>
      </c>
      <c r="E3" t="inlineStr">
        <is>
          <t>Adjust force</t>
        </is>
      </c>
      <c r="F3" t="inlineStr">
        <is>
          <t>Parameter drift</t>
        </is>
      </c>
      <c r="G3" t="inlineStr">
        <is>
          <t>OP-B</t>
        </is>
      </c>
      <c r="H3" s="7" t="n">
        <v>45909</v>
      </c>
      <c r="I3" t="inlineStr">
        <is>
          <t>In Progress</t>
        </is>
      </c>
      <c r="J3" t="inlineStr">
        <is>
          <t>N/A</t>
        </is>
      </c>
      <c r="L3" s="5" t="inlineStr">
        <is>
          <t>Indicateur</t>
        </is>
      </c>
      <c r="M3" s="5" t="inlineStr">
        <is>
          <t>Valeur</t>
        </is>
      </c>
      <c r="N3" s="5" t="inlineStr">
        <is>
          <t>Note</t>
        </is>
      </c>
    </row>
    <row r="4">
      <c r="A4" t="inlineStr">
        <is>
          <t>DEV-003</t>
        </is>
      </c>
      <c r="B4" s="8" t="n">
        <v>45906.875</v>
      </c>
      <c r="C4" t="inlineStr">
        <is>
          <t>Step 3</t>
        </is>
      </c>
      <c r="D4" t="inlineStr">
        <is>
          <t>Issue 3</t>
        </is>
      </c>
      <c r="E4" t="inlineStr">
        <is>
          <t>Action</t>
        </is>
      </c>
      <c r="F4" t="inlineStr">
        <is>
          <t>Cause</t>
        </is>
      </c>
      <c r="G4" t="inlineStr">
        <is>
          <t>Owner 3</t>
        </is>
      </c>
      <c r="H4" s="7" t="n">
        <v>45909</v>
      </c>
      <c r="I4" t="inlineStr">
        <is>
          <t>Open</t>
        </is>
      </c>
      <c r="J4" t="inlineStr">
        <is>
          <t>Yes</t>
        </is>
      </c>
      <c r="L4" s="3" t="inlineStr">
        <is>
          <t>% Closed)</t>
        </is>
      </c>
      <c r="M4" s="12">
        <f>IFERROR(COUNTIF(I2:I500,"Closed")/COUNTA(I2:I500),"")</f>
        <v/>
      </c>
      <c r="N4" s="13" t="inlineStr"/>
    </row>
    <row r="5">
      <c r="A5" t="inlineStr">
        <is>
          <t>DEV-004</t>
        </is>
      </c>
      <c r="B5" s="8" t="n">
        <v>45906.91666666666</v>
      </c>
      <c r="C5" t="inlineStr">
        <is>
          <t>Step 4</t>
        </is>
      </c>
      <c r="D5" t="inlineStr">
        <is>
          <t>Issue 4</t>
        </is>
      </c>
      <c r="E5" t="inlineStr">
        <is>
          <t>Action</t>
        </is>
      </c>
      <c r="F5" t="inlineStr">
        <is>
          <t>Cause</t>
        </is>
      </c>
      <c r="G5" t="inlineStr">
        <is>
          <t>Owner 4</t>
        </is>
      </c>
      <c r="H5" s="7" t="n">
        <v>45910</v>
      </c>
      <c r="I5" t="inlineStr">
        <is>
          <t>In Progress</t>
        </is>
      </c>
      <c r="J5" t="inlineStr">
        <is>
          <t>No</t>
        </is>
      </c>
      <c r="L5" s="3" t="inlineStr">
        <is>
          <t>% Effectiveness Yes)</t>
        </is>
      </c>
      <c r="M5" s="12">
        <f>IFERROR(COUNTIF(J2:J500,"Yes")/COUNTA(J2:J500),"")</f>
        <v/>
      </c>
      <c r="N5" s="13" t="inlineStr"/>
    </row>
    <row r="6">
      <c r="A6" t="inlineStr">
        <is>
          <t>DEV-005</t>
        </is>
      </c>
      <c r="B6" s="8" t="n">
        <v>45906.95833333334</v>
      </c>
      <c r="C6" t="inlineStr">
        <is>
          <t>Step 5</t>
        </is>
      </c>
      <c r="D6" t="inlineStr">
        <is>
          <t>Issue 5</t>
        </is>
      </c>
      <c r="E6" t="inlineStr">
        <is>
          <t>Action</t>
        </is>
      </c>
      <c r="F6" t="inlineStr">
        <is>
          <t>Cause</t>
        </is>
      </c>
      <c r="G6" t="inlineStr">
        <is>
          <t>Owner 5</t>
        </is>
      </c>
      <c r="H6" s="7" t="n">
        <v>45911</v>
      </c>
      <c r="I6" t="inlineStr">
        <is>
          <t>Closed</t>
        </is>
      </c>
      <c r="J6" t="inlineStr">
        <is>
          <t>N/A</t>
        </is>
      </c>
    </row>
    <row r="7">
      <c r="A7" t="inlineStr">
        <is>
          <t>DEV-006</t>
        </is>
      </c>
      <c r="B7" s="8" t="n">
        <v>45907</v>
      </c>
      <c r="C7" t="inlineStr">
        <is>
          <t>Step 6</t>
        </is>
      </c>
      <c r="D7" t="inlineStr">
        <is>
          <t>Issue 6</t>
        </is>
      </c>
      <c r="E7" t="inlineStr">
        <is>
          <t>Action</t>
        </is>
      </c>
      <c r="F7" t="inlineStr">
        <is>
          <t>Cause</t>
        </is>
      </c>
      <c r="G7" t="inlineStr">
        <is>
          <t>Owner 6</t>
        </is>
      </c>
      <c r="H7" s="7" t="n">
        <v>45912</v>
      </c>
      <c r="I7" t="inlineStr">
        <is>
          <t>Open</t>
        </is>
      </c>
      <c r="J7" t="inlineStr">
        <is>
          <t>Yes</t>
        </is>
      </c>
    </row>
    <row r="8">
      <c r="A8" t="inlineStr">
        <is>
          <t>DEV-007</t>
        </is>
      </c>
      <c r="B8" s="8" t="n">
        <v>45907.04166666666</v>
      </c>
      <c r="C8" t="inlineStr">
        <is>
          <t>Step 7</t>
        </is>
      </c>
      <c r="D8" t="inlineStr">
        <is>
          <t>Issue 7</t>
        </is>
      </c>
      <c r="E8" t="inlineStr">
        <is>
          <t>Action</t>
        </is>
      </c>
      <c r="F8" t="inlineStr">
        <is>
          <t>Cause</t>
        </is>
      </c>
      <c r="G8" t="inlineStr">
        <is>
          <t>Owner 7</t>
        </is>
      </c>
      <c r="H8" s="7" t="n">
        <v>45913</v>
      </c>
      <c r="I8" t="inlineStr">
        <is>
          <t>In Progress</t>
        </is>
      </c>
      <c r="J8" t="inlineStr">
        <is>
          <t>No</t>
        </is>
      </c>
    </row>
    <row r="9">
      <c r="A9" t="inlineStr">
        <is>
          <t>DEV-008</t>
        </is>
      </c>
      <c r="B9" s="8" t="n">
        <v>45907.08333333334</v>
      </c>
      <c r="C9" t="inlineStr">
        <is>
          <t>Step 8</t>
        </is>
      </c>
      <c r="D9" t="inlineStr">
        <is>
          <t>Issue 8</t>
        </is>
      </c>
      <c r="E9" t="inlineStr">
        <is>
          <t>Action</t>
        </is>
      </c>
      <c r="F9" t="inlineStr">
        <is>
          <t>Cause</t>
        </is>
      </c>
      <c r="G9" t="inlineStr">
        <is>
          <t>Owner 8</t>
        </is>
      </c>
      <c r="H9" s="7" t="n">
        <v>45914</v>
      </c>
      <c r="I9" t="inlineStr">
        <is>
          <t>Closed</t>
        </is>
      </c>
      <c r="J9" t="inlineStr">
        <is>
          <t>N/A</t>
        </is>
      </c>
    </row>
    <row r="10">
      <c r="A10" t="inlineStr">
        <is>
          <t>DEV-009</t>
        </is>
      </c>
      <c r="B10" s="8" t="n">
        <v>45907.125</v>
      </c>
      <c r="C10" t="inlineStr">
        <is>
          <t>Step 9</t>
        </is>
      </c>
      <c r="D10" t="inlineStr">
        <is>
          <t>Issue 9</t>
        </is>
      </c>
      <c r="E10" t="inlineStr">
        <is>
          <t>Action</t>
        </is>
      </c>
      <c r="F10" t="inlineStr">
        <is>
          <t>Cause</t>
        </is>
      </c>
      <c r="G10" t="inlineStr">
        <is>
          <t>Owner 9</t>
        </is>
      </c>
      <c r="H10" s="7" t="n">
        <v>45915</v>
      </c>
      <c r="I10" t="inlineStr">
        <is>
          <t>Open</t>
        </is>
      </c>
      <c r="J10" t="inlineStr">
        <is>
          <t>Yes</t>
        </is>
      </c>
    </row>
    <row r="11">
      <c r="A11" t="inlineStr">
        <is>
          <t>DEV-010</t>
        </is>
      </c>
      <c r="B11" s="8" t="n">
        <v>45907.16666666666</v>
      </c>
      <c r="C11" t="inlineStr">
        <is>
          <t>Step 10</t>
        </is>
      </c>
      <c r="D11" t="inlineStr">
        <is>
          <t>Issue 10</t>
        </is>
      </c>
      <c r="E11" t="inlineStr">
        <is>
          <t>Action</t>
        </is>
      </c>
      <c r="F11" t="inlineStr">
        <is>
          <t>Cause</t>
        </is>
      </c>
      <c r="G11" t="inlineStr">
        <is>
          <t>Owner 10</t>
        </is>
      </c>
      <c r="H11" s="7" t="n">
        <v>45916</v>
      </c>
      <c r="I11" t="inlineStr">
        <is>
          <t>In Progress</t>
        </is>
      </c>
      <c r="J11" t="inlineStr">
        <is>
          <t>No</t>
        </is>
      </c>
    </row>
    <row r="12">
      <c r="A12" t="inlineStr">
        <is>
          <t>DEV-011</t>
        </is>
      </c>
      <c r="B12" s="8" t="n">
        <v>45907.20833333334</v>
      </c>
      <c r="C12" t="inlineStr">
        <is>
          <t>Step 11</t>
        </is>
      </c>
      <c r="D12" t="inlineStr">
        <is>
          <t>Issue 11</t>
        </is>
      </c>
      <c r="E12" t="inlineStr">
        <is>
          <t>Action</t>
        </is>
      </c>
      <c r="F12" t="inlineStr">
        <is>
          <t>Cause</t>
        </is>
      </c>
      <c r="G12" t="inlineStr">
        <is>
          <t>Owner 11</t>
        </is>
      </c>
      <c r="H12" s="7" t="n">
        <v>45917</v>
      </c>
      <c r="I12" t="inlineStr">
        <is>
          <t>Closed</t>
        </is>
      </c>
      <c r="J12" t="inlineStr">
        <is>
          <t>N/A</t>
        </is>
      </c>
    </row>
  </sheetData>
  <mergeCells count="1">
    <mergeCell ref="L1:N2"/>
  </mergeCells>
  <conditionalFormatting sqref="I2:I500">
    <cfRule type="expression" priority="1" dxfId="0">
      <formula>EXACT($I2,"Closed")</formula>
    </cfRule>
    <cfRule type="expression" priority="2" dxfId="2">
      <formula>EXACT($I2,"In Progress")</formula>
    </cfRule>
    <cfRule type="expression" priority="3" dxfId="1">
      <formula>EXACT($I2,"Open")</formula>
    </cfRule>
  </conditionalFormatting>
  <conditionalFormatting sqref="J2:J500">
    <cfRule type="expression" priority="4" dxfId="0">
      <formula>EXACT($J2,"Yes")</formula>
    </cfRule>
    <cfRule type="expression" priority="5" dxfId="1">
      <formula>EXACT($J2,"No")</formula>
    </cfRule>
  </conditionalFormatting>
  <conditionalFormatting sqref="M4">
    <cfRule type="colorScale" priority="6">
      <colorScale>
        <cfvo type="num" val="0"/>
        <cfvo type="num" val="0.9"/>
        <cfvo type="num" val="0.98"/>
        <color rgb="00FFC7CE"/>
        <color rgb="00FFEB9C"/>
        <color rgb="00C6EFCE"/>
      </colorScale>
    </cfRule>
  </conditionalFormatting>
  <conditionalFormatting sqref="M5">
    <cfRule type="colorScale" priority="7">
      <colorScale>
        <cfvo type="num" val="0"/>
        <cfvo type="num" val="0.9"/>
        <cfvo type="num" val="0.98"/>
        <color rgb="00FFC7CE"/>
        <color rgb="00FFEB9C"/>
        <color rgb="00C6EFCE"/>
      </colorScale>
    </cfRule>
  </conditionalFormatting>
  <dataValidations count="2">
    <dataValidation sqref="I2:I1048576" showErrorMessage="1" showInputMessage="1" allowBlank="1" type="list">
      <formula1>"Open,In Progress,Closed"</formula1>
    </dataValidation>
    <dataValidation sqref="J2:J1048576" showErrorMessage="1" showInputMessage="1" allowBlank="1" type="list">
      <formula1>"Yes,No,N/A"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I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6" customWidth="1" min="2" max="2"/>
    <col width="20" customWidth="1" min="3" max="3"/>
    <col width="22" customWidth="1" min="4" max="4"/>
    <col width="18" customWidth="1" min="5" max="5"/>
    <col width="18" customWidth="1" min="6" max="6"/>
    <col width="18" customWidth="1" min="7" max="7"/>
    <col width="18" customWidth="1" min="8" max="8"/>
    <col width="32" customWidth="1" min="9" max="9"/>
  </cols>
  <sheetData>
    <row r="1">
      <c r="A1" s="5" t="inlineStr">
        <is>
          <t>QA Reviewer</t>
        </is>
      </c>
      <c r="B1" s="5" t="inlineStr">
        <is>
          <t>Review Date</t>
        </is>
      </c>
      <c r="C1" s="5" t="inlineStr">
        <is>
          <t>All Records Complete?</t>
        </is>
      </c>
      <c r="D1" s="5" t="inlineStr">
        <is>
          <t>All Results Within Spec?</t>
        </is>
      </c>
      <c r="E1" s="5" t="inlineStr">
        <is>
          <t>Deviations Closed?</t>
        </is>
      </c>
      <c r="F1" s="5" t="inlineStr">
        <is>
          <t>Release Decision</t>
        </is>
      </c>
      <c r="G1" s="5" t="inlineStr">
        <is>
          <t>Released By</t>
        </is>
      </c>
      <c r="H1" s="5" t="inlineStr">
        <is>
          <t>Release Date</t>
        </is>
      </c>
      <c r="I1" s="5" t="inlineStr">
        <is>
          <t>Comments</t>
        </is>
      </c>
    </row>
    <row r="2">
      <c r="B2" s="7" t="n"/>
      <c r="H2" s="7" t="n"/>
    </row>
    <row r="3">
      <c r="A3" t="inlineStr">
        <is>
          <t>QA-2</t>
        </is>
      </c>
      <c r="B3" s="8" t="n">
        <v>45908.75</v>
      </c>
      <c r="C3" t="inlineStr">
        <is>
          <t>Yes</t>
        </is>
      </c>
      <c r="D3" t="inlineStr">
        <is>
          <t>Yes</t>
        </is>
      </c>
      <c r="E3" t="inlineStr">
        <is>
          <t>Yes</t>
        </is>
      </c>
      <c r="F3" t="inlineStr">
        <is>
          <t>Quarantine</t>
        </is>
      </c>
      <c r="G3" t="inlineStr">
        <is>
          <t>Rel-2</t>
        </is>
      </c>
      <c r="H3" s="8" t="n">
        <v>45909.75</v>
      </c>
    </row>
    <row r="4">
      <c r="A4" t="inlineStr">
        <is>
          <t>QA-3</t>
        </is>
      </c>
      <c r="B4" s="8" t="n">
        <v>45909.75</v>
      </c>
      <c r="C4" t="inlineStr">
        <is>
          <t>No</t>
        </is>
      </c>
      <c r="D4" t="inlineStr">
        <is>
          <t>No</t>
        </is>
      </c>
      <c r="E4" t="inlineStr">
        <is>
          <t>No</t>
        </is>
      </c>
      <c r="F4" t="inlineStr">
        <is>
          <t>Release</t>
        </is>
      </c>
      <c r="G4" t="inlineStr">
        <is>
          <t>Rel-3</t>
        </is>
      </c>
      <c r="H4" s="8" t="n">
        <v>45910.75</v>
      </c>
    </row>
    <row r="5">
      <c r="A5" t="inlineStr">
        <is>
          <t>QA-4</t>
        </is>
      </c>
      <c r="B5" s="8" t="n">
        <v>45910.75</v>
      </c>
      <c r="C5" t="inlineStr">
        <is>
          <t>Yes</t>
        </is>
      </c>
      <c r="D5" t="inlineStr">
        <is>
          <t>Yes</t>
        </is>
      </c>
      <c r="E5" t="inlineStr">
        <is>
          <t>Yes</t>
        </is>
      </c>
      <c r="F5" t="inlineStr">
        <is>
          <t>Reject</t>
        </is>
      </c>
      <c r="G5" t="inlineStr">
        <is>
          <t>Rel-4</t>
        </is>
      </c>
      <c r="H5" s="8" t="n">
        <v>45911.75</v>
      </c>
    </row>
    <row r="6">
      <c r="A6" t="inlineStr">
        <is>
          <t>QA-5</t>
        </is>
      </c>
      <c r="B6" s="8" t="n">
        <v>45911.75</v>
      </c>
      <c r="C6" t="inlineStr">
        <is>
          <t>No</t>
        </is>
      </c>
      <c r="D6" t="inlineStr">
        <is>
          <t>No</t>
        </is>
      </c>
      <c r="E6" t="inlineStr">
        <is>
          <t>No</t>
        </is>
      </c>
      <c r="F6" t="inlineStr">
        <is>
          <t>Quarantine</t>
        </is>
      </c>
      <c r="G6" t="inlineStr">
        <is>
          <t>Rel-5</t>
        </is>
      </c>
      <c r="H6" s="8" t="n">
        <v>45912.75</v>
      </c>
    </row>
    <row r="7">
      <c r="A7" t="inlineStr">
        <is>
          <t>QA-6</t>
        </is>
      </c>
      <c r="B7" s="8" t="n">
        <v>45912.75</v>
      </c>
      <c r="C7" t="inlineStr">
        <is>
          <t>Yes</t>
        </is>
      </c>
      <c r="D7" t="inlineStr">
        <is>
          <t>Yes</t>
        </is>
      </c>
      <c r="E7" t="inlineStr">
        <is>
          <t>Yes</t>
        </is>
      </c>
      <c r="F7" t="inlineStr">
        <is>
          <t>Release</t>
        </is>
      </c>
      <c r="G7" t="inlineStr">
        <is>
          <t>Rel-6</t>
        </is>
      </c>
      <c r="H7" s="8" t="n">
        <v>45913.75</v>
      </c>
    </row>
    <row r="8">
      <c r="A8" t="inlineStr">
        <is>
          <t>QA-7</t>
        </is>
      </c>
      <c r="B8" s="8" t="n">
        <v>45913.75</v>
      </c>
      <c r="C8" t="inlineStr">
        <is>
          <t>No</t>
        </is>
      </c>
      <c r="D8" t="inlineStr">
        <is>
          <t>No</t>
        </is>
      </c>
      <c r="E8" t="inlineStr">
        <is>
          <t>No</t>
        </is>
      </c>
      <c r="F8" t="inlineStr">
        <is>
          <t>Reject</t>
        </is>
      </c>
      <c r="G8" t="inlineStr">
        <is>
          <t>Rel-7</t>
        </is>
      </c>
      <c r="H8" s="8" t="n">
        <v>45914.75</v>
      </c>
    </row>
    <row r="9">
      <c r="A9" t="inlineStr">
        <is>
          <t>QA-8</t>
        </is>
      </c>
      <c r="B9" s="8" t="n">
        <v>45914.75</v>
      </c>
      <c r="C9" t="inlineStr">
        <is>
          <t>Yes</t>
        </is>
      </c>
      <c r="D9" t="inlineStr">
        <is>
          <t>Yes</t>
        </is>
      </c>
      <c r="E9" t="inlineStr">
        <is>
          <t>Yes</t>
        </is>
      </c>
      <c r="F9" t="inlineStr">
        <is>
          <t>Quarantine</t>
        </is>
      </c>
      <c r="G9" t="inlineStr">
        <is>
          <t>Rel-8</t>
        </is>
      </c>
      <c r="H9" s="8" t="n">
        <v>45915.75</v>
      </c>
    </row>
    <row r="10">
      <c r="A10" t="inlineStr">
        <is>
          <t>QA-9</t>
        </is>
      </c>
      <c r="B10" s="8" t="n">
        <v>45915.75</v>
      </c>
      <c r="C10" t="inlineStr">
        <is>
          <t>No</t>
        </is>
      </c>
      <c r="D10" t="inlineStr">
        <is>
          <t>No</t>
        </is>
      </c>
      <c r="E10" t="inlineStr">
        <is>
          <t>No</t>
        </is>
      </c>
      <c r="F10" t="inlineStr">
        <is>
          <t>Release</t>
        </is>
      </c>
      <c r="G10" t="inlineStr">
        <is>
          <t>Rel-9</t>
        </is>
      </c>
      <c r="H10" s="8" t="n">
        <v>45916.75</v>
      </c>
    </row>
    <row r="11">
      <c r="A11" t="inlineStr">
        <is>
          <t>QA-10</t>
        </is>
      </c>
      <c r="B11" s="8" t="n">
        <v>45916.75</v>
      </c>
      <c r="C11" t="inlineStr">
        <is>
          <t>Yes</t>
        </is>
      </c>
      <c r="D11" t="inlineStr">
        <is>
          <t>Yes</t>
        </is>
      </c>
      <c r="E11" t="inlineStr">
        <is>
          <t>Yes</t>
        </is>
      </c>
      <c r="F11" t="inlineStr">
        <is>
          <t>Reject</t>
        </is>
      </c>
      <c r="G11" t="inlineStr">
        <is>
          <t>Rel-10</t>
        </is>
      </c>
      <c r="H11" s="8" t="n">
        <v>45917.75</v>
      </c>
    </row>
    <row r="12">
      <c r="A12" t="inlineStr">
        <is>
          <t>QA-11</t>
        </is>
      </c>
      <c r="B12" s="8" t="n">
        <v>45917.75</v>
      </c>
      <c r="C12" t="inlineStr">
        <is>
          <t>No</t>
        </is>
      </c>
      <c r="D12" t="inlineStr">
        <is>
          <t>No</t>
        </is>
      </c>
      <c r="E12" t="inlineStr">
        <is>
          <t>No</t>
        </is>
      </c>
      <c r="F12" t="inlineStr">
        <is>
          <t>Quarantine</t>
        </is>
      </c>
      <c r="G12" t="inlineStr">
        <is>
          <t>Rel-11</t>
        </is>
      </c>
      <c r="H12" s="8" t="n">
        <v>45918.75</v>
      </c>
    </row>
  </sheetData>
  <conditionalFormatting sqref="C2:E2">
    <cfRule type="expression" priority="1" dxfId="0">
      <formula>EXACT(C2,"Yes")</formula>
    </cfRule>
    <cfRule type="expression" priority="2" dxfId="1">
      <formula>EXACT(C2,"No")</formula>
    </cfRule>
  </conditionalFormatting>
  <conditionalFormatting sqref="F2:F50">
    <cfRule type="expression" priority="3" dxfId="0">
      <formula>EXACT($F2,"Release")</formula>
    </cfRule>
    <cfRule type="expression" priority="4" dxfId="1">
      <formula>EXACT($F2,"Reject")</formula>
    </cfRule>
    <cfRule type="expression" priority="5" dxfId="2">
      <formula>EXACT($F2,"Quarantine")</formula>
    </cfRule>
  </conditionalFormatting>
  <dataValidations count="2">
    <dataValidation sqref="C2:E2" showErrorMessage="1" showInputMessage="1" allowBlank="1" type="list">
      <formula1>"Yes,No"</formula1>
    </dataValidation>
    <dataValidation sqref="F2" showErrorMessage="1" showInputMessage="1" allowBlank="1" type="list">
      <formula1>"Release,Reject,Quarantine"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H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0" customWidth="1" min="1" max="1"/>
    <col width="18" customWidth="1" min="2" max="2"/>
    <col width="18" customWidth="1" min="3" max="3"/>
    <col width="18" customWidth="1" min="4" max="4"/>
    <col width="10" customWidth="1" min="5" max="5"/>
    <col width="22" customWidth="1" min="6" max="6"/>
    <col width="22" customWidth="1" min="7" max="7"/>
    <col width="30" customWidth="1" min="8" max="8"/>
  </cols>
  <sheetData>
    <row r="1">
      <c r="A1" s="5" t="inlineStr">
        <is>
          <t>Date/Time</t>
        </is>
      </c>
      <c r="B1" s="5" t="inlineStr">
        <is>
          <t>User</t>
        </is>
      </c>
      <c r="C1" s="5" t="inlineStr">
        <is>
          <t>Action</t>
        </is>
      </c>
      <c r="D1" s="5" t="inlineStr">
        <is>
          <t>Sheet</t>
        </is>
      </c>
      <c r="E1" s="5" t="inlineStr">
        <is>
          <t>Cell</t>
        </is>
      </c>
      <c r="F1" s="5" t="inlineStr">
        <is>
          <t>Old Value</t>
        </is>
      </c>
      <c r="G1" s="5" t="inlineStr">
        <is>
          <t>New Value</t>
        </is>
      </c>
      <c r="H1" s="5" t="inlineStr">
        <is>
          <t>Reason/Comment</t>
        </is>
      </c>
    </row>
  </sheetData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9"/>
  <sheetViews>
    <sheetView workbookViewId="0">
      <selection activeCell="A1" sqref="A1"/>
    </sheetView>
  </sheetViews>
  <sheetFormatPr baseColWidth="8" defaultRowHeight="15"/>
  <sheetData>
    <row r="1">
      <c r="A1" s="10" t="inlineStr">
        <is>
          <t>BRE — INDICATEURS CLÉS (LOT)</t>
        </is>
      </c>
    </row>
    <row r="2"/>
    <row r="3">
      <c r="A3" s="3" t="inlineStr">
        <is>
          <t>Indicateur</t>
        </is>
      </c>
      <c r="B3" s="3" t="inlineStr">
        <is>
          <t>Formule/Source</t>
        </is>
      </c>
      <c r="C3" s="3" t="inlineStr">
        <is>
          <t>Valeur</t>
        </is>
      </c>
      <c r="D3" s="3" t="inlineStr">
        <is>
          <t>Seuils (Vert/Jaune/Rouge)</t>
        </is>
      </c>
    </row>
    <row r="4">
      <c r="A4" s="3" t="inlineStr">
        <is>
          <t>Tolérance pesées OK (%)</t>
        </is>
      </c>
      <c r="B4" s="3">
        <f>IFERROR(COUNTIF('02_Weighing_Log'!H2:H500,"Yes")/COUNTA('02_Weighing_Log'!H2:H500),"")</f>
        <v/>
      </c>
      <c r="C4" s="11" t="n"/>
      <c r="D4" s="3" t="inlineStr">
        <is>
          <t>≥98% / 95–98% / &lt;95%</t>
        </is>
      </c>
    </row>
    <row r="5">
      <c r="A5" s="3" t="inlineStr">
        <is>
          <t>Paramètres dans limites (%)</t>
        </is>
      </c>
      <c r="B5" s="3">
        <f>IFERROR(COUNTIF('03_Process_Log'!K2:K500,"Yes")/COUNTA('03_Process_Log'!K2:K500),"")</f>
        <v/>
      </c>
      <c r="C5" s="11" t="n"/>
      <c r="D5" s="3" t="inlineStr">
        <is>
          <t>≥97% / 90–97% / &lt;90%</t>
        </is>
      </c>
    </row>
    <row r="6">
      <c r="A6" s="3" t="inlineStr">
        <is>
          <t>IPC Pass (%)</t>
        </is>
      </c>
      <c r="B6" s="3">
        <f>IFERROR(COUNTIF('04_IPC_Log'!F2:F500,"Pass")/COUNTA('04_IPC_Log'!F2:F500),"")</f>
        <v/>
      </c>
      <c r="C6" s="11" t="n"/>
      <c r="D6" s="3" t="inlineStr">
        <is>
          <t>100% / 95–100% / &lt;95%</t>
        </is>
      </c>
    </row>
    <row r="7">
      <c r="A7" s="3" t="inlineStr">
        <is>
          <t>Rendement global du lot (%)</t>
        </is>
      </c>
      <c r="B7" s="3">
        <f>IFERROR(AVERAGE('05_Yield_Recon'!G2:G200),"")</f>
        <v/>
      </c>
      <c r="C7" s="11" t="n"/>
      <c r="D7" s="3" t="inlineStr">
        <is>
          <t>≥98% / 95–98% / &lt;95%</t>
        </is>
      </c>
    </row>
    <row r="8">
      <c r="A8" s="3" t="inlineStr">
        <is>
          <t>Déviations clôturées (%)</t>
        </is>
      </c>
      <c r="B8" s="3">
        <f>IFERROR(COUNTIF('08_Deviations'!I2:I500,"Closed")/COUNTA('08_Deviations'!I2:I500),"")</f>
        <v/>
      </c>
      <c r="C8" s="3" t="n"/>
      <c r="D8" s="3" t="inlineStr">
        <is>
          <t>100% / 80–100% / &lt;80%</t>
        </is>
      </c>
    </row>
    <row r="9">
      <c r="A9" s="3" t="inlineStr">
        <is>
          <t>Libérable (check rapide)</t>
        </is>
      </c>
      <c r="B9" s="3">
        <f>IF(AND(C2&gt;=0.98,C3&gt;=0.97,C4=1,C5&gt;=98,C6=1),"OK","A vérifier")</f>
        <v/>
      </c>
      <c r="C9" s="3" t="n"/>
      <c r="D9" s="3" t="inlineStr">
        <is>
          <t>OK sinon A vérifier</t>
        </is>
      </c>
    </row>
  </sheetData>
  <mergeCells count="1">
    <mergeCell ref="A1:D2"/>
  </mergeCells>
  <conditionalFormatting sqref="C4">
    <cfRule type="colorScale" priority="1">
      <colorScale>
        <cfvo type="num" val="0"/>
        <cfvo type="num" val="0.95"/>
        <cfvo type="num" val="0.99"/>
        <color rgb="00FFC7CE"/>
        <color rgb="00FFEB9C"/>
        <color rgb="00C6EFCE"/>
      </colorScale>
    </cfRule>
  </conditionalFormatting>
  <conditionalFormatting sqref="C5">
    <cfRule type="colorScale" priority="2">
      <colorScale>
        <cfvo type="num" val="0"/>
        <cfvo type="num" val="0.95"/>
        <cfvo type="num" val="0.99"/>
        <color rgb="00FFC7CE"/>
        <color rgb="00FFEB9C"/>
        <color rgb="00C6EFCE"/>
      </colorScale>
    </cfRule>
  </conditionalFormatting>
  <conditionalFormatting sqref="C6">
    <cfRule type="colorScale" priority="3">
      <colorScale>
        <cfvo type="num" val="0"/>
        <cfvo type="num" val="0.95"/>
        <cfvo type="num" val="0.99"/>
        <color rgb="00FFC7CE"/>
        <color rgb="00FFEB9C"/>
        <color rgb="00C6EFCE"/>
      </colorScale>
    </cfRule>
  </conditionalFormatting>
  <conditionalFormatting sqref="C7">
    <cfRule type="colorScale" priority="4">
      <colorScale>
        <cfvo type="num" val="0"/>
        <cfvo type="num" val="0.95"/>
        <cfvo type="num" val="0.99"/>
        <color rgb="00FFC7CE"/>
        <color rgb="00FFEB9C"/>
        <color rgb="00C6EFCE"/>
      </colorScale>
    </cfRule>
  </conditionalFormatting>
  <conditionalFormatting sqref="C8">
    <cfRule type="expression" priority="5" dxfId="0">
      <formula>EXACT($C8,"OK")</formula>
    </cfRule>
    <cfRule type="expression" priority="6" dxfId="2">
      <formula>EXACT($C8,"A vérifier")</formula>
    </cfRule>
  </conditionalFormatting>
  <conditionalFormatting sqref="C4:C7">
    <cfRule type="iconSet" priority="7">
      <iconSet iconSet="4TrafficLights">
        <cfvo type="num" val="0.95"/>
        <cfvo type="num" val="0.97"/>
        <cfvo type="num" val="0.99"/>
      </iconSet>
    </cfRule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2025-09-06T18:14:53Z</dcterms:created>
  <dcterms:modified xmlns:dcterms="http://purl.org/dc/terms/" xmlns:xsi="http://www.w3.org/2001/XMLSchema-instance" xsi:type="dcterms:W3CDTF">2025-09-06T18:14:53Z</dcterms:modified>
</cp:coreProperties>
</file>