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_OEE" sheetId="1" state="visible" r:id="rId1"/>
  </sheets>
  <definedNames>
    <definedName name="_xlnm.Print_Titles" localSheetId="0">'Rapport_OEE'!1:3</definedName>
    <definedName name="_xlnm.Print_Area" localSheetId="0">'Rapport_OEE'!$A$1:$K$28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sz val="10"/>
    </font>
    <font>
      <b val="1"/>
      <sz val="11"/>
    </font>
    <font>
      <b val="1"/>
      <sz val="10"/>
    </font>
    <font>
      <b val="1"/>
    </font>
    <font>
      <b val="1"/>
      <sz val="18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center" vertical="center" wrapText="1"/>
    </xf>
    <xf numFmtId="10" fontId="6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10" fontId="0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1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'Rapport_OEE'!$A$13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'Rapport_OEE'!$B$13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'Rapport_OEE'!$C$13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'Rapport_OEE'!$D$13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'Rapport_OEE'!$E$13</f>
            </numRef>
          </val>
        </ser>
        <ser>
          <idx val="5"/>
          <order val="5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'Rapport_OEE'!$F$13</f>
            </numRef>
          </val>
        </ser>
        <ser>
          <idx val="6"/>
          <order val="6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'Rapport_OEE'!$G$13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13</row>
      <rowOff>0</rowOff>
    </from>
    <ext cx="8640000" cy="21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14" customWidth="1" min="4" max="4"/>
    <col width="16" customWidth="1" min="5" max="5"/>
    <col width="16" customWidth="1" min="6" max="6"/>
    <col width="16" customWidth="1" min="7" max="7"/>
    <col width="14" customWidth="1" min="8" max="8"/>
    <col width="14" customWidth="1" min="9" max="9"/>
    <col width="14" customWidth="1" min="10" max="10"/>
    <col width="14" customWidth="1" min="11" max="11"/>
  </cols>
  <sheetData>
    <row r="1">
      <c r="A1" s="1" t="inlineStr">
        <is>
          <t>Rapport OEE — One Page</t>
        </is>
      </c>
    </row>
    <row r="2">
      <c r="J2" s="2" t="inlineStr">
        <is>
          <t>Généré le :</t>
        </is>
      </c>
      <c r="K2" s="3" t="inlineStr">
        <is>
          <t>2025-08-25 03:59</t>
        </is>
      </c>
    </row>
    <row r="3">
      <c r="A3" s="4" t="inlineStr">
        <is>
          <t>Synthèse du jour (par équipe)</t>
        </is>
      </c>
    </row>
    <row r="4">
      <c r="H4" s="5" t="inlineStr">
        <is>
          <t>Disponibilité</t>
        </is>
      </c>
      <c r="I4" s="5" t="inlineStr">
        <is>
          <t>Performance</t>
        </is>
      </c>
      <c r="J4" s="5" t="inlineStr">
        <is>
          <t>Qualité</t>
        </is>
      </c>
      <c r="K4" s="5" t="inlineStr">
        <is>
          <t>OEE</t>
        </is>
      </c>
    </row>
    <row r="5">
      <c r="A5" s="6" t="inlineStr">
        <is>
          <t>Équipe/Shift</t>
        </is>
      </c>
      <c r="B5" s="7" t="inlineStr">
        <is>
          <t>PTT (min)</t>
        </is>
      </c>
      <c r="C5" s="7" t="inlineStr">
        <is>
          <t>OT (min)</t>
        </is>
      </c>
      <c r="D5" s="7" t="inlineStr">
        <is>
          <t>NRT (min)</t>
        </is>
      </c>
      <c r="E5" s="7" t="inlineStr">
        <is>
          <t>Cycle idéal (sec/pièce)</t>
        </is>
      </c>
      <c r="F5" s="7" t="inlineStr">
        <is>
          <t>Pièces totales</t>
        </is>
      </c>
      <c r="G5" s="7" t="inlineStr">
        <is>
          <t>Pièces conformes</t>
        </is>
      </c>
      <c r="H5" s="8">
        <f>H10</f>
        <v/>
      </c>
      <c r="I5" s="8">
        <f>I10</f>
        <v/>
      </c>
      <c r="J5" s="8">
        <f>J10</f>
        <v/>
      </c>
      <c r="K5" s="8">
        <f>K10</f>
        <v/>
      </c>
    </row>
    <row r="6">
      <c r="A6" s="9" t="inlineStr">
        <is>
          <t>Matin</t>
        </is>
      </c>
      <c r="B6" s="10" t="n">
        <v>415</v>
      </c>
      <c r="C6" s="10" t="n">
        <v>380</v>
      </c>
      <c r="D6" s="10" t="n">
        <v>355</v>
      </c>
      <c r="E6" s="10" t="n">
        <v>1.6</v>
      </c>
      <c r="F6" s="10" t="n">
        <v>5000</v>
      </c>
      <c r="G6" s="10" t="n">
        <v>4950</v>
      </c>
      <c r="H6" s="11">
        <f>IFERROR(C6/B6,"")</f>
        <v/>
      </c>
      <c r="I6" s="11">
        <f>IFERROR(MIN(1,(E6*F6)/(D6*60)),"")</f>
        <v/>
      </c>
      <c r="J6" s="11">
        <f>IFERROR(G6/F6,"")</f>
        <v/>
      </c>
      <c r="K6" s="11">
        <f>IFERROR(H6*I6*J6,"")</f>
        <v/>
      </c>
    </row>
    <row r="7">
      <c r="A7" s="9" t="inlineStr">
        <is>
          <t>Après-midi</t>
        </is>
      </c>
      <c r="B7" s="10" t="n">
        <v>415</v>
      </c>
      <c r="C7" s="10" t="n">
        <v>370</v>
      </c>
      <c r="D7" s="10" t="n">
        <v>340</v>
      </c>
      <c r="E7" s="10" t="n">
        <v>1.6</v>
      </c>
      <c r="F7" s="10" t="n">
        <v>4800</v>
      </c>
      <c r="G7" s="10" t="n">
        <v>4720</v>
      </c>
      <c r="H7" s="11">
        <f>IFERROR(C7/B7,"")</f>
        <v/>
      </c>
      <c r="I7" s="11">
        <f>IFERROR(MIN(1,(E7*F7)/(D7*60)),"")</f>
        <v/>
      </c>
      <c r="J7" s="11">
        <f>IFERROR(G7/F7,"")</f>
        <v/>
      </c>
      <c r="K7" s="11">
        <f>IFERROR(H7*I7*J7,"")</f>
        <v/>
      </c>
    </row>
    <row r="8">
      <c r="A8" s="9" t="inlineStr">
        <is>
          <t>Nuit</t>
        </is>
      </c>
      <c r="B8" s="10" t="n">
        <v>415</v>
      </c>
      <c r="C8" s="10" t="n">
        <v>360</v>
      </c>
      <c r="D8" s="10" t="n">
        <v>330</v>
      </c>
      <c r="E8" s="10" t="n">
        <v>1.6</v>
      </c>
      <c r="F8" s="10" t="n">
        <v>4600</v>
      </c>
      <c r="G8" s="10" t="n">
        <v>4550</v>
      </c>
      <c r="H8" s="11">
        <f>IFERROR(C8/B8,"")</f>
        <v/>
      </c>
      <c r="I8" s="11">
        <f>IFERROR(MIN(1,(E8*F8)/(D8*60)),"")</f>
        <v/>
      </c>
      <c r="J8" s="11">
        <f>IFERROR(G8/F8,"")</f>
        <v/>
      </c>
      <c r="K8" s="11">
        <f>IFERROR(H8*I8*J8,"")</f>
        <v/>
      </c>
    </row>
    <row r="9">
      <c r="A9" s="9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  <c r="K9" s="10" t="n"/>
    </row>
    <row r="10">
      <c r="A10" s="12" t="inlineStr">
        <is>
          <t>TOTAL JOUR</t>
        </is>
      </c>
      <c r="B10" s="10">
        <f>SUM(B6:B8)</f>
        <v/>
      </c>
      <c r="C10" s="10">
        <f>SUM(C6:C8)</f>
        <v/>
      </c>
      <c r="D10" s="10">
        <f>SUM(D6:D8)</f>
        <v/>
      </c>
      <c r="E10" s="10" t="inlineStr"/>
      <c r="F10" s="10">
        <f>SUM(F6:F8)</f>
        <v/>
      </c>
      <c r="G10" s="10">
        <f>SUM(G6:G8)</f>
        <v/>
      </c>
      <c r="H10" s="11">
        <f>IFERROR(C10/B10,"")</f>
        <v/>
      </c>
      <c r="I10" s="11">
        <f>IFERROR(MIN(1,(SUMPRODUCT(E6:E8,F6:F8))/(D10*60)),"")</f>
        <v/>
      </c>
      <c r="J10" s="11">
        <f>IFERROR(G10/F10,"")</f>
        <v/>
      </c>
      <c r="K10" s="11">
        <f>IFERROR(H10*I10*J10,"")</f>
        <v/>
      </c>
    </row>
    <row r="12">
      <c r="A12" s="4" t="inlineStr">
        <is>
          <t>Tendance OEE — 7 derniers jours</t>
        </is>
      </c>
    </row>
    <row r="13">
      <c r="A13" s="13" t="n">
        <v>0.7</v>
      </c>
      <c r="B13" s="13" t="n">
        <v>0.72</v>
      </c>
      <c r="C13" s="13" t="n">
        <v>0.74</v>
      </c>
      <c r="D13" s="13" t="n">
        <v>0.71</v>
      </c>
      <c r="E13" s="13" t="n">
        <v>0.76</v>
      </c>
      <c r="F13" s="13" t="n">
        <v>0.79</v>
      </c>
      <c r="G13" s="13" t="n">
        <v>0.8100000000000001</v>
      </c>
    </row>
  </sheetData>
  <mergeCells count="3">
    <mergeCell ref="A1:K1"/>
    <mergeCell ref="A3:K3"/>
    <mergeCell ref="A12:K12"/>
  </mergeCells>
  <conditionalFormatting sqref="H5">
    <cfRule type="expression" priority="1" dxfId="0" stopIfTrue="1">
      <formula>H5&lt;0.85</formula>
    </cfRule>
    <cfRule type="expression" priority="2" dxfId="1" stopIfTrue="1">
      <formula>AND(H5&gt;=0.85,H5&lt;0.95)</formula>
    </cfRule>
    <cfRule type="expression" priority="3" dxfId="2" stopIfTrue="1">
      <formula>H5&gt;=0.95</formula>
    </cfRule>
  </conditionalFormatting>
  <conditionalFormatting sqref="I5">
    <cfRule type="expression" priority="4" dxfId="0" stopIfTrue="1">
      <formula>I5&lt;0.90</formula>
    </cfRule>
    <cfRule type="expression" priority="5" dxfId="1" stopIfTrue="1">
      <formula>AND(I5&gt;=0.90,I5&lt;0.98)</formula>
    </cfRule>
    <cfRule type="expression" priority="6" dxfId="2" stopIfTrue="1">
      <formula>I5&gt;=0.98</formula>
    </cfRule>
  </conditionalFormatting>
  <conditionalFormatting sqref="J5">
    <cfRule type="expression" priority="7" dxfId="0" stopIfTrue="1">
      <formula>J5&lt;0.99</formula>
    </cfRule>
    <cfRule type="expression" priority="8" dxfId="1" stopIfTrue="1">
      <formula>AND(J5&gt;=0.99,J5&lt;0.995)</formula>
    </cfRule>
    <cfRule type="expression" priority="9" dxfId="2" stopIfTrue="1">
      <formula>J5&gt;=0.995</formula>
    </cfRule>
  </conditionalFormatting>
  <conditionalFormatting sqref="K5">
    <cfRule type="expression" priority="10" dxfId="0" stopIfTrue="1">
      <formula>K5&lt;0.65</formula>
    </cfRule>
    <cfRule type="expression" priority="11" dxfId="1" stopIfTrue="1">
      <formula>AND(K5&gt;=0.65,K5&lt;0.85)</formula>
    </cfRule>
    <cfRule type="expression" priority="12" dxfId="2" stopIfTrue="1">
      <formula>K5&gt;=0.85</formula>
    </cfRule>
  </conditionalFormatting>
  <pageMargins left="0.3" right="0.3" top="0.4" bottom="0.4" header="0.5" footer="0.5"/>
  <pageSetup orientation="portrait" paperSize="9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2025-08-25T03:59:50Z</dcterms:created>
  <dcterms:modified xmlns:dcterms="http://purl.org/dc/terms/" xmlns:xsi="http://www.w3.org/2001/XMLSchema-instance" xsi:type="dcterms:W3CDTF">2025-08-25T03:59:50Z</dcterms:modified>
</cp:coreProperties>
</file>