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uide" sheetId="1" state="visible" r:id="rId1"/>
    <sheet xmlns:r="http://schemas.openxmlformats.org/officeDocument/2006/relationships" name="Parametres" sheetId="2" state="visible" r:id="rId2"/>
    <sheet xmlns:r="http://schemas.openxmlformats.org/officeDocument/2006/relationships" name="Diagnostic" sheetId="3" state="visible" r:id="rId3"/>
    <sheet xmlns:r="http://schemas.openxmlformats.org/officeDocument/2006/relationships" name="Synthese" sheetId="4" state="visible" r:id="rId4"/>
    <sheet xmlns:r="http://schemas.openxmlformats.org/officeDocument/2006/relationships" name="Plan_Action" sheetId="5" state="visible" r:id="rId5"/>
  </sheets>
  <definedNames/>
  <calcPr calcId="124519" calcMode="auto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111827"/>
      <sz val="12"/>
    </font>
    <font>
      <b val="1"/>
      <color rgb="00111827"/>
      <sz val="11"/>
    </font>
  </fonts>
  <fills count="9">
    <fill>
      <patternFill/>
    </fill>
    <fill>
      <patternFill patternType="gray125"/>
    </fill>
    <fill>
      <patternFill patternType="solid">
        <fgColor rgb="000F766E"/>
      </patternFill>
    </fill>
    <fill>
      <patternFill patternType="solid">
        <fgColor rgb="00F1F5F9"/>
      </patternFill>
    </fill>
    <fill>
      <patternFill patternType="solid">
        <fgColor rgb="00EF4444"/>
      </patternFill>
    </fill>
    <fill>
      <patternFill patternType="solid">
        <fgColor rgb="00F59E0B"/>
      </patternFill>
    </fill>
    <fill>
      <patternFill patternType="solid">
        <fgColor rgb="00FDE68A"/>
      </patternFill>
    </fill>
    <fill>
      <patternFill patternType="solid">
        <fgColor rgb="0060A5FA"/>
      </patternFill>
    </fill>
    <fill>
      <patternFill patternType="solid">
        <fgColor rgb="008B5CF6"/>
      </patternFill>
    </fill>
  </fills>
  <borders count="6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/>
      <top style="thin">
        <color rgb="00CBD5E1"/>
      </top>
      <bottom style="thin">
        <color rgb="00CBD5E1"/>
      </bottom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3" fillId="4" borderId="1" pivotButton="0" quotePrefix="0" xfId="0"/>
    <xf numFmtId="0" fontId="3" fillId="5" borderId="1" pivotButton="0" quotePrefix="0" xfId="0"/>
    <xf numFmtId="0" fontId="3" fillId="6" borderId="1" pivotButton="0" quotePrefix="0" xfId="0"/>
    <xf numFmtId="0" fontId="3" fillId="7" borderId="1" pivotButton="0" quotePrefix="0" xfId="0"/>
    <xf numFmtId="0" fontId="3" fillId="8" borderId="1" pivotButton="0" quotePrefix="0" xfId="0"/>
    <xf numFmtId="0" fontId="0" fillId="0" borderId="4" pivotButton="0" quotePrefix="0" xfId="0"/>
    <xf numFmtId="0" fontId="0" fillId="0" borderId="5" pivotButton="0" quotePrefix="0" xfId="0"/>
  </cellXfs>
  <cellStyles count="1">
    <cellStyle name="Normal" xfId="0" builtinId="0" hidden="0"/>
  </cellStyles>
  <dxfs count="1">
    <dxf>
      <fill>
        <patternFill patternType="solid">
          <fgColor rgb="00EF444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Pyramide (couverture par niveau)</a:t>
            </a:r>
          </a:p>
        </rich>
      </tx>
    </title>
    <plotArea>
      <barChart>
        <barDir val="bar"/>
        <grouping val="stack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'Synthese'!$H$3:$H$7</f>
            </numRef>
          </cat>
          <val>
            <numRef>
              <f>'Synthese'!$I$3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'Synthese'!$H$3:$H$7</f>
            </numRef>
          </cat>
          <val>
            <numRef>
              <f>'Synthese'!$I$4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cat>
            <numRef>
              <f>'Synthese'!$H$3:$H$7</f>
            </numRef>
          </cat>
          <val>
            <numRef>
              <f>'Synthese'!$I$5</f>
            </numRef>
          </val>
        </ser>
        <ser>
          <idx val="3"/>
          <order val="3"/>
          <spPr>
            <a:ln xmlns:a="http://schemas.openxmlformats.org/drawingml/2006/main">
              <a:prstDash val="solid"/>
            </a:ln>
          </spPr>
          <cat>
            <numRef>
              <f>'Synthese'!$H$3:$H$7</f>
            </numRef>
          </cat>
          <val>
            <numRef>
              <f>'Synthese'!$I$6</f>
            </numRef>
          </val>
        </ser>
        <ser>
          <idx val="4"/>
          <order val="4"/>
          <spPr>
            <a:ln xmlns:a="http://schemas.openxmlformats.org/drawingml/2006/main">
              <a:prstDash val="solid"/>
            </a:ln>
          </spPr>
          <cat>
            <numRef>
              <f>'Synthese'!$H$3:$H$7</f>
            </numRef>
          </cat>
          <val>
            <numRef>
              <f>'Synthese'!$I$7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9</row>
      <rowOff>0</rowOff>
    </from>
    <ext cx="936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cols>
    <col width="32" customWidth="1" min="1" max="1"/>
    <col width="110" customWidth="1" min="2" max="2"/>
  </cols>
  <sheetData>
    <row r="1">
      <c r="A1" s="1" t="inlineStr">
        <is>
          <t>Pyramide de Maslow — Modèle Excel pratique</t>
        </is>
      </c>
    </row>
    <row r="3">
      <c r="A3" s="2" t="inlineStr">
        <is>
          <t>Mode d’emploi</t>
        </is>
      </c>
      <c r="B3" t="inlineStr">
        <is>
          <t>1) Parametres: seuil &amp; échelle
2) Diagnostic: noter chaque indicateur
3) Synthese: lire couverture &amp; graphiques
4) Plan_Action: définir les mesures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30" customWidth="1" min="1" max="1"/>
    <col width="24" customWidth="1" min="2" max="2"/>
    <col width="22" customWidth="1" min="3" max="3"/>
    <col width="22" customWidth="1" min="4" max="4"/>
  </cols>
  <sheetData>
    <row r="1">
      <c r="A1" s="1" t="inlineStr">
        <is>
          <t>Paramètres</t>
        </is>
      </c>
    </row>
    <row r="2">
      <c r="A2" s="3" t="inlineStr">
        <is>
          <t>Libellé</t>
        </is>
      </c>
      <c r="B2" s="3" t="inlineStr">
        <is>
          <t>Valeur</t>
        </is>
      </c>
      <c r="C2" s="3" t="inlineStr">
        <is>
          <t>Commentaire</t>
        </is>
      </c>
      <c r="D2" s="3" t="inlineStr"/>
    </row>
    <row r="3">
      <c r="A3" s="4" t="inlineStr">
        <is>
          <t>Seuil de satisfaction (%)</t>
        </is>
      </c>
      <c r="B3" s="4" t="n">
        <v>75</v>
      </c>
      <c r="C3" s="4" t="inlineStr">
        <is>
          <t>Sous ce seuil = à renforcer</t>
        </is>
      </c>
      <c r="D3" s="4" t="inlineStr"/>
    </row>
    <row r="4">
      <c r="A4" s="4" t="inlineStr">
        <is>
          <t>Note minimale</t>
        </is>
      </c>
      <c r="B4" s="4" t="n">
        <v>1</v>
      </c>
      <c r="C4" s="4" t="inlineStr">
        <is>
          <t>Échelle min</t>
        </is>
      </c>
      <c r="D4" s="4" t="inlineStr"/>
    </row>
    <row r="5">
      <c r="A5" s="4" t="inlineStr">
        <is>
          <t>Note maximale</t>
        </is>
      </c>
      <c r="B5" s="4" t="n">
        <v>5</v>
      </c>
      <c r="C5" s="4" t="inlineStr">
        <is>
          <t>Échelle max</t>
        </is>
      </c>
      <c r="D5" s="4" t="inlineStr"/>
    </row>
    <row r="7">
      <c r="A7" s="3" t="inlineStr">
        <is>
          <t>Niveau</t>
        </is>
      </c>
      <c r="B7" s="3" t="inlineStr">
        <is>
          <t>Couleur</t>
        </is>
      </c>
    </row>
    <row r="8">
      <c r="A8" s="4" t="inlineStr">
        <is>
          <t>Besoins physiologiques</t>
        </is>
      </c>
      <c r="B8" s="4" t="inlineStr">
        <is>
          <t>EF4444</t>
        </is>
      </c>
    </row>
    <row r="9">
      <c r="A9" s="4" t="inlineStr">
        <is>
          <t>Sécurité</t>
        </is>
      </c>
      <c r="B9" s="4" t="inlineStr">
        <is>
          <t>F59E0B</t>
        </is>
      </c>
    </row>
    <row r="10">
      <c r="A10" s="4" t="inlineStr">
        <is>
          <t xml:space="preserve">Appartenance (amour) </t>
        </is>
      </c>
      <c r="B10" s="4" t="inlineStr">
        <is>
          <t>FDE68A</t>
        </is>
      </c>
    </row>
    <row r="11">
      <c r="A11" s="4" t="inlineStr">
        <is>
          <t>Estime</t>
        </is>
      </c>
      <c r="B11" s="4" t="inlineStr">
        <is>
          <t>60A5FA</t>
        </is>
      </c>
    </row>
    <row r="12">
      <c r="A12" s="4" t="inlineStr">
        <is>
          <t>Réalisation de soi</t>
        </is>
      </c>
      <c r="B12" s="4" t="inlineStr">
        <is>
          <t>8B5CF6</t>
        </is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6" customWidth="1" min="1" max="1"/>
    <col width="48" customWidth="1" min="2" max="2"/>
    <col width="10" customWidth="1" min="3" max="3"/>
    <col width="10" customWidth="1" min="4" max="4"/>
    <col width="16" customWidth="1" min="5" max="5"/>
    <col width="16" customWidth="1" min="6" max="6"/>
    <col width="28" customWidth="1" min="7" max="7"/>
  </cols>
  <sheetData>
    <row r="1">
      <c r="A1" s="1" t="inlineStr">
        <is>
          <t>Diagnostic — Indicateurs par niveau</t>
        </is>
      </c>
    </row>
    <row r="2">
      <c r="A2" s="3" t="inlineStr">
        <is>
          <t>Niveau</t>
        </is>
      </c>
      <c r="B2" s="3" t="inlineStr">
        <is>
          <t>Indicateur</t>
        </is>
      </c>
      <c r="C2" s="3" t="inlineStr">
        <is>
          <t>Poids</t>
        </is>
      </c>
      <c r="D2" s="3" t="inlineStr">
        <is>
          <t>Score (min..max)</t>
        </is>
      </c>
      <c r="E2" s="3" t="inlineStr">
        <is>
          <t>Score %</t>
        </is>
      </c>
      <c r="F2" s="3" t="inlineStr">
        <is>
          <t>Pondéré %</t>
        </is>
      </c>
      <c r="G2" s="3" t="inlineStr">
        <is>
          <t>Commentaires</t>
        </is>
      </c>
    </row>
    <row r="3">
      <c r="A3" s="5" t="inlineStr">
        <is>
          <t>Besoins physiologiques</t>
        </is>
      </c>
      <c r="B3" s="10" t="n"/>
      <c r="C3" s="10" t="n"/>
      <c r="D3" s="10" t="n"/>
      <c r="E3" s="10" t="n"/>
      <c r="F3" s="10" t="n"/>
      <c r="G3" s="11" t="n"/>
    </row>
    <row r="4">
      <c r="A4" s="4" t="inlineStr">
        <is>
          <t>Besoins physiologiques</t>
        </is>
      </c>
      <c r="B4" s="4" t="inlineStr">
        <is>
          <t>Rémunération</t>
        </is>
      </c>
      <c r="C4" s="4" t="n">
        <v>3</v>
      </c>
      <c r="D4" s="4" t="n">
        <v>3</v>
      </c>
      <c r="E4" s="4">
        <f>IF(D4="","",(D4-Parametres!$B$4)/(Parametres!$B$5-Parametres!$B$4)*100)</f>
        <v/>
      </c>
      <c r="F4" s="4">
        <f>IF(D4="","",E4*C4)</f>
        <v/>
      </c>
      <c r="G4" s="4" t="inlineStr">
        <is>
          <t>rémunération médiane du marché</t>
        </is>
      </c>
    </row>
    <row r="5">
      <c r="A5" s="4" t="inlineStr">
        <is>
          <t>Besoins physiologiques</t>
        </is>
      </c>
      <c r="B5" s="4" t="inlineStr">
        <is>
          <t>Repos/horaires</t>
        </is>
      </c>
      <c r="C5" s="4" t="n">
        <v>2</v>
      </c>
      <c r="D5" s="4" t="n">
        <v>2</v>
      </c>
      <c r="E5" s="4">
        <f>IF(D5="","",(D5-Parametres!$B$4)/(Parametres!$B$5-Parametres!$B$4)*100)</f>
        <v/>
      </c>
      <c r="F5" s="4">
        <f>IF(D5="","",E5*C5)</f>
        <v/>
      </c>
      <c r="G5" s="4" t="inlineStr">
        <is>
          <t>pics de charge, astreintes</t>
        </is>
      </c>
    </row>
    <row r="6">
      <c r="A6" s="4" t="inlineStr">
        <is>
          <t>Besoins physiologiques</t>
        </is>
      </c>
      <c r="B6" s="4" t="inlineStr">
        <is>
          <t>Ergonomie</t>
        </is>
      </c>
      <c r="C6" s="4" t="n">
        <v>1</v>
      </c>
      <c r="D6" s="4" t="n">
        <v>4</v>
      </c>
      <c r="E6" s="4">
        <f>IF(D6="","",(D6-Parametres!$B$4)/(Parametres!$B$5-Parametres!$B$4)*100)</f>
        <v/>
      </c>
      <c r="F6" s="4">
        <f>IF(D6="","",E6*C6)</f>
        <v/>
      </c>
      <c r="G6" s="4" t="inlineStr">
        <is>
          <t>espaces refaits 2024</t>
        </is>
      </c>
    </row>
    <row r="7">
      <c r="A7" s="4" t="inlineStr">
        <is>
          <t>Besoins physiologiques</t>
        </is>
      </c>
      <c r="B7" s="4" t="inlineStr">
        <is>
          <t>Outils essentiels</t>
        </is>
      </c>
      <c r="C7" s="4" t="n">
        <v>2</v>
      </c>
      <c r="D7" s="4" t="n">
        <v>4</v>
      </c>
      <c r="E7" s="4">
        <f>IF(D7="","",(D7-Parametres!$B$4)/(Parametres!$B$5-Parametres!$B$4)*100)</f>
        <v/>
      </c>
      <c r="F7" s="4">
        <f>IF(D7="","",E7*C7)</f>
        <v/>
      </c>
      <c r="G7" s="4" t="inlineStr">
        <is>
          <t>licences et postes à jour</t>
        </is>
      </c>
    </row>
    <row r="8">
      <c r="A8" s="6" t="inlineStr">
        <is>
          <t>Sécurité</t>
        </is>
      </c>
      <c r="B8" s="10" t="n"/>
      <c r="C8" s="10" t="n"/>
      <c r="D8" s="10" t="n"/>
      <c r="E8" s="10" t="n"/>
      <c r="F8" s="10" t="n"/>
      <c r="G8" s="11" t="n"/>
    </row>
    <row r="9">
      <c r="A9" s="4" t="inlineStr">
        <is>
          <t>Sécurité</t>
        </is>
      </c>
      <c r="B9" s="4" t="inlineStr">
        <is>
          <t>Stabilité d’emploi</t>
        </is>
      </c>
      <c r="C9" s="4" t="n">
        <v>2</v>
      </c>
      <c r="D9" s="4" t="n">
        <v>4</v>
      </c>
      <c r="E9" s="4">
        <f>IF(D9="","",(D9-Parametres!$B$4)/(Parametres!$B$5-Parametres!$B$4)*100)</f>
        <v/>
      </c>
      <c r="F9" s="4">
        <f>IF(D9="","",E9*C9)</f>
        <v/>
      </c>
      <c r="G9" s="4" t="inlineStr">
        <is>
          <t>CDI majoritaires</t>
        </is>
      </c>
    </row>
    <row r="10">
      <c r="A10" s="4" t="inlineStr">
        <is>
          <t>Sécurité</t>
        </is>
      </c>
      <c r="B10" s="4" t="inlineStr">
        <is>
          <t>SST/HSSE</t>
        </is>
      </c>
      <c r="C10" s="4" t="n">
        <v>2</v>
      </c>
      <c r="D10" s="4" t="n">
        <v>3</v>
      </c>
      <c r="E10" s="4">
        <f>IF(D10="","",(D10-Parametres!$B$4)/(Parametres!$B$5-Parametres!$B$4)*100)</f>
        <v/>
      </c>
      <c r="F10" s="4">
        <f>IF(D10="","",E10*C10)</f>
        <v/>
      </c>
      <c r="G10" s="4" t="inlineStr">
        <is>
          <t>plan de prévention en cours</t>
        </is>
      </c>
    </row>
    <row r="11">
      <c r="A11" s="4" t="inlineStr">
        <is>
          <t>Sécurité</t>
        </is>
      </c>
      <c r="B11" s="4" t="inlineStr">
        <is>
          <t>Sécurité info</t>
        </is>
      </c>
      <c r="C11" s="4" t="n">
        <v>3</v>
      </c>
      <c r="D11" s="4" t="n">
        <v>4</v>
      </c>
      <c r="E11" s="4">
        <f>IF(D11="","",(D11-Parametres!$B$4)/(Parametres!$B$5-Parametres!$B$4)*100)</f>
        <v/>
      </c>
      <c r="F11" s="4">
        <f>IF(D11="","",E11*C11)</f>
        <v/>
      </c>
      <c r="G11" s="4" t="inlineStr">
        <is>
          <t>MFA et DLP déployés</t>
        </is>
      </c>
    </row>
    <row r="12">
      <c r="A12" s="4" t="inlineStr">
        <is>
          <t>Sécurité</t>
        </is>
      </c>
      <c r="B12" s="4" t="inlineStr">
        <is>
          <t>Procédures</t>
        </is>
      </c>
      <c r="C12" s="4" t="n">
        <v>2</v>
      </c>
      <c r="D12" s="4" t="n">
        <v>2</v>
      </c>
      <c r="E12" s="4">
        <f>IF(D12="","",(D12-Parametres!$B$4)/(Parametres!$B$5-Parametres!$B$4)*100)</f>
        <v/>
      </c>
      <c r="F12" s="4">
        <f>IF(D12="","",E12*C12)</f>
        <v/>
      </c>
      <c r="G12" s="4" t="inlineStr">
        <is>
          <t>proc homogénéisées à finaliser</t>
        </is>
      </c>
    </row>
    <row r="13">
      <c r="A13" s="7" t="inlineStr">
        <is>
          <t xml:space="preserve">Appartenance (amour) </t>
        </is>
      </c>
      <c r="B13" s="10" t="n"/>
      <c r="C13" s="10" t="n"/>
      <c r="D13" s="10" t="n"/>
      <c r="E13" s="10" t="n"/>
      <c r="F13" s="10" t="n"/>
      <c r="G13" s="11" t="n"/>
    </row>
    <row r="14">
      <c r="A14" s="4" t="inlineStr">
        <is>
          <t xml:space="preserve">Appartenance (amour) </t>
        </is>
      </c>
      <c r="B14" s="4" t="inlineStr">
        <is>
          <t>Climat d’équipe</t>
        </is>
      </c>
      <c r="C14" s="4" t="n">
        <v>3</v>
      </c>
      <c r="D14" s="4" t="n">
        <v>3</v>
      </c>
      <c r="E14" s="4">
        <f>IF(D14="","",(D14-Parametres!$B$4)/(Parametres!$B$5-Parametres!$B$4)*100)</f>
        <v/>
      </c>
      <c r="F14" s="4">
        <f>IF(D14="","",E14*C14)</f>
        <v/>
      </c>
      <c r="G14" s="4" t="inlineStr">
        <is>
          <t>bonne entraide locale</t>
        </is>
      </c>
    </row>
    <row r="15">
      <c r="A15" s="4" t="inlineStr">
        <is>
          <t xml:space="preserve">Appartenance (amour) </t>
        </is>
      </c>
      <c r="B15" s="4" t="inlineStr">
        <is>
          <t>Communication</t>
        </is>
      </c>
      <c r="C15" s="4" t="n">
        <v>2</v>
      </c>
      <c r="D15" s="4" t="n">
        <v>3</v>
      </c>
      <c r="E15" s="4">
        <f>IF(D15="","",(D15-Parametres!$B$4)/(Parametres!$B$5-Parametres!$B$4)*100)</f>
        <v/>
      </c>
      <c r="F15" s="4">
        <f>IF(D15="","",E15*C15)</f>
        <v/>
      </c>
      <c r="G15" s="4" t="inlineStr">
        <is>
          <t>rituels mensuels</t>
        </is>
      </c>
    </row>
    <row r="16">
      <c r="A16" s="4" t="inlineStr">
        <is>
          <t xml:space="preserve">Appartenance (amour) </t>
        </is>
      </c>
      <c r="B16" s="4" t="inlineStr">
        <is>
          <t>Inclusion</t>
        </is>
      </c>
      <c r="C16" s="4" t="n">
        <v>2</v>
      </c>
      <c r="D16" s="4" t="n">
        <v>4</v>
      </c>
      <c r="E16" s="4">
        <f>IF(D16="","",(D16-Parametres!$B$4)/(Parametres!$B$5-Parametres!$B$4)*100)</f>
        <v/>
      </c>
      <c r="F16" s="4">
        <f>IF(D16="","",E16*C16)</f>
        <v/>
      </c>
      <c r="G16" s="4" t="inlineStr">
        <is>
          <t>programme DEI actif</t>
        </is>
      </c>
    </row>
    <row r="17">
      <c r="A17" s="4" t="inlineStr">
        <is>
          <t xml:space="preserve">Appartenance (amour) </t>
        </is>
      </c>
      <c r="B17" s="4" t="inlineStr">
        <is>
          <t>Onboarding</t>
        </is>
      </c>
      <c r="C17" s="4" t="n">
        <v>1</v>
      </c>
      <c r="D17" s="4" t="n">
        <v>3</v>
      </c>
      <c r="E17" s="4">
        <f>IF(D17="","",(D17-Parametres!$B$4)/(Parametres!$B$5-Parametres!$B$4)*100)</f>
        <v/>
      </c>
      <c r="F17" s="4">
        <f>IF(D17="","",E17*C17)</f>
        <v/>
      </c>
      <c r="G17" s="4" t="inlineStr">
        <is>
          <t>parcours à simplifier</t>
        </is>
      </c>
    </row>
    <row r="18">
      <c r="A18" s="8" t="inlineStr">
        <is>
          <t>Estime</t>
        </is>
      </c>
      <c r="B18" s="10" t="n"/>
      <c r="C18" s="10" t="n"/>
      <c r="D18" s="10" t="n"/>
      <c r="E18" s="10" t="n"/>
      <c r="F18" s="10" t="n"/>
      <c r="G18" s="11" t="n"/>
    </row>
    <row r="19">
      <c r="A19" s="4" t="inlineStr">
        <is>
          <t>Estime</t>
        </is>
      </c>
      <c r="B19" s="4" t="inlineStr">
        <is>
          <t>Reconnaissance</t>
        </is>
      </c>
      <c r="C19" s="4" t="n">
        <v>3</v>
      </c>
      <c r="D19" s="4" t="n">
        <v>2</v>
      </c>
      <c r="E19" s="4">
        <f>IF(D19="","",(D19-Parametres!$B$4)/(Parametres!$B$5-Parametres!$B$4)*100)</f>
        <v/>
      </c>
      <c r="F19" s="4">
        <f>IF(D19="","",E19*C19)</f>
        <v/>
      </c>
      <c r="G19" s="4" t="inlineStr">
        <is>
          <t>peu de rituels de célébration</t>
        </is>
      </c>
    </row>
    <row r="20">
      <c r="A20" s="4" t="inlineStr">
        <is>
          <t>Estime</t>
        </is>
      </c>
      <c r="B20" s="4" t="inlineStr">
        <is>
          <t>Évaluation juste</t>
        </is>
      </c>
      <c r="C20" s="4" t="n">
        <v>2</v>
      </c>
      <c r="D20" s="4" t="n">
        <v>3</v>
      </c>
      <c r="E20" s="4">
        <f>IF(D20="","",(D20-Parametres!$B$4)/(Parametres!$B$5-Parametres!$B$4)*100)</f>
        <v/>
      </c>
      <c r="F20" s="4">
        <f>IF(D20="","",E20*C20)</f>
        <v/>
      </c>
      <c r="G20" s="4" t="inlineStr">
        <is>
          <t>campagne annuelle OK</t>
        </is>
      </c>
    </row>
    <row r="21">
      <c r="A21" s="4" t="inlineStr">
        <is>
          <t>Estime</t>
        </is>
      </c>
      <c r="B21" s="4" t="inlineStr">
        <is>
          <t>Autonomie</t>
        </is>
      </c>
      <c r="C21" s="4" t="n">
        <v>2</v>
      </c>
      <c r="D21" s="4" t="n">
        <v>4</v>
      </c>
      <c r="E21" s="4">
        <f>IF(D21="","",(D21-Parametres!$B$4)/(Parametres!$B$5-Parametres!$B$4)*100)</f>
        <v/>
      </c>
      <c r="F21" s="4">
        <f>IF(D21="","",E21*C21)</f>
        <v/>
      </c>
      <c r="G21" s="4" t="inlineStr">
        <is>
          <t>cadres d’initiative posés</t>
        </is>
      </c>
    </row>
    <row r="22">
      <c r="A22" s="4" t="inlineStr">
        <is>
          <t>Estime</t>
        </is>
      </c>
      <c r="B22" s="4" t="inlineStr">
        <is>
          <t>Visibilité</t>
        </is>
      </c>
      <c r="C22" s="4" t="n">
        <v>1</v>
      </c>
      <c r="D22" s="4" t="n">
        <v>3</v>
      </c>
      <c r="E22" s="4">
        <f>IF(D22="","",(D22-Parametres!$B$4)/(Parametres!$B$5-Parametres!$B$4)*100)</f>
        <v/>
      </c>
      <c r="F22" s="4">
        <f>IF(D22="","",E22*C22)</f>
        <v/>
      </c>
      <c r="G22" s="4" t="inlineStr">
        <is>
          <t>show &amp; tell trimestriel</t>
        </is>
      </c>
    </row>
    <row r="23">
      <c r="A23" s="9" t="inlineStr">
        <is>
          <t>Réalisation de soi</t>
        </is>
      </c>
      <c r="B23" s="10" t="n"/>
      <c r="C23" s="10" t="n"/>
      <c r="D23" s="10" t="n"/>
      <c r="E23" s="10" t="n"/>
      <c r="F23" s="10" t="n"/>
      <c r="G23" s="11" t="n"/>
    </row>
    <row r="24">
      <c r="A24" s="4" t="inlineStr">
        <is>
          <t>Réalisation de soi</t>
        </is>
      </c>
      <c r="B24" s="4" t="inlineStr">
        <is>
          <t>Formation</t>
        </is>
      </c>
      <c r="C24" s="4" t="n">
        <v>2</v>
      </c>
      <c r="D24" s="4" t="n">
        <v>3</v>
      </c>
      <c r="E24" s="4">
        <f>IF(D24="","",(D24-Parametres!$B$4)/(Parametres!$B$5-Parametres!$B$4)*100)</f>
        <v/>
      </c>
      <c r="F24" s="4">
        <f>IF(D24="","",E24*C24)</f>
        <v/>
      </c>
      <c r="G24" s="4" t="inlineStr">
        <is>
          <t>catalogue relancé</t>
        </is>
      </c>
    </row>
    <row r="25">
      <c r="A25" s="4" t="inlineStr">
        <is>
          <t>Réalisation de soi</t>
        </is>
      </c>
      <c r="B25" s="4" t="inlineStr">
        <is>
          <t>Alignement valeurs</t>
        </is>
      </c>
      <c r="C25" s="4" t="n">
        <v>1</v>
      </c>
      <c r="D25" s="4" t="n">
        <v>4</v>
      </c>
      <c r="E25" s="4">
        <f>IF(D25="","",(D25-Parametres!$B$4)/(Parametres!$B$5-Parametres!$B$4)*100)</f>
        <v/>
      </c>
      <c r="F25" s="4">
        <f>IF(D25="","",E25*C25)</f>
        <v/>
      </c>
      <c r="G25" s="4" t="inlineStr">
        <is>
          <t>fort engagement</t>
        </is>
      </c>
    </row>
    <row r="26">
      <c r="A26" s="4" t="inlineStr">
        <is>
          <t>Réalisation de soi</t>
        </is>
      </c>
      <c r="B26" s="4" t="inlineStr">
        <is>
          <t>Innovation</t>
        </is>
      </c>
      <c r="C26" s="4" t="n">
        <v>2</v>
      </c>
      <c r="D26" s="4" t="n">
        <v>3</v>
      </c>
      <c r="E26" s="4">
        <f>IF(D26="","",(D26-Parametres!$B$4)/(Parametres!$B$5-Parametres!$B$4)*100)</f>
        <v/>
      </c>
      <c r="F26" s="4">
        <f>IF(D26="","",E26*C26)</f>
        <v/>
      </c>
      <c r="G26" s="4" t="inlineStr">
        <is>
          <t>temps dédié limité</t>
        </is>
      </c>
    </row>
    <row r="27">
      <c r="A27" s="4" t="inlineStr">
        <is>
          <t>Réalisation de soi</t>
        </is>
      </c>
      <c r="B27" s="4" t="inlineStr">
        <is>
          <t>Projets impact</t>
        </is>
      </c>
      <c r="C27" s="4" t="n">
        <v>2</v>
      </c>
      <c r="D27" s="4" t="n">
        <v>3</v>
      </c>
      <c r="E27" s="4">
        <f>IF(D27="","",(D27-Parametres!$B$4)/(Parametres!$B$5-Parametres!$B$4)*100)</f>
        <v/>
      </c>
      <c r="F27" s="4">
        <f>IF(D27="","",E27*C27)</f>
        <v/>
      </c>
      <c r="G27" s="4" t="inlineStr">
        <is>
          <t>pipeline en montée</t>
        </is>
      </c>
    </row>
  </sheetData>
  <mergeCells count="6">
    <mergeCell ref="A1:G1"/>
    <mergeCell ref="A3:G3"/>
    <mergeCell ref="A8:G8"/>
    <mergeCell ref="A13:G13"/>
    <mergeCell ref="A18:G18"/>
    <mergeCell ref="A23:G23"/>
  </mergeCells>
  <conditionalFormatting sqref="E4:E27">
    <cfRule type="colorScale" priority="1">
      <colorScale>
        <cfvo type="num" val="0"/>
        <cfvo type="num" val="50"/>
        <cfvo type="num" val="100"/>
        <color rgb="00FCA5A5"/>
        <color rgb="00FDE68A"/>
        <color rgb="0086EFAC"/>
      </colorScale>
    </cfRule>
  </conditionalFormatting>
  <dataValidations count="1">
    <dataValidation sqref="D4:D27" showErrorMessage="1" showInputMessage="1" allowBlank="1" type="whole" operator="between">
      <formula1>=Parametres!$B$4</formula1>
      <formula2>=Parametres!$B$5</formula2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cols>
    <col width="28" customWidth="1" min="1" max="1"/>
    <col width="16" customWidth="1" min="2" max="2"/>
    <col width="16" customWidth="1" min="3" max="3"/>
    <col width="14" customWidth="1" min="4" max="4"/>
    <col width="14" customWidth="1" min="5" max="5"/>
    <col width="36" customWidth="1" min="6" max="6"/>
  </cols>
  <sheetData>
    <row r="1">
      <c r="A1" s="1" t="inlineStr">
        <is>
          <t>Synthèse — Couverture &amp; pyramide</t>
        </is>
      </c>
    </row>
    <row r="2">
      <c r="A2" s="3" t="inlineStr">
        <is>
          <t>Niveau</t>
        </is>
      </c>
      <c r="B2" s="3" t="inlineStr">
        <is>
          <t>Couverture %</t>
        </is>
      </c>
      <c r="C2" s="3" t="inlineStr">
        <is>
          <t>Poids total</t>
        </is>
      </c>
      <c r="D2" s="3" t="inlineStr">
        <is>
          <t>Seuil %</t>
        </is>
      </c>
      <c r="E2" s="3" t="inlineStr">
        <is>
          <t>Statut</t>
        </is>
      </c>
      <c r="F2" s="3" t="inlineStr">
        <is>
          <t>Commentaires</t>
        </is>
      </c>
      <c r="H2" t="inlineStr">
        <is>
          <t>Niveau</t>
        </is>
      </c>
      <c r="I2" t="inlineStr">
        <is>
          <t>Couverture %</t>
        </is>
      </c>
    </row>
    <row r="3">
      <c r="A3" s="4" t="inlineStr">
        <is>
          <t>Besoins physiologiques</t>
        </is>
      </c>
      <c r="B3" s="4">
        <f>IFERROR(SUMPRODUCT(--(Diagnostic!$A$3:$A$27="Besoins physiologiques"),Diagnostic!$C$3:$C$27,Diagnostic!$E$3:$E$27)/SUMIF(Diagnostic!$A$3:$A$27,"Besoins physiologiques",Diagnostic!$C$3:$C$27),"")</f>
        <v/>
      </c>
      <c r="C3" s="4">
        <f>SUMIF(Diagnostic!$A$3:$A$27,"Besoins physiologiques",Diagnostic!$C$3:$C$27)</f>
        <v/>
      </c>
      <c r="D3" s="4">
        <f>Parametres!$B$3</f>
        <v/>
      </c>
      <c r="E3" s="4">
        <f>IF(B3="","",IF(B3&gt;=D3,"✓ OK","À renforcer"))</f>
        <v/>
      </c>
      <c r="F3" s="4" t="n"/>
      <c r="H3">
        <f>A3</f>
        <v/>
      </c>
      <c r="I3">
        <f>B3</f>
        <v/>
      </c>
    </row>
    <row r="4">
      <c r="A4" s="4" t="inlineStr">
        <is>
          <t>Sécurité</t>
        </is>
      </c>
      <c r="B4" s="4">
        <f>IFERROR(SUMPRODUCT(--(Diagnostic!$A$3:$A$27="Sécurité"),Diagnostic!$C$3:$C$27,Diagnostic!$E$3:$E$27)/SUMIF(Diagnostic!$A$3:$A$27,"Sécurité",Diagnostic!$C$3:$C$27),"")</f>
        <v/>
      </c>
      <c r="C4" s="4">
        <f>SUMIF(Diagnostic!$A$3:$A$27,"Sécurité",Diagnostic!$C$3:$C$27)</f>
        <v/>
      </c>
      <c r="D4" s="4">
        <f>Parametres!$B$3</f>
        <v/>
      </c>
      <c r="E4" s="4">
        <f>IF(B4="","",IF(B4&gt;=D4,"✓ OK","À renforcer"))</f>
        <v/>
      </c>
      <c r="F4" s="4" t="n"/>
      <c r="H4">
        <f>A4</f>
        <v/>
      </c>
      <c r="I4">
        <f>B4</f>
        <v/>
      </c>
    </row>
    <row r="5">
      <c r="A5" s="4" t="inlineStr">
        <is>
          <t xml:space="preserve">Appartenance (amour) </t>
        </is>
      </c>
      <c r="B5" s="4">
        <f>IFERROR(SUMPRODUCT(--(Diagnostic!$A$3:$A$27="Appartenance (amour) "),Diagnostic!$C$3:$C$27,Diagnostic!$E$3:$E$27)/SUMIF(Diagnostic!$A$3:$A$27,"Appartenance (amour) ",Diagnostic!$C$3:$C$27),"")</f>
        <v/>
      </c>
      <c r="C5" s="4">
        <f>SUMIF(Diagnostic!$A$3:$A$27,"Appartenance (amour) ",Diagnostic!$C$3:$C$27)</f>
        <v/>
      </c>
      <c r="D5" s="4">
        <f>Parametres!$B$3</f>
        <v/>
      </c>
      <c r="E5" s="4">
        <f>IF(B5="","",IF(B5&gt;=D5,"✓ OK","À renforcer"))</f>
        <v/>
      </c>
      <c r="F5" s="4" t="n"/>
      <c r="H5">
        <f>A5</f>
        <v/>
      </c>
      <c r="I5">
        <f>B5</f>
        <v/>
      </c>
    </row>
    <row r="6">
      <c r="A6" s="4" t="inlineStr">
        <is>
          <t>Estime</t>
        </is>
      </c>
      <c r="B6" s="4">
        <f>IFERROR(SUMPRODUCT(--(Diagnostic!$A$3:$A$27="Estime"),Diagnostic!$C$3:$C$27,Diagnostic!$E$3:$E$27)/SUMIF(Diagnostic!$A$3:$A$27,"Estime",Diagnostic!$C$3:$C$27),"")</f>
        <v/>
      </c>
      <c r="C6" s="4">
        <f>SUMIF(Diagnostic!$A$3:$A$27,"Estime",Diagnostic!$C$3:$C$27)</f>
        <v/>
      </c>
      <c r="D6" s="4">
        <f>Parametres!$B$3</f>
        <v/>
      </c>
      <c r="E6" s="4">
        <f>IF(B6="","",IF(B6&gt;=D6,"✓ OK","À renforcer"))</f>
        <v/>
      </c>
      <c r="F6" s="4" t="n"/>
      <c r="H6">
        <f>A6</f>
        <v/>
      </c>
      <c r="I6">
        <f>B6</f>
        <v/>
      </c>
    </row>
    <row r="7">
      <c r="A7" s="4" t="inlineStr">
        <is>
          <t>Réalisation de soi</t>
        </is>
      </c>
      <c r="B7" s="4">
        <f>IFERROR(SUMPRODUCT(--(Diagnostic!$A$3:$A$27="Réalisation de soi"),Diagnostic!$C$3:$C$27,Diagnostic!$E$3:$E$27)/SUMIF(Diagnostic!$A$3:$A$27,"Réalisation de soi",Diagnostic!$C$3:$C$27),"")</f>
        <v/>
      </c>
      <c r="C7" s="4">
        <f>SUMIF(Diagnostic!$A$3:$A$27,"Réalisation de soi",Diagnostic!$C$3:$C$27)</f>
        <v/>
      </c>
      <c r="D7" s="4">
        <f>Parametres!$B$3</f>
        <v/>
      </c>
      <c r="E7" s="4">
        <f>IF(B7="","",IF(B7&gt;=D7,"✓ OK","À renforcer"))</f>
        <v/>
      </c>
      <c r="F7" s="4" t="n"/>
      <c r="H7">
        <f>A7</f>
        <v/>
      </c>
      <c r="I7">
        <f>B7</f>
        <v/>
      </c>
    </row>
  </sheetData>
  <mergeCells count="1">
    <mergeCell ref="A1:F1"/>
  </mergeCells>
  <conditionalFormatting sqref="B3:B7">
    <cfRule type="colorScale" priority="1">
      <colorScale>
        <cfvo type="num" val="0"/>
        <cfvo type="num" val="50"/>
        <cfvo type="num" val="100"/>
        <color rgb="00FCA5A5"/>
        <color rgb="00FDE68A"/>
        <color rgb="0086EFAC"/>
      </colorScale>
    </cfRule>
  </conditionalFormatting>
  <conditionalFormatting sqref="E3:E7">
    <cfRule type="expression" priority="2" dxfId="0">
      <formula>E3="À renforcer"</formula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cols>
    <col width="26" customWidth="1" min="1" max="1"/>
    <col width="20" customWidth="1" min="2" max="2"/>
    <col width="60" customWidth="1" min="3" max="3"/>
    <col width="18" customWidth="1" min="4" max="4"/>
    <col width="18" customWidth="1" min="5" max="5"/>
    <col width="18" customWidth="1" min="6" max="6"/>
  </cols>
  <sheetData>
    <row r="1">
      <c r="A1" s="1" t="inlineStr">
        <is>
          <t>Plan d’action</t>
        </is>
      </c>
    </row>
    <row r="2">
      <c r="A2" s="3" t="inlineStr">
        <is>
          <t>Niveau</t>
        </is>
      </c>
      <c r="B2" s="3" t="inlineStr">
        <is>
          <t>Priorité</t>
        </is>
      </c>
      <c r="C2" s="3" t="inlineStr">
        <is>
          <t>Action</t>
        </is>
      </c>
      <c r="D2" s="3" t="inlineStr">
        <is>
          <t>Responsable</t>
        </is>
      </c>
      <c r="E2" s="3" t="inlineStr">
        <is>
          <t>Échéance</t>
        </is>
      </c>
      <c r="F2" s="3" t="inlineStr">
        <is>
          <t>Statut</t>
        </is>
      </c>
    </row>
    <row r="3">
      <c r="A3" s="4" t="n"/>
      <c r="B3" s="4" t="n"/>
      <c r="C3" s="4" t="n"/>
      <c r="D3" s="4" t="n"/>
      <c r="E3" s="4" t="n"/>
      <c r="F3" s="4" t="n"/>
    </row>
    <row r="4">
      <c r="A4" s="4" t="n"/>
      <c r="B4" s="4" t="n"/>
      <c r="C4" s="4" t="n"/>
      <c r="D4" s="4" t="n"/>
      <c r="E4" s="4" t="n"/>
      <c r="F4" s="4" t="n"/>
    </row>
    <row r="5">
      <c r="A5" s="4" t="n"/>
      <c r="B5" s="4" t="n"/>
      <c r="C5" s="4" t="n"/>
      <c r="D5" s="4" t="n"/>
      <c r="E5" s="4" t="n"/>
      <c r="F5" s="4" t="n"/>
    </row>
    <row r="6">
      <c r="A6" s="4" t="n"/>
      <c r="B6" s="4" t="n"/>
      <c r="C6" s="4" t="n"/>
      <c r="D6" s="4" t="n"/>
      <c r="E6" s="4" t="n"/>
      <c r="F6" s="4" t="n"/>
    </row>
    <row r="7">
      <c r="A7" s="4" t="n"/>
      <c r="B7" s="4" t="n"/>
      <c r="C7" s="4" t="n"/>
      <c r="D7" s="4" t="n"/>
      <c r="E7" s="4" t="n"/>
      <c r="F7" s="4" t="n"/>
    </row>
    <row r="8">
      <c r="A8" s="4" t="n"/>
      <c r="B8" s="4" t="n"/>
      <c r="C8" s="4" t="n"/>
      <c r="D8" s="4" t="n"/>
      <c r="E8" s="4" t="n"/>
      <c r="F8" s="4" t="n"/>
    </row>
    <row r="9">
      <c r="A9" s="4" t="n"/>
      <c r="B9" s="4" t="n"/>
      <c r="C9" s="4" t="n"/>
      <c r="D9" s="4" t="n"/>
      <c r="E9" s="4" t="n"/>
      <c r="F9" s="4" t="n"/>
    </row>
    <row r="10">
      <c r="A10" s="4" t="n"/>
      <c r="B10" s="4" t="n"/>
      <c r="C10" s="4" t="n"/>
      <c r="D10" s="4" t="n"/>
      <c r="E10" s="4" t="n"/>
      <c r="F10" s="4" t="n"/>
    </row>
    <row r="11">
      <c r="A11" s="4" t="n"/>
      <c r="B11" s="4" t="n"/>
      <c r="C11" s="4" t="n"/>
      <c r="D11" s="4" t="n"/>
      <c r="E11" s="4" t="n"/>
      <c r="F11" s="4" t="n"/>
    </row>
  </sheetData>
  <mergeCells count="1">
    <mergeCell ref="A1:F1"/>
  </mergeCells>
  <dataValidations count="3">
    <dataValidation sqref="A3:A100" showErrorMessage="1" showInputMessage="1" allowBlank="1" type="list">
      <formula1>=Parametres!$A$8:$A$12</formula1>
    </dataValidation>
    <dataValidation sqref="B3:B100" showErrorMessage="1" showInputMessage="1" allowBlank="1" type="list">
      <formula1>"Haute,Moyenne,Basse"</formula1>
    </dataValidation>
    <dataValidation sqref="F3:F100" showErrorMessage="1" showInputMessage="1" allowBlank="1" type="list">
      <formula1>"À lancer,En cours,Terminé"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2025-08-16T01:32:09Z</dcterms:created>
  <dcterms:modified xmlns:dcterms="http://purl.org/dc/terms/" xmlns:xsi="http://www.w3.org/2001/XMLSchema-instance" xsi:type="dcterms:W3CDTF">2025-08-16T01:32:09Z</dcterms:modified>
</cp:coreProperties>
</file>