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hecklist" sheetId="1" r:id="rId1"/>
    <sheet name="Synthèse" sheetId="2" r:id="rId2"/>
    <sheet name="Mode d’emploi" sheetId="3" r:id="rId3"/>
  </sheets>
  <calcPr calcId="124519" fullCalcOnLoad="1"/>
</workbook>
</file>

<file path=xl/sharedStrings.xml><?xml version="1.0" encoding="utf-8"?>
<sst xmlns="http://schemas.openxmlformats.org/spreadsheetml/2006/main" count="106" uniqueCount="82">
  <si>
    <t>Checklist Ergonomie au Travail</t>
  </si>
  <si>
    <t>Modèle prêt à l’emploi — 25 lignes — statuts dynamiques, priorisation et synthèse automatique</t>
  </si>
  <si>
    <t>ID</t>
  </si>
  <si>
    <t>Poste / Zone</t>
  </si>
  <si>
    <t>Tâche / Activité</t>
  </si>
  <si>
    <t>Risque ergonomique</t>
  </si>
  <si>
    <t>Critère de vérification</t>
  </si>
  <si>
    <t>Statut</t>
  </si>
  <si>
    <t>Gravité (1-5)</t>
  </si>
  <si>
    <t>Probabilité (1-5)</t>
  </si>
  <si>
    <t>Priorité</t>
  </si>
  <si>
    <t>Responsable</t>
  </si>
  <si>
    <t>Échéance</t>
  </si>
  <si>
    <t>Preuve / Lien</t>
  </si>
  <si>
    <t>Commentaires</t>
  </si>
  <si>
    <t>✓</t>
  </si>
  <si>
    <t>Zone 01</t>
  </si>
  <si>
    <t>—</t>
  </si>
  <si>
    <t>Hauteur du plan de travail adaptée</t>
  </si>
  <si>
    <t>Zone 02</t>
  </si>
  <si>
    <t>Siège ergonomique ajustable</t>
  </si>
  <si>
    <t>Zone 03</t>
  </si>
  <si>
    <t>Support lombaire présent</t>
  </si>
  <si>
    <t>Zone 04</t>
  </si>
  <si>
    <t>Espace pour les jambes suffisant</t>
  </si>
  <si>
    <t>Zone 05</t>
  </si>
  <si>
    <t>Écran à hauteur des yeux</t>
  </si>
  <si>
    <t>Zone 06</t>
  </si>
  <si>
    <t>Distance écran-yeux adéquate (50–70 cm)</t>
  </si>
  <si>
    <t>Zone 07</t>
  </si>
  <si>
    <t>Clavier et souris à bonne hauteur</t>
  </si>
  <si>
    <t>Zone 08</t>
  </si>
  <si>
    <t>Repose-poignets disponible</t>
  </si>
  <si>
    <t>Zone 09</t>
  </si>
  <si>
    <t>Éclairage suffisant et non éblouissant</t>
  </si>
  <si>
    <t>Zone 10</t>
  </si>
  <si>
    <t>Absence de reflets sur l’écran</t>
  </si>
  <si>
    <t>Zone 11</t>
  </si>
  <si>
    <t>Organisation des câbles sécurisée</t>
  </si>
  <si>
    <t>Zone 12</t>
  </si>
  <si>
    <t>Postures alternées (assis/debout)</t>
  </si>
  <si>
    <t>Zone 13</t>
  </si>
  <si>
    <t>Pauses régulières planifiées</t>
  </si>
  <si>
    <t>Zone 14</t>
  </si>
  <si>
    <t>Outils à portée sans torsion</t>
  </si>
  <si>
    <t>Zone 15</t>
  </si>
  <si>
    <t>Poids de manutention conforme</t>
  </si>
  <si>
    <t>Zone 16</t>
  </si>
  <si>
    <t>Aides à la manutention disponibles</t>
  </si>
  <si>
    <t>Zone 17</t>
  </si>
  <si>
    <t>Plateformes/escabeaux sécurisés</t>
  </si>
  <si>
    <t>Zone 18</t>
  </si>
  <si>
    <t>Vibrations main-bras limitées</t>
  </si>
  <si>
    <t>Zone 19</t>
  </si>
  <si>
    <t>Température ambiante confortable</t>
  </si>
  <si>
    <t>Zone 20</t>
  </si>
  <si>
    <t>Bruit ambiant acceptable</t>
  </si>
  <si>
    <t>Zone 21</t>
  </si>
  <si>
    <t>Tapis antifatigue pour station debout</t>
  </si>
  <si>
    <t>Zone 22</t>
  </si>
  <si>
    <t>Formation aux gestes et postures</t>
  </si>
  <si>
    <t>Zone 23</t>
  </si>
  <si>
    <t>Procédures d’ajustement affichées</t>
  </si>
  <si>
    <t>Zone 24</t>
  </si>
  <si>
    <t>Zone de circulation dégagée</t>
  </si>
  <si>
    <t>Zone 25</t>
  </si>
  <si>
    <t>Signalement des TMS (douleurs)</t>
  </si>
  <si>
    <t>Synthèse — Ergonomie au Travail</t>
  </si>
  <si>
    <t>Mise à jour : 2025-08-16 19:03</t>
  </si>
  <si>
    <t>Total des éléments</t>
  </si>
  <si>
    <t>Conformes</t>
  </si>
  <si>
    <t>À améliorer</t>
  </si>
  <si>
    <t>Non conformes</t>
  </si>
  <si>
    <t>N/A</t>
  </si>
  <si>
    <t>Taux de conformité</t>
  </si>
  <si>
    <t>Éléments en retard (non clôturés)</t>
  </si>
  <si>
    <t>Priorité moyenne (ouvrants)</t>
  </si>
  <si>
    <t>Comment utiliser ce modèle</t>
  </si>
  <si>
    <t>1) Remplissez la feuille « Checklist » : choisissez un Statut, évaluez Gravité &amp; Probabilité (1–5) et fixez une Échéance. La colonne « Priorité » se calcule automatiquement et la coche ✓ devient verte quand l’élément est Conforme ou N/A.</t>
  </si>
  <si>
    <t>2) Suivez la feuille « Synthèse » : vous verrez le taux de conformité, les éléments en retard et la répartition des statuts. Le graphique se met à jour dès que vous modifiez la checklist.</t>
  </si>
  <si>
    <t>Conseils :
• Statut = À améliorer : planifiez rapidement un responsable et une date.
• Priorité = Gravité × Probabilité : traitez d’abord les plus hautes.
• Les lignes en retard sont surlignées automatiquement en rouge si non clôturées.</t>
  </si>
  <si>
    <t>Remarque : Les formules sont en anglais pour une compatibilité maximale. Excel traduira automatiquement vers votre langue d’interface.</t>
  </si>
</sst>
</file>

<file path=xl/styles.xml><?xml version="1.0" encoding="utf-8"?>
<styleSheet xmlns="http://schemas.openxmlformats.org/spreadsheetml/2006/main">
  <numFmts count="1">
    <numFmt numFmtId="164" formatCode="0%"/>
  </numFmts>
  <fonts count="6">
    <font>
      <sz val="11"/>
      <color theme="1"/>
      <name val="Calibri"/>
      <family val="2"/>
      <scheme val="minor"/>
    </font>
    <font>
      <b/>
      <sz val="18"/>
      <color rgb="FF0B4870"/>
      <name val="Calibri"/>
      <family val="2"/>
      <scheme val="minor"/>
    </font>
    <font>
      <i/>
      <sz val="10"/>
      <color rgb="FF66666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44444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6F0F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3" fillId="0" borderId="0" xfId="0" applyFont="1"/>
    <xf numFmtId="16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6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7F6E8"/>
        </patternFill>
      </fill>
    </dxf>
    <dxf>
      <fill>
        <patternFill>
          <bgColor rgb="FFFFF4CC"/>
        </patternFill>
      </fill>
    </dxf>
    <dxf>
      <fill>
        <patternFill>
          <bgColor rgb="FFFDE2E1"/>
        </patternFill>
      </fill>
    </dxf>
    <dxf>
      <fill>
        <patternFill>
          <bgColor rgb="FFEEEEE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statuts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Répartition par statut</c:v>
          </c:tx>
          <c:dLbls>
            <c:showPercent val="1"/>
            <c:showLeaderLines val="1"/>
          </c:dLbls>
          <c:cat>
            <c:strRef>
              <c:f>Synthèse!$A$5:$A$8</c:f>
              <c:strCache>
                <c:ptCount val="4"/>
                <c:pt idx="0">
                  <c:v>Conformes</c:v>
                </c:pt>
                <c:pt idx="1">
                  <c:v>À améliorer</c:v>
                </c:pt>
                <c:pt idx="2">
                  <c:v>Non conformes</c:v>
                </c:pt>
                <c:pt idx="3">
                  <c:v>N/A</c:v>
                </c:pt>
              </c:strCache>
            </c:strRef>
          </c:cat>
          <c:val>
            <c:numRef>
              <c:f>Synthèse!$B$5:$B$8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firstSliceAng val="0"/>
        <c:holeSize val="55"/>
      </c:doughnut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12</xdr:col>
      <xdr:colOff>0</xdr:colOff>
      <xdr:row>20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_check" displayName="t_check" ref="A3:N28" totalsRowShown="0">
  <autoFilter ref="A3:N28"/>
  <tableColumns count="14">
    <tableColumn id="1" name="ID"/>
    <tableColumn id="2" name="Poste / Zone"/>
    <tableColumn id="3" name="Tâche / Activité"/>
    <tableColumn id="4" name="Risque ergonomique"/>
    <tableColumn id="5" name="Critère de vérification" dataDxfId="0"/>
    <tableColumn id="6" name="Statut"/>
    <tableColumn id="7" name="Gravité (1-5)"/>
    <tableColumn id="8" name="Probabilité (1-5)"/>
    <tableColumn id="9" name="Priorité">
      <calculatedColumnFormula>IF(OR([[#This Row],Statut]="Conforme",[[#This Row],Statut]="N/A"),0,[[#This Row],[Gravité (1-5)]]*[[#This Row],[Probabilité (1-5)]])</calculatedColumnFormula>
    </tableColumn>
    <tableColumn id="10" name="Responsable"/>
    <tableColumn id="11" name="Échéance"/>
    <tableColumn id="12" name="Preuve / Lien"/>
    <tableColumn id="13" name="Commentaires" dataDxfId="0"/>
    <tableColumn id="14" name="✓" dataDxfId="1">
      <calculatedColumnFormula>IF(OR([[#This Row],Statut]="Conforme",[[#This Row],Statut]="N/A"),"☑","☐")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8"/>
  <sheetViews>
    <sheetView tabSelected="1" zoomScale="120" zoomScaleNormal="12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/>
  <cols>
    <col min="1" max="1" width="4.7109375" customWidth="1"/>
    <col min="2" max="2" width="16.7109375" customWidth="1"/>
    <col min="3" max="3" width="20.7109375" customWidth="1"/>
    <col min="4" max="4" width="24.7109375" customWidth="1"/>
    <col min="5" max="5" width="36.7109375" customWidth="1"/>
    <col min="6" max="6" width="14.7109375" customWidth="1"/>
    <col min="7" max="8" width="11.7109375" customWidth="1"/>
    <col min="9" max="9" width="10.7109375" customWidth="1"/>
    <col min="10" max="10" width="16.7109375" customWidth="1"/>
    <col min="11" max="11" width="12.7109375" customWidth="1"/>
    <col min="12" max="12" width="22.7109375" customWidth="1"/>
    <col min="13" max="13" width="28.7109375" customWidth="1"/>
    <col min="14" max="14" width="6.7109375" customWidth="1"/>
  </cols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  <c r="N3" t="s">
        <v>15</v>
      </c>
    </row>
    <row r="4" spans="1:14">
      <c r="A4" s="3">
        <v>1</v>
      </c>
      <c r="B4" s="4" t="s">
        <v>16</v>
      </c>
      <c r="C4" s="3" t="s">
        <v>17</v>
      </c>
      <c r="E4" s="5" t="s">
        <v>18</v>
      </c>
      <c r="I4">
        <f>IF(OR([[#This Row],Statut]="Conforme",[[#This Row],Statut]="N/A"),0,[[#This Row],[Gravité (1-5)]]*[[#This Row],[Probabilité (1-5)]])</f>
        <v>0</v>
      </c>
      <c r="J4" s="4"/>
      <c r="L4" s="4"/>
      <c r="M4" s="5"/>
      <c r="N4" s="3">
        <f>IF(OR([[#This Row],Statut]="Conforme",[[#This Row],Statut]="N/A"),"☑","☐")</f>
        <v>0</v>
      </c>
    </row>
    <row r="5" spans="1:14">
      <c r="A5" s="3">
        <v>2</v>
      </c>
      <c r="B5" s="4" t="s">
        <v>19</v>
      </c>
      <c r="C5" s="3" t="s">
        <v>17</v>
      </c>
      <c r="E5" s="5" t="s">
        <v>20</v>
      </c>
      <c r="I5">
        <f>IF(OR([[#This Row],Statut]="Conforme",[[#This Row],Statut]="N/A"),0,[[#This Row],[Gravité (1-5)]]*[[#This Row],[Probabilité (1-5)]])</f>
        <v>0</v>
      </c>
      <c r="J5" s="4"/>
      <c r="L5" s="4"/>
      <c r="M5" s="5"/>
      <c r="N5" s="3">
        <f>IF(OR([[#This Row],Statut]="Conforme",[[#This Row],Statut]="N/A"),"☑","☐")</f>
        <v>0</v>
      </c>
    </row>
    <row r="6" spans="1:14">
      <c r="A6" s="3">
        <v>3</v>
      </c>
      <c r="B6" s="4" t="s">
        <v>21</v>
      </c>
      <c r="C6" s="3" t="s">
        <v>17</v>
      </c>
      <c r="E6" s="5" t="s">
        <v>22</v>
      </c>
      <c r="I6">
        <f>IF(OR([[#This Row],Statut]="Conforme",[[#This Row],Statut]="N/A"),0,[[#This Row],[Gravité (1-5)]]*[[#This Row],[Probabilité (1-5)]])</f>
        <v>0</v>
      </c>
      <c r="J6" s="4"/>
      <c r="L6" s="4"/>
      <c r="M6" s="5"/>
      <c r="N6" s="3">
        <f>IF(OR([[#This Row],Statut]="Conforme",[[#This Row],Statut]="N/A"),"☑","☐")</f>
        <v>0</v>
      </c>
    </row>
    <row r="7" spans="1:14">
      <c r="A7" s="3">
        <v>4</v>
      </c>
      <c r="B7" s="4" t="s">
        <v>23</v>
      </c>
      <c r="C7" s="3" t="s">
        <v>17</v>
      </c>
      <c r="E7" s="5" t="s">
        <v>24</v>
      </c>
      <c r="I7">
        <f>IF(OR([[#This Row],Statut]="Conforme",[[#This Row],Statut]="N/A"),0,[[#This Row],[Gravité (1-5)]]*[[#This Row],[Probabilité (1-5)]])</f>
        <v>0</v>
      </c>
      <c r="J7" s="4"/>
      <c r="L7" s="4"/>
      <c r="M7" s="5"/>
      <c r="N7" s="3">
        <f>IF(OR([[#This Row],Statut]="Conforme",[[#This Row],Statut]="N/A"),"☑","☐")</f>
        <v>0</v>
      </c>
    </row>
    <row r="8" spans="1:14">
      <c r="A8" s="3">
        <v>5</v>
      </c>
      <c r="B8" s="4" t="s">
        <v>25</v>
      </c>
      <c r="C8" s="3" t="s">
        <v>17</v>
      </c>
      <c r="E8" s="5" t="s">
        <v>26</v>
      </c>
      <c r="I8">
        <f>IF(OR([[#This Row],Statut]="Conforme",[[#This Row],Statut]="N/A"),0,[[#This Row],[Gravité (1-5)]]*[[#This Row],[Probabilité (1-5)]])</f>
        <v>0</v>
      </c>
      <c r="J8" s="4"/>
      <c r="L8" s="4"/>
      <c r="M8" s="5"/>
      <c r="N8" s="3">
        <f>IF(OR([[#This Row],Statut]="Conforme",[[#This Row],Statut]="N/A"),"☑","☐")</f>
        <v>0</v>
      </c>
    </row>
    <row r="9" spans="1:14">
      <c r="A9" s="3">
        <v>6</v>
      </c>
      <c r="B9" s="4" t="s">
        <v>27</v>
      </c>
      <c r="C9" s="3" t="s">
        <v>17</v>
      </c>
      <c r="E9" s="5" t="s">
        <v>28</v>
      </c>
      <c r="I9">
        <f>IF(OR([[#This Row],Statut]="Conforme",[[#This Row],Statut]="N/A"),0,[[#This Row],[Gravité (1-5)]]*[[#This Row],[Probabilité (1-5)]])</f>
        <v>0</v>
      </c>
      <c r="J9" s="4"/>
      <c r="L9" s="4"/>
      <c r="M9" s="5"/>
      <c r="N9" s="3">
        <f>IF(OR([[#This Row],Statut]="Conforme",[[#This Row],Statut]="N/A"),"☑","☐")</f>
        <v>0</v>
      </c>
    </row>
    <row r="10" spans="1:14">
      <c r="A10" s="3">
        <v>7</v>
      </c>
      <c r="B10" s="4" t="s">
        <v>29</v>
      </c>
      <c r="C10" s="3" t="s">
        <v>17</v>
      </c>
      <c r="E10" s="5" t="s">
        <v>30</v>
      </c>
      <c r="I10">
        <f>IF(OR([[#This Row],Statut]="Conforme",[[#This Row],Statut]="N/A"),0,[[#This Row],[Gravité (1-5)]]*[[#This Row],[Probabilité (1-5)]])</f>
        <v>0</v>
      </c>
      <c r="J10" s="4"/>
      <c r="L10" s="4"/>
      <c r="M10" s="5"/>
      <c r="N10" s="3">
        <f>IF(OR([[#This Row],Statut]="Conforme",[[#This Row],Statut]="N/A"),"☑","☐")</f>
        <v>0</v>
      </c>
    </row>
    <row r="11" spans="1:14">
      <c r="A11" s="3">
        <v>8</v>
      </c>
      <c r="B11" s="4" t="s">
        <v>31</v>
      </c>
      <c r="C11" s="3" t="s">
        <v>17</v>
      </c>
      <c r="E11" s="5" t="s">
        <v>32</v>
      </c>
      <c r="I11">
        <f>IF(OR([[#This Row],Statut]="Conforme",[[#This Row],Statut]="N/A"),0,[[#This Row],[Gravité (1-5)]]*[[#This Row],[Probabilité (1-5)]])</f>
        <v>0</v>
      </c>
      <c r="J11" s="4"/>
      <c r="L11" s="4"/>
      <c r="M11" s="5"/>
      <c r="N11" s="3">
        <f>IF(OR([[#This Row],Statut]="Conforme",[[#This Row],Statut]="N/A"),"☑","☐")</f>
        <v>0</v>
      </c>
    </row>
    <row r="12" spans="1:14">
      <c r="A12" s="3">
        <v>9</v>
      </c>
      <c r="B12" s="4" t="s">
        <v>33</v>
      </c>
      <c r="C12" s="3" t="s">
        <v>17</v>
      </c>
      <c r="E12" s="5" t="s">
        <v>34</v>
      </c>
      <c r="I12">
        <f>IF(OR([[#This Row],Statut]="Conforme",[[#This Row],Statut]="N/A"),0,[[#This Row],[Gravité (1-5)]]*[[#This Row],[Probabilité (1-5)]])</f>
        <v>0</v>
      </c>
      <c r="J12" s="4"/>
      <c r="L12" s="4"/>
      <c r="M12" s="5"/>
      <c r="N12" s="3">
        <f>IF(OR([[#This Row],Statut]="Conforme",[[#This Row],Statut]="N/A"),"☑","☐")</f>
        <v>0</v>
      </c>
    </row>
    <row r="13" spans="1:14">
      <c r="A13" s="3">
        <v>10</v>
      </c>
      <c r="B13" s="4" t="s">
        <v>35</v>
      </c>
      <c r="C13" s="3" t="s">
        <v>17</v>
      </c>
      <c r="E13" s="5" t="s">
        <v>36</v>
      </c>
      <c r="I13">
        <f>IF(OR([[#This Row],Statut]="Conforme",[[#This Row],Statut]="N/A"),0,[[#This Row],[Gravité (1-5)]]*[[#This Row],[Probabilité (1-5)]])</f>
        <v>0</v>
      </c>
      <c r="J13" s="4"/>
      <c r="L13" s="4"/>
      <c r="M13" s="5"/>
      <c r="N13" s="3">
        <f>IF(OR([[#This Row],Statut]="Conforme",[[#This Row],Statut]="N/A"),"☑","☐")</f>
        <v>0</v>
      </c>
    </row>
    <row r="14" spans="1:14">
      <c r="A14" s="3">
        <v>11</v>
      </c>
      <c r="B14" s="4" t="s">
        <v>37</v>
      </c>
      <c r="C14" s="3" t="s">
        <v>17</v>
      </c>
      <c r="E14" s="5" t="s">
        <v>38</v>
      </c>
      <c r="I14">
        <f>IF(OR([[#This Row],Statut]="Conforme",[[#This Row],Statut]="N/A"),0,[[#This Row],[Gravité (1-5)]]*[[#This Row],[Probabilité (1-5)]])</f>
        <v>0</v>
      </c>
      <c r="J14" s="4"/>
      <c r="L14" s="4"/>
      <c r="M14" s="5"/>
      <c r="N14" s="3">
        <f>IF(OR([[#This Row],Statut]="Conforme",[[#This Row],Statut]="N/A"),"☑","☐")</f>
        <v>0</v>
      </c>
    </row>
    <row r="15" spans="1:14">
      <c r="A15" s="3">
        <v>12</v>
      </c>
      <c r="B15" s="4" t="s">
        <v>39</v>
      </c>
      <c r="C15" s="3" t="s">
        <v>17</v>
      </c>
      <c r="E15" s="5" t="s">
        <v>40</v>
      </c>
      <c r="I15">
        <f>IF(OR([[#This Row],Statut]="Conforme",[[#This Row],Statut]="N/A"),0,[[#This Row],[Gravité (1-5)]]*[[#This Row],[Probabilité (1-5)]])</f>
        <v>0</v>
      </c>
      <c r="J15" s="4"/>
      <c r="L15" s="4"/>
      <c r="M15" s="5"/>
      <c r="N15" s="3">
        <f>IF(OR([[#This Row],Statut]="Conforme",[[#This Row],Statut]="N/A"),"☑","☐")</f>
        <v>0</v>
      </c>
    </row>
    <row r="16" spans="1:14">
      <c r="A16" s="3">
        <v>13</v>
      </c>
      <c r="B16" s="4" t="s">
        <v>41</v>
      </c>
      <c r="C16" s="3" t="s">
        <v>17</v>
      </c>
      <c r="E16" s="5" t="s">
        <v>42</v>
      </c>
      <c r="I16">
        <f>IF(OR([[#This Row],Statut]="Conforme",[[#This Row],Statut]="N/A"),0,[[#This Row],[Gravité (1-5)]]*[[#This Row],[Probabilité (1-5)]])</f>
        <v>0</v>
      </c>
      <c r="J16" s="4"/>
      <c r="L16" s="4"/>
      <c r="M16" s="5"/>
      <c r="N16" s="3">
        <f>IF(OR([[#This Row],Statut]="Conforme",[[#This Row],Statut]="N/A"),"☑","☐")</f>
        <v>0</v>
      </c>
    </row>
    <row r="17" spans="1:14">
      <c r="A17" s="3">
        <v>14</v>
      </c>
      <c r="B17" s="4" t="s">
        <v>43</v>
      </c>
      <c r="C17" s="3" t="s">
        <v>17</v>
      </c>
      <c r="E17" s="5" t="s">
        <v>44</v>
      </c>
      <c r="I17">
        <f>IF(OR([[#This Row],Statut]="Conforme",[[#This Row],Statut]="N/A"),0,[[#This Row],[Gravité (1-5)]]*[[#This Row],[Probabilité (1-5)]])</f>
        <v>0</v>
      </c>
      <c r="J17" s="4"/>
      <c r="L17" s="4"/>
      <c r="M17" s="5"/>
      <c r="N17" s="3">
        <f>IF(OR([[#This Row],Statut]="Conforme",[[#This Row],Statut]="N/A"),"☑","☐")</f>
        <v>0</v>
      </c>
    </row>
    <row r="18" spans="1:14">
      <c r="A18" s="3">
        <v>15</v>
      </c>
      <c r="B18" s="4" t="s">
        <v>45</v>
      </c>
      <c r="C18" s="3" t="s">
        <v>17</v>
      </c>
      <c r="E18" s="5" t="s">
        <v>46</v>
      </c>
      <c r="I18">
        <f>IF(OR([[#This Row],Statut]="Conforme",[[#This Row],Statut]="N/A"),0,[[#This Row],[Gravité (1-5)]]*[[#This Row],[Probabilité (1-5)]])</f>
        <v>0</v>
      </c>
      <c r="J18" s="4"/>
      <c r="L18" s="4"/>
      <c r="M18" s="5"/>
      <c r="N18" s="3">
        <f>IF(OR([[#This Row],Statut]="Conforme",[[#This Row],Statut]="N/A"),"☑","☐")</f>
        <v>0</v>
      </c>
    </row>
    <row r="19" spans="1:14">
      <c r="A19" s="3">
        <v>16</v>
      </c>
      <c r="B19" s="4" t="s">
        <v>47</v>
      </c>
      <c r="C19" s="3" t="s">
        <v>17</v>
      </c>
      <c r="E19" s="5" t="s">
        <v>48</v>
      </c>
      <c r="I19">
        <f>IF(OR([[#This Row],Statut]="Conforme",[[#This Row],Statut]="N/A"),0,[[#This Row],[Gravité (1-5)]]*[[#This Row],[Probabilité (1-5)]])</f>
        <v>0</v>
      </c>
      <c r="J19" s="4"/>
      <c r="L19" s="4"/>
      <c r="M19" s="5"/>
      <c r="N19" s="3">
        <f>IF(OR([[#This Row],Statut]="Conforme",[[#This Row],Statut]="N/A"),"☑","☐")</f>
        <v>0</v>
      </c>
    </row>
    <row r="20" spans="1:14">
      <c r="A20" s="3">
        <v>17</v>
      </c>
      <c r="B20" s="4" t="s">
        <v>49</v>
      </c>
      <c r="C20" s="3" t="s">
        <v>17</v>
      </c>
      <c r="E20" s="5" t="s">
        <v>50</v>
      </c>
      <c r="I20">
        <f>IF(OR([[#This Row],Statut]="Conforme",[[#This Row],Statut]="N/A"),0,[[#This Row],[Gravité (1-5)]]*[[#This Row],[Probabilité (1-5)]])</f>
        <v>0</v>
      </c>
      <c r="J20" s="4"/>
      <c r="L20" s="4"/>
      <c r="M20" s="5"/>
      <c r="N20" s="3">
        <f>IF(OR([[#This Row],Statut]="Conforme",[[#This Row],Statut]="N/A"),"☑","☐")</f>
        <v>0</v>
      </c>
    </row>
    <row r="21" spans="1:14">
      <c r="A21" s="3">
        <v>18</v>
      </c>
      <c r="B21" s="4" t="s">
        <v>51</v>
      </c>
      <c r="C21" s="3" t="s">
        <v>17</v>
      </c>
      <c r="E21" s="5" t="s">
        <v>52</v>
      </c>
      <c r="I21">
        <f>IF(OR([[#This Row],Statut]="Conforme",[[#This Row],Statut]="N/A"),0,[[#This Row],[Gravité (1-5)]]*[[#This Row],[Probabilité (1-5)]])</f>
        <v>0</v>
      </c>
      <c r="J21" s="4"/>
      <c r="L21" s="4"/>
      <c r="M21" s="5"/>
      <c r="N21" s="3">
        <f>IF(OR([[#This Row],Statut]="Conforme",[[#This Row],Statut]="N/A"),"☑","☐")</f>
        <v>0</v>
      </c>
    </row>
    <row r="22" spans="1:14">
      <c r="A22" s="3">
        <v>19</v>
      </c>
      <c r="B22" s="4" t="s">
        <v>53</v>
      </c>
      <c r="C22" s="3" t="s">
        <v>17</v>
      </c>
      <c r="E22" s="5" t="s">
        <v>54</v>
      </c>
      <c r="I22">
        <f>IF(OR([[#This Row],Statut]="Conforme",[[#This Row],Statut]="N/A"),0,[[#This Row],[Gravité (1-5)]]*[[#This Row],[Probabilité (1-5)]])</f>
        <v>0</v>
      </c>
      <c r="J22" s="4"/>
      <c r="L22" s="4"/>
      <c r="M22" s="5"/>
      <c r="N22" s="3">
        <f>IF(OR([[#This Row],Statut]="Conforme",[[#This Row],Statut]="N/A"),"☑","☐")</f>
        <v>0</v>
      </c>
    </row>
    <row r="23" spans="1:14">
      <c r="A23" s="3">
        <v>20</v>
      </c>
      <c r="B23" s="4" t="s">
        <v>55</v>
      </c>
      <c r="C23" s="3" t="s">
        <v>17</v>
      </c>
      <c r="E23" s="5" t="s">
        <v>56</v>
      </c>
      <c r="I23">
        <f>IF(OR([[#This Row],Statut]="Conforme",[[#This Row],Statut]="N/A"),0,[[#This Row],[Gravité (1-5)]]*[[#This Row],[Probabilité (1-5)]])</f>
        <v>0</v>
      </c>
      <c r="J23" s="4"/>
      <c r="L23" s="4"/>
      <c r="M23" s="5"/>
      <c r="N23" s="3">
        <f>IF(OR([[#This Row],Statut]="Conforme",[[#This Row],Statut]="N/A"),"☑","☐")</f>
        <v>0</v>
      </c>
    </row>
    <row r="24" spans="1:14">
      <c r="A24" s="3">
        <v>21</v>
      </c>
      <c r="B24" s="4" t="s">
        <v>57</v>
      </c>
      <c r="C24" s="3" t="s">
        <v>17</v>
      </c>
      <c r="E24" s="5" t="s">
        <v>58</v>
      </c>
      <c r="I24">
        <f>IF(OR([[#This Row],Statut]="Conforme",[[#This Row],Statut]="N/A"),0,[[#This Row],[Gravité (1-5)]]*[[#This Row],[Probabilité (1-5)]])</f>
        <v>0</v>
      </c>
      <c r="J24" s="4"/>
      <c r="L24" s="4"/>
      <c r="M24" s="5"/>
      <c r="N24" s="3">
        <f>IF(OR([[#This Row],Statut]="Conforme",[[#This Row],Statut]="N/A"),"☑","☐")</f>
        <v>0</v>
      </c>
    </row>
    <row r="25" spans="1:14">
      <c r="A25" s="3">
        <v>22</v>
      </c>
      <c r="B25" s="4" t="s">
        <v>59</v>
      </c>
      <c r="C25" s="3" t="s">
        <v>17</v>
      </c>
      <c r="E25" s="5" t="s">
        <v>60</v>
      </c>
      <c r="I25">
        <f>IF(OR([[#This Row],Statut]="Conforme",[[#This Row],Statut]="N/A"),0,[[#This Row],[Gravité (1-5)]]*[[#This Row],[Probabilité (1-5)]])</f>
        <v>0</v>
      </c>
      <c r="J25" s="4"/>
      <c r="L25" s="4"/>
      <c r="M25" s="5"/>
      <c r="N25" s="3">
        <f>IF(OR([[#This Row],Statut]="Conforme",[[#This Row],Statut]="N/A"),"☑","☐")</f>
        <v>0</v>
      </c>
    </row>
    <row r="26" spans="1:14">
      <c r="A26" s="3">
        <v>23</v>
      </c>
      <c r="B26" s="4" t="s">
        <v>61</v>
      </c>
      <c r="C26" s="3" t="s">
        <v>17</v>
      </c>
      <c r="E26" s="5" t="s">
        <v>62</v>
      </c>
      <c r="I26">
        <f>IF(OR([[#This Row],Statut]="Conforme",[[#This Row],Statut]="N/A"),0,[[#This Row],[Gravité (1-5)]]*[[#This Row],[Probabilité (1-5)]])</f>
        <v>0</v>
      </c>
      <c r="J26" s="4"/>
      <c r="L26" s="4"/>
      <c r="M26" s="5"/>
      <c r="N26" s="3">
        <f>IF(OR([[#This Row],Statut]="Conforme",[[#This Row],Statut]="N/A"),"☑","☐")</f>
        <v>0</v>
      </c>
    </row>
    <row r="27" spans="1:14">
      <c r="A27" s="3">
        <v>24</v>
      </c>
      <c r="B27" s="4" t="s">
        <v>63</v>
      </c>
      <c r="C27" s="3" t="s">
        <v>17</v>
      </c>
      <c r="E27" s="5" t="s">
        <v>64</v>
      </c>
      <c r="I27">
        <f>IF(OR([[#This Row],Statut]="Conforme",[[#This Row],Statut]="N/A"),0,[[#This Row],[Gravité (1-5)]]*[[#This Row],[Probabilité (1-5)]])</f>
        <v>0</v>
      </c>
      <c r="J27" s="4"/>
      <c r="L27" s="4"/>
      <c r="M27" s="5"/>
      <c r="N27" s="3">
        <f>IF(OR([[#This Row],Statut]="Conforme",[[#This Row],Statut]="N/A"),"☑","☐")</f>
        <v>0</v>
      </c>
    </row>
    <row r="28" spans="1:14">
      <c r="A28" s="3">
        <v>25</v>
      </c>
      <c r="B28" s="4" t="s">
        <v>65</v>
      </c>
      <c r="C28" s="3" t="s">
        <v>17</v>
      </c>
      <c r="E28" s="5" t="s">
        <v>66</v>
      </c>
      <c r="I28">
        <f>IF(OR([[#This Row],Statut]="Conforme",[[#This Row],Statut]="N/A"),0,[[#This Row],[Gravité (1-5)]]*[[#This Row],[Probabilité (1-5)]])</f>
        <v>0</v>
      </c>
      <c r="J28" s="4"/>
      <c r="L28" s="4"/>
      <c r="M28" s="5"/>
      <c r="N28" s="3">
        <f>IF(OR([[#This Row],Statut]="Conforme",[[#This Row],Statut]="N/A"),"☑","☐")</f>
        <v>0</v>
      </c>
    </row>
  </sheetData>
  <mergeCells count="2">
    <mergeCell ref="A1:N1"/>
    <mergeCell ref="A2:N2"/>
  </mergeCells>
  <conditionalFormatting sqref="A4:N28">
    <cfRule type="expression" dxfId="2" priority="1">
      <formula>$F4="Conforme"</formula>
    </cfRule>
    <cfRule type="expression" dxfId="3" priority="2">
      <formula>$F4="À améliorer"</formula>
    </cfRule>
    <cfRule type="expression" dxfId="4" priority="3">
      <formula>$F4="Non conforme"</formula>
    </cfRule>
    <cfRule type="expression" dxfId="5" priority="4">
      <formula>$F4="N/A"</formula>
    </cfRule>
    <cfRule type="expression" dxfId="4" priority="5">
      <formula>AND($K4&lt;TODAY(),$F4&lt;&gt;"Conforme",$F4&lt;&gt;"N/A")</formula>
    </cfRule>
  </conditionalFormatting>
  <conditionalFormatting sqref="I4:I28">
    <cfRule type="colorScale" priority="6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5">
    <dataValidation type="list" allowBlank="1" showInputMessage="1" showErrorMessage="1" sqref="D4:D28">
      <formula1>"Posture statique,Répétitivité,Manutention manuelle,Vibrations,Travail sur écran,Outils inadaptés,Hauteur du plan,Éclairage,Bruit,Température,Déplacements/Chutes,Autre"</formula1>
    </dataValidation>
    <dataValidation type="list" allowBlank="1" showInputMessage="1" showErrorMessage="1" sqref="F4:F28">
      <formula1>"Conforme,À améliorer,Non conforme,N/A"</formula1>
    </dataValidation>
    <dataValidation type="whole" allowBlank="1" showInputMessage="1" showErrorMessage="1" sqref="G4:G28">
      <formula1>1</formula1>
      <formula2>5</formula2>
    </dataValidation>
    <dataValidation type="whole" allowBlank="1" showInputMessage="1" showErrorMessage="1" sqref="H4:H28">
      <formula1>1</formula1>
      <formula2>5</formula2>
    </dataValidation>
    <dataValidation type="date" operator="greaterThanOrEqual" allowBlank="1" showInputMessage="1" showErrorMessage="1" sqref="K4:K28">
      <formula1>36526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D12"/>
  <sheetViews>
    <sheetView zoomScale="125" zoomScaleNormal="125" workbookViewId="0"/>
  </sheetViews>
  <sheetFormatPr defaultRowHeight="15"/>
  <cols>
    <col min="1" max="1" width="30.7109375" customWidth="1"/>
    <col min="2" max="3" width="18.7109375" customWidth="1"/>
  </cols>
  <sheetData>
    <row r="1" spans="1:4">
      <c r="A1" s="1" t="s">
        <v>67</v>
      </c>
      <c r="B1" s="1"/>
      <c r="C1" s="1"/>
      <c r="D1" s="1"/>
    </row>
    <row r="2" spans="1:4">
      <c r="A2" s="2" t="s">
        <v>68</v>
      </c>
    </row>
    <row r="4" spans="1:4">
      <c r="A4" t="s">
        <v>69</v>
      </c>
      <c r="B4" s="6">
        <f>COUNTA(Checklist!A4:A28)</f>
        <v>0</v>
      </c>
    </row>
    <row r="5" spans="1:4">
      <c r="A5" t="s">
        <v>70</v>
      </c>
      <c r="B5" s="6">
        <f>COUNTIF(Checklist!F4:F28,"Conforme")</f>
        <v>0</v>
      </c>
    </row>
    <row r="6" spans="1:4">
      <c r="A6" t="s">
        <v>71</v>
      </c>
      <c r="B6" s="6">
        <f>COUNTIF(Checklist!F4:F28,"À améliorer")</f>
        <v>0</v>
      </c>
    </row>
    <row r="7" spans="1:4">
      <c r="A7" t="s">
        <v>72</v>
      </c>
      <c r="B7" s="6">
        <f>COUNTIF(Checklist!F4:F28,"Non conforme")</f>
        <v>0</v>
      </c>
    </row>
    <row r="8" spans="1:4">
      <c r="A8" t="s">
        <v>73</v>
      </c>
      <c r="B8" s="6">
        <f>COUNTIF(Checklist!F4:F28,"N/A")</f>
        <v>0</v>
      </c>
    </row>
    <row r="10" spans="1:4">
      <c r="A10" t="s">
        <v>74</v>
      </c>
      <c r="B10" s="7">
        <f>IFERROR(=COUNTIF(Checklist!F4:F28,"Conforme")/=COUNTA(Checklist!A4:A28),0)</f>
        <v>0</v>
      </c>
    </row>
    <row r="11" spans="1:4">
      <c r="A11" t="s">
        <v>75</v>
      </c>
      <c r="B11" s="6">
        <f>COUNTIFS(Checklist!K4:K28,"&lt;"&amp;TODAY(),Checklist!F4:F28,"&lt;&gt;Conforme",Checklist!F4:F28,"&lt;&gt;N/A")</f>
        <v>0</v>
      </c>
    </row>
    <row r="12" spans="1:4">
      <c r="A12" t="s">
        <v>76</v>
      </c>
      <c r="B12" s="6">
        <f>IFERROR(AVERAGEIFS(Checklist!I4:I28,Checklist!F4:F28,"&lt;&gt;Conforme",Checklist!F4:F28,"&lt;&gt;N/A"),0)</f>
        <v>0</v>
      </c>
    </row>
  </sheetData>
  <mergeCells count="1">
    <mergeCell ref="A1:D1"/>
  </mergeCells>
  <conditionalFormatting sqref="B10">
    <cfRule type="dataBar" priority="1">
      <dataBar>
        <cfvo type="min" val="0"/>
        <cfvo type="max" val="0"/>
        <color rgb="FF638EC6"/>
      </dataBar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defaultRowHeight="15"/>
  <cols>
    <col min="1" max="1" width="90.7109375" customWidth="1"/>
  </cols>
  <sheetData>
    <row r="1" spans="1:1">
      <c r="A1" s="8" t="s">
        <v>77</v>
      </c>
    </row>
    <row r="3" spans="1:1">
      <c r="A3" s="4" t="s">
        <v>78</v>
      </c>
    </row>
    <row r="5" spans="1:1">
      <c r="A5" s="4" t="s">
        <v>79</v>
      </c>
    </row>
    <row r="7" spans="1:1">
      <c r="A7" s="4" t="s">
        <v>80</v>
      </c>
    </row>
    <row r="11" spans="1:1">
      <c r="A11" s="9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Checklist</vt:lpstr>
      <vt:lpstr>Synthèse</vt:lpstr>
      <vt:lpstr>Mode d’emploi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2025-08-16T19:03:32Z</dcterms:created>
  <dcterms:modified xsi:type="dcterms:W3CDTF">2025-08-16T19:03:32Z</dcterms:modified>
</cp:coreProperties>
</file>