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s" sheetId="1" r:id="rId1"/>
    <sheet name="Balances" sheetId="2" r:id="rId2"/>
    <sheet name="Calibration Log" sheetId="3" r:id="rId3"/>
    <sheet name="Dashboard" sheetId="4" r:id="rId4"/>
  </sheets>
  <definedNames>
    <definedName name="BalanceIDList">Balances!$A$2:$A$5</definedName>
    <definedName name="BalanceTable">Balances!$A$1:$D$5</definedName>
    <definedName name="CalibrationTypeList">Lists!$A$2:$A$4</definedName>
    <definedName name="LocationList">Lists!$B$2:$B$5</definedName>
  </definedNames>
  <calcPr calcId="124519" fullCalcOnLoad="1"/>
</workbook>
</file>

<file path=xl/sharedStrings.xml><?xml version="1.0" encoding="utf-8"?>
<sst xmlns="http://schemas.openxmlformats.org/spreadsheetml/2006/main" count="74" uniqueCount="55">
  <si>
    <t>Calibration Type</t>
  </si>
  <si>
    <t>Example Locations</t>
  </si>
  <si>
    <t>Internal</t>
  </si>
  <si>
    <t>External</t>
  </si>
  <si>
    <t>Verification</t>
  </si>
  <si>
    <t>QC Lab A</t>
  </si>
  <si>
    <t>QC Lab B</t>
  </si>
  <si>
    <t>R&amp;D Lab</t>
  </si>
  <si>
    <t>Production Weighing Room</t>
  </si>
  <si>
    <t>Balance ID</t>
  </si>
  <si>
    <t>Model</t>
  </si>
  <si>
    <t>Location</t>
  </si>
  <si>
    <t>Tolerance (g)</t>
  </si>
  <si>
    <t>BAL-1001</t>
  </si>
  <si>
    <t>Mettler XPR205</t>
  </si>
  <si>
    <t>BAL-1002</t>
  </si>
  <si>
    <t>Sartorius Cubis II</t>
  </si>
  <si>
    <t>BAL-2001</t>
  </si>
  <si>
    <t>Mettler MS1003TS</t>
  </si>
  <si>
    <t>BAL-3001</t>
  </si>
  <si>
    <t>Kern EW-N</t>
  </si>
  <si>
    <t>Laboratory Balance Calibration Verification Log (Automated)</t>
  </si>
  <si>
    <t>Date</t>
  </si>
  <si>
    <t>Location (auto)</t>
  </si>
  <si>
    <t>Weight Used (g)</t>
  </si>
  <si>
    <t>Reading (g)</t>
  </si>
  <si>
    <t>Difference (g)</t>
  </si>
  <si>
    <t>Abs Error (g)</t>
  </si>
  <si>
    <t>Pass/Fail</t>
  </si>
  <si>
    <t>Technician</t>
  </si>
  <si>
    <t>Remarks</t>
  </si>
  <si>
    <t>Fill yellow cells; computed fields update automatically.</t>
  </si>
  <si>
    <t>Calibration Verification Dashboard</t>
  </si>
  <si>
    <t>KPI</t>
  </si>
  <si>
    <t>Value</t>
  </si>
  <si>
    <t>Total Records</t>
  </si>
  <si>
    <t>PASS Count</t>
  </si>
  <si>
    <t>FAIL Count</t>
  </si>
  <si>
    <t>PASS Rate</t>
  </si>
  <si>
    <t>Month</t>
  </si>
  <si>
    <t>Total</t>
  </si>
  <si>
    <t>Pass</t>
  </si>
  <si>
    <t>Pass Rate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</si>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</sst>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0.0%"/>
  </numFmts>
  <fonts count="6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/>
    <xf numFmtId="0" fontId="4" fillId="4" borderId="1" xfId="0" applyFont="1" applyFill="1" applyBorder="1"/>
    <xf numFmtId="0" fontId="5" fillId="0" borderId="1" xfId="0" applyFont="1" applyBorder="1" applyAlignment="1">
      <alignment horizontal="center"/>
    </xf>
    <xf numFmtId="165" fontId="0" fillId="0" borderId="1" xfId="0" applyNumberFormat="1" applyBorder="1" applyAlignment="1">
      <alignment horizontal="center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Monthly PASS Rate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PASS Rate</c:v>
          </c:tx>
          <c:dLbls>
            <c:showVal val="1"/>
          </c:dLbls>
          <c:cat>
            <c:strRef>
              <c:f>Dashboard!$A$11:$A$22</c:f>
              <c:strCache>
                <c:ptCount val="12"/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Dashboard!$D$11:$D$22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  <c:max val="1"/>
          <c:min val="0"/>
        </c:scaling>
        <c:axPos val="l"/>
        <c:majorGridlines/>
        <c:numFmt formatCode="0%" sourceLinked="0"/>
        <c:tickLblPos val="nextTo"/>
        <c:crossAx val="50010001"/>
        <c:crosses val="autoZero"/>
        <c:crossBetween val="between"/>
        <c:majorUnit val="0.1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9</xdr:row>
      <xdr:rowOff>0</xdr:rowOff>
    </xdr:from>
    <xdr:to>
      <xdr:col>16</xdr:col>
      <xdr:colOff>304800</xdr:colOff>
      <xdr:row>29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CalibLog" displayName="CalibLog" ref="A3:L403" totalsRowShown="0">
  <autoFilter ref="A3:L403"/>
  <tableColumns count="12">
    <tableColumn id="1" name="Date"/>
    <tableColumn id="2" name="Balance ID"/>
    <tableColumn id="3" name="Location (auto)">
      <calculatedColumnFormula>IFERROR(INDEX(Balances!$C:$C, MATCH([[#This Row],[Balance ID]], Balances!$A:$A, 0)), "")</calculatedColumnFormula>
    </tableColumn>
    <tableColumn id="4" name="Calibration Type"/>
    <tableColumn id="5" name="Weight Used (g)"/>
    <tableColumn id="6" name="Reading (g)"/>
    <tableColumn id="7" name="Difference (g)">
      <calculatedColumnFormula>IF(OR([[#This Row],[Reading (g)]]="",[[#This Row],[Weight Used (g)]]=""),"",[[#This Row],[Reading (g)]]-[[#This Row],[Weight Used (g)]])</calculatedColumnFormula>
    </tableColumn>
    <tableColumn id="8" name="Abs Error (g)">
      <calculatedColumnFormula>IF([[#This Row],[Difference (g)]]="","",ABS([[#This Row],[Difference (g)]]))</calculatedColumnFormula>
    </tableColumn>
    <tableColumn id="9" name="Tolerance (g)">
      <calculatedColumnFormula>IFERROR(INDEX(Balances!$D:$D, MATCH([[#This Row],[Balance ID]], Balances!$A:$A, 0)),"")</calculatedColumnFormula>
    </tableColumn>
    <tableColumn id="10" name="Pass/Fail">
      <calculatedColumnFormula>IF(OR([[#This Row],[Abs Error (g)]]="",[[#This Row],[Tolerance (g)]]=""),"",IF([[#This Row],[Abs Error (g)]]&lt;=[[#This Row],[Tolerance (g)]],"PASS","FAIL"))</calculatedColumnFormula>
    </tableColumn>
    <tableColumn id="11" name="Technician"/>
    <tableColumn id="12" name="Remark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7</v>
      </c>
    </row>
    <row r="5" spans="1:2">
      <c r="B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"/>
  <sheetViews>
    <sheetView workbookViewId="0"/>
  </sheetViews>
  <sheetFormatPr defaultRowHeight="15"/>
  <sheetData>
    <row r="1" spans="1:4">
      <c r="A1" s="1" t="s">
        <v>9</v>
      </c>
      <c r="B1" s="1" t="s">
        <v>10</v>
      </c>
      <c r="C1" s="1" t="s">
        <v>11</v>
      </c>
      <c r="D1" s="1" t="s">
        <v>12</v>
      </c>
    </row>
    <row r="2" spans="1:4">
      <c r="A2" t="s">
        <v>13</v>
      </c>
      <c r="B2" t="s">
        <v>14</v>
      </c>
      <c r="C2" t="s">
        <v>5</v>
      </c>
      <c r="D2">
        <v>0.002</v>
      </c>
    </row>
    <row r="3" spans="1:4">
      <c r="A3" t="s">
        <v>15</v>
      </c>
      <c r="B3" t="s">
        <v>16</v>
      </c>
      <c r="C3" t="s">
        <v>6</v>
      </c>
      <c r="D3">
        <v>0.005</v>
      </c>
    </row>
    <row r="4" spans="1:4">
      <c r="A4" t="s">
        <v>17</v>
      </c>
      <c r="B4" t="s">
        <v>18</v>
      </c>
      <c r="C4" t="s">
        <v>7</v>
      </c>
      <c r="D4">
        <v>0.01</v>
      </c>
    </row>
    <row r="5" spans="1:4">
      <c r="A5" t="s">
        <v>19</v>
      </c>
      <c r="B5" t="s">
        <v>20</v>
      </c>
      <c r="C5" t="s">
        <v>8</v>
      </c>
      <c r="D5">
        <v>0.02</v>
      </c>
    </row>
  </sheetData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3"/>
  <sheetViews>
    <sheetView workbookViewId="0"/>
  </sheetViews>
  <sheetFormatPr defaultRowHeight="15"/>
  <cols>
    <col min="1" max="1" width="12.7109375" style="2" customWidth="1"/>
    <col min="2" max="2" width="14.7109375" style="3" customWidth="1"/>
    <col min="3" max="3" width="22.7109375" style="3" customWidth="1"/>
    <col min="4" max="4" width="18.7109375" style="3" customWidth="1"/>
    <col min="5" max="5" width="16.7109375" style="3" customWidth="1"/>
    <col min="6" max="9" width="14.7109375" style="3" customWidth="1"/>
    <col min="10" max="10" width="10.7109375" style="3" customWidth="1"/>
    <col min="11" max="11" width="18.7109375" style="3" customWidth="1"/>
    <col min="12" max="12" width="28.7109375" style="3" customWidth="1"/>
  </cols>
  <sheetData>
    <row r="1" spans="1:12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31</v>
      </c>
    </row>
    <row r="3" spans="1:12">
      <c r="A3" s="2" t="s">
        <v>22</v>
      </c>
      <c r="B3" s="3" t="s">
        <v>9</v>
      </c>
      <c r="C3" s="3" t="s">
        <v>23</v>
      </c>
      <c r="D3" s="3" t="s">
        <v>0</v>
      </c>
      <c r="E3" s="3" t="s">
        <v>24</v>
      </c>
      <c r="F3" s="3" t="s">
        <v>25</v>
      </c>
      <c r="G3" s="3" t="s">
        <v>26</v>
      </c>
      <c r="H3" s="3" t="s">
        <v>27</v>
      </c>
      <c r="I3" s="3" t="s">
        <v>12</v>
      </c>
      <c r="J3" s="3" t="s">
        <v>28</v>
      </c>
      <c r="K3" s="3" t="s">
        <v>29</v>
      </c>
      <c r="L3" s="3" t="s">
        <v>30</v>
      </c>
    </row>
    <row r="4" spans="1:12">
      <c r="C4" s="3">
        <f>IFERROR(INDEX(Balances!$C:$C, MATCH([[#This Row],[Balance ID]], Balances!$A:$A, 0)), "")</f>
        <v>0</v>
      </c>
      <c r="G4" s="3">
        <f>IF(OR([[#This Row],[Reading (g)]]="",[[#This Row],[Weight Used (g)]]=""),"",[[#This Row],[Reading (g)]]-[[#This Row],[Weight Used (g)]])</f>
        <v>0</v>
      </c>
      <c r="H4" s="3">
        <f>IF([[#This Row],[Difference (g)]]="","",ABS([[#This Row],[Difference (g)]]))</f>
        <v>0</v>
      </c>
      <c r="I4" s="3">
        <f>IFERROR(INDEX(Balances!$D:$D, MATCH([[#This Row],[Balance ID]], Balances!$A:$A, 0)),"")</f>
        <v>0</v>
      </c>
      <c r="J4" s="3">
        <f>IF(OR([[#This Row],[Abs Error (g)]]="",[[#This Row],[Tolerance (g)]]=""),"",IF([[#This Row],[Abs Error (g)]]&lt;=[[#This Row],[Tolerance (g)]],"PASS","FAIL"))</f>
        <v>0</v>
      </c>
    </row>
    <row r="5" spans="1:12">
      <c r="C5" s="3">
        <f>IFERROR(INDEX(Balances!$C:$C, MATCH([[#This Row],[Balance ID]], Balances!$A:$A, 0)), "")</f>
        <v>0</v>
      </c>
      <c r="G5" s="3">
        <f>IF(OR([[#This Row],[Reading (g)]]="",[[#This Row],[Weight Used (g)]]=""),"",[[#This Row],[Reading (g)]]-[[#This Row],[Weight Used (g)]])</f>
        <v>0</v>
      </c>
      <c r="H5" s="3">
        <f>IF([[#This Row],[Difference (g)]]="","",ABS([[#This Row],[Difference (g)]]))</f>
        <v>0</v>
      </c>
      <c r="I5" s="3">
        <f>IFERROR(INDEX(Balances!$D:$D, MATCH([[#This Row],[Balance ID]], Balances!$A:$A, 0)),"")</f>
        <v>0</v>
      </c>
      <c r="J5" s="3">
        <f>IF(OR([[#This Row],[Abs Error (g)]]="",[[#This Row],[Tolerance (g)]]=""),"",IF([[#This Row],[Abs Error (g)]]&lt;=[[#This Row],[Tolerance (g)]],"PASS","FAIL"))</f>
        <v>0</v>
      </c>
    </row>
    <row r="6" spans="1:12">
      <c r="C6" s="3">
        <f>IFERROR(INDEX(Balances!$C:$C, MATCH([[#This Row],[Balance ID]], Balances!$A:$A, 0)), "")</f>
        <v>0</v>
      </c>
      <c r="G6" s="3">
        <f>IF(OR([[#This Row],[Reading (g)]]="",[[#This Row],[Weight Used (g)]]=""),"",[[#This Row],[Reading (g)]]-[[#This Row],[Weight Used (g)]])</f>
        <v>0</v>
      </c>
      <c r="H6" s="3">
        <f>IF([[#This Row],[Difference (g)]]="","",ABS([[#This Row],[Difference (g)]]))</f>
        <v>0</v>
      </c>
      <c r="I6" s="3">
        <f>IFERROR(INDEX(Balances!$D:$D, MATCH([[#This Row],[Balance ID]], Balances!$A:$A, 0)),"")</f>
        <v>0</v>
      </c>
      <c r="J6" s="3">
        <f>IF(OR([[#This Row],[Abs Error (g)]]="",[[#This Row],[Tolerance (g)]]=""),"",IF([[#This Row],[Abs Error (g)]]&lt;=[[#This Row],[Tolerance (g)]],"PASS","FAIL"))</f>
        <v>0</v>
      </c>
    </row>
    <row r="7" spans="1:12">
      <c r="C7" s="3">
        <f>IFERROR(INDEX(Balances!$C:$C, MATCH([[#This Row],[Balance ID]], Balances!$A:$A, 0)), "")</f>
        <v>0</v>
      </c>
      <c r="G7" s="3">
        <f>IF(OR([[#This Row],[Reading (g)]]="",[[#This Row],[Weight Used (g)]]=""),"",[[#This Row],[Reading (g)]]-[[#This Row],[Weight Used (g)]])</f>
        <v>0</v>
      </c>
      <c r="H7" s="3">
        <f>IF([[#This Row],[Difference (g)]]="","",ABS([[#This Row],[Difference (g)]]))</f>
        <v>0</v>
      </c>
      <c r="I7" s="3">
        <f>IFERROR(INDEX(Balances!$D:$D, MATCH([[#This Row],[Balance ID]], Balances!$A:$A, 0)),"")</f>
        <v>0</v>
      </c>
      <c r="J7" s="3">
        <f>IF(OR([[#This Row],[Abs Error (g)]]="",[[#This Row],[Tolerance (g)]]=""),"",IF([[#This Row],[Abs Error (g)]]&lt;=[[#This Row],[Tolerance (g)]],"PASS","FAIL"))</f>
        <v>0</v>
      </c>
    </row>
    <row r="8" spans="1:12">
      <c r="C8" s="3">
        <f>IFERROR(INDEX(Balances!$C:$C, MATCH([[#This Row],[Balance ID]], Balances!$A:$A, 0)), "")</f>
        <v>0</v>
      </c>
      <c r="G8" s="3">
        <f>IF(OR([[#This Row],[Reading (g)]]="",[[#This Row],[Weight Used (g)]]=""),"",[[#This Row],[Reading (g)]]-[[#This Row],[Weight Used (g)]])</f>
        <v>0</v>
      </c>
      <c r="H8" s="3">
        <f>IF([[#This Row],[Difference (g)]]="","",ABS([[#This Row],[Difference (g)]]))</f>
        <v>0</v>
      </c>
      <c r="I8" s="3">
        <f>IFERROR(INDEX(Balances!$D:$D, MATCH([[#This Row],[Balance ID]], Balances!$A:$A, 0)),"")</f>
        <v>0</v>
      </c>
      <c r="J8" s="3">
        <f>IF(OR([[#This Row],[Abs Error (g)]]="",[[#This Row],[Tolerance (g)]]=""),"",IF([[#This Row],[Abs Error (g)]]&lt;=[[#This Row],[Tolerance (g)]],"PASS","FAIL"))</f>
        <v>0</v>
      </c>
    </row>
    <row r="9" spans="1:12">
      <c r="C9" s="3">
        <f>IFERROR(INDEX(Balances!$C:$C, MATCH([[#This Row],[Balance ID]], Balances!$A:$A, 0)), "")</f>
        <v>0</v>
      </c>
      <c r="G9" s="3">
        <f>IF(OR([[#This Row],[Reading (g)]]="",[[#This Row],[Weight Used (g)]]=""),"",[[#This Row],[Reading (g)]]-[[#This Row],[Weight Used (g)]])</f>
        <v>0</v>
      </c>
      <c r="H9" s="3">
        <f>IF([[#This Row],[Difference (g)]]="","",ABS([[#This Row],[Difference (g)]]))</f>
        <v>0</v>
      </c>
      <c r="I9" s="3">
        <f>IFERROR(INDEX(Balances!$D:$D, MATCH([[#This Row],[Balance ID]], Balances!$A:$A, 0)),"")</f>
        <v>0</v>
      </c>
      <c r="J9" s="3">
        <f>IF(OR([[#This Row],[Abs Error (g)]]="",[[#This Row],[Tolerance (g)]]=""),"",IF([[#This Row],[Abs Error (g)]]&lt;=[[#This Row],[Tolerance (g)]],"PASS","FAIL"))</f>
        <v>0</v>
      </c>
    </row>
    <row r="10" spans="1:12">
      <c r="C10" s="3">
        <f>IFERROR(INDEX(Balances!$C:$C, MATCH([[#This Row],[Balance ID]], Balances!$A:$A, 0)), "")</f>
        <v>0</v>
      </c>
      <c r="G10" s="3">
        <f>IF(OR([[#This Row],[Reading (g)]]="",[[#This Row],[Weight Used (g)]]=""),"",[[#This Row],[Reading (g)]]-[[#This Row],[Weight Used (g)]])</f>
        <v>0</v>
      </c>
      <c r="H10" s="3">
        <f>IF([[#This Row],[Difference (g)]]="","",ABS([[#This Row],[Difference (g)]]))</f>
        <v>0</v>
      </c>
      <c r="I10" s="3">
        <f>IFERROR(INDEX(Balances!$D:$D, MATCH([[#This Row],[Balance ID]], Balances!$A:$A, 0)),"")</f>
        <v>0</v>
      </c>
      <c r="J10" s="3">
        <f>IF(OR([[#This Row],[Abs Error (g)]]="",[[#This Row],[Tolerance (g)]]=""),"",IF([[#This Row],[Abs Error (g)]]&lt;=[[#This Row],[Tolerance (g)]],"PASS","FAIL"))</f>
        <v>0</v>
      </c>
    </row>
    <row r="11" spans="1:12">
      <c r="C11" s="3">
        <f>IFERROR(INDEX(Balances!$C:$C, MATCH([[#This Row],[Balance ID]], Balances!$A:$A, 0)), "")</f>
        <v>0</v>
      </c>
      <c r="G11" s="3">
        <f>IF(OR([[#This Row],[Reading (g)]]="",[[#This Row],[Weight Used (g)]]=""),"",[[#This Row],[Reading (g)]]-[[#This Row],[Weight Used (g)]])</f>
        <v>0</v>
      </c>
      <c r="H11" s="3">
        <f>IF([[#This Row],[Difference (g)]]="","",ABS([[#This Row],[Difference (g)]]))</f>
        <v>0</v>
      </c>
      <c r="I11" s="3">
        <f>IFERROR(INDEX(Balances!$D:$D, MATCH([[#This Row],[Balance ID]], Balances!$A:$A, 0)),"")</f>
        <v>0</v>
      </c>
      <c r="J11" s="3">
        <f>IF(OR([[#This Row],[Abs Error (g)]]="",[[#This Row],[Tolerance (g)]]=""),"",IF([[#This Row],[Abs Error (g)]]&lt;=[[#This Row],[Tolerance (g)]],"PASS","FAIL"))</f>
        <v>0</v>
      </c>
    </row>
    <row r="12" spans="1:12">
      <c r="C12" s="3">
        <f>IFERROR(INDEX(Balances!$C:$C, MATCH([[#This Row],[Balance ID]], Balances!$A:$A, 0)), "")</f>
        <v>0</v>
      </c>
      <c r="G12" s="3">
        <f>IF(OR([[#This Row],[Reading (g)]]="",[[#This Row],[Weight Used (g)]]=""),"",[[#This Row],[Reading (g)]]-[[#This Row],[Weight Used (g)]])</f>
        <v>0</v>
      </c>
      <c r="H12" s="3">
        <f>IF([[#This Row],[Difference (g)]]="","",ABS([[#This Row],[Difference (g)]]))</f>
        <v>0</v>
      </c>
      <c r="I12" s="3">
        <f>IFERROR(INDEX(Balances!$D:$D, MATCH([[#This Row],[Balance ID]], Balances!$A:$A, 0)),"")</f>
        <v>0</v>
      </c>
      <c r="J12" s="3">
        <f>IF(OR([[#This Row],[Abs Error (g)]]="",[[#This Row],[Tolerance (g)]]=""),"",IF([[#This Row],[Abs Error (g)]]&lt;=[[#This Row],[Tolerance (g)]],"PASS","FAIL"))</f>
        <v>0</v>
      </c>
    </row>
    <row r="13" spans="1:12">
      <c r="C13" s="3">
        <f>IFERROR(INDEX(Balances!$C:$C, MATCH([[#This Row],[Balance ID]], Balances!$A:$A, 0)), "")</f>
        <v>0</v>
      </c>
      <c r="G13" s="3">
        <f>IF(OR([[#This Row],[Reading (g)]]="",[[#This Row],[Weight Used (g)]]=""),"",[[#This Row],[Reading (g)]]-[[#This Row],[Weight Used (g)]])</f>
        <v>0</v>
      </c>
      <c r="H13" s="3">
        <f>IF([[#This Row],[Difference (g)]]="","",ABS([[#This Row],[Difference (g)]]))</f>
        <v>0</v>
      </c>
      <c r="I13" s="3">
        <f>IFERROR(INDEX(Balances!$D:$D, MATCH([[#This Row],[Balance ID]], Balances!$A:$A, 0)),"")</f>
        <v>0</v>
      </c>
      <c r="J13" s="3">
        <f>IF(OR([[#This Row],[Abs Error (g)]]="",[[#This Row],[Tolerance (g)]]=""),"",IF([[#This Row],[Abs Error (g)]]&lt;=[[#This Row],[Tolerance (g)]],"PASS","FAIL"))</f>
        <v>0</v>
      </c>
    </row>
    <row r="14" spans="1:12">
      <c r="C14" s="3">
        <f>IFERROR(INDEX(Balances!$C:$C, MATCH([[#This Row],[Balance ID]], Balances!$A:$A, 0)), "")</f>
        <v>0</v>
      </c>
      <c r="G14" s="3">
        <f>IF(OR([[#This Row],[Reading (g)]]="",[[#This Row],[Weight Used (g)]]=""),"",[[#This Row],[Reading (g)]]-[[#This Row],[Weight Used (g)]])</f>
        <v>0</v>
      </c>
      <c r="H14" s="3">
        <f>IF([[#This Row],[Difference (g)]]="","",ABS([[#This Row],[Difference (g)]]))</f>
        <v>0</v>
      </c>
      <c r="I14" s="3">
        <f>IFERROR(INDEX(Balances!$D:$D, MATCH([[#This Row],[Balance ID]], Balances!$A:$A, 0)),"")</f>
        <v>0</v>
      </c>
      <c r="J14" s="3">
        <f>IF(OR([[#This Row],[Abs Error (g)]]="",[[#This Row],[Tolerance (g)]]=""),"",IF([[#This Row],[Abs Error (g)]]&lt;=[[#This Row],[Tolerance (g)]],"PASS","FAIL"))</f>
        <v>0</v>
      </c>
    </row>
    <row r="15" spans="1:12">
      <c r="C15" s="3">
        <f>IFERROR(INDEX(Balances!$C:$C, MATCH([[#This Row],[Balance ID]], Balances!$A:$A, 0)), "")</f>
        <v>0</v>
      </c>
      <c r="G15" s="3">
        <f>IF(OR([[#This Row],[Reading (g)]]="",[[#This Row],[Weight Used (g)]]=""),"",[[#This Row],[Reading (g)]]-[[#This Row],[Weight Used (g)]])</f>
        <v>0</v>
      </c>
      <c r="H15" s="3">
        <f>IF([[#This Row],[Difference (g)]]="","",ABS([[#This Row],[Difference (g)]]))</f>
        <v>0</v>
      </c>
      <c r="I15" s="3">
        <f>IFERROR(INDEX(Balances!$D:$D, MATCH([[#This Row],[Balance ID]], Balances!$A:$A, 0)),"")</f>
        <v>0</v>
      </c>
      <c r="J15" s="3">
        <f>IF(OR([[#This Row],[Abs Error (g)]]="",[[#This Row],[Tolerance (g)]]=""),"",IF([[#This Row],[Abs Error (g)]]&lt;=[[#This Row],[Tolerance (g)]],"PASS","FAIL"))</f>
        <v>0</v>
      </c>
    </row>
    <row r="16" spans="1:12">
      <c r="C16" s="3">
        <f>IFERROR(INDEX(Balances!$C:$C, MATCH([[#This Row],[Balance ID]], Balances!$A:$A, 0)), "")</f>
        <v>0</v>
      </c>
      <c r="G16" s="3">
        <f>IF(OR([[#This Row],[Reading (g)]]="",[[#This Row],[Weight Used (g)]]=""),"",[[#This Row],[Reading (g)]]-[[#This Row],[Weight Used (g)]])</f>
        <v>0</v>
      </c>
      <c r="H16" s="3">
        <f>IF([[#This Row],[Difference (g)]]="","",ABS([[#This Row],[Difference (g)]]))</f>
        <v>0</v>
      </c>
      <c r="I16" s="3">
        <f>IFERROR(INDEX(Balances!$D:$D, MATCH([[#This Row],[Balance ID]], Balances!$A:$A, 0)),"")</f>
        <v>0</v>
      </c>
      <c r="J16" s="3">
        <f>IF(OR([[#This Row],[Abs Error (g)]]="",[[#This Row],[Tolerance (g)]]=""),"",IF([[#This Row],[Abs Error (g)]]&lt;=[[#This Row],[Tolerance (g)]],"PASS","FAIL"))</f>
        <v>0</v>
      </c>
    </row>
    <row r="17" spans="3:10">
      <c r="C17" s="3">
        <f>IFERROR(INDEX(Balances!$C:$C, MATCH([[#This Row],[Balance ID]], Balances!$A:$A, 0)), "")</f>
        <v>0</v>
      </c>
      <c r="G17" s="3">
        <f>IF(OR([[#This Row],[Reading (g)]]="",[[#This Row],[Weight Used (g)]]=""),"",[[#This Row],[Reading (g)]]-[[#This Row],[Weight Used (g)]])</f>
        <v>0</v>
      </c>
      <c r="H17" s="3">
        <f>IF([[#This Row],[Difference (g)]]="","",ABS([[#This Row],[Difference (g)]]))</f>
        <v>0</v>
      </c>
      <c r="I17" s="3">
        <f>IFERROR(INDEX(Balances!$D:$D, MATCH([[#This Row],[Balance ID]], Balances!$A:$A, 0)),"")</f>
        <v>0</v>
      </c>
      <c r="J17" s="3">
        <f>IF(OR([[#This Row],[Abs Error (g)]]="",[[#This Row],[Tolerance (g)]]=""),"",IF([[#This Row],[Abs Error (g)]]&lt;=[[#This Row],[Tolerance (g)]],"PASS","FAIL"))</f>
        <v>0</v>
      </c>
    </row>
    <row r="18" spans="3:10">
      <c r="C18" s="3">
        <f>IFERROR(INDEX(Balances!$C:$C, MATCH([[#This Row],[Balance ID]], Balances!$A:$A, 0)), "")</f>
        <v>0</v>
      </c>
      <c r="G18" s="3">
        <f>IF(OR([[#This Row],[Reading (g)]]="",[[#This Row],[Weight Used (g)]]=""),"",[[#This Row],[Reading (g)]]-[[#This Row],[Weight Used (g)]])</f>
        <v>0</v>
      </c>
      <c r="H18" s="3">
        <f>IF([[#This Row],[Difference (g)]]="","",ABS([[#This Row],[Difference (g)]]))</f>
        <v>0</v>
      </c>
      <c r="I18" s="3">
        <f>IFERROR(INDEX(Balances!$D:$D, MATCH([[#This Row],[Balance ID]], Balances!$A:$A, 0)),"")</f>
        <v>0</v>
      </c>
      <c r="J18" s="3">
        <f>IF(OR([[#This Row],[Abs Error (g)]]="",[[#This Row],[Tolerance (g)]]=""),"",IF([[#This Row],[Abs Error (g)]]&lt;=[[#This Row],[Tolerance (g)]],"PASS","FAIL"))</f>
        <v>0</v>
      </c>
    </row>
    <row r="19" spans="3:10">
      <c r="C19" s="3">
        <f>IFERROR(INDEX(Balances!$C:$C, MATCH([[#This Row],[Balance ID]], Balances!$A:$A, 0)), "")</f>
        <v>0</v>
      </c>
      <c r="G19" s="3">
        <f>IF(OR([[#This Row],[Reading (g)]]="",[[#This Row],[Weight Used (g)]]=""),"",[[#This Row],[Reading (g)]]-[[#This Row],[Weight Used (g)]])</f>
        <v>0</v>
      </c>
      <c r="H19" s="3">
        <f>IF([[#This Row],[Difference (g)]]="","",ABS([[#This Row],[Difference (g)]]))</f>
        <v>0</v>
      </c>
      <c r="I19" s="3">
        <f>IFERROR(INDEX(Balances!$D:$D, MATCH([[#This Row],[Balance ID]], Balances!$A:$A, 0)),"")</f>
        <v>0</v>
      </c>
      <c r="J19" s="3">
        <f>IF(OR([[#This Row],[Abs Error (g)]]="",[[#This Row],[Tolerance (g)]]=""),"",IF([[#This Row],[Abs Error (g)]]&lt;=[[#This Row],[Tolerance (g)]],"PASS","FAIL"))</f>
        <v>0</v>
      </c>
    </row>
    <row r="20" spans="3:10">
      <c r="C20" s="3">
        <f>IFERROR(INDEX(Balances!$C:$C, MATCH([[#This Row],[Balance ID]], Balances!$A:$A, 0)), "")</f>
        <v>0</v>
      </c>
      <c r="G20" s="3">
        <f>IF(OR([[#This Row],[Reading (g)]]="",[[#This Row],[Weight Used (g)]]=""),"",[[#This Row],[Reading (g)]]-[[#This Row],[Weight Used (g)]])</f>
        <v>0</v>
      </c>
      <c r="H20" s="3">
        <f>IF([[#This Row],[Difference (g)]]="","",ABS([[#This Row],[Difference (g)]]))</f>
        <v>0</v>
      </c>
      <c r="I20" s="3">
        <f>IFERROR(INDEX(Balances!$D:$D, MATCH([[#This Row],[Balance ID]], Balances!$A:$A, 0)),"")</f>
        <v>0</v>
      </c>
      <c r="J20" s="3">
        <f>IF(OR([[#This Row],[Abs Error (g)]]="",[[#This Row],[Tolerance (g)]]=""),"",IF([[#This Row],[Abs Error (g)]]&lt;=[[#This Row],[Tolerance (g)]],"PASS","FAIL"))</f>
        <v>0</v>
      </c>
    </row>
    <row r="21" spans="3:10">
      <c r="C21" s="3">
        <f>IFERROR(INDEX(Balances!$C:$C, MATCH([[#This Row],[Balance ID]], Balances!$A:$A, 0)), "")</f>
        <v>0</v>
      </c>
      <c r="G21" s="3">
        <f>IF(OR([[#This Row],[Reading (g)]]="",[[#This Row],[Weight Used (g)]]=""),"",[[#This Row],[Reading (g)]]-[[#This Row],[Weight Used (g)]])</f>
        <v>0</v>
      </c>
      <c r="H21" s="3">
        <f>IF([[#This Row],[Difference (g)]]="","",ABS([[#This Row],[Difference (g)]]))</f>
        <v>0</v>
      </c>
      <c r="I21" s="3">
        <f>IFERROR(INDEX(Balances!$D:$D, MATCH([[#This Row],[Balance ID]], Balances!$A:$A, 0)),"")</f>
        <v>0</v>
      </c>
      <c r="J21" s="3">
        <f>IF(OR([[#This Row],[Abs Error (g)]]="",[[#This Row],[Tolerance (g)]]=""),"",IF([[#This Row],[Abs Error (g)]]&lt;=[[#This Row],[Tolerance (g)]],"PASS","FAIL"))</f>
        <v>0</v>
      </c>
    </row>
    <row r="22" spans="3:10">
      <c r="C22" s="3">
        <f>IFERROR(INDEX(Balances!$C:$C, MATCH([[#This Row],[Balance ID]], Balances!$A:$A, 0)), "")</f>
        <v>0</v>
      </c>
      <c r="G22" s="3">
        <f>IF(OR([[#This Row],[Reading (g)]]="",[[#This Row],[Weight Used (g)]]=""),"",[[#This Row],[Reading (g)]]-[[#This Row],[Weight Used (g)]])</f>
        <v>0</v>
      </c>
      <c r="H22" s="3">
        <f>IF([[#This Row],[Difference (g)]]="","",ABS([[#This Row],[Difference (g)]]))</f>
        <v>0</v>
      </c>
      <c r="I22" s="3">
        <f>IFERROR(INDEX(Balances!$D:$D, MATCH([[#This Row],[Balance ID]], Balances!$A:$A, 0)),"")</f>
        <v>0</v>
      </c>
      <c r="J22" s="3">
        <f>IF(OR([[#This Row],[Abs Error (g)]]="",[[#This Row],[Tolerance (g)]]=""),"",IF([[#This Row],[Abs Error (g)]]&lt;=[[#This Row],[Tolerance (g)]],"PASS","FAIL"))</f>
        <v>0</v>
      </c>
    </row>
    <row r="23" spans="3:10">
      <c r="C23" s="3">
        <f>IFERROR(INDEX(Balances!$C:$C, MATCH([[#This Row],[Balance ID]], Balances!$A:$A, 0)), "")</f>
        <v>0</v>
      </c>
      <c r="G23" s="3">
        <f>IF(OR([[#This Row],[Reading (g)]]="",[[#This Row],[Weight Used (g)]]=""),"",[[#This Row],[Reading (g)]]-[[#This Row],[Weight Used (g)]])</f>
        <v>0</v>
      </c>
      <c r="H23" s="3">
        <f>IF([[#This Row],[Difference (g)]]="","",ABS([[#This Row],[Difference (g)]]))</f>
        <v>0</v>
      </c>
      <c r="I23" s="3">
        <f>IFERROR(INDEX(Balances!$D:$D, MATCH([[#This Row],[Balance ID]], Balances!$A:$A, 0)),"")</f>
        <v>0</v>
      </c>
      <c r="J23" s="3">
        <f>IF(OR([[#This Row],[Abs Error (g)]]="",[[#This Row],[Tolerance (g)]]=""),"",IF([[#This Row],[Abs Error (g)]]&lt;=[[#This Row],[Tolerance (g)]],"PASS","FAIL"))</f>
        <v>0</v>
      </c>
    </row>
    <row r="24" spans="3:10">
      <c r="C24" s="3">
        <f>IFERROR(INDEX(Balances!$C:$C, MATCH([[#This Row],[Balance ID]], Balances!$A:$A, 0)), "")</f>
        <v>0</v>
      </c>
      <c r="G24" s="3">
        <f>IF(OR([[#This Row],[Reading (g)]]="",[[#This Row],[Weight Used (g)]]=""),"",[[#This Row],[Reading (g)]]-[[#This Row],[Weight Used (g)]])</f>
        <v>0</v>
      </c>
      <c r="H24" s="3">
        <f>IF([[#This Row],[Difference (g)]]="","",ABS([[#This Row],[Difference (g)]]))</f>
        <v>0</v>
      </c>
      <c r="I24" s="3">
        <f>IFERROR(INDEX(Balances!$D:$D, MATCH([[#This Row],[Balance ID]], Balances!$A:$A, 0)),"")</f>
        <v>0</v>
      </c>
      <c r="J24" s="3">
        <f>IF(OR([[#This Row],[Abs Error (g)]]="",[[#This Row],[Tolerance (g)]]=""),"",IF([[#This Row],[Abs Error (g)]]&lt;=[[#This Row],[Tolerance (g)]],"PASS","FAIL"))</f>
        <v>0</v>
      </c>
    </row>
    <row r="25" spans="3:10">
      <c r="C25" s="3">
        <f>IFERROR(INDEX(Balances!$C:$C, MATCH([[#This Row],[Balance ID]], Balances!$A:$A, 0)), "")</f>
        <v>0</v>
      </c>
      <c r="G25" s="3">
        <f>IF(OR([[#This Row],[Reading (g)]]="",[[#This Row],[Weight Used (g)]]=""),"",[[#This Row],[Reading (g)]]-[[#This Row],[Weight Used (g)]])</f>
        <v>0</v>
      </c>
      <c r="H25" s="3">
        <f>IF([[#This Row],[Difference (g)]]="","",ABS([[#This Row],[Difference (g)]]))</f>
        <v>0</v>
      </c>
      <c r="I25" s="3">
        <f>IFERROR(INDEX(Balances!$D:$D, MATCH([[#This Row],[Balance ID]], Balances!$A:$A, 0)),"")</f>
        <v>0</v>
      </c>
      <c r="J25" s="3">
        <f>IF(OR([[#This Row],[Abs Error (g)]]="",[[#This Row],[Tolerance (g)]]=""),"",IF([[#This Row],[Abs Error (g)]]&lt;=[[#This Row],[Tolerance (g)]],"PASS","FAIL"))</f>
        <v>0</v>
      </c>
    </row>
    <row r="26" spans="3:10">
      <c r="C26" s="3">
        <f>IFERROR(INDEX(Balances!$C:$C, MATCH([[#This Row],[Balance ID]], Balances!$A:$A, 0)), "")</f>
        <v>0</v>
      </c>
      <c r="G26" s="3">
        <f>IF(OR([[#This Row],[Reading (g)]]="",[[#This Row],[Weight Used (g)]]=""),"",[[#This Row],[Reading (g)]]-[[#This Row],[Weight Used (g)]])</f>
        <v>0</v>
      </c>
      <c r="H26" s="3">
        <f>IF([[#This Row],[Difference (g)]]="","",ABS([[#This Row],[Difference (g)]]))</f>
        <v>0</v>
      </c>
      <c r="I26" s="3">
        <f>IFERROR(INDEX(Balances!$D:$D, MATCH([[#This Row],[Balance ID]], Balances!$A:$A, 0)),"")</f>
        <v>0</v>
      </c>
      <c r="J26" s="3">
        <f>IF(OR([[#This Row],[Abs Error (g)]]="",[[#This Row],[Tolerance (g)]]=""),"",IF([[#This Row],[Abs Error (g)]]&lt;=[[#This Row],[Tolerance (g)]],"PASS","FAIL"))</f>
        <v>0</v>
      </c>
    </row>
    <row r="27" spans="3:10">
      <c r="C27" s="3">
        <f>IFERROR(INDEX(Balances!$C:$C, MATCH([[#This Row],[Balance ID]], Balances!$A:$A, 0)), "")</f>
        <v>0</v>
      </c>
      <c r="G27" s="3">
        <f>IF(OR([[#This Row],[Reading (g)]]="",[[#This Row],[Weight Used (g)]]=""),"",[[#This Row],[Reading (g)]]-[[#This Row],[Weight Used (g)]])</f>
        <v>0</v>
      </c>
      <c r="H27" s="3">
        <f>IF([[#This Row],[Difference (g)]]="","",ABS([[#This Row],[Difference (g)]]))</f>
        <v>0</v>
      </c>
      <c r="I27" s="3">
        <f>IFERROR(INDEX(Balances!$D:$D, MATCH([[#This Row],[Balance ID]], Balances!$A:$A, 0)),"")</f>
        <v>0</v>
      </c>
      <c r="J27" s="3">
        <f>IF(OR([[#This Row],[Abs Error (g)]]="",[[#This Row],[Tolerance (g)]]=""),"",IF([[#This Row],[Abs Error (g)]]&lt;=[[#This Row],[Tolerance (g)]],"PASS","FAIL"))</f>
        <v>0</v>
      </c>
    </row>
    <row r="28" spans="3:10">
      <c r="C28" s="3">
        <f>IFERROR(INDEX(Balances!$C:$C, MATCH([[#This Row],[Balance ID]], Balances!$A:$A, 0)), "")</f>
        <v>0</v>
      </c>
      <c r="G28" s="3">
        <f>IF(OR([[#This Row],[Reading (g)]]="",[[#This Row],[Weight Used (g)]]=""),"",[[#This Row],[Reading (g)]]-[[#This Row],[Weight Used (g)]])</f>
        <v>0</v>
      </c>
      <c r="H28" s="3">
        <f>IF([[#This Row],[Difference (g)]]="","",ABS([[#This Row],[Difference (g)]]))</f>
        <v>0</v>
      </c>
      <c r="I28" s="3">
        <f>IFERROR(INDEX(Balances!$D:$D, MATCH([[#This Row],[Balance ID]], Balances!$A:$A, 0)),"")</f>
        <v>0</v>
      </c>
      <c r="J28" s="3">
        <f>IF(OR([[#This Row],[Abs Error (g)]]="",[[#This Row],[Tolerance (g)]]=""),"",IF([[#This Row],[Abs Error (g)]]&lt;=[[#This Row],[Tolerance (g)]],"PASS","FAIL"))</f>
        <v>0</v>
      </c>
    </row>
    <row r="29" spans="3:10">
      <c r="C29" s="3">
        <f>IFERROR(INDEX(Balances!$C:$C, MATCH([[#This Row],[Balance ID]], Balances!$A:$A, 0)), "")</f>
        <v>0</v>
      </c>
      <c r="G29" s="3">
        <f>IF(OR([[#This Row],[Reading (g)]]="",[[#This Row],[Weight Used (g)]]=""),"",[[#This Row],[Reading (g)]]-[[#This Row],[Weight Used (g)]])</f>
        <v>0</v>
      </c>
      <c r="H29" s="3">
        <f>IF([[#This Row],[Difference (g)]]="","",ABS([[#This Row],[Difference (g)]]))</f>
        <v>0</v>
      </c>
      <c r="I29" s="3">
        <f>IFERROR(INDEX(Balances!$D:$D, MATCH([[#This Row],[Balance ID]], Balances!$A:$A, 0)),"")</f>
        <v>0</v>
      </c>
      <c r="J29" s="3">
        <f>IF(OR([[#This Row],[Abs Error (g)]]="",[[#This Row],[Tolerance (g)]]=""),"",IF([[#This Row],[Abs Error (g)]]&lt;=[[#This Row],[Tolerance (g)]],"PASS","FAIL"))</f>
        <v>0</v>
      </c>
    </row>
    <row r="30" spans="3:10">
      <c r="C30" s="3">
        <f>IFERROR(INDEX(Balances!$C:$C, MATCH([[#This Row],[Balance ID]], Balances!$A:$A, 0)), "")</f>
        <v>0</v>
      </c>
      <c r="G30" s="3">
        <f>IF(OR([[#This Row],[Reading (g)]]="",[[#This Row],[Weight Used (g)]]=""),"",[[#This Row],[Reading (g)]]-[[#This Row],[Weight Used (g)]])</f>
        <v>0</v>
      </c>
      <c r="H30" s="3">
        <f>IF([[#This Row],[Difference (g)]]="","",ABS([[#This Row],[Difference (g)]]))</f>
        <v>0</v>
      </c>
      <c r="I30" s="3">
        <f>IFERROR(INDEX(Balances!$D:$D, MATCH([[#This Row],[Balance ID]], Balances!$A:$A, 0)),"")</f>
        <v>0</v>
      </c>
      <c r="J30" s="3">
        <f>IF(OR([[#This Row],[Abs Error (g)]]="",[[#This Row],[Tolerance (g)]]=""),"",IF([[#This Row],[Abs Error (g)]]&lt;=[[#This Row],[Tolerance (g)]],"PASS","FAIL"))</f>
        <v>0</v>
      </c>
    </row>
    <row r="31" spans="3:10">
      <c r="C31" s="3">
        <f>IFERROR(INDEX(Balances!$C:$C, MATCH([[#This Row],[Balance ID]], Balances!$A:$A, 0)), "")</f>
        <v>0</v>
      </c>
      <c r="G31" s="3">
        <f>IF(OR([[#This Row],[Reading (g)]]="",[[#This Row],[Weight Used (g)]]=""),"",[[#This Row],[Reading (g)]]-[[#This Row],[Weight Used (g)]])</f>
        <v>0</v>
      </c>
      <c r="H31" s="3">
        <f>IF([[#This Row],[Difference (g)]]="","",ABS([[#This Row],[Difference (g)]]))</f>
        <v>0</v>
      </c>
      <c r="I31" s="3">
        <f>IFERROR(INDEX(Balances!$D:$D, MATCH([[#This Row],[Balance ID]], Balances!$A:$A, 0)),"")</f>
        <v>0</v>
      </c>
      <c r="J31" s="3">
        <f>IF(OR([[#This Row],[Abs Error (g)]]="",[[#This Row],[Tolerance (g)]]=""),"",IF([[#This Row],[Abs Error (g)]]&lt;=[[#This Row],[Tolerance (g)]],"PASS","FAIL"))</f>
        <v>0</v>
      </c>
    </row>
    <row r="32" spans="3:10">
      <c r="C32" s="3">
        <f>IFERROR(INDEX(Balances!$C:$C, MATCH([[#This Row],[Balance ID]], Balances!$A:$A, 0)), "")</f>
        <v>0</v>
      </c>
      <c r="G32" s="3">
        <f>IF(OR([[#This Row],[Reading (g)]]="",[[#This Row],[Weight Used (g)]]=""),"",[[#This Row],[Reading (g)]]-[[#This Row],[Weight Used (g)]])</f>
        <v>0</v>
      </c>
      <c r="H32" s="3">
        <f>IF([[#This Row],[Difference (g)]]="","",ABS([[#This Row],[Difference (g)]]))</f>
        <v>0</v>
      </c>
      <c r="I32" s="3">
        <f>IFERROR(INDEX(Balances!$D:$D, MATCH([[#This Row],[Balance ID]], Balances!$A:$A, 0)),"")</f>
        <v>0</v>
      </c>
      <c r="J32" s="3">
        <f>IF(OR([[#This Row],[Abs Error (g)]]="",[[#This Row],[Tolerance (g)]]=""),"",IF([[#This Row],[Abs Error (g)]]&lt;=[[#This Row],[Tolerance (g)]],"PASS","FAIL"))</f>
        <v>0</v>
      </c>
    </row>
    <row r="33" spans="3:10">
      <c r="C33" s="3">
        <f>IFERROR(INDEX(Balances!$C:$C, MATCH([[#This Row],[Balance ID]], Balances!$A:$A, 0)), "")</f>
        <v>0</v>
      </c>
      <c r="G33" s="3">
        <f>IF(OR([[#This Row],[Reading (g)]]="",[[#This Row],[Weight Used (g)]]=""),"",[[#This Row],[Reading (g)]]-[[#This Row],[Weight Used (g)]])</f>
        <v>0</v>
      </c>
      <c r="H33" s="3">
        <f>IF([[#This Row],[Difference (g)]]="","",ABS([[#This Row],[Difference (g)]]))</f>
        <v>0</v>
      </c>
      <c r="I33" s="3">
        <f>IFERROR(INDEX(Balances!$D:$D, MATCH([[#This Row],[Balance ID]], Balances!$A:$A, 0)),"")</f>
        <v>0</v>
      </c>
      <c r="J33" s="3">
        <f>IF(OR([[#This Row],[Abs Error (g)]]="",[[#This Row],[Tolerance (g)]]=""),"",IF([[#This Row],[Abs Error (g)]]&lt;=[[#This Row],[Tolerance (g)]],"PASS","FAIL"))</f>
        <v>0</v>
      </c>
    </row>
    <row r="34" spans="3:10">
      <c r="C34" s="3">
        <f>IFERROR(INDEX(Balances!$C:$C, MATCH([[#This Row],[Balance ID]], Balances!$A:$A, 0)), "")</f>
        <v>0</v>
      </c>
      <c r="G34" s="3">
        <f>IF(OR([[#This Row],[Reading (g)]]="",[[#This Row],[Weight Used (g)]]=""),"",[[#This Row],[Reading (g)]]-[[#This Row],[Weight Used (g)]])</f>
        <v>0</v>
      </c>
      <c r="H34" s="3">
        <f>IF([[#This Row],[Difference (g)]]="","",ABS([[#This Row],[Difference (g)]]))</f>
        <v>0</v>
      </c>
      <c r="I34" s="3">
        <f>IFERROR(INDEX(Balances!$D:$D, MATCH([[#This Row],[Balance ID]], Balances!$A:$A, 0)),"")</f>
        <v>0</v>
      </c>
      <c r="J34" s="3">
        <f>IF(OR([[#This Row],[Abs Error (g)]]="",[[#This Row],[Tolerance (g)]]=""),"",IF([[#This Row],[Abs Error (g)]]&lt;=[[#This Row],[Tolerance (g)]],"PASS","FAIL"))</f>
        <v>0</v>
      </c>
    </row>
    <row r="35" spans="3:10">
      <c r="C35" s="3">
        <f>IFERROR(INDEX(Balances!$C:$C, MATCH([[#This Row],[Balance ID]], Balances!$A:$A, 0)), "")</f>
        <v>0</v>
      </c>
      <c r="G35" s="3">
        <f>IF(OR([[#This Row],[Reading (g)]]="",[[#This Row],[Weight Used (g)]]=""),"",[[#This Row],[Reading (g)]]-[[#This Row],[Weight Used (g)]])</f>
        <v>0</v>
      </c>
      <c r="H35" s="3">
        <f>IF([[#This Row],[Difference (g)]]="","",ABS([[#This Row],[Difference (g)]]))</f>
        <v>0</v>
      </c>
      <c r="I35" s="3">
        <f>IFERROR(INDEX(Balances!$D:$D, MATCH([[#This Row],[Balance ID]], Balances!$A:$A, 0)),"")</f>
        <v>0</v>
      </c>
      <c r="J35" s="3">
        <f>IF(OR([[#This Row],[Abs Error (g)]]="",[[#This Row],[Tolerance (g)]]=""),"",IF([[#This Row],[Abs Error (g)]]&lt;=[[#This Row],[Tolerance (g)]],"PASS","FAIL"))</f>
        <v>0</v>
      </c>
    </row>
    <row r="36" spans="3:10">
      <c r="C36" s="3">
        <f>IFERROR(INDEX(Balances!$C:$C, MATCH([[#This Row],[Balance ID]], Balances!$A:$A, 0)), "")</f>
        <v>0</v>
      </c>
      <c r="G36" s="3">
        <f>IF(OR([[#This Row],[Reading (g)]]="",[[#This Row],[Weight Used (g)]]=""),"",[[#This Row],[Reading (g)]]-[[#This Row],[Weight Used (g)]])</f>
        <v>0</v>
      </c>
      <c r="H36" s="3">
        <f>IF([[#This Row],[Difference (g)]]="","",ABS([[#This Row],[Difference (g)]]))</f>
        <v>0</v>
      </c>
      <c r="I36" s="3">
        <f>IFERROR(INDEX(Balances!$D:$D, MATCH([[#This Row],[Balance ID]], Balances!$A:$A, 0)),"")</f>
        <v>0</v>
      </c>
      <c r="J36" s="3">
        <f>IF(OR([[#This Row],[Abs Error (g)]]="",[[#This Row],[Tolerance (g)]]=""),"",IF([[#This Row],[Abs Error (g)]]&lt;=[[#This Row],[Tolerance (g)]],"PASS","FAIL"))</f>
        <v>0</v>
      </c>
    </row>
    <row r="37" spans="3:10">
      <c r="C37" s="3">
        <f>IFERROR(INDEX(Balances!$C:$C, MATCH([[#This Row],[Balance ID]], Balances!$A:$A, 0)), "")</f>
        <v>0</v>
      </c>
      <c r="G37" s="3">
        <f>IF(OR([[#This Row],[Reading (g)]]="",[[#This Row],[Weight Used (g)]]=""),"",[[#This Row],[Reading (g)]]-[[#This Row],[Weight Used (g)]])</f>
        <v>0</v>
      </c>
      <c r="H37" s="3">
        <f>IF([[#This Row],[Difference (g)]]="","",ABS([[#This Row],[Difference (g)]]))</f>
        <v>0</v>
      </c>
      <c r="I37" s="3">
        <f>IFERROR(INDEX(Balances!$D:$D, MATCH([[#This Row],[Balance ID]], Balances!$A:$A, 0)),"")</f>
        <v>0</v>
      </c>
      <c r="J37" s="3">
        <f>IF(OR([[#This Row],[Abs Error (g)]]="",[[#This Row],[Tolerance (g)]]=""),"",IF([[#This Row],[Abs Error (g)]]&lt;=[[#This Row],[Tolerance (g)]],"PASS","FAIL"))</f>
        <v>0</v>
      </c>
    </row>
    <row r="38" spans="3:10">
      <c r="C38" s="3">
        <f>IFERROR(INDEX(Balances!$C:$C, MATCH([[#This Row],[Balance ID]], Balances!$A:$A, 0)), "")</f>
        <v>0</v>
      </c>
      <c r="G38" s="3">
        <f>IF(OR([[#This Row],[Reading (g)]]="",[[#This Row],[Weight Used (g)]]=""),"",[[#This Row],[Reading (g)]]-[[#This Row],[Weight Used (g)]])</f>
        <v>0</v>
      </c>
      <c r="H38" s="3">
        <f>IF([[#This Row],[Difference (g)]]="","",ABS([[#This Row],[Difference (g)]]))</f>
        <v>0</v>
      </c>
      <c r="I38" s="3">
        <f>IFERROR(INDEX(Balances!$D:$D, MATCH([[#This Row],[Balance ID]], Balances!$A:$A, 0)),"")</f>
        <v>0</v>
      </c>
      <c r="J38" s="3">
        <f>IF(OR([[#This Row],[Abs Error (g)]]="",[[#This Row],[Tolerance (g)]]=""),"",IF([[#This Row],[Abs Error (g)]]&lt;=[[#This Row],[Tolerance (g)]],"PASS","FAIL"))</f>
        <v>0</v>
      </c>
    </row>
    <row r="39" spans="3:10">
      <c r="C39" s="3">
        <f>IFERROR(INDEX(Balances!$C:$C, MATCH([[#This Row],[Balance ID]], Balances!$A:$A, 0)), "")</f>
        <v>0</v>
      </c>
      <c r="G39" s="3">
        <f>IF(OR([[#This Row],[Reading (g)]]="",[[#This Row],[Weight Used (g)]]=""),"",[[#This Row],[Reading (g)]]-[[#This Row],[Weight Used (g)]])</f>
        <v>0</v>
      </c>
      <c r="H39" s="3">
        <f>IF([[#This Row],[Difference (g)]]="","",ABS([[#This Row],[Difference (g)]]))</f>
        <v>0</v>
      </c>
      <c r="I39" s="3">
        <f>IFERROR(INDEX(Balances!$D:$D, MATCH([[#This Row],[Balance ID]], Balances!$A:$A, 0)),"")</f>
        <v>0</v>
      </c>
      <c r="J39" s="3">
        <f>IF(OR([[#This Row],[Abs Error (g)]]="",[[#This Row],[Tolerance (g)]]=""),"",IF([[#This Row],[Abs Error (g)]]&lt;=[[#This Row],[Tolerance (g)]],"PASS","FAIL"))</f>
        <v>0</v>
      </c>
    </row>
    <row r="40" spans="3:10">
      <c r="C40" s="3">
        <f>IFERROR(INDEX(Balances!$C:$C, MATCH([[#This Row],[Balance ID]], Balances!$A:$A, 0)), "")</f>
        <v>0</v>
      </c>
      <c r="G40" s="3">
        <f>IF(OR([[#This Row],[Reading (g)]]="",[[#This Row],[Weight Used (g)]]=""),"",[[#This Row],[Reading (g)]]-[[#This Row],[Weight Used (g)]])</f>
        <v>0</v>
      </c>
      <c r="H40" s="3">
        <f>IF([[#This Row],[Difference (g)]]="","",ABS([[#This Row],[Difference (g)]]))</f>
        <v>0</v>
      </c>
      <c r="I40" s="3">
        <f>IFERROR(INDEX(Balances!$D:$D, MATCH([[#This Row],[Balance ID]], Balances!$A:$A, 0)),"")</f>
        <v>0</v>
      </c>
      <c r="J40" s="3">
        <f>IF(OR([[#This Row],[Abs Error (g)]]="",[[#This Row],[Tolerance (g)]]=""),"",IF([[#This Row],[Abs Error (g)]]&lt;=[[#This Row],[Tolerance (g)]],"PASS","FAIL"))</f>
        <v>0</v>
      </c>
    </row>
    <row r="41" spans="3:10">
      <c r="C41" s="3">
        <f>IFERROR(INDEX(Balances!$C:$C, MATCH([[#This Row],[Balance ID]], Balances!$A:$A, 0)), "")</f>
        <v>0</v>
      </c>
      <c r="G41" s="3">
        <f>IF(OR([[#This Row],[Reading (g)]]="",[[#This Row],[Weight Used (g)]]=""),"",[[#This Row],[Reading (g)]]-[[#This Row],[Weight Used (g)]])</f>
        <v>0</v>
      </c>
      <c r="H41" s="3">
        <f>IF([[#This Row],[Difference (g)]]="","",ABS([[#This Row],[Difference (g)]]))</f>
        <v>0</v>
      </c>
      <c r="I41" s="3">
        <f>IFERROR(INDEX(Balances!$D:$D, MATCH([[#This Row],[Balance ID]], Balances!$A:$A, 0)),"")</f>
        <v>0</v>
      </c>
      <c r="J41" s="3">
        <f>IF(OR([[#This Row],[Abs Error (g)]]="",[[#This Row],[Tolerance (g)]]=""),"",IF([[#This Row],[Abs Error (g)]]&lt;=[[#This Row],[Tolerance (g)]],"PASS","FAIL"))</f>
        <v>0</v>
      </c>
    </row>
    <row r="42" spans="3:10">
      <c r="C42" s="3">
        <f>IFERROR(INDEX(Balances!$C:$C, MATCH([[#This Row],[Balance ID]], Balances!$A:$A, 0)), "")</f>
        <v>0</v>
      </c>
      <c r="G42" s="3">
        <f>IF(OR([[#This Row],[Reading (g)]]="",[[#This Row],[Weight Used (g)]]=""),"",[[#This Row],[Reading (g)]]-[[#This Row],[Weight Used (g)]])</f>
        <v>0</v>
      </c>
      <c r="H42" s="3">
        <f>IF([[#This Row],[Difference (g)]]="","",ABS([[#This Row],[Difference (g)]]))</f>
        <v>0</v>
      </c>
      <c r="I42" s="3">
        <f>IFERROR(INDEX(Balances!$D:$D, MATCH([[#This Row],[Balance ID]], Balances!$A:$A, 0)),"")</f>
        <v>0</v>
      </c>
      <c r="J42" s="3">
        <f>IF(OR([[#This Row],[Abs Error (g)]]="",[[#This Row],[Tolerance (g)]]=""),"",IF([[#This Row],[Abs Error (g)]]&lt;=[[#This Row],[Tolerance (g)]],"PASS","FAIL"))</f>
        <v>0</v>
      </c>
    </row>
    <row r="43" spans="3:10">
      <c r="C43" s="3">
        <f>IFERROR(INDEX(Balances!$C:$C, MATCH([[#This Row],[Balance ID]], Balances!$A:$A, 0)), "")</f>
        <v>0</v>
      </c>
      <c r="G43" s="3">
        <f>IF(OR([[#This Row],[Reading (g)]]="",[[#This Row],[Weight Used (g)]]=""),"",[[#This Row],[Reading (g)]]-[[#This Row],[Weight Used (g)]])</f>
        <v>0</v>
      </c>
      <c r="H43" s="3">
        <f>IF([[#This Row],[Difference (g)]]="","",ABS([[#This Row],[Difference (g)]]))</f>
        <v>0</v>
      </c>
      <c r="I43" s="3">
        <f>IFERROR(INDEX(Balances!$D:$D, MATCH([[#This Row],[Balance ID]], Balances!$A:$A, 0)),"")</f>
        <v>0</v>
      </c>
      <c r="J43" s="3">
        <f>IF(OR([[#This Row],[Abs Error (g)]]="",[[#This Row],[Tolerance (g)]]=""),"",IF([[#This Row],[Abs Error (g)]]&lt;=[[#This Row],[Tolerance (g)]],"PASS","FAIL"))</f>
        <v>0</v>
      </c>
    </row>
    <row r="44" spans="3:10">
      <c r="C44" s="3">
        <f>IFERROR(INDEX(Balances!$C:$C, MATCH([[#This Row],[Balance ID]], Balances!$A:$A, 0)), "")</f>
        <v>0</v>
      </c>
      <c r="G44" s="3">
        <f>IF(OR([[#This Row],[Reading (g)]]="",[[#This Row],[Weight Used (g)]]=""),"",[[#This Row],[Reading (g)]]-[[#This Row],[Weight Used (g)]])</f>
        <v>0</v>
      </c>
      <c r="H44" s="3">
        <f>IF([[#This Row],[Difference (g)]]="","",ABS([[#This Row],[Difference (g)]]))</f>
        <v>0</v>
      </c>
      <c r="I44" s="3">
        <f>IFERROR(INDEX(Balances!$D:$D, MATCH([[#This Row],[Balance ID]], Balances!$A:$A, 0)),"")</f>
        <v>0</v>
      </c>
      <c r="J44" s="3">
        <f>IF(OR([[#This Row],[Abs Error (g)]]="",[[#This Row],[Tolerance (g)]]=""),"",IF([[#This Row],[Abs Error (g)]]&lt;=[[#This Row],[Tolerance (g)]],"PASS","FAIL"))</f>
        <v>0</v>
      </c>
    </row>
    <row r="45" spans="3:10">
      <c r="C45" s="3">
        <f>IFERROR(INDEX(Balances!$C:$C, MATCH([[#This Row],[Balance ID]], Balances!$A:$A, 0)), "")</f>
        <v>0</v>
      </c>
      <c r="G45" s="3">
        <f>IF(OR([[#This Row],[Reading (g)]]="",[[#This Row],[Weight Used (g)]]=""),"",[[#This Row],[Reading (g)]]-[[#This Row],[Weight Used (g)]])</f>
        <v>0</v>
      </c>
      <c r="H45" s="3">
        <f>IF([[#This Row],[Difference (g)]]="","",ABS([[#This Row],[Difference (g)]]))</f>
        <v>0</v>
      </c>
      <c r="I45" s="3">
        <f>IFERROR(INDEX(Balances!$D:$D, MATCH([[#This Row],[Balance ID]], Balances!$A:$A, 0)),"")</f>
        <v>0</v>
      </c>
      <c r="J45" s="3">
        <f>IF(OR([[#This Row],[Abs Error (g)]]="",[[#This Row],[Tolerance (g)]]=""),"",IF([[#This Row],[Abs Error (g)]]&lt;=[[#This Row],[Tolerance (g)]],"PASS","FAIL"))</f>
        <v>0</v>
      </c>
    </row>
    <row r="46" spans="3:10">
      <c r="C46" s="3">
        <f>IFERROR(INDEX(Balances!$C:$C, MATCH([[#This Row],[Balance ID]], Balances!$A:$A, 0)), "")</f>
        <v>0</v>
      </c>
      <c r="G46" s="3">
        <f>IF(OR([[#This Row],[Reading (g)]]="",[[#This Row],[Weight Used (g)]]=""),"",[[#This Row],[Reading (g)]]-[[#This Row],[Weight Used (g)]])</f>
        <v>0</v>
      </c>
      <c r="H46" s="3">
        <f>IF([[#This Row],[Difference (g)]]="","",ABS([[#This Row],[Difference (g)]]))</f>
        <v>0</v>
      </c>
      <c r="I46" s="3">
        <f>IFERROR(INDEX(Balances!$D:$D, MATCH([[#This Row],[Balance ID]], Balances!$A:$A, 0)),"")</f>
        <v>0</v>
      </c>
      <c r="J46" s="3">
        <f>IF(OR([[#This Row],[Abs Error (g)]]="",[[#This Row],[Tolerance (g)]]=""),"",IF([[#This Row],[Abs Error (g)]]&lt;=[[#This Row],[Tolerance (g)]],"PASS","FAIL"))</f>
        <v>0</v>
      </c>
    </row>
    <row r="47" spans="3:10">
      <c r="C47" s="3">
        <f>IFERROR(INDEX(Balances!$C:$C, MATCH([[#This Row],[Balance ID]], Balances!$A:$A, 0)), "")</f>
        <v>0</v>
      </c>
      <c r="G47" s="3">
        <f>IF(OR([[#This Row],[Reading (g)]]="",[[#This Row],[Weight Used (g)]]=""),"",[[#This Row],[Reading (g)]]-[[#This Row],[Weight Used (g)]])</f>
        <v>0</v>
      </c>
      <c r="H47" s="3">
        <f>IF([[#This Row],[Difference (g)]]="","",ABS([[#This Row],[Difference (g)]]))</f>
        <v>0</v>
      </c>
      <c r="I47" s="3">
        <f>IFERROR(INDEX(Balances!$D:$D, MATCH([[#This Row],[Balance ID]], Balances!$A:$A, 0)),"")</f>
        <v>0</v>
      </c>
      <c r="J47" s="3">
        <f>IF(OR([[#This Row],[Abs Error (g)]]="",[[#This Row],[Tolerance (g)]]=""),"",IF([[#This Row],[Abs Error (g)]]&lt;=[[#This Row],[Tolerance (g)]],"PASS","FAIL"))</f>
        <v>0</v>
      </c>
    </row>
    <row r="48" spans="3:10">
      <c r="C48" s="3">
        <f>IFERROR(INDEX(Balances!$C:$C, MATCH([[#This Row],[Balance ID]], Balances!$A:$A, 0)), "")</f>
        <v>0</v>
      </c>
      <c r="G48" s="3">
        <f>IF(OR([[#This Row],[Reading (g)]]="",[[#This Row],[Weight Used (g)]]=""),"",[[#This Row],[Reading (g)]]-[[#This Row],[Weight Used (g)]])</f>
        <v>0</v>
      </c>
      <c r="H48" s="3">
        <f>IF([[#This Row],[Difference (g)]]="","",ABS([[#This Row],[Difference (g)]]))</f>
        <v>0</v>
      </c>
      <c r="I48" s="3">
        <f>IFERROR(INDEX(Balances!$D:$D, MATCH([[#This Row],[Balance ID]], Balances!$A:$A, 0)),"")</f>
        <v>0</v>
      </c>
      <c r="J48" s="3">
        <f>IF(OR([[#This Row],[Abs Error (g)]]="",[[#This Row],[Tolerance (g)]]=""),"",IF([[#This Row],[Abs Error (g)]]&lt;=[[#This Row],[Tolerance (g)]],"PASS","FAIL"))</f>
        <v>0</v>
      </c>
    </row>
    <row r="49" spans="3:10">
      <c r="C49" s="3">
        <f>IFERROR(INDEX(Balances!$C:$C, MATCH([[#This Row],[Balance ID]], Balances!$A:$A, 0)), "")</f>
        <v>0</v>
      </c>
      <c r="G49" s="3">
        <f>IF(OR([[#This Row],[Reading (g)]]="",[[#This Row],[Weight Used (g)]]=""),"",[[#This Row],[Reading (g)]]-[[#This Row],[Weight Used (g)]])</f>
        <v>0</v>
      </c>
      <c r="H49" s="3">
        <f>IF([[#This Row],[Difference (g)]]="","",ABS([[#This Row],[Difference (g)]]))</f>
        <v>0</v>
      </c>
      <c r="I49" s="3">
        <f>IFERROR(INDEX(Balances!$D:$D, MATCH([[#This Row],[Balance ID]], Balances!$A:$A, 0)),"")</f>
        <v>0</v>
      </c>
      <c r="J49" s="3">
        <f>IF(OR([[#This Row],[Abs Error (g)]]="",[[#This Row],[Tolerance (g)]]=""),"",IF([[#This Row],[Abs Error (g)]]&lt;=[[#This Row],[Tolerance (g)]],"PASS","FAIL"))</f>
        <v>0</v>
      </c>
    </row>
    <row r="50" spans="3:10">
      <c r="C50" s="3">
        <f>IFERROR(INDEX(Balances!$C:$C, MATCH([[#This Row],[Balance ID]], Balances!$A:$A, 0)), "")</f>
        <v>0</v>
      </c>
      <c r="G50" s="3">
        <f>IF(OR([[#This Row],[Reading (g)]]="",[[#This Row],[Weight Used (g)]]=""),"",[[#This Row],[Reading (g)]]-[[#This Row],[Weight Used (g)]])</f>
        <v>0</v>
      </c>
      <c r="H50" s="3">
        <f>IF([[#This Row],[Difference (g)]]="","",ABS([[#This Row],[Difference (g)]]))</f>
        <v>0</v>
      </c>
      <c r="I50" s="3">
        <f>IFERROR(INDEX(Balances!$D:$D, MATCH([[#This Row],[Balance ID]], Balances!$A:$A, 0)),"")</f>
        <v>0</v>
      </c>
      <c r="J50" s="3">
        <f>IF(OR([[#This Row],[Abs Error (g)]]="",[[#This Row],[Tolerance (g)]]=""),"",IF([[#This Row],[Abs Error (g)]]&lt;=[[#This Row],[Tolerance (g)]],"PASS","FAIL"))</f>
        <v>0</v>
      </c>
    </row>
    <row r="51" spans="3:10">
      <c r="C51" s="3">
        <f>IFERROR(INDEX(Balances!$C:$C, MATCH([[#This Row],[Balance ID]], Balances!$A:$A, 0)), "")</f>
        <v>0</v>
      </c>
      <c r="G51" s="3">
        <f>IF(OR([[#This Row],[Reading (g)]]="",[[#This Row],[Weight Used (g)]]=""),"",[[#This Row],[Reading (g)]]-[[#This Row],[Weight Used (g)]])</f>
        <v>0</v>
      </c>
      <c r="H51" s="3">
        <f>IF([[#This Row],[Difference (g)]]="","",ABS([[#This Row],[Difference (g)]]))</f>
        <v>0</v>
      </c>
      <c r="I51" s="3">
        <f>IFERROR(INDEX(Balances!$D:$D, MATCH([[#This Row],[Balance ID]], Balances!$A:$A, 0)),"")</f>
        <v>0</v>
      </c>
      <c r="J51" s="3">
        <f>IF(OR([[#This Row],[Abs Error (g)]]="",[[#This Row],[Tolerance (g)]]=""),"",IF([[#This Row],[Abs Error (g)]]&lt;=[[#This Row],[Tolerance (g)]],"PASS","FAIL"))</f>
        <v>0</v>
      </c>
    </row>
    <row r="52" spans="3:10">
      <c r="C52" s="3">
        <f>IFERROR(INDEX(Balances!$C:$C, MATCH([[#This Row],[Balance ID]], Balances!$A:$A, 0)), "")</f>
        <v>0</v>
      </c>
      <c r="G52" s="3">
        <f>IF(OR([[#This Row],[Reading (g)]]="",[[#This Row],[Weight Used (g)]]=""),"",[[#This Row],[Reading (g)]]-[[#This Row],[Weight Used (g)]])</f>
        <v>0</v>
      </c>
      <c r="H52" s="3">
        <f>IF([[#This Row],[Difference (g)]]="","",ABS([[#This Row],[Difference (g)]]))</f>
        <v>0</v>
      </c>
      <c r="I52" s="3">
        <f>IFERROR(INDEX(Balances!$D:$D, MATCH([[#This Row],[Balance ID]], Balances!$A:$A, 0)),"")</f>
        <v>0</v>
      </c>
      <c r="J52" s="3">
        <f>IF(OR([[#This Row],[Abs Error (g)]]="",[[#This Row],[Tolerance (g)]]=""),"",IF([[#This Row],[Abs Error (g)]]&lt;=[[#This Row],[Tolerance (g)]],"PASS","FAIL"))</f>
        <v>0</v>
      </c>
    </row>
    <row r="53" spans="3:10">
      <c r="C53" s="3">
        <f>IFERROR(INDEX(Balances!$C:$C, MATCH([[#This Row],[Balance ID]], Balances!$A:$A, 0)), "")</f>
        <v>0</v>
      </c>
      <c r="G53" s="3">
        <f>IF(OR([[#This Row],[Reading (g)]]="",[[#This Row],[Weight Used (g)]]=""),"",[[#This Row],[Reading (g)]]-[[#This Row],[Weight Used (g)]])</f>
        <v>0</v>
      </c>
      <c r="H53" s="3">
        <f>IF([[#This Row],[Difference (g)]]="","",ABS([[#This Row],[Difference (g)]]))</f>
        <v>0</v>
      </c>
      <c r="I53" s="3">
        <f>IFERROR(INDEX(Balances!$D:$D, MATCH([[#This Row],[Balance ID]], Balances!$A:$A, 0)),"")</f>
        <v>0</v>
      </c>
      <c r="J53" s="3">
        <f>IF(OR([[#This Row],[Abs Error (g)]]="",[[#This Row],[Tolerance (g)]]=""),"",IF([[#This Row],[Abs Error (g)]]&lt;=[[#This Row],[Tolerance (g)]],"PASS","FAIL"))</f>
        <v>0</v>
      </c>
    </row>
    <row r="54" spans="3:10">
      <c r="C54" s="3">
        <f>IFERROR(INDEX(Balances!$C:$C, MATCH([[#This Row],[Balance ID]], Balances!$A:$A, 0)), "")</f>
        <v>0</v>
      </c>
      <c r="G54" s="3">
        <f>IF(OR([[#This Row],[Reading (g)]]="",[[#This Row],[Weight Used (g)]]=""),"",[[#This Row],[Reading (g)]]-[[#This Row],[Weight Used (g)]])</f>
        <v>0</v>
      </c>
      <c r="H54" s="3">
        <f>IF([[#This Row],[Difference (g)]]="","",ABS([[#This Row],[Difference (g)]]))</f>
        <v>0</v>
      </c>
      <c r="I54" s="3">
        <f>IFERROR(INDEX(Balances!$D:$D, MATCH([[#This Row],[Balance ID]], Balances!$A:$A, 0)),"")</f>
        <v>0</v>
      </c>
      <c r="J54" s="3">
        <f>IF(OR([[#This Row],[Abs Error (g)]]="",[[#This Row],[Tolerance (g)]]=""),"",IF([[#This Row],[Abs Error (g)]]&lt;=[[#This Row],[Tolerance (g)]],"PASS","FAIL"))</f>
        <v>0</v>
      </c>
    </row>
    <row r="55" spans="3:10">
      <c r="C55" s="3">
        <f>IFERROR(INDEX(Balances!$C:$C, MATCH([[#This Row],[Balance ID]], Balances!$A:$A, 0)), "")</f>
        <v>0</v>
      </c>
      <c r="G55" s="3">
        <f>IF(OR([[#This Row],[Reading (g)]]="",[[#This Row],[Weight Used (g)]]=""),"",[[#This Row],[Reading (g)]]-[[#This Row],[Weight Used (g)]])</f>
        <v>0</v>
      </c>
      <c r="H55" s="3">
        <f>IF([[#This Row],[Difference (g)]]="","",ABS([[#This Row],[Difference (g)]]))</f>
        <v>0</v>
      </c>
      <c r="I55" s="3">
        <f>IFERROR(INDEX(Balances!$D:$D, MATCH([[#This Row],[Balance ID]], Balances!$A:$A, 0)),"")</f>
        <v>0</v>
      </c>
      <c r="J55" s="3">
        <f>IF(OR([[#This Row],[Abs Error (g)]]="",[[#This Row],[Tolerance (g)]]=""),"",IF([[#This Row],[Abs Error (g)]]&lt;=[[#This Row],[Tolerance (g)]],"PASS","FAIL"))</f>
        <v>0</v>
      </c>
    </row>
    <row r="56" spans="3:10">
      <c r="C56" s="3">
        <f>IFERROR(INDEX(Balances!$C:$C, MATCH([[#This Row],[Balance ID]], Balances!$A:$A, 0)), "")</f>
        <v>0</v>
      </c>
      <c r="G56" s="3">
        <f>IF(OR([[#This Row],[Reading (g)]]="",[[#This Row],[Weight Used (g)]]=""),"",[[#This Row],[Reading (g)]]-[[#This Row],[Weight Used (g)]])</f>
        <v>0</v>
      </c>
      <c r="H56" s="3">
        <f>IF([[#This Row],[Difference (g)]]="","",ABS([[#This Row],[Difference (g)]]))</f>
        <v>0</v>
      </c>
      <c r="I56" s="3">
        <f>IFERROR(INDEX(Balances!$D:$D, MATCH([[#This Row],[Balance ID]], Balances!$A:$A, 0)),"")</f>
        <v>0</v>
      </c>
      <c r="J56" s="3">
        <f>IF(OR([[#This Row],[Abs Error (g)]]="",[[#This Row],[Tolerance (g)]]=""),"",IF([[#This Row],[Abs Error (g)]]&lt;=[[#This Row],[Tolerance (g)]],"PASS","FAIL"))</f>
        <v>0</v>
      </c>
    </row>
    <row r="57" spans="3:10">
      <c r="C57" s="3">
        <f>IFERROR(INDEX(Balances!$C:$C, MATCH([[#This Row],[Balance ID]], Balances!$A:$A, 0)), "")</f>
        <v>0</v>
      </c>
      <c r="G57" s="3">
        <f>IF(OR([[#This Row],[Reading (g)]]="",[[#This Row],[Weight Used (g)]]=""),"",[[#This Row],[Reading (g)]]-[[#This Row],[Weight Used (g)]])</f>
        <v>0</v>
      </c>
      <c r="H57" s="3">
        <f>IF([[#This Row],[Difference (g)]]="","",ABS([[#This Row],[Difference (g)]]))</f>
        <v>0</v>
      </c>
      <c r="I57" s="3">
        <f>IFERROR(INDEX(Balances!$D:$D, MATCH([[#This Row],[Balance ID]], Balances!$A:$A, 0)),"")</f>
        <v>0</v>
      </c>
      <c r="J57" s="3">
        <f>IF(OR([[#This Row],[Abs Error (g)]]="",[[#This Row],[Tolerance (g)]]=""),"",IF([[#This Row],[Abs Error (g)]]&lt;=[[#This Row],[Tolerance (g)]],"PASS","FAIL"))</f>
        <v>0</v>
      </c>
    </row>
    <row r="58" spans="3:10">
      <c r="C58" s="3">
        <f>IFERROR(INDEX(Balances!$C:$C, MATCH([[#This Row],[Balance ID]], Balances!$A:$A, 0)), "")</f>
        <v>0</v>
      </c>
      <c r="G58" s="3">
        <f>IF(OR([[#This Row],[Reading (g)]]="",[[#This Row],[Weight Used (g)]]=""),"",[[#This Row],[Reading (g)]]-[[#This Row],[Weight Used (g)]])</f>
        <v>0</v>
      </c>
      <c r="H58" s="3">
        <f>IF([[#This Row],[Difference (g)]]="","",ABS([[#This Row],[Difference (g)]]))</f>
        <v>0</v>
      </c>
      <c r="I58" s="3">
        <f>IFERROR(INDEX(Balances!$D:$D, MATCH([[#This Row],[Balance ID]], Balances!$A:$A, 0)),"")</f>
        <v>0</v>
      </c>
      <c r="J58" s="3">
        <f>IF(OR([[#This Row],[Abs Error (g)]]="",[[#This Row],[Tolerance (g)]]=""),"",IF([[#This Row],[Abs Error (g)]]&lt;=[[#This Row],[Tolerance (g)]],"PASS","FAIL"))</f>
        <v>0</v>
      </c>
    </row>
    <row r="59" spans="3:10">
      <c r="C59" s="3">
        <f>IFERROR(INDEX(Balances!$C:$C, MATCH([[#This Row],[Balance ID]], Balances!$A:$A, 0)), "")</f>
        <v>0</v>
      </c>
      <c r="G59" s="3">
        <f>IF(OR([[#This Row],[Reading (g)]]="",[[#This Row],[Weight Used (g)]]=""),"",[[#This Row],[Reading (g)]]-[[#This Row],[Weight Used (g)]])</f>
        <v>0</v>
      </c>
      <c r="H59" s="3">
        <f>IF([[#This Row],[Difference (g)]]="","",ABS([[#This Row],[Difference (g)]]))</f>
        <v>0</v>
      </c>
      <c r="I59" s="3">
        <f>IFERROR(INDEX(Balances!$D:$D, MATCH([[#This Row],[Balance ID]], Balances!$A:$A, 0)),"")</f>
        <v>0</v>
      </c>
      <c r="J59" s="3">
        <f>IF(OR([[#This Row],[Abs Error (g)]]="",[[#This Row],[Tolerance (g)]]=""),"",IF([[#This Row],[Abs Error (g)]]&lt;=[[#This Row],[Tolerance (g)]],"PASS","FAIL"))</f>
        <v>0</v>
      </c>
    </row>
    <row r="60" spans="3:10">
      <c r="C60" s="3">
        <f>IFERROR(INDEX(Balances!$C:$C, MATCH([[#This Row],[Balance ID]], Balances!$A:$A, 0)), "")</f>
        <v>0</v>
      </c>
      <c r="G60" s="3">
        <f>IF(OR([[#This Row],[Reading (g)]]="",[[#This Row],[Weight Used (g)]]=""),"",[[#This Row],[Reading (g)]]-[[#This Row],[Weight Used (g)]])</f>
        <v>0</v>
      </c>
      <c r="H60" s="3">
        <f>IF([[#This Row],[Difference (g)]]="","",ABS([[#This Row],[Difference (g)]]))</f>
        <v>0</v>
      </c>
      <c r="I60" s="3">
        <f>IFERROR(INDEX(Balances!$D:$D, MATCH([[#This Row],[Balance ID]], Balances!$A:$A, 0)),"")</f>
        <v>0</v>
      </c>
      <c r="J60" s="3">
        <f>IF(OR([[#This Row],[Abs Error (g)]]="",[[#This Row],[Tolerance (g)]]=""),"",IF([[#This Row],[Abs Error (g)]]&lt;=[[#This Row],[Tolerance (g)]],"PASS","FAIL"))</f>
        <v>0</v>
      </c>
    </row>
    <row r="61" spans="3:10">
      <c r="C61" s="3">
        <f>IFERROR(INDEX(Balances!$C:$C, MATCH([[#This Row],[Balance ID]], Balances!$A:$A, 0)), "")</f>
        <v>0</v>
      </c>
      <c r="G61" s="3">
        <f>IF(OR([[#This Row],[Reading (g)]]="",[[#This Row],[Weight Used (g)]]=""),"",[[#This Row],[Reading (g)]]-[[#This Row],[Weight Used (g)]])</f>
        <v>0</v>
      </c>
      <c r="H61" s="3">
        <f>IF([[#This Row],[Difference (g)]]="","",ABS([[#This Row],[Difference (g)]]))</f>
        <v>0</v>
      </c>
      <c r="I61" s="3">
        <f>IFERROR(INDEX(Balances!$D:$D, MATCH([[#This Row],[Balance ID]], Balances!$A:$A, 0)),"")</f>
        <v>0</v>
      </c>
      <c r="J61" s="3">
        <f>IF(OR([[#This Row],[Abs Error (g)]]="",[[#This Row],[Tolerance (g)]]=""),"",IF([[#This Row],[Abs Error (g)]]&lt;=[[#This Row],[Tolerance (g)]],"PASS","FAIL"))</f>
        <v>0</v>
      </c>
    </row>
    <row r="62" spans="3:10">
      <c r="C62" s="3">
        <f>IFERROR(INDEX(Balances!$C:$C, MATCH([[#This Row],[Balance ID]], Balances!$A:$A, 0)), "")</f>
        <v>0</v>
      </c>
      <c r="G62" s="3">
        <f>IF(OR([[#This Row],[Reading (g)]]="",[[#This Row],[Weight Used (g)]]=""),"",[[#This Row],[Reading (g)]]-[[#This Row],[Weight Used (g)]])</f>
        <v>0</v>
      </c>
      <c r="H62" s="3">
        <f>IF([[#This Row],[Difference (g)]]="","",ABS([[#This Row],[Difference (g)]]))</f>
        <v>0</v>
      </c>
      <c r="I62" s="3">
        <f>IFERROR(INDEX(Balances!$D:$D, MATCH([[#This Row],[Balance ID]], Balances!$A:$A, 0)),"")</f>
        <v>0</v>
      </c>
      <c r="J62" s="3">
        <f>IF(OR([[#This Row],[Abs Error (g)]]="",[[#This Row],[Tolerance (g)]]=""),"",IF([[#This Row],[Abs Error (g)]]&lt;=[[#This Row],[Tolerance (g)]],"PASS","FAIL"))</f>
        <v>0</v>
      </c>
    </row>
    <row r="63" spans="3:10">
      <c r="C63" s="3">
        <f>IFERROR(INDEX(Balances!$C:$C, MATCH([[#This Row],[Balance ID]], Balances!$A:$A, 0)), "")</f>
        <v>0</v>
      </c>
      <c r="G63" s="3">
        <f>IF(OR([[#This Row],[Reading (g)]]="",[[#This Row],[Weight Used (g)]]=""),"",[[#This Row],[Reading (g)]]-[[#This Row],[Weight Used (g)]])</f>
        <v>0</v>
      </c>
      <c r="H63" s="3">
        <f>IF([[#This Row],[Difference (g)]]="","",ABS([[#This Row],[Difference (g)]]))</f>
        <v>0</v>
      </c>
      <c r="I63" s="3">
        <f>IFERROR(INDEX(Balances!$D:$D, MATCH([[#This Row],[Balance ID]], Balances!$A:$A, 0)),"")</f>
        <v>0</v>
      </c>
      <c r="J63" s="3">
        <f>IF(OR([[#This Row],[Abs Error (g)]]="",[[#This Row],[Tolerance (g)]]=""),"",IF([[#This Row],[Abs Error (g)]]&lt;=[[#This Row],[Tolerance (g)]],"PASS","FAIL"))</f>
        <v>0</v>
      </c>
    </row>
    <row r="64" spans="3:10">
      <c r="C64" s="3">
        <f>IFERROR(INDEX(Balances!$C:$C, MATCH([[#This Row],[Balance ID]], Balances!$A:$A, 0)), "")</f>
        <v>0</v>
      </c>
      <c r="G64" s="3">
        <f>IF(OR([[#This Row],[Reading (g)]]="",[[#This Row],[Weight Used (g)]]=""),"",[[#This Row],[Reading (g)]]-[[#This Row],[Weight Used (g)]])</f>
        <v>0</v>
      </c>
      <c r="H64" s="3">
        <f>IF([[#This Row],[Difference (g)]]="","",ABS([[#This Row],[Difference (g)]]))</f>
        <v>0</v>
      </c>
      <c r="I64" s="3">
        <f>IFERROR(INDEX(Balances!$D:$D, MATCH([[#This Row],[Balance ID]], Balances!$A:$A, 0)),"")</f>
        <v>0</v>
      </c>
      <c r="J64" s="3">
        <f>IF(OR([[#This Row],[Abs Error (g)]]="",[[#This Row],[Tolerance (g)]]=""),"",IF([[#This Row],[Abs Error (g)]]&lt;=[[#This Row],[Tolerance (g)]],"PASS","FAIL"))</f>
        <v>0</v>
      </c>
    </row>
    <row r="65" spans="3:10">
      <c r="C65" s="3">
        <f>IFERROR(INDEX(Balances!$C:$C, MATCH([[#This Row],[Balance ID]], Balances!$A:$A, 0)), "")</f>
        <v>0</v>
      </c>
      <c r="G65" s="3">
        <f>IF(OR([[#This Row],[Reading (g)]]="",[[#This Row],[Weight Used (g)]]=""),"",[[#This Row],[Reading (g)]]-[[#This Row],[Weight Used (g)]])</f>
        <v>0</v>
      </c>
      <c r="H65" s="3">
        <f>IF([[#This Row],[Difference (g)]]="","",ABS([[#This Row],[Difference (g)]]))</f>
        <v>0</v>
      </c>
      <c r="I65" s="3">
        <f>IFERROR(INDEX(Balances!$D:$D, MATCH([[#This Row],[Balance ID]], Balances!$A:$A, 0)),"")</f>
        <v>0</v>
      </c>
      <c r="J65" s="3">
        <f>IF(OR([[#This Row],[Abs Error (g)]]="",[[#This Row],[Tolerance (g)]]=""),"",IF([[#This Row],[Abs Error (g)]]&lt;=[[#This Row],[Tolerance (g)]],"PASS","FAIL"))</f>
        <v>0</v>
      </c>
    </row>
    <row r="66" spans="3:10">
      <c r="C66" s="3">
        <f>IFERROR(INDEX(Balances!$C:$C, MATCH([[#This Row],[Balance ID]], Balances!$A:$A, 0)), "")</f>
        <v>0</v>
      </c>
      <c r="G66" s="3">
        <f>IF(OR([[#This Row],[Reading (g)]]="",[[#This Row],[Weight Used (g)]]=""),"",[[#This Row],[Reading (g)]]-[[#This Row],[Weight Used (g)]])</f>
        <v>0</v>
      </c>
      <c r="H66" s="3">
        <f>IF([[#This Row],[Difference (g)]]="","",ABS([[#This Row],[Difference (g)]]))</f>
        <v>0</v>
      </c>
      <c r="I66" s="3">
        <f>IFERROR(INDEX(Balances!$D:$D, MATCH([[#This Row],[Balance ID]], Balances!$A:$A, 0)),"")</f>
        <v>0</v>
      </c>
      <c r="J66" s="3">
        <f>IF(OR([[#This Row],[Abs Error (g)]]="",[[#This Row],[Tolerance (g)]]=""),"",IF([[#This Row],[Abs Error (g)]]&lt;=[[#This Row],[Tolerance (g)]],"PASS","FAIL"))</f>
        <v>0</v>
      </c>
    </row>
    <row r="67" spans="3:10">
      <c r="C67" s="3">
        <f>IFERROR(INDEX(Balances!$C:$C, MATCH([[#This Row],[Balance ID]], Balances!$A:$A, 0)), "")</f>
        <v>0</v>
      </c>
      <c r="G67" s="3">
        <f>IF(OR([[#This Row],[Reading (g)]]="",[[#This Row],[Weight Used (g)]]=""),"",[[#This Row],[Reading (g)]]-[[#This Row],[Weight Used (g)]])</f>
        <v>0</v>
      </c>
      <c r="H67" s="3">
        <f>IF([[#This Row],[Difference (g)]]="","",ABS([[#This Row],[Difference (g)]]))</f>
        <v>0</v>
      </c>
      <c r="I67" s="3">
        <f>IFERROR(INDEX(Balances!$D:$D, MATCH([[#This Row],[Balance ID]], Balances!$A:$A, 0)),"")</f>
        <v>0</v>
      </c>
      <c r="J67" s="3">
        <f>IF(OR([[#This Row],[Abs Error (g)]]="",[[#This Row],[Tolerance (g)]]=""),"",IF([[#This Row],[Abs Error (g)]]&lt;=[[#This Row],[Tolerance (g)]],"PASS","FAIL"))</f>
        <v>0</v>
      </c>
    </row>
    <row r="68" spans="3:10">
      <c r="C68" s="3">
        <f>IFERROR(INDEX(Balances!$C:$C, MATCH([[#This Row],[Balance ID]], Balances!$A:$A, 0)), "")</f>
        <v>0</v>
      </c>
      <c r="G68" s="3">
        <f>IF(OR([[#This Row],[Reading (g)]]="",[[#This Row],[Weight Used (g)]]=""),"",[[#This Row],[Reading (g)]]-[[#This Row],[Weight Used (g)]])</f>
        <v>0</v>
      </c>
      <c r="H68" s="3">
        <f>IF([[#This Row],[Difference (g)]]="","",ABS([[#This Row],[Difference (g)]]))</f>
        <v>0</v>
      </c>
      <c r="I68" s="3">
        <f>IFERROR(INDEX(Balances!$D:$D, MATCH([[#This Row],[Balance ID]], Balances!$A:$A, 0)),"")</f>
        <v>0</v>
      </c>
      <c r="J68" s="3">
        <f>IF(OR([[#This Row],[Abs Error (g)]]="",[[#This Row],[Tolerance (g)]]=""),"",IF([[#This Row],[Abs Error (g)]]&lt;=[[#This Row],[Tolerance (g)]],"PASS","FAIL"))</f>
        <v>0</v>
      </c>
    </row>
    <row r="69" spans="3:10">
      <c r="C69" s="3">
        <f>IFERROR(INDEX(Balances!$C:$C, MATCH([[#This Row],[Balance ID]], Balances!$A:$A, 0)), "")</f>
        <v>0</v>
      </c>
      <c r="G69" s="3">
        <f>IF(OR([[#This Row],[Reading (g)]]="",[[#This Row],[Weight Used (g)]]=""),"",[[#This Row],[Reading (g)]]-[[#This Row],[Weight Used (g)]])</f>
        <v>0</v>
      </c>
      <c r="H69" s="3">
        <f>IF([[#This Row],[Difference (g)]]="","",ABS([[#This Row],[Difference (g)]]))</f>
        <v>0</v>
      </c>
      <c r="I69" s="3">
        <f>IFERROR(INDEX(Balances!$D:$D, MATCH([[#This Row],[Balance ID]], Balances!$A:$A, 0)),"")</f>
        <v>0</v>
      </c>
      <c r="J69" s="3">
        <f>IF(OR([[#This Row],[Abs Error (g)]]="",[[#This Row],[Tolerance (g)]]=""),"",IF([[#This Row],[Abs Error (g)]]&lt;=[[#This Row],[Tolerance (g)]],"PASS","FAIL"))</f>
        <v>0</v>
      </c>
    </row>
    <row r="70" spans="3:10">
      <c r="C70" s="3">
        <f>IFERROR(INDEX(Balances!$C:$C, MATCH([[#This Row],[Balance ID]], Balances!$A:$A, 0)), "")</f>
        <v>0</v>
      </c>
      <c r="G70" s="3">
        <f>IF(OR([[#This Row],[Reading (g)]]="",[[#This Row],[Weight Used (g)]]=""),"",[[#This Row],[Reading (g)]]-[[#This Row],[Weight Used (g)]])</f>
        <v>0</v>
      </c>
      <c r="H70" s="3">
        <f>IF([[#This Row],[Difference (g)]]="","",ABS([[#This Row],[Difference (g)]]))</f>
        <v>0</v>
      </c>
      <c r="I70" s="3">
        <f>IFERROR(INDEX(Balances!$D:$D, MATCH([[#This Row],[Balance ID]], Balances!$A:$A, 0)),"")</f>
        <v>0</v>
      </c>
      <c r="J70" s="3">
        <f>IF(OR([[#This Row],[Abs Error (g)]]="",[[#This Row],[Tolerance (g)]]=""),"",IF([[#This Row],[Abs Error (g)]]&lt;=[[#This Row],[Tolerance (g)]],"PASS","FAIL"))</f>
        <v>0</v>
      </c>
    </row>
    <row r="71" spans="3:10">
      <c r="C71" s="3">
        <f>IFERROR(INDEX(Balances!$C:$C, MATCH([[#This Row],[Balance ID]], Balances!$A:$A, 0)), "")</f>
        <v>0</v>
      </c>
      <c r="G71" s="3">
        <f>IF(OR([[#This Row],[Reading (g)]]="",[[#This Row],[Weight Used (g)]]=""),"",[[#This Row],[Reading (g)]]-[[#This Row],[Weight Used (g)]])</f>
        <v>0</v>
      </c>
      <c r="H71" s="3">
        <f>IF([[#This Row],[Difference (g)]]="","",ABS([[#This Row],[Difference (g)]]))</f>
        <v>0</v>
      </c>
      <c r="I71" s="3">
        <f>IFERROR(INDEX(Balances!$D:$D, MATCH([[#This Row],[Balance ID]], Balances!$A:$A, 0)),"")</f>
        <v>0</v>
      </c>
      <c r="J71" s="3">
        <f>IF(OR([[#This Row],[Abs Error (g)]]="",[[#This Row],[Tolerance (g)]]=""),"",IF([[#This Row],[Abs Error (g)]]&lt;=[[#This Row],[Tolerance (g)]],"PASS","FAIL"))</f>
        <v>0</v>
      </c>
    </row>
    <row r="72" spans="3:10">
      <c r="C72" s="3">
        <f>IFERROR(INDEX(Balances!$C:$C, MATCH([[#This Row],[Balance ID]], Balances!$A:$A, 0)), "")</f>
        <v>0</v>
      </c>
      <c r="G72" s="3">
        <f>IF(OR([[#This Row],[Reading (g)]]="",[[#This Row],[Weight Used (g)]]=""),"",[[#This Row],[Reading (g)]]-[[#This Row],[Weight Used (g)]])</f>
        <v>0</v>
      </c>
      <c r="H72" s="3">
        <f>IF([[#This Row],[Difference (g)]]="","",ABS([[#This Row],[Difference (g)]]))</f>
        <v>0</v>
      </c>
      <c r="I72" s="3">
        <f>IFERROR(INDEX(Balances!$D:$D, MATCH([[#This Row],[Balance ID]], Balances!$A:$A, 0)),"")</f>
        <v>0</v>
      </c>
      <c r="J72" s="3">
        <f>IF(OR([[#This Row],[Abs Error (g)]]="",[[#This Row],[Tolerance (g)]]=""),"",IF([[#This Row],[Abs Error (g)]]&lt;=[[#This Row],[Tolerance (g)]],"PASS","FAIL"))</f>
        <v>0</v>
      </c>
    </row>
    <row r="73" spans="3:10">
      <c r="C73" s="3">
        <f>IFERROR(INDEX(Balances!$C:$C, MATCH([[#This Row],[Balance ID]], Balances!$A:$A, 0)), "")</f>
        <v>0</v>
      </c>
      <c r="G73" s="3">
        <f>IF(OR([[#This Row],[Reading (g)]]="",[[#This Row],[Weight Used (g)]]=""),"",[[#This Row],[Reading (g)]]-[[#This Row],[Weight Used (g)]])</f>
        <v>0</v>
      </c>
      <c r="H73" s="3">
        <f>IF([[#This Row],[Difference (g)]]="","",ABS([[#This Row],[Difference (g)]]))</f>
        <v>0</v>
      </c>
      <c r="I73" s="3">
        <f>IFERROR(INDEX(Balances!$D:$D, MATCH([[#This Row],[Balance ID]], Balances!$A:$A, 0)),"")</f>
        <v>0</v>
      </c>
      <c r="J73" s="3">
        <f>IF(OR([[#This Row],[Abs Error (g)]]="",[[#This Row],[Tolerance (g)]]=""),"",IF([[#This Row],[Abs Error (g)]]&lt;=[[#This Row],[Tolerance (g)]],"PASS","FAIL"))</f>
        <v>0</v>
      </c>
    </row>
    <row r="74" spans="3:10">
      <c r="C74" s="3">
        <f>IFERROR(INDEX(Balances!$C:$C, MATCH([[#This Row],[Balance ID]], Balances!$A:$A, 0)), "")</f>
        <v>0</v>
      </c>
      <c r="G74" s="3">
        <f>IF(OR([[#This Row],[Reading (g)]]="",[[#This Row],[Weight Used (g)]]=""),"",[[#This Row],[Reading (g)]]-[[#This Row],[Weight Used (g)]])</f>
        <v>0</v>
      </c>
      <c r="H74" s="3">
        <f>IF([[#This Row],[Difference (g)]]="","",ABS([[#This Row],[Difference (g)]]))</f>
        <v>0</v>
      </c>
      <c r="I74" s="3">
        <f>IFERROR(INDEX(Balances!$D:$D, MATCH([[#This Row],[Balance ID]], Balances!$A:$A, 0)),"")</f>
        <v>0</v>
      </c>
      <c r="J74" s="3">
        <f>IF(OR([[#This Row],[Abs Error (g)]]="",[[#This Row],[Tolerance (g)]]=""),"",IF([[#This Row],[Abs Error (g)]]&lt;=[[#This Row],[Tolerance (g)]],"PASS","FAIL"))</f>
        <v>0</v>
      </c>
    </row>
    <row r="75" spans="3:10">
      <c r="C75" s="3">
        <f>IFERROR(INDEX(Balances!$C:$C, MATCH([[#This Row],[Balance ID]], Balances!$A:$A, 0)), "")</f>
        <v>0</v>
      </c>
      <c r="G75" s="3">
        <f>IF(OR([[#This Row],[Reading (g)]]="",[[#This Row],[Weight Used (g)]]=""),"",[[#This Row],[Reading (g)]]-[[#This Row],[Weight Used (g)]])</f>
        <v>0</v>
      </c>
      <c r="H75" s="3">
        <f>IF([[#This Row],[Difference (g)]]="","",ABS([[#This Row],[Difference (g)]]))</f>
        <v>0</v>
      </c>
      <c r="I75" s="3">
        <f>IFERROR(INDEX(Balances!$D:$D, MATCH([[#This Row],[Balance ID]], Balances!$A:$A, 0)),"")</f>
        <v>0</v>
      </c>
      <c r="J75" s="3">
        <f>IF(OR([[#This Row],[Abs Error (g)]]="",[[#This Row],[Tolerance (g)]]=""),"",IF([[#This Row],[Abs Error (g)]]&lt;=[[#This Row],[Tolerance (g)]],"PASS","FAIL"))</f>
        <v>0</v>
      </c>
    </row>
    <row r="76" spans="3:10">
      <c r="C76" s="3">
        <f>IFERROR(INDEX(Balances!$C:$C, MATCH([[#This Row],[Balance ID]], Balances!$A:$A, 0)), "")</f>
        <v>0</v>
      </c>
      <c r="G76" s="3">
        <f>IF(OR([[#This Row],[Reading (g)]]="",[[#This Row],[Weight Used (g)]]=""),"",[[#This Row],[Reading (g)]]-[[#This Row],[Weight Used (g)]])</f>
        <v>0</v>
      </c>
      <c r="H76" s="3">
        <f>IF([[#This Row],[Difference (g)]]="","",ABS([[#This Row],[Difference (g)]]))</f>
        <v>0</v>
      </c>
      <c r="I76" s="3">
        <f>IFERROR(INDEX(Balances!$D:$D, MATCH([[#This Row],[Balance ID]], Balances!$A:$A, 0)),"")</f>
        <v>0</v>
      </c>
      <c r="J76" s="3">
        <f>IF(OR([[#This Row],[Abs Error (g)]]="",[[#This Row],[Tolerance (g)]]=""),"",IF([[#This Row],[Abs Error (g)]]&lt;=[[#This Row],[Tolerance (g)]],"PASS","FAIL"))</f>
        <v>0</v>
      </c>
    </row>
    <row r="77" spans="3:10">
      <c r="C77" s="3">
        <f>IFERROR(INDEX(Balances!$C:$C, MATCH([[#This Row],[Balance ID]], Balances!$A:$A, 0)), "")</f>
        <v>0</v>
      </c>
      <c r="G77" s="3">
        <f>IF(OR([[#This Row],[Reading (g)]]="",[[#This Row],[Weight Used (g)]]=""),"",[[#This Row],[Reading (g)]]-[[#This Row],[Weight Used (g)]])</f>
        <v>0</v>
      </c>
      <c r="H77" s="3">
        <f>IF([[#This Row],[Difference (g)]]="","",ABS([[#This Row],[Difference (g)]]))</f>
        <v>0</v>
      </c>
      <c r="I77" s="3">
        <f>IFERROR(INDEX(Balances!$D:$D, MATCH([[#This Row],[Balance ID]], Balances!$A:$A, 0)),"")</f>
        <v>0</v>
      </c>
      <c r="J77" s="3">
        <f>IF(OR([[#This Row],[Abs Error (g)]]="",[[#This Row],[Tolerance (g)]]=""),"",IF([[#This Row],[Abs Error (g)]]&lt;=[[#This Row],[Tolerance (g)]],"PASS","FAIL"))</f>
        <v>0</v>
      </c>
    </row>
    <row r="78" spans="3:10">
      <c r="C78" s="3">
        <f>IFERROR(INDEX(Balances!$C:$C, MATCH([[#This Row],[Balance ID]], Balances!$A:$A, 0)), "")</f>
        <v>0</v>
      </c>
      <c r="G78" s="3">
        <f>IF(OR([[#This Row],[Reading (g)]]="",[[#This Row],[Weight Used (g)]]=""),"",[[#This Row],[Reading (g)]]-[[#This Row],[Weight Used (g)]])</f>
        <v>0</v>
      </c>
      <c r="H78" s="3">
        <f>IF([[#This Row],[Difference (g)]]="","",ABS([[#This Row],[Difference (g)]]))</f>
        <v>0</v>
      </c>
      <c r="I78" s="3">
        <f>IFERROR(INDEX(Balances!$D:$D, MATCH([[#This Row],[Balance ID]], Balances!$A:$A, 0)),"")</f>
        <v>0</v>
      </c>
      <c r="J78" s="3">
        <f>IF(OR([[#This Row],[Abs Error (g)]]="",[[#This Row],[Tolerance (g)]]=""),"",IF([[#This Row],[Abs Error (g)]]&lt;=[[#This Row],[Tolerance (g)]],"PASS","FAIL"))</f>
        <v>0</v>
      </c>
    </row>
    <row r="79" spans="3:10">
      <c r="C79" s="3">
        <f>IFERROR(INDEX(Balances!$C:$C, MATCH([[#This Row],[Balance ID]], Balances!$A:$A, 0)), "")</f>
        <v>0</v>
      </c>
      <c r="G79" s="3">
        <f>IF(OR([[#This Row],[Reading (g)]]="",[[#This Row],[Weight Used (g)]]=""),"",[[#This Row],[Reading (g)]]-[[#This Row],[Weight Used (g)]])</f>
        <v>0</v>
      </c>
      <c r="H79" s="3">
        <f>IF([[#This Row],[Difference (g)]]="","",ABS([[#This Row],[Difference (g)]]))</f>
        <v>0</v>
      </c>
      <c r="I79" s="3">
        <f>IFERROR(INDEX(Balances!$D:$D, MATCH([[#This Row],[Balance ID]], Balances!$A:$A, 0)),"")</f>
        <v>0</v>
      </c>
      <c r="J79" s="3">
        <f>IF(OR([[#This Row],[Abs Error (g)]]="",[[#This Row],[Tolerance (g)]]=""),"",IF([[#This Row],[Abs Error (g)]]&lt;=[[#This Row],[Tolerance (g)]],"PASS","FAIL"))</f>
        <v>0</v>
      </c>
    </row>
    <row r="80" spans="3:10">
      <c r="C80" s="3">
        <f>IFERROR(INDEX(Balances!$C:$C, MATCH([[#This Row],[Balance ID]], Balances!$A:$A, 0)), "")</f>
        <v>0</v>
      </c>
      <c r="G80" s="3">
        <f>IF(OR([[#This Row],[Reading (g)]]="",[[#This Row],[Weight Used (g)]]=""),"",[[#This Row],[Reading (g)]]-[[#This Row],[Weight Used (g)]])</f>
        <v>0</v>
      </c>
      <c r="H80" s="3">
        <f>IF([[#This Row],[Difference (g)]]="","",ABS([[#This Row],[Difference (g)]]))</f>
        <v>0</v>
      </c>
      <c r="I80" s="3">
        <f>IFERROR(INDEX(Balances!$D:$D, MATCH([[#This Row],[Balance ID]], Balances!$A:$A, 0)),"")</f>
        <v>0</v>
      </c>
      <c r="J80" s="3">
        <f>IF(OR([[#This Row],[Abs Error (g)]]="",[[#This Row],[Tolerance (g)]]=""),"",IF([[#This Row],[Abs Error (g)]]&lt;=[[#This Row],[Tolerance (g)]],"PASS","FAIL"))</f>
        <v>0</v>
      </c>
    </row>
    <row r="81" spans="3:10">
      <c r="C81" s="3">
        <f>IFERROR(INDEX(Balances!$C:$C, MATCH([[#This Row],[Balance ID]], Balances!$A:$A, 0)), "")</f>
        <v>0</v>
      </c>
      <c r="G81" s="3">
        <f>IF(OR([[#This Row],[Reading (g)]]="",[[#This Row],[Weight Used (g)]]=""),"",[[#This Row],[Reading (g)]]-[[#This Row],[Weight Used (g)]])</f>
        <v>0</v>
      </c>
      <c r="H81" s="3">
        <f>IF([[#This Row],[Difference (g)]]="","",ABS([[#This Row],[Difference (g)]]))</f>
        <v>0</v>
      </c>
      <c r="I81" s="3">
        <f>IFERROR(INDEX(Balances!$D:$D, MATCH([[#This Row],[Balance ID]], Balances!$A:$A, 0)),"")</f>
        <v>0</v>
      </c>
      <c r="J81" s="3">
        <f>IF(OR([[#This Row],[Abs Error (g)]]="",[[#This Row],[Tolerance (g)]]=""),"",IF([[#This Row],[Abs Error (g)]]&lt;=[[#This Row],[Tolerance (g)]],"PASS","FAIL"))</f>
        <v>0</v>
      </c>
    </row>
    <row r="82" spans="3:10">
      <c r="C82" s="3">
        <f>IFERROR(INDEX(Balances!$C:$C, MATCH([[#This Row],[Balance ID]], Balances!$A:$A, 0)), "")</f>
        <v>0</v>
      </c>
      <c r="G82" s="3">
        <f>IF(OR([[#This Row],[Reading (g)]]="",[[#This Row],[Weight Used (g)]]=""),"",[[#This Row],[Reading (g)]]-[[#This Row],[Weight Used (g)]])</f>
        <v>0</v>
      </c>
      <c r="H82" s="3">
        <f>IF([[#This Row],[Difference (g)]]="","",ABS([[#This Row],[Difference (g)]]))</f>
        <v>0</v>
      </c>
      <c r="I82" s="3">
        <f>IFERROR(INDEX(Balances!$D:$D, MATCH([[#This Row],[Balance ID]], Balances!$A:$A, 0)),"")</f>
        <v>0</v>
      </c>
      <c r="J82" s="3">
        <f>IF(OR([[#This Row],[Abs Error (g)]]="",[[#This Row],[Tolerance (g)]]=""),"",IF([[#This Row],[Abs Error (g)]]&lt;=[[#This Row],[Tolerance (g)]],"PASS","FAIL"))</f>
        <v>0</v>
      </c>
    </row>
    <row r="83" spans="3:10">
      <c r="C83" s="3">
        <f>IFERROR(INDEX(Balances!$C:$C, MATCH([[#This Row],[Balance ID]], Balances!$A:$A, 0)), "")</f>
        <v>0</v>
      </c>
      <c r="G83" s="3">
        <f>IF(OR([[#This Row],[Reading (g)]]="",[[#This Row],[Weight Used (g)]]=""),"",[[#This Row],[Reading (g)]]-[[#This Row],[Weight Used (g)]])</f>
        <v>0</v>
      </c>
      <c r="H83" s="3">
        <f>IF([[#This Row],[Difference (g)]]="","",ABS([[#This Row],[Difference (g)]]))</f>
        <v>0</v>
      </c>
      <c r="I83" s="3">
        <f>IFERROR(INDEX(Balances!$D:$D, MATCH([[#This Row],[Balance ID]], Balances!$A:$A, 0)),"")</f>
        <v>0</v>
      </c>
      <c r="J83" s="3">
        <f>IF(OR([[#This Row],[Abs Error (g)]]="",[[#This Row],[Tolerance (g)]]=""),"",IF([[#This Row],[Abs Error (g)]]&lt;=[[#This Row],[Tolerance (g)]],"PASS","FAIL"))</f>
        <v>0</v>
      </c>
    </row>
    <row r="84" spans="3:10">
      <c r="C84" s="3">
        <f>IFERROR(INDEX(Balances!$C:$C, MATCH([[#This Row],[Balance ID]], Balances!$A:$A, 0)), "")</f>
        <v>0</v>
      </c>
      <c r="G84" s="3">
        <f>IF(OR([[#This Row],[Reading (g)]]="",[[#This Row],[Weight Used (g)]]=""),"",[[#This Row],[Reading (g)]]-[[#This Row],[Weight Used (g)]])</f>
        <v>0</v>
      </c>
      <c r="H84" s="3">
        <f>IF([[#This Row],[Difference (g)]]="","",ABS([[#This Row],[Difference (g)]]))</f>
        <v>0</v>
      </c>
      <c r="I84" s="3">
        <f>IFERROR(INDEX(Balances!$D:$D, MATCH([[#This Row],[Balance ID]], Balances!$A:$A, 0)),"")</f>
        <v>0</v>
      </c>
      <c r="J84" s="3">
        <f>IF(OR([[#This Row],[Abs Error (g)]]="",[[#This Row],[Tolerance (g)]]=""),"",IF([[#This Row],[Abs Error (g)]]&lt;=[[#This Row],[Tolerance (g)]],"PASS","FAIL"))</f>
        <v>0</v>
      </c>
    </row>
    <row r="85" spans="3:10">
      <c r="C85" s="3">
        <f>IFERROR(INDEX(Balances!$C:$C, MATCH([[#This Row],[Balance ID]], Balances!$A:$A, 0)), "")</f>
        <v>0</v>
      </c>
      <c r="G85" s="3">
        <f>IF(OR([[#This Row],[Reading (g)]]="",[[#This Row],[Weight Used (g)]]=""),"",[[#This Row],[Reading (g)]]-[[#This Row],[Weight Used (g)]])</f>
        <v>0</v>
      </c>
      <c r="H85" s="3">
        <f>IF([[#This Row],[Difference (g)]]="","",ABS([[#This Row],[Difference (g)]]))</f>
        <v>0</v>
      </c>
      <c r="I85" s="3">
        <f>IFERROR(INDEX(Balances!$D:$D, MATCH([[#This Row],[Balance ID]], Balances!$A:$A, 0)),"")</f>
        <v>0</v>
      </c>
      <c r="J85" s="3">
        <f>IF(OR([[#This Row],[Abs Error (g)]]="",[[#This Row],[Tolerance (g)]]=""),"",IF([[#This Row],[Abs Error (g)]]&lt;=[[#This Row],[Tolerance (g)]],"PASS","FAIL"))</f>
        <v>0</v>
      </c>
    </row>
    <row r="86" spans="3:10">
      <c r="C86" s="3">
        <f>IFERROR(INDEX(Balances!$C:$C, MATCH([[#This Row],[Balance ID]], Balances!$A:$A, 0)), "")</f>
        <v>0</v>
      </c>
      <c r="G86" s="3">
        <f>IF(OR([[#This Row],[Reading (g)]]="",[[#This Row],[Weight Used (g)]]=""),"",[[#This Row],[Reading (g)]]-[[#This Row],[Weight Used (g)]])</f>
        <v>0</v>
      </c>
      <c r="H86" s="3">
        <f>IF([[#This Row],[Difference (g)]]="","",ABS([[#This Row],[Difference (g)]]))</f>
        <v>0</v>
      </c>
      <c r="I86" s="3">
        <f>IFERROR(INDEX(Balances!$D:$D, MATCH([[#This Row],[Balance ID]], Balances!$A:$A, 0)),"")</f>
        <v>0</v>
      </c>
      <c r="J86" s="3">
        <f>IF(OR([[#This Row],[Abs Error (g)]]="",[[#This Row],[Tolerance (g)]]=""),"",IF([[#This Row],[Abs Error (g)]]&lt;=[[#This Row],[Tolerance (g)]],"PASS","FAIL"))</f>
        <v>0</v>
      </c>
    </row>
    <row r="87" spans="3:10">
      <c r="C87" s="3">
        <f>IFERROR(INDEX(Balances!$C:$C, MATCH([[#This Row],[Balance ID]], Balances!$A:$A, 0)), "")</f>
        <v>0</v>
      </c>
      <c r="G87" s="3">
        <f>IF(OR([[#This Row],[Reading (g)]]="",[[#This Row],[Weight Used (g)]]=""),"",[[#This Row],[Reading (g)]]-[[#This Row],[Weight Used (g)]])</f>
        <v>0</v>
      </c>
      <c r="H87" s="3">
        <f>IF([[#This Row],[Difference (g)]]="","",ABS([[#This Row],[Difference (g)]]))</f>
        <v>0</v>
      </c>
      <c r="I87" s="3">
        <f>IFERROR(INDEX(Balances!$D:$D, MATCH([[#This Row],[Balance ID]], Balances!$A:$A, 0)),"")</f>
        <v>0</v>
      </c>
      <c r="J87" s="3">
        <f>IF(OR([[#This Row],[Abs Error (g)]]="",[[#This Row],[Tolerance (g)]]=""),"",IF([[#This Row],[Abs Error (g)]]&lt;=[[#This Row],[Tolerance (g)]],"PASS","FAIL"))</f>
        <v>0</v>
      </c>
    </row>
    <row r="88" spans="3:10">
      <c r="C88" s="3">
        <f>IFERROR(INDEX(Balances!$C:$C, MATCH([[#This Row],[Balance ID]], Balances!$A:$A, 0)), "")</f>
        <v>0</v>
      </c>
      <c r="G88" s="3">
        <f>IF(OR([[#This Row],[Reading (g)]]="",[[#This Row],[Weight Used (g)]]=""),"",[[#This Row],[Reading (g)]]-[[#This Row],[Weight Used (g)]])</f>
        <v>0</v>
      </c>
      <c r="H88" s="3">
        <f>IF([[#This Row],[Difference (g)]]="","",ABS([[#This Row],[Difference (g)]]))</f>
        <v>0</v>
      </c>
      <c r="I88" s="3">
        <f>IFERROR(INDEX(Balances!$D:$D, MATCH([[#This Row],[Balance ID]], Balances!$A:$A, 0)),"")</f>
        <v>0</v>
      </c>
      <c r="J88" s="3">
        <f>IF(OR([[#This Row],[Abs Error (g)]]="",[[#This Row],[Tolerance (g)]]=""),"",IF([[#This Row],[Abs Error (g)]]&lt;=[[#This Row],[Tolerance (g)]],"PASS","FAIL"))</f>
        <v>0</v>
      </c>
    </row>
    <row r="89" spans="3:10">
      <c r="C89" s="3">
        <f>IFERROR(INDEX(Balances!$C:$C, MATCH([[#This Row],[Balance ID]], Balances!$A:$A, 0)), "")</f>
        <v>0</v>
      </c>
      <c r="G89" s="3">
        <f>IF(OR([[#This Row],[Reading (g)]]="",[[#This Row],[Weight Used (g)]]=""),"",[[#This Row],[Reading (g)]]-[[#This Row],[Weight Used (g)]])</f>
        <v>0</v>
      </c>
      <c r="H89" s="3">
        <f>IF([[#This Row],[Difference (g)]]="","",ABS([[#This Row],[Difference (g)]]))</f>
        <v>0</v>
      </c>
      <c r="I89" s="3">
        <f>IFERROR(INDEX(Balances!$D:$D, MATCH([[#This Row],[Balance ID]], Balances!$A:$A, 0)),"")</f>
        <v>0</v>
      </c>
      <c r="J89" s="3">
        <f>IF(OR([[#This Row],[Abs Error (g)]]="",[[#This Row],[Tolerance (g)]]=""),"",IF([[#This Row],[Abs Error (g)]]&lt;=[[#This Row],[Tolerance (g)]],"PASS","FAIL"))</f>
        <v>0</v>
      </c>
    </row>
    <row r="90" spans="3:10">
      <c r="C90" s="3">
        <f>IFERROR(INDEX(Balances!$C:$C, MATCH([[#This Row],[Balance ID]], Balances!$A:$A, 0)), "")</f>
        <v>0</v>
      </c>
      <c r="G90" s="3">
        <f>IF(OR([[#This Row],[Reading (g)]]="",[[#This Row],[Weight Used (g)]]=""),"",[[#This Row],[Reading (g)]]-[[#This Row],[Weight Used (g)]])</f>
        <v>0</v>
      </c>
      <c r="H90" s="3">
        <f>IF([[#This Row],[Difference (g)]]="","",ABS([[#This Row],[Difference (g)]]))</f>
        <v>0</v>
      </c>
      <c r="I90" s="3">
        <f>IFERROR(INDEX(Balances!$D:$D, MATCH([[#This Row],[Balance ID]], Balances!$A:$A, 0)),"")</f>
        <v>0</v>
      </c>
      <c r="J90" s="3">
        <f>IF(OR([[#This Row],[Abs Error (g)]]="",[[#This Row],[Tolerance (g)]]=""),"",IF([[#This Row],[Abs Error (g)]]&lt;=[[#This Row],[Tolerance (g)]],"PASS","FAIL"))</f>
        <v>0</v>
      </c>
    </row>
    <row r="91" spans="3:10">
      <c r="C91" s="3">
        <f>IFERROR(INDEX(Balances!$C:$C, MATCH([[#This Row],[Balance ID]], Balances!$A:$A, 0)), "")</f>
        <v>0</v>
      </c>
      <c r="G91" s="3">
        <f>IF(OR([[#This Row],[Reading (g)]]="",[[#This Row],[Weight Used (g)]]=""),"",[[#This Row],[Reading (g)]]-[[#This Row],[Weight Used (g)]])</f>
        <v>0</v>
      </c>
      <c r="H91" s="3">
        <f>IF([[#This Row],[Difference (g)]]="","",ABS([[#This Row],[Difference (g)]]))</f>
        <v>0</v>
      </c>
      <c r="I91" s="3">
        <f>IFERROR(INDEX(Balances!$D:$D, MATCH([[#This Row],[Balance ID]], Balances!$A:$A, 0)),"")</f>
        <v>0</v>
      </c>
      <c r="J91" s="3">
        <f>IF(OR([[#This Row],[Abs Error (g)]]="",[[#This Row],[Tolerance (g)]]=""),"",IF([[#This Row],[Abs Error (g)]]&lt;=[[#This Row],[Tolerance (g)]],"PASS","FAIL"))</f>
        <v>0</v>
      </c>
    </row>
    <row r="92" spans="3:10">
      <c r="C92" s="3">
        <f>IFERROR(INDEX(Balances!$C:$C, MATCH([[#This Row],[Balance ID]], Balances!$A:$A, 0)), "")</f>
        <v>0</v>
      </c>
      <c r="G92" s="3">
        <f>IF(OR([[#This Row],[Reading (g)]]="",[[#This Row],[Weight Used (g)]]=""),"",[[#This Row],[Reading (g)]]-[[#This Row],[Weight Used (g)]])</f>
        <v>0</v>
      </c>
      <c r="H92" s="3">
        <f>IF([[#This Row],[Difference (g)]]="","",ABS([[#This Row],[Difference (g)]]))</f>
        <v>0</v>
      </c>
      <c r="I92" s="3">
        <f>IFERROR(INDEX(Balances!$D:$D, MATCH([[#This Row],[Balance ID]], Balances!$A:$A, 0)),"")</f>
        <v>0</v>
      </c>
      <c r="J92" s="3">
        <f>IF(OR([[#This Row],[Abs Error (g)]]="",[[#This Row],[Tolerance (g)]]=""),"",IF([[#This Row],[Abs Error (g)]]&lt;=[[#This Row],[Tolerance (g)]],"PASS","FAIL"))</f>
        <v>0</v>
      </c>
    </row>
    <row r="93" spans="3:10">
      <c r="C93" s="3">
        <f>IFERROR(INDEX(Balances!$C:$C, MATCH([[#This Row],[Balance ID]], Balances!$A:$A, 0)), "")</f>
        <v>0</v>
      </c>
      <c r="G93" s="3">
        <f>IF(OR([[#This Row],[Reading (g)]]="",[[#This Row],[Weight Used (g)]]=""),"",[[#This Row],[Reading (g)]]-[[#This Row],[Weight Used (g)]])</f>
        <v>0</v>
      </c>
      <c r="H93" s="3">
        <f>IF([[#This Row],[Difference (g)]]="","",ABS([[#This Row],[Difference (g)]]))</f>
        <v>0</v>
      </c>
      <c r="I93" s="3">
        <f>IFERROR(INDEX(Balances!$D:$D, MATCH([[#This Row],[Balance ID]], Balances!$A:$A, 0)),"")</f>
        <v>0</v>
      </c>
      <c r="J93" s="3">
        <f>IF(OR([[#This Row],[Abs Error (g)]]="",[[#This Row],[Tolerance (g)]]=""),"",IF([[#This Row],[Abs Error (g)]]&lt;=[[#This Row],[Tolerance (g)]],"PASS","FAIL"))</f>
        <v>0</v>
      </c>
    </row>
    <row r="94" spans="3:10">
      <c r="C94" s="3">
        <f>IFERROR(INDEX(Balances!$C:$C, MATCH([[#This Row],[Balance ID]], Balances!$A:$A, 0)), "")</f>
        <v>0</v>
      </c>
      <c r="G94" s="3">
        <f>IF(OR([[#This Row],[Reading (g)]]="",[[#This Row],[Weight Used (g)]]=""),"",[[#This Row],[Reading (g)]]-[[#This Row],[Weight Used (g)]])</f>
        <v>0</v>
      </c>
      <c r="H94" s="3">
        <f>IF([[#This Row],[Difference (g)]]="","",ABS([[#This Row],[Difference (g)]]))</f>
        <v>0</v>
      </c>
      <c r="I94" s="3">
        <f>IFERROR(INDEX(Balances!$D:$D, MATCH([[#This Row],[Balance ID]], Balances!$A:$A, 0)),"")</f>
        <v>0</v>
      </c>
      <c r="J94" s="3">
        <f>IF(OR([[#This Row],[Abs Error (g)]]="",[[#This Row],[Tolerance (g)]]=""),"",IF([[#This Row],[Abs Error (g)]]&lt;=[[#This Row],[Tolerance (g)]],"PASS","FAIL"))</f>
        <v>0</v>
      </c>
    </row>
    <row r="95" spans="3:10">
      <c r="C95" s="3">
        <f>IFERROR(INDEX(Balances!$C:$C, MATCH([[#This Row],[Balance ID]], Balances!$A:$A, 0)), "")</f>
        <v>0</v>
      </c>
      <c r="G95" s="3">
        <f>IF(OR([[#This Row],[Reading (g)]]="",[[#This Row],[Weight Used (g)]]=""),"",[[#This Row],[Reading (g)]]-[[#This Row],[Weight Used (g)]])</f>
        <v>0</v>
      </c>
      <c r="H95" s="3">
        <f>IF([[#This Row],[Difference (g)]]="","",ABS([[#This Row],[Difference (g)]]))</f>
        <v>0</v>
      </c>
      <c r="I95" s="3">
        <f>IFERROR(INDEX(Balances!$D:$D, MATCH([[#This Row],[Balance ID]], Balances!$A:$A, 0)),"")</f>
        <v>0</v>
      </c>
      <c r="J95" s="3">
        <f>IF(OR([[#This Row],[Abs Error (g)]]="",[[#This Row],[Tolerance (g)]]=""),"",IF([[#This Row],[Abs Error (g)]]&lt;=[[#This Row],[Tolerance (g)]],"PASS","FAIL"))</f>
        <v>0</v>
      </c>
    </row>
    <row r="96" spans="3:10">
      <c r="C96" s="3">
        <f>IFERROR(INDEX(Balances!$C:$C, MATCH([[#This Row],[Balance ID]], Balances!$A:$A, 0)), "")</f>
        <v>0</v>
      </c>
      <c r="G96" s="3">
        <f>IF(OR([[#This Row],[Reading (g)]]="",[[#This Row],[Weight Used (g)]]=""),"",[[#This Row],[Reading (g)]]-[[#This Row],[Weight Used (g)]])</f>
        <v>0</v>
      </c>
      <c r="H96" s="3">
        <f>IF([[#This Row],[Difference (g)]]="","",ABS([[#This Row],[Difference (g)]]))</f>
        <v>0</v>
      </c>
      <c r="I96" s="3">
        <f>IFERROR(INDEX(Balances!$D:$D, MATCH([[#This Row],[Balance ID]], Balances!$A:$A, 0)),"")</f>
        <v>0</v>
      </c>
      <c r="J96" s="3">
        <f>IF(OR([[#This Row],[Abs Error (g)]]="",[[#This Row],[Tolerance (g)]]=""),"",IF([[#This Row],[Abs Error (g)]]&lt;=[[#This Row],[Tolerance (g)]],"PASS","FAIL"))</f>
        <v>0</v>
      </c>
    </row>
    <row r="97" spans="3:10">
      <c r="C97" s="3">
        <f>IFERROR(INDEX(Balances!$C:$C, MATCH([[#This Row],[Balance ID]], Balances!$A:$A, 0)), "")</f>
        <v>0</v>
      </c>
      <c r="G97" s="3">
        <f>IF(OR([[#This Row],[Reading (g)]]="",[[#This Row],[Weight Used (g)]]=""),"",[[#This Row],[Reading (g)]]-[[#This Row],[Weight Used (g)]])</f>
        <v>0</v>
      </c>
      <c r="H97" s="3">
        <f>IF([[#This Row],[Difference (g)]]="","",ABS([[#This Row],[Difference (g)]]))</f>
        <v>0</v>
      </c>
      <c r="I97" s="3">
        <f>IFERROR(INDEX(Balances!$D:$D, MATCH([[#This Row],[Balance ID]], Balances!$A:$A, 0)),"")</f>
        <v>0</v>
      </c>
      <c r="J97" s="3">
        <f>IF(OR([[#This Row],[Abs Error (g)]]="",[[#This Row],[Tolerance (g)]]=""),"",IF([[#This Row],[Abs Error (g)]]&lt;=[[#This Row],[Tolerance (g)]],"PASS","FAIL"))</f>
        <v>0</v>
      </c>
    </row>
    <row r="98" spans="3:10">
      <c r="C98" s="3">
        <f>IFERROR(INDEX(Balances!$C:$C, MATCH([[#This Row],[Balance ID]], Balances!$A:$A, 0)), "")</f>
        <v>0</v>
      </c>
      <c r="G98" s="3">
        <f>IF(OR([[#This Row],[Reading (g)]]="",[[#This Row],[Weight Used (g)]]=""),"",[[#This Row],[Reading (g)]]-[[#This Row],[Weight Used (g)]])</f>
        <v>0</v>
      </c>
      <c r="H98" s="3">
        <f>IF([[#This Row],[Difference (g)]]="","",ABS([[#This Row],[Difference (g)]]))</f>
        <v>0</v>
      </c>
      <c r="I98" s="3">
        <f>IFERROR(INDEX(Balances!$D:$D, MATCH([[#This Row],[Balance ID]], Balances!$A:$A, 0)),"")</f>
        <v>0</v>
      </c>
      <c r="J98" s="3">
        <f>IF(OR([[#This Row],[Abs Error (g)]]="",[[#This Row],[Tolerance (g)]]=""),"",IF([[#This Row],[Abs Error (g)]]&lt;=[[#This Row],[Tolerance (g)]],"PASS","FAIL"))</f>
        <v>0</v>
      </c>
    </row>
    <row r="99" spans="3:10">
      <c r="C99" s="3">
        <f>IFERROR(INDEX(Balances!$C:$C, MATCH([[#This Row],[Balance ID]], Balances!$A:$A, 0)), "")</f>
        <v>0</v>
      </c>
      <c r="G99" s="3">
        <f>IF(OR([[#This Row],[Reading (g)]]="",[[#This Row],[Weight Used (g)]]=""),"",[[#This Row],[Reading (g)]]-[[#This Row],[Weight Used (g)]])</f>
        <v>0</v>
      </c>
      <c r="H99" s="3">
        <f>IF([[#This Row],[Difference (g)]]="","",ABS([[#This Row],[Difference (g)]]))</f>
        <v>0</v>
      </c>
      <c r="I99" s="3">
        <f>IFERROR(INDEX(Balances!$D:$D, MATCH([[#This Row],[Balance ID]], Balances!$A:$A, 0)),"")</f>
        <v>0</v>
      </c>
      <c r="J99" s="3">
        <f>IF(OR([[#This Row],[Abs Error (g)]]="",[[#This Row],[Tolerance (g)]]=""),"",IF([[#This Row],[Abs Error (g)]]&lt;=[[#This Row],[Tolerance (g)]],"PASS","FAIL"))</f>
        <v>0</v>
      </c>
    </row>
    <row r="100" spans="3:10">
      <c r="C100" s="3">
        <f>IFERROR(INDEX(Balances!$C:$C, MATCH([[#This Row],[Balance ID]], Balances!$A:$A, 0)), "")</f>
        <v>0</v>
      </c>
      <c r="G100" s="3">
        <f>IF(OR([[#This Row],[Reading (g)]]="",[[#This Row],[Weight Used (g)]]=""),"",[[#This Row],[Reading (g)]]-[[#This Row],[Weight Used (g)]])</f>
        <v>0</v>
      </c>
      <c r="H100" s="3">
        <f>IF([[#This Row],[Difference (g)]]="","",ABS([[#This Row],[Difference (g)]]))</f>
        <v>0</v>
      </c>
      <c r="I100" s="3">
        <f>IFERROR(INDEX(Balances!$D:$D, MATCH([[#This Row],[Balance ID]], Balances!$A:$A, 0)),"")</f>
        <v>0</v>
      </c>
      <c r="J100" s="3">
        <f>IF(OR([[#This Row],[Abs Error (g)]]="",[[#This Row],[Tolerance (g)]]=""),"",IF([[#This Row],[Abs Error (g)]]&lt;=[[#This Row],[Tolerance (g)]],"PASS","FAIL"))</f>
        <v>0</v>
      </c>
    </row>
    <row r="101" spans="3:10">
      <c r="C101" s="3">
        <f>IFERROR(INDEX(Balances!$C:$C, MATCH([[#This Row],[Balance ID]], Balances!$A:$A, 0)), "")</f>
        <v>0</v>
      </c>
      <c r="G101" s="3">
        <f>IF(OR([[#This Row],[Reading (g)]]="",[[#This Row],[Weight Used (g)]]=""),"",[[#This Row],[Reading (g)]]-[[#This Row],[Weight Used (g)]])</f>
        <v>0</v>
      </c>
      <c r="H101" s="3">
        <f>IF([[#This Row],[Difference (g)]]="","",ABS([[#This Row],[Difference (g)]]))</f>
        <v>0</v>
      </c>
      <c r="I101" s="3">
        <f>IFERROR(INDEX(Balances!$D:$D, MATCH([[#This Row],[Balance ID]], Balances!$A:$A, 0)),"")</f>
        <v>0</v>
      </c>
      <c r="J101" s="3">
        <f>IF(OR([[#This Row],[Abs Error (g)]]="",[[#This Row],[Tolerance (g)]]=""),"",IF([[#This Row],[Abs Error (g)]]&lt;=[[#This Row],[Tolerance (g)]],"PASS","FAIL"))</f>
        <v>0</v>
      </c>
    </row>
    <row r="102" spans="3:10">
      <c r="C102" s="3">
        <f>IFERROR(INDEX(Balances!$C:$C, MATCH([[#This Row],[Balance ID]], Balances!$A:$A, 0)), "")</f>
        <v>0</v>
      </c>
      <c r="G102" s="3">
        <f>IF(OR([[#This Row],[Reading (g)]]="",[[#This Row],[Weight Used (g)]]=""),"",[[#This Row],[Reading (g)]]-[[#This Row],[Weight Used (g)]])</f>
        <v>0</v>
      </c>
      <c r="H102" s="3">
        <f>IF([[#This Row],[Difference (g)]]="","",ABS([[#This Row],[Difference (g)]]))</f>
        <v>0</v>
      </c>
      <c r="I102" s="3">
        <f>IFERROR(INDEX(Balances!$D:$D, MATCH([[#This Row],[Balance ID]], Balances!$A:$A, 0)),"")</f>
        <v>0</v>
      </c>
      <c r="J102" s="3">
        <f>IF(OR([[#This Row],[Abs Error (g)]]="",[[#This Row],[Tolerance (g)]]=""),"",IF([[#This Row],[Abs Error (g)]]&lt;=[[#This Row],[Tolerance (g)]],"PASS","FAIL"))</f>
        <v>0</v>
      </c>
    </row>
    <row r="103" spans="3:10">
      <c r="C103" s="3">
        <f>IFERROR(INDEX(Balances!$C:$C, MATCH([[#This Row],[Balance ID]], Balances!$A:$A, 0)), "")</f>
        <v>0</v>
      </c>
      <c r="G103" s="3">
        <f>IF(OR([[#This Row],[Reading (g)]]="",[[#This Row],[Weight Used (g)]]=""),"",[[#This Row],[Reading (g)]]-[[#This Row],[Weight Used (g)]])</f>
        <v>0</v>
      </c>
      <c r="H103" s="3">
        <f>IF([[#This Row],[Difference (g)]]="","",ABS([[#This Row],[Difference (g)]]))</f>
        <v>0</v>
      </c>
      <c r="I103" s="3">
        <f>IFERROR(INDEX(Balances!$D:$D, MATCH([[#This Row],[Balance ID]], Balances!$A:$A, 0)),"")</f>
        <v>0</v>
      </c>
      <c r="J103" s="3">
        <f>IF(OR([[#This Row],[Abs Error (g)]]="",[[#This Row],[Tolerance (g)]]=""),"",IF([[#This Row],[Abs Error (g)]]&lt;=[[#This Row],[Tolerance (g)]],"PASS","FAIL"))</f>
        <v>0</v>
      </c>
    </row>
    <row r="104" spans="3:10">
      <c r="C104" s="3">
        <f>IFERROR(INDEX(Balances!$C:$C, MATCH([[#This Row],[Balance ID]], Balances!$A:$A, 0)), "")</f>
        <v>0</v>
      </c>
      <c r="G104" s="3">
        <f>IF(OR([[#This Row],[Reading (g)]]="",[[#This Row],[Weight Used (g)]]=""),"",[[#This Row],[Reading (g)]]-[[#This Row],[Weight Used (g)]])</f>
        <v>0</v>
      </c>
      <c r="H104" s="3">
        <f>IF([[#This Row],[Difference (g)]]="","",ABS([[#This Row],[Difference (g)]]))</f>
        <v>0</v>
      </c>
      <c r="I104" s="3">
        <f>IFERROR(INDEX(Balances!$D:$D, MATCH([[#This Row],[Balance ID]], Balances!$A:$A, 0)),"")</f>
        <v>0</v>
      </c>
      <c r="J104" s="3">
        <f>IF(OR([[#This Row],[Abs Error (g)]]="",[[#This Row],[Tolerance (g)]]=""),"",IF([[#This Row],[Abs Error (g)]]&lt;=[[#This Row],[Tolerance (g)]],"PASS","FAIL"))</f>
        <v>0</v>
      </c>
    </row>
    <row r="105" spans="3:10">
      <c r="C105" s="3">
        <f>IFERROR(INDEX(Balances!$C:$C, MATCH([[#This Row],[Balance ID]], Balances!$A:$A, 0)), "")</f>
        <v>0</v>
      </c>
      <c r="G105" s="3">
        <f>IF(OR([[#This Row],[Reading (g)]]="",[[#This Row],[Weight Used (g)]]=""),"",[[#This Row],[Reading (g)]]-[[#This Row],[Weight Used (g)]])</f>
        <v>0</v>
      </c>
      <c r="H105" s="3">
        <f>IF([[#This Row],[Difference (g)]]="","",ABS([[#This Row],[Difference (g)]]))</f>
        <v>0</v>
      </c>
      <c r="I105" s="3">
        <f>IFERROR(INDEX(Balances!$D:$D, MATCH([[#This Row],[Balance ID]], Balances!$A:$A, 0)),"")</f>
        <v>0</v>
      </c>
      <c r="J105" s="3">
        <f>IF(OR([[#This Row],[Abs Error (g)]]="",[[#This Row],[Tolerance (g)]]=""),"",IF([[#This Row],[Abs Error (g)]]&lt;=[[#This Row],[Tolerance (g)]],"PASS","FAIL"))</f>
        <v>0</v>
      </c>
    </row>
    <row r="106" spans="3:10">
      <c r="C106" s="3">
        <f>IFERROR(INDEX(Balances!$C:$C, MATCH([[#This Row],[Balance ID]], Balances!$A:$A, 0)), "")</f>
        <v>0</v>
      </c>
      <c r="G106" s="3">
        <f>IF(OR([[#This Row],[Reading (g)]]="",[[#This Row],[Weight Used (g)]]=""),"",[[#This Row],[Reading (g)]]-[[#This Row],[Weight Used (g)]])</f>
        <v>0</v>
      </c>
      <c r="H106" s="3">
        <f>IF([[#This Row],[Difference (g)]]="","",ABS([[#This Row],[Difference (g)]]))</f>
        <v>0</v>
      </c>
      <c r="I106" s="3">
        <f>IFERROR(INDEX(Balances!$D:$D, MATCH([[#This Row],[Balance ID]], Balances!$A:$A, 0)),"")</f>
        <v>0</v>
      </c>
      <c r="J106" s="3">
        <f>IF(OR([[#This Row],[Abs Error (g)]]="",[[#This Row],[Tolerance (g)]]=""),"",IF([[#This Row],[Abs Error (g)]]&lt;=[[#This Row],[Tolerance (g)]],"PASS","FAIL"))</f>
        <v>0</v>
      </c>
    </row>
    <row r="107" spans="3:10">
      <c r="C107" s="3">
        <f>IFERROR(INDEX(Balances!$C:$C, MATCH([[#This Row],[Balance ID]], Balances!$A:$A, 0)), "")</f>
        <v>0</v>
      </c>
      <c r="G107" s="3">
        <f>IF(OR([[#This Row],[Reading (g)]]="",[[#This Row],[Weight Used (g)]]=""),"",[[#This Row],[Reading (g)]]-[[#This Row],[Weight Used (g)]])</f>
        <v>0</v>
      </c>
      <c r="H107" s="3">
        <f>IF([[#This Row],[Difference (g)]]="","",ABS([[#This Row],[Difference (g)]]))</f>
        <v>0</v>
      </c>
      <c r="I107" s="3">
        <f>IFERROR(INDEX(Balances!$D:$D, MATCH([[#This Row],[Balance ID]], Balances!$A:$A, 0)),"")</f>
        <v>0</v>
      </c>
      <c r="J107" s="3">
        <f>IF(OR([[#This Row],[Abs Error (g)]]="",[[#This Row],[Tolerance (g)]]=""),"",IF([[#This Row],[Abs Error (g)]]&lt;=[[#This Row],[Tolerance (g)]],"PASS","FAIL"))</f>
        <v>0</v>
      </c>
    </row>
    <row r="108" spans="3:10">
      <c r="C108" s="3">
        <f>IFERROR(INDEX(Balances!$C:$C, MATCH([[#This Row],[Balance ID]], Balances!$A:$A, 0)), "")</f>
        <v>0</v>
      </c>
      <c r="G108" s="3">
        <f>IF(OR([[#This Row],[Reading (g)]]="",[[#This Row],[Weight Used (g)]]=""),"",[[#This Row],[Reading (g)]]-[[#This Row],[Weight Used (g)]])</f>
        <v>0</v>
      </c>
      <c r="H108" s="3">
        <f>IF([[#This Row],[Difference (g)]]="","",ABS([[#This Row],[Difference (g)]]))</f>
        <v>0</v>
      </c>
      <c r="I108" s="3">
        <f>IFERROR(INDEX(Balances!$D:$D, MATCH([[#This Row],[Balance ID]], Balances!$A:$A, 0)),"")</f>
        <v>0</v>
      </c>
      <c r="J108" s="3">
        <f>IF(OR([[#This Row],[Abs Error (g)]]="",[[#This Row],[Tolerance (g)]]=""),"",IF([[#This Row],[Abs Error (g)]]&lt;=[[#This Row],[Tolerance (g)]],"PASS","FAIL"))</f>
        <v>0</v>
      </c>
    </row>
    <row r="109" spans="3:10">
      <c r="C109" s="3">
        <f>IFERROR(INDEX(Balances!$C:$C, MATCH([[#This Row],[Balance ID]], Balances!$A:$A, 0)), "")</f>
        <v>0</v>
      </c>
      <c r="G109" s="3">
        <f>IF(OR([[#This Row],[Reading (g)]]="",[[#This Row],[Weight Used (g)]]=""),"",[[#This Row],[Reading (g)]]-[[#This Row],[Weight Used (g)]])</f>
        <v>0</v>
      </c>
      <c r="H109" s="3">
        <f>IF([[#This Row],[Difference (g)]]="","",ABS([[#This Row],[Difference (g)]]))</f>
        <v>0</v>
      </c>
      <c r="I109" s="3">
        <f>IFERROR(INDEX(Balances!$D:$D, MATCH([[#This Row],[Balance ID]], Balances!$A:$A, 0)),"")</f>
        <v>0</v>
      </c>
      <c r="J109" s="3">
        <f>IF(OR([[#This Row],[Abs Error (g)]]="",[[#This Row],[Tolerance (g)]]=""),"",IF([[#This Row],[Abs Error (g)]]&lt;=[[#This Row],[Tolerance (g)]],"PASS","FAIL"))</f>
        <v>0</v>
      </c>
    </row>
    <row r="110" spans="3:10">
      <c r="C110" s="3">
        <f>IFERROR(INDEX(Balances!$C:$C, MATCH([[#This Row],[Balance ID]], Balances!$A:$A, 0)), "")</f>
        <v>0</v>
      </c>
      <c r="G110" s="3">
        <f>IF(OR([[#This Row],[Reading (g)]]="",[[#This Row],[Weight Used (g)]]=""),"",[[#This Row],[Reading (g)]]-[[#This Row],[Weight Used (g)]])</f>
        <v>0</v>
      </c>
      <c r="H110" s="3">
        <f>IF([[#This Row],[Difference (g)]]="","",ABS([[#This Row],[Difference (g)]]))</f>
        <v>0</v>
      </c>
      <c r="I110" s="3">
        <f>IFERROR(INDEX(Balances!$D:$D, MATCH([[#This Row],[Balance ID]], Balances!$A:$A, 0)),"")</f>
        <v>0</v>
      </c>
      <c r="J110" s="3">
        <f>IF(OR([[#This Row],[Abs Error (g)]]="",[[#This Row],[Tolerance (g)]]=""),"",IF([[#This Row],[Abs Error (g)]]&lt;=[[#This Row],[Tolerance (g)]],"PASS","FAIL"))</f>
        <v>0</v>
      </c>
    </row>
    <row r="111" spans="3:10">
      <c r="C111" s="3">
        <f>IFERROR(INDEX(Balances!$C:$C, MATCH([[#This Row],[Balance ID]], Balances!$A:$A, 0)), "")</f>
        <v>0</v>
      </c>
      <c r="G111" s="3">
        <f>IF(OR([[#This Row],[Reading (g)]]="",[[#This Row],[Weight Used (g)]]=""),"",[[#This Row],[Reading (g)]]-[[#This Row],[Weight Used (g)]])</f>
        <v>0</v>
      </c>
      <c r="H111" s="3">
        <f>IF([[#This Row],[Difference (g)]]="","",ABS([[#This Row],[Difference (g)]]))</f>
        <v>0</v>
      </c>
      <c r="I111" s="3">
        <f>IFERROR(INDEX(Balances!$D:$D, MATCH([[#This Row],[Balance ID]], Balances!$A:$A, 0)),"")</f>
        <v>0</v>
      </c>
      <c r="J111" s="3">
        <f>IF(OR([[#This Row],[Abs Error (g)]]="",[[#This Row],[Tolerance (g)]]=""),"",IF([[#This Row],[Abs Error (g)]]&lt;=[[#This Row],[Tolerance (g)]],"PASS","FAIL"))</f>
        <v>0</v>
      </c>
    </row>
    <row r="112" spans="3:10">
      <c r="C112" s="3">
        <f>IFERROR(INDEX(Balances!$C:$C, MATCH([[#This Row],[Balance ID]], Balances!$A:$A, 0)), "")</f>
        <v>0</v>
      </c>
      <c r="G112" s="3">
        <f>IF(OR([[#This Row],[Reading (g)]]="",[[#This Row],[Weight Used (g)]]=""),"",[[#This Row],[Reading (g)]]-[[#This Row],[Weight Used (g)]])</f>
        <v>0</v>
      </c>
      <c r="H112" s="3">
        <f>IF([[#This Row],[Difference (g)]]="","",ABS([[#This Row],[Difference (g)]]))</f>
        <v>0</v>
      </c>
      <c r="I112" s="3">
        <f>IFERROR(INDEX(Balances!$D:$D, MATCH([[#This Row],[Balance ID]], Balances!$A:$A, 0)),"")</f>
        <v>0</v>
      </c>
      <c r="J112" s="3">
        <f>IF(OR([[#This Row],[Abs Error (g)]]="",[[#This Row],[Tolerance (g)]]=""),"",IF([[#This Row],[Abs Error (g)]]&lt;=[[#This Row],[Tolerance (g)]],"PASS","FAIL"))</f>
        <v>0</v>
      </c>
    </row>
    <row r="113" spans="3:10">
      <c r="C113" s="3">
        <f>IFERROR(INDEX(Balances!$C:$C, MATCH([[#This Row],[Balance ID]], Balances!$A:$A, 0)), "")</f>
        <v>0</v>
      </c>
      <c r="G113" s="3">
        <f>IF(OR([[#This Row],[Reading (g)]]="",[[#This Row],[Weight Used (g)]]=""),"",[[#This Row],[Reading (g)]]-[[#This Row],[Weight Used (g)]])</f>
        <v>0</v>
      </c>
      <c r="H113" s="3">
        <f>IF([[#This Row],[Difference (g)]]="","",ABS([[#This Row],[Difference (g)]]))</f>
        <v>0</v>
      </c>
      <c r="I113" s="3">
        <f>IFERROR(INDEX(Balances!$D:$D, MATCH([[#This Row],[Balance ID]], Balances!$A:$A, 0)),"")</f>
        <v>0</v>
      </c>
      <c r="J113" s="3">
        <f>IF(OR([[#This Row],[Abs Error (g)]]="",[[#This Row],[Tolerance (g)]]=""),"",IF([[#This Row],[Abs Error (g)]]&lt;=[[#This Row],[Tolerance (g)]],"PASS","FAIL"))</f>
        <v>0</v>
      </c>
    </row>
    <row r="114" spans="3:10">
      <c r="C114" s="3">
        <f>IFERROR(INDEX(Balances!$C:$C, MATCH([[#This Row],[Balance ID]], Balances!$A:$A, 0)), "")</f>
        <v>0</v>
      </c>
      <c r="G114" s="3">
        <f>IF(OR([[#This Row],[Reading (g)]]="",[[#This Row],[Weight Used (g)]]=""),"",[[#This Row],[Reading (g)]]-[[#This Row],[Weight Used (g)]])</f>
        <v>0</v>
      </c>
      <c r="H114" s="3">
        <f>IF([[#This Row],[Difference (g)]]="","",ABS([[#This Row],[Difference (g)]]))</f>
        <v>0</v>
      </c>
      <c r="I114" s="3">
        <f>IFERROR(INDEX(Balances!$D:$D, MATCH([[#This Row],[Balance ID]], Balances!$A:$A, 0)),"")</f>
        <v>0</v>
      </c>
      <c r="J114" s="3">
        <f>IF(OR([[#This Row],[Abs Error (g)]]="",[[#This Row],[Tolerance (g)]]=""),"",IF([[#This Row],[Abs Error (g)]]&lt;=[[#This Row],[Tolerance (g)]],"PASS","FAIL"))</f>
        <v>0</v>
      </c>
    </row>
    <row r="115" spans="3:10">
      <c r="C115" s="3">
        <f>IFERROR(INDEX(Balances!$C:$C, MATCH([[#This Row],[Balance ID]], Balances!$A:$A, 0)), "")</f>
        <v>0</v>
      </c>
      <c r="G115" s="3">
        <f>IF(OR([[#This Row],[Reading (g)]]="",[[#This Row],[Weight Used (g)]]=""),"",[[#This Row],[Reading (g)]]-[[#This Row],[Weight Used (g)]])</f>
        <v>0</v>
      </c>
      <c r="H115" s="3">
        <f>IF([[#This Row],[Difference (g)]]="","",ABS([[#This Row],[Difference (g)]]))</f>
        <v>0</v>
      </c>
      <c r="I115" s="3">
        <f>IFERROR(INDEX(Balances!$D:$D, MATCH([[#This Row],[Balance ID]], Balances!$A:$A, 0)),"")</f>
        <v>0</v>
      </c>
      <c r="J115" s="3">
        <f>IF(OR([[#This Row],[Abs Error (g)]]="",[[#This Row],[Tolerance (g)]]=""),"",IF([[#This Row],[Abs Error (g)]]&lt;=[[#This Row],[Tolerance (g)]],"PASS","FAIL"))</f>
        <v>0</v>
      </c>
    </row>
    <row r="116" spans="3:10">
      <c r="C116" s="3">
        <f>IFERROR(INDEX(Balances!$C:$C, MATCH([[#This Row],[Balance ID]], Balances!$A:$A, 0)), "")</f>
        <v>0</v>
      </c>
      <c r="G116" s="3">
        <f>IF(OR([[#This Row],[Reading (g)]]="",[[#This Row],[Weight Used (g)]]=""),"",[[#This Row],[Reading (g)]]-[[#This Row],[Weight Used (g)]])</f>
        <v>0</v>
      </c>
      <c r="H116" s="3">
        <f>IF([[#This Row],[Difference (g)]]="","",ABS([[#This Row],[Difference (g)]]))</f>
        <v>0</v>
      </c>
      <c r="I116" s="3">
        <f>IFERROR(INDEX(Balances!$D:$D, MATCH([[#This Row],[Balance ID]], Balances!$A:$A, 0)),"")</f>
        <v>0</v>
      </c>
      <c r="J116" s="3">
        <f>IF(OR([[#This Row],[Abs Error (g)]]="",[[#This Row],[Tolerance (g)]]=""),"",IF([[#This Row],[Abs Error (g)]]&lt;=[[#This Row],[Tolerance (g)]],"PASS","FAIL"))</f>
        <v>0</v>
      </c>
    </row>
    <row r="117" spans="3:10">
      <c r="C117" s="3">
        <f>IFERROR(INDEX(Balances!$C:$C, MATCH([[#This Row],[Balance ID]], Balances!$A:$A, 0)), "")</f>
        <v>0</v>
      </c>
      <c r="G117" s="3">
        <f>IF(OR([[#This Row],[Reading (g)]]="",[[#This Row],[Weight Used (g)]]=""),"",[[#This Row],[Reading (g)]]-[[#This Row],[Weight Used (g)]])</f>
        <v>0</v>
      </c>
      <c r="H117" s="3">
        <f>IF([[#This Row],[Difference (g)]]="","",ABS([[#This Row],[Difference (g)]]))</f>
        <v>0</v>
      </c>
      <c r="I117" s="3">
        <f>IFERROR(INDEX(Balances!$D:$D, MATCH([[#This Row],[Balance ID]], Balances!$A:$A, 0)),"")</f>
        <v>0</v>
      </c>
      <c r="J117" s="3">
        <f>IF(OR([[#This Row],[Abs Error (g)]]="",[[#This Row],[Tolerance (g)]]=""),"",IF([[#This Row],[Abs Error (g)]]&lt;=[[#This Row],[Tolerance (g)]],"PASS","FAIL"))</f>
        <v>0</v>
      </c>
    </row>
    <row r="118" spans="3:10">
      <c r="C118" s="3">
        <f>IFERROR(INDEX(Balances!$C:$C, MATCH([[#This Row],[Balance ID]], Balances!$A:$A, 0)), "")</f>
        <v>0</v>
      </c>
      <c r="G118" s="3">
        <f>IF(OR([[#This Row],[Reading (g)]]="",[[#This Row],[Weight Used (g)]]=""),"",[[#This Row],[Reading (g)]]-[[#This Row],[Weight Used (g)]])</f>
        <v>0</v>
      </c>
      <c r="H118" s="3">
        <f>IF([[#This Row],[Difference (g)]]="","",ABS([[#This Row],[Difference (g)]]))</f>
        <v>0</v>
      </c>
      <c r="I118" s="3">
        <f>IFERROR(INDEX(Balances!$D:$D, MATCH([[#This Row],[Balance ID]], Balances!$A:$A, 0)),"")</f>
        <v>0</v>
      </c>
      <c r="J118" s="3">
        <f>IF(OR([[#This Row],[Abs Error (g)]]="",[[#This Row],[Tolerance (g)]]=""),"",IF([[#This Row],[Abs Error (g)]]&lt;=[[#This Row],[Tolerance (g)]],"PASS","FAIL"))</f>
        <v>0</v>
      </c>
    </row>
    <row r="119" spans="3:10">
      <c r="C119" s="3">
        <f>IFERROR(INDEX(Balances!$C:$C, MATCH([[#This Row],[Balance ID]], Balances!$A:$A, 0)), "")</f>
        <v>0</v>
      </c>
      <c r="G119" s="3">
        <f>IF(OR([[#This Row],[Reading (g)]]="",[[#This Row],[Weight Used (g)]]=""),"",[[#This Row],[Reading (g)]]-[[#This Row],[Weight Used (g)]])</f>
        <v>0</v>
      </c>
      <c r="H119" s="3">
        <f>IF([[#This Row],[Difference (g)]]="","",ABS([[#This Row],[Difference (g)]]))</f>
        <v>0</v>
      </c>
      <c r="I119" s="3">
        <f>IFERROR(INDEX(Balances!$D:$D, MATCH([[#This Row],[Balance ID]], Balances!$A:$A, 0)),"")</f>
        <v>0</v>
      </c>
      <c r="J119" s="3">
        <f>IF(OR([[#This Row],[Abs Error (g)]]="",[[#This Row],[Tolerance (g)]]=""),"",IF([[#This Row],[Abs Error (g)]]&lt;=[[#This Row],[Tolerance (g)]],"PASS","FAIL"))</f>
        <v>0</v>
      </c>
    </row>
    <row r="120" spans="3:10">
      <c r="C120" s="3">
        <f>IFERROR(INDEX(Balances!$C:$C, MATCH([[#This Row],[Balance ID]], Balances!$A:$A, 0)), "")</f>
        <v>0</v>
      </c>
      <c r="G120" s="3">
        <f>IF(OR([[#This Row],[Reading (g)]]="",[[#This Row],[Weight Used (g)]]=""),"",[[#This Row],[Reading (g)]]-[[#This Row],[Weight Used (g)]])</f>
        <v>0</v>
      </c>
      <c r="H120" s="3">
        <f>IF([[#This Row],[Difference (g)]]="","",ABS([[#This Row],[Difference (g)]]))</f>
        <v>0</v>
      </c>
      <c r="I120" s="3">
        <f>IFERROR(INDEX(Balances!$D:$D, MATCH([[#This Row],[Balance ID]], Balances!$A:$A, 0)),"")</f>
        <v>0</v>
      </c>
      <c r="J120" s="3">
        <f>IF(OR([[#This Row],[Abs Error (g)]]="",[[#This Row],[Tolerance (g)]]=""),"",IF([[#This Row],[Abs Error (g)]]&lt;=[[#This Row],[Tolerance (g)]],"PASS","FAIL"))</f>
        <v>0</v>
      </c>
    </row>
    <row r="121" spans="3:10">
      <c r="C121" s="3">
        <f>IFERROR(INDEX(Balances!$C:$C, MATCH([[#This Row],[Balance ID]], Balances!$A:$A, 0)), "")</f>
        <v>0</v>
      </c>
      <c r="G121" s="3">
        <f>IF(OR([[#This Row],[Reading (g)]]="",[[#This Row],[Weight Used (g)]]=""),"",[[#This Row],[Reading (g)]]-[[#This Row],[Weight Used (g)]])</f>
        <v>0</v>
      </c>
      <c r="H121" s="3">
        <f>IF([[#This Row],[Difference (g)]]="","",ABS([[#This Row],[Difference (g)]]))</f>
        <v>0</v>
      </c>
      <c r="I121" s="3">
        <f>IFERROR(INDEX(Balances!$D:$D, MATCH([[#This Row],[Balance ID]], Balances!$A:$A, 0)),"")</f>
        <v>0</v>
      </c>
      <c r="J121" s="3">
        <f>IF(OR([[#This Row],[Abs Error (g)]]="",[[#This Row],[Tolerance (g)]]=""),"",IF([[#This Row],[Abs Error (g)]]&lt;=[[#This Row],[Tolerance (g)]],"PASS","FAIL"))</f>
        <v>0</v>
      </c>
    </row>
    <row r="122" spans="3:10">
      <c r="C122" s="3">
        <f>IFERROR(INDEX(Balances!$C:$C, MATCH([[#This Row],[Balance ID]], Balances!$A:$A, 0)), "")</f>
        <v>0</v>
      </c>
      <c r="G122" s="3">
        <f>IF(OR([[#This Row],[Reading (g)]]="",[[#This Row],[Weight Used (g)]]=""),"",[[#This Row],[Reading (g)]]-[[#This Row],[Weight Used (g)]])</f>
        <v>0</v>
      </c>
      <c r="H122" s="3">
        <f>IF([[#This Row],[Difference (g)]]="","",ABS([[#This Row],[Difference (g)]]))</f>
        <v>0</v>
      </c>
      <c r="I122" s="3">
        <f>IFERROR(INDEX(Balances!$D:$D, MATCH([[#This Row],[Balance ID]], Balances!$A:$A, 0)),"")</f>
        <v>0</v>
      </c>
      <c r="J122" s="3">
        <f>IF(OR([[#This Row],[Abs Error (g)]]="",[[#This Row],[Tolerance (g)]]=""),"",IF([[#This Row],[Abs Error (g)]]&lt;=[[#This Row],[Tolerance (g)]],"PASS","FAIL"))</f>
        <v>0</v>
      </c>
    </row>
    <row r="123" spans="3:10">
      <c r="C123" s="3">
        <f>IFERROR(INDEX(Balances!$C:$C, MATCH([[#This Row],[Balance ID]], Balances!$A:$A, 0)), "")</f>
        <v>0</v>
      </c>
      <c r="G123" s="3">
        <f>IF(OR([[#This Row],[Reading (g)]]="",[[#This Row],[Weight Used (g)]]=""),"",[[#This Row],[Reading (g)]]-[[#This Row],[Weight Used (g)]])</f>
        <v>0</v>
      </c>
      <c r="H123" s="3">
        <f>IF([[#This Row],[Difference (g)]]="","",ABS([[#This Row],[Difference (g)]]))</f>
        <v>0</v>
      </c>
      <c r="I123" s="3">
        <f>IFERROR(INDEX(Balances!$D:$D, MATCH([[#This Row],[Balance ID]], Balances!$A:$A, 0)),"")</f>
        <v>0</v>
      </c>
      <c r="J123" s="3">
        <f>IF(OR([[#This Row],[Abs Error (g)]]="",[[#This Row],[Tolerance (g)]]=""),"",IF([[#This Row],[Abs Error (g)]]&lt;=[[#This Row],[Tolerance (g)]],"PASS","FAIL"))</f>
        <v>0</v>
      </c>
    </row>
    <row r="124" spans="3:10">
      <c r="C124" s="3">
        <f>IFERROR(INDEX(Balances!$C:$C, MATCH([[#This Row],[Balance ID]], Balances!$A:$A, 0)), "")</f>
        <v>0</v>
      </c>
      <c r="G124" s="3">
        <f>IF(OR([[#This Row],[Reading (g)]]="",[[#This Row],[Weight Used (g)]]=""),"",[[#This Row],[Reading (g)]]-[[#This Row],[Weight Used (g)]])</f>
        <v>0</v>
      </c>
      <c r="H124" s="3">
        <f>IF([[#This Row],[Difference (g)]]="","",ABS([[#This Row],[Difference (g)]]))</f>
        <v>0</v>
      </c>
      <c r="I124" s="3">
        <f>IFERROR(INDEX(Balances!$D:$D, MATCH([[#This Row],[Balance ID]], Balances!$A:$A, 0)),"")</f>
        <v>0</v>
      </c>
      <c r="J124" s="3">
        <f>IF(OR([[#This Row],[Abs Error (g)]]="",[[#This Row],[Tolerance (g)]]=""),"",IF([[#This Row],[Abs Error (g)]]&lt;=[[#This Row],[Tolerance (g)]],"PASS","FAIL"))</f>
        <v>0</v>
      </c>
    </row>
    <row r="125" spans="3:10">
      <c r="C125" s="3">
        <f>IFERROR(INDEX(Balances!$C:$C, MATCH([[#This Row],[Balance ID]], Balances!$A:$A, 0)), "")</f>
        <v>0</v>
      </c>
      <c r="G125" s="3">
        <f>IF(OR([[#This Row],[Reading (g)]]="",[[#This Row],[Weight Used (g)]]=""),"",[[#This Row],[Reading (g)]]-[[#This Row],[Weight Used (g)]])</f>
        <v>0</v>
      </c>
      <c r="H125" s="3">
        <f>IF([[#This Row],[Difference (g)]]="","",ABS([[#This Row],[Difference (g)]]))</f>
        <v>0</v>
      </c>
      <c r="I125" s="3">
        <f>IFERROR(INDEX(Balances!$D:$D, MATCH([[#This Row],[Balance ID]], Balances!$A:$A, 0)),"")</f>
        <v>0</v>
      </c>
      <c r="J125" s="3">
        <f>IF(OR([[#This Row],[Abs Error (g)]]="",[[#This Row],[Tolerance (g)]]=""),"",IF([[#This Row],[Abs Error (g)]]&lt;=[[#This Row],[Tolerance (g)]],"PASS","FAIL"))</f>
        <v>0</v>
      </c>
    </row>
    <row r="126" spans="3:10">
      <c r="C126" s="3">
        <f>IFERROR(INDEX(Balances!$C:$C, MATCH([[#This Row],[Balance ID]], Balances!$A:$A, 0)), "")</f>
        <v>0</v>
      </c>
      <c r="G126" s="3">
        <f>IF(OR([[#This Row],[Reading (g)]]="",[[#This Row],[Weight Used (g)]]=""),"",[[#This Row],[Reading (g)]]-[[#This Row],[Weight Used (g)]])</f>
        <v>0</v>
      </c>
      <c r="H126" s="3">
        <f>IF([[#This Row],[Difference (g)]]="","",ABS([[#This Row],[Difference (g)]]))</f>
        <v>0</v>
      </c>
      <c r="I126" s="3">
        <f>IFERROR(INDEX(Balances!$D:$D, MATCH([[#This Row],[Balance ID]], Balances!$A:$A, 0)),"")</f>
        <v>0</v>
      </c>
      <c r="J126" s="3">
        <f>IF(OR([[#This Row],[Abs Error (g)]]="",[[#This Row],[Tolerance (g)]]=""),"",IF([[#This Row],[Abs Error (g)]]&lt;=[[#This Row],[Tolerance (g)]],"PASS","FAIL"))</f>
        <v>0</v>
      </c>
    </row>
    <row r="127" spans="3:10">
      <c r="C127" s="3">
        <f>IFERROR(INDEX(Balances!$C:$C, MATCH([[#This Row],[Balance ID]], Balances!$A:$A, 0)), "")</f>
        <v>0</v>
      </c>
      <c r="G127" s="3">
        <f>IF(OR([[#This Row],[Reading (g)]]="",[[#This Row],[Weight Used (g)]]=""),"",[[#This Row],[Reading (g)]]-[[#This Row],[Weight Used (g)]])</f>
        <v>0</v>
      </c>
      <c r="H127" s="3">
        <f>IF([[#This Row],[Difference (g)]]="","",ABS([[#This Row],[Difference (g)]]))</f>
        <v>0</v>
      </c>
      <c r="I127" s="3">
        <f>IFERROR(INDEX(Balances!$D:$D, MATCH([[#This Row],[Balance ID]], Balances!$A:$A, 0)),"")</f>
        <v>0</v>
      </c>
      <c r="J127" s="3">
        <f>IF(OR([[#This Row],[Abs Error (g)]]="",[[#This Row],[Tolerance (g)]]=""),"",IF([[#This Row],[Abs Error (g)]]&lt;=[[#This Row],[Tolerance (g)]],"PASS","FAIL"))</f>
        <v>0</v>
      </c>
    </row>
    <row r="128" spans="3:10">
      <c r="C128" s="3">
        <f>IFERROR(INDEX(Balances!$C:$C, MATCH([[#This Row],[Balance ID]], Balances!$A:$A, 0)), "")</f>
        <v>0</v>
      </c>
      <c r="G128" s="3">
        <f>IF(OR([[#This Row],[Reading (g)]]="",[[#This Row],[Weight Used (g)]]=""),"",[[#This Row],[Reading (g)]]-[[#This Row],[Weight Used (g)]])</f>
        <v>0</v>
      </c>
      <c r="H128" s="3">
        <f>IF([[#This Row],[Difference (g)]]="","",ABS([[#This Row],[Difference (g)]]))</f>
        <v>0</v>
      </c>
      <c r="I128" s="3">
        <f>IFERROR(INDEX(Balances!$D:$D, MATCH([[#This Row],[Balance ID]], Balances!$A:$A, 0)),"")</f>
        <v>0</v>
      </c>
      <c r="J128" s="3">
        <f>IF(OR([[#This Row],[Abs Error (g)]]="",[[#This Row],[Tolerance (g)]]=""),"",IF([[#This Row],[Abs Error (g)]]&lt;=[[#This Row],[Tolerance (g)]],"PASS","FAIL"))</f>
        <v>0</v>
      </c>
    </row>
    <row r="129" spans="3:10">
      <c r="C129" s="3">
        <f>IFERROR(INDEX(Balances!$C:$C, MATCH([[#This Row],[Balance ID]], Balances!$A:$A, 0)), "")</f>
        <v>0</v>
      </c>
      <c r="G129" s="3">
        <f>IF(OR([[#This Row],[Reading (g)]]="",[[#This Row],[Weight Used (g)]]=""),"",[[#This Row],[Reading (g)]]-[[#This Row],[Weight Used (g)]])</f>
        <v>0</v>
      </c>
      <c r="H129" s="3">
        <f>IF([[#This Row],[Difference (g)]]="","",ABS([[#This Row],[Difference (g)]]))</f>
        <v>0</v>
      </c>
      <c r="I129" s="3">
        <f>IFERROR(INDEX(Balances!$D:$D, MATCH([[#This Row],[Balance ID]], Balances!$A:$A, 0)),"")</f>
        <v>0</v>
      </c>
      <c r="J129" s="3">
        <f>IF(OR([[#This Row],[Abs Error (g)]]="",[[#This Row],[Tolerance (g)]]=""),"",IF([[#This Row],[Abs Error (g)]]&lt;=[[#This Row],[Tolerance (g)]],"PASS","FAIL"))</f>
        <v>0</v>
      </c>
    </row>
    <row r="130" spans="3:10">
      <c r="C130" s="3">
        <f>IFERROR(INDEX(Balances!$C:$C, MATCH([[#This Row],[Balance ID]], Balances!$A:$A, 0)), "")</f>
        <v>0</v>
      </c>
      <c r="G130" s="3">
        <f>IF(OR([[#This Row],[Reading (g)]]="",[[#This Row],[Weight Used (g)]]=""),"",[[#This Row],[Reading (g)]]-[[#This Row],[Weight Used (g)]])</f>
        <v>0</v>
      </c>
      <c r="H130" s="3">
        <f>IF([[#This Row],[Difference (g)]]="","",ABS([[#This Row],[Difference (g)]]))</f>
        <v>0</v>
      </c>
      <c r="I130" s="3">
        <f>IFERROR(INDEX(Balances!$D:$D, MATCH([[#This Row],[Balance ID]], Balances!$A:$A, 0)),"")</f>
        <v>0</v>
      </c>
      <c r="J130" s="3">
        <f>IF(OR([[#This Row],[Abs Error (g)]]="",[[#This Row],[Tolerance (g)]]=""),"",IF([[#This Row],[Abs Error (g)]]&lt;=[[#This Row],[Tolerance (g)]],"PASS","FAIL"))</f>
        <v>0</v>
      </c>
    </row>
    <row r="131" spans="3:10">
      <c r="C131" s="3">
        <f>IFERROR(INDEX(Balances!$C:$C, MATCH([[#This Row],[Balance ID]], Balances!$A:$A, 0)), "")</f>
        <v>0</v>
      </c>
      <c r="G131" s="3">
        <f>IF(OR([[#This Row],[Reading (g)]]="",[[#This Row],[Weight Used (g)]]=""),"",[[#This Row],[Reading (g)]]-[[#This Row],[Weight Used (g)]])</f>
        <v>0</v>
      </c>
      <c r="H131" s="3">
        <f>IF([[#This Row],[Difference (g)]]="","",ABS([[#This Row],[Difference (g)]]))</f>
        <v>0</v>
      </c>
      <c r="I131" s="3">
        <f>IFERROR(INDEX(Balances!$D:$D, MATCH([[#This Row],[Balance ID]], Balances!$A:$A, 0)),"")</f>
        <v>0</v>
      </c>
      <c r="J131" s="3">
        <f>IF(OR([[#This Row],[Abs Error (g)]]="",[[#This Row],[Tolerance (g)]]=""),"",IF([[#This Row],[Abs Error (g)]]&lt;=[[#This Row],[Tolerance (g)]],"PASS","FAIL"))</f>
        <v>0</v>
      </c>
    </row>
    <row r="132" spans="3:10">
      <c r="C132" s="3">
        <f>IFERROR(INDEX(Balances!$C:$C, MATCH([[#This Row],[Balance ID]], Balances!$A:$A, 0)), "")</f>
        <v>0</v>
      </c>
      <c r="G132" s="3">
        <f>IF(OR([[#This Row],[Reading (g)]]="",[[#This Row],[Weight Used (g)]]=""),"",[[#This Row],[Reading (g)]]-[[#This Row],[Weight Used (g)]])</f>
        <v>0</v>
      </c>
      <c r="H132" s="3">
        <f>IF([[#This Row],[Difference (g)]]="","",ABS([[#This Row],[Difference (g)]]))</f>
        <v>0</v>
      </c>
      <c r="I132" s="3">
        <f>IFERROR(INDEX(Balances!$D:$D, MATCH([[#This Row],[Balance ID]], Balances!$A:$A, 0)),"")</f>
        <v>0</v>
      </c>
      <c r="J132" s="3">
        <f>IF(OR([[#This Row],[Abs Error (g)]]="",[[#This Row],[Tolerance (g)]]=""),"",IF([[#This Row],[Abs Error (g)]]&lt;=[[#This Row],[Tolerance (g)]],"PASS","FAIL"))</f>
        <v>0</v>
      </c>
    </row>
    <row r="133" spans="3:10">
      <c r="C133" s="3">
        <f>IFERROR(INDEX(Balances!$C:$C, MATCH([[#This Row],[Balance ID]], Balances!$A:$A, 0)), "")</f>
        <v>0</v>
      </c>
      <c r="G133" s="3">
        <f>IF(OR([[#This Row],[Reading (g)]]="",[[#This Row],[Weight Used (g)]]=""),"",[[#This Row],[Reading (g)]]-[[#This Row],[Weight Used (g)]])</f>
        <v>0</v>
      </c>
      <c r="H133" s="3">
        <f>IF([[#This Row],[Difference (g)]]="","",ABS([[#This Row],[Difference (g)]]))</f>
        <v>0</v>
      </c>
      <c r="I133" s="3">
        <f>IFERROR(INDEX(Balances!$D:$D, MATCH([[#This Row],[Balance ID]], Balances!$A:$A, 0)),"")</f>
        <v>0</v>
      </c>
      <c r="J133" s="3">
        <f>IF(OR([[#This Row],[Abs Error (g)]]="",[[#This Row],[Tolerance (g)]]=""),"",IF([[#This Row],[Abs Error (g)]]&lt;=[[#This Row],[Tolerance (g)]],"PASS","FAIL"))</f>
        <v>0</v>
      </c>
    </row>
    <row r="134" spans="3:10">
      <c r="C134" s="3">
        <f>IFERROR(INDEX(Balances!$C:$C, MATCH([[#This Row],[Balance ID]], Balances!$A:$A, 0)), "")</f>
        <v>0</v>
      </c>
      <c r="G134" s="3">
        <f>IF(OR([[#This Row],[Reading (g)]]="",[[#This Row],[Weight Used (g)]]=""),"",[[#This Row],[Reading (g)]]-[[#This Row],[Weight Used (g)]])</f>
        <v>0</v>
      </c>
      <c r="H134" s="3">
        <f>IF([[#This Row],[Difference (g)]]="","",ABS([[#This Row],[Difference (g)]]))</f>
        <v>0</v>
      </c>
      <c r="I134" s="3">
        <f>IFERROR(INDEX(Balances!$D:$D, MATCH([[#This Row],[Balance ID]], Balances!$A:$A, 0)),"")</f>
        <v>0</v>
      </c>
      <c r="J134" s="3">
        <f>IF(OR([[#This Row],[Abs Error (g)]]="",[[#This Row],[Tolerance (g)]]=""),"",IF([[#This Row],[Abs Error (g)]]&lt;=[[#This Row],[Tolerance (g)]],"PASS","FAIL"))</f>
        <v>0</v>
      </c>
    </row>
    <row r="135" spans="3:10">
      <c r="C135" s="3">
        <f>IFERROR(INDEX(Balances!$C:$C, MATCH([[#This Row],[Balance ID]], Balances!$A:$A, 0)), "")</f>
        <v>0</v>
      </c>
      <c r="G135" s="3">
        <f>IF(OR([[#This Row],[Reading (g)]]="",[[#This Row],[Weight Used (g)]]=""),"",[[#This Row],[Reading (g)]]-[[#This Row],[Weight Used (g)]])</f>
        <v>0</v>
      </c>
      <c r="H135" s="3">
        <f>IF([[#This Row],[Difference (g)]]="","",ABS([[#This Row],[Difference (g)]]))</f>
        <v>0</v>
      </c>
      <c r="I135" s="3">
        <f>IFERROR(INDEX(Balances!$D:$D, MATCH([[#This Row],[Balance ID]], Balances!$A:$A, 0)),"")</f>
        <v>0</v>
      </c>
      <c r="J135" s="3">
        <f>IF(OR([[#This Row],[Abs Error (g)]]="",[[#This Row],[Tolerance (g)]]=""),"",IF([[#This Row],[Abs Error (g)]]&lt;=[[#This Row],[Tolerance (g)]],"PASS","FAIL"))</f>
        <v>0</v>
      </c>
    </row>
    <row r="136" spans="3:10">
      <c r="C136" s="3">
        <f>IFERROR(INDEX(Balances!$C:$C, MATCH([[#This Row],[Balance ID]], Balances!$A:$A, 0)), "")</f>
        <v>0</v>
      </c>
      <c r="G136" s="3">
        <f>IF(OR([[#This Row],[Reading (g)]]="",[[#This Row],[Weight Used (g)]]=""),"",[[#This Row],[Reading (g)]]-[[#This Row],[Weight Used (g)]])</f>
        <v>0</v>
      </c>
      <c r="H136" s="3">
        <f>IF([[#This Row],[Difference (g)]]="","",ABS([[#This Row],[Difference (g)]]))</f>
        <v>0</v>
      </c>
      <c r="I136" s="3">
        <f>IFERROR(INDEX(Balances!$D:$D, MATCH([[#This Row],[Balance ID]], Balances!$A:$A, 0)),"")</f>
        <v>0</v>
      </c>
      <c r="J136" s="3">
        <f>IF(OR([[#This Row],[Abs Error (g)]]="",[[#This Row],[Tolerance (g)]]=""),"",IF([[#This Row],[Abs Error (g)]]&lt;=[[#This Row],[Tolerance (g)]],"PASS","FAIL"))</f>
        <v>0</v>
      </c>
    </row>
    <row r="137" spans="3:10">
      <c r="C137" s="3">
        <f>IFERROR(INDEX(Balances!$C:$C, MATCH([[#This Row],[Balance ID]], Balances!$A:$A, 0)), "")</f>
        <v>0</v>
      </c>
      <c r="G137" s="3">
        <f>IF(OR([[#This Row],[Reading (g)]]="",[[#This Row],[Weight Used (g)]]=""),"",[[#This Row],[Reading (g)]]-[[#This Row],[Weight Used (g)]])</f>
        <v>0</v>
      </c>
      <c r="H137" s="3">
        <f>IF([[#This Row],[Difference (g)]]="","",ABS([[#This Row],[Difference (g)]]))</f>
        <v>0</v>
      </c>
      <c r="I137" s="3">
        <f>IFERROR(INDEX(Balances!$D:$D, MATCH([[#This Row],[Balance ID]], Balances!$A:$A, 0)),"")</f>
        <v>0</v>
      </c>
      <c r="J137" s="3">
        <f>IF(OR([[#This Row],[Abs Error (g)]]="",[[#This Row],[Tolerance (g)]]=""),"",IF([[#This Row],[Abs Error (g)]]&lt;=[[#This Row],[Tolerance (g)]],"PASS","FAIL"))</f>
        <v>0</v>
      </c>
    </row>
    <row r="138" spans="3:10">
      <c r="C138" s="3">
        <f>IFERROR(INDEX(Balances!$C:$C, MATCH([[#This Row],[Balance ID]], Balances!$A:$A, 0)), "")</f>
        <v>0</v>
      </c>
      <c r="G138" s="3">
        <f>IF(OR([[#This Row],[Reading (g)]]="",[[#This Row],[Weight Used (g)]]=""),"",[[#This Row],[Reading (g)]]-[[#This Row],[Weight Used (g)]])</f>
        <v>0</v>
      </c>
      <c r="H138" s="3">
        <f>IF([[#This Row],[Difference (g)]]="","",ABS([[#This Row],[Difference (g)]]))</f>
        <v>0</v>
      </c>
      <c r="I138" s="3">
        <f>IFERROR(INDEX(Balances!$D:$D, MATCH([[#This Row],[Balance ID]], Balances!$A:$A, 0)),"")</f>
        <v>0</v>
      </c>
      <c r="J138" s="3">
        <f>IF(OR([[#This Row],[Abs Error (g)]]="",[[#This Row],[Tolerance (g)]]=""),"",IF([[#This Row],[Abs Error (g)]]&lt;=[[#This Row],[Tolerance (g)]],"PASS","FAIL"))</f>
        <v>0</v>
      </c>
    </row>
    <row r="139" spans="3:10">
      <c r="C139" s="3">
        <f>IFERROR(INDEX(Balances!$C:$C, MATCH([[#This Row],[Balance ID]], Balances!$A:$A, 0)), "")</f>
        <v>0</v>
      </c>
      <c r="G139" s="3">
        <f>IF(OR([[#This Row],[Reading (g)]]="",[[#This Row],[Weight Used (g)]]=""),"",[[#This Row],[Reading (g)]]-[[#This Row],[Weight Used (g)]])</f>
        <v>0</v>
      </c>
      <c r="H139" s="3">
        <f>IF([[#This Row],[Difference (g)]]="","",ABS([[#This Row],[Difference (g)]]))</f>
        <v>0</v>
      </c>
      <c r="I139" s="3">
        <f>IFERROR(INDEX(Balances!$D:$D, MATCH([[#This Row],[Balance ID]], Balances!$A:$A, 0)),"")</f>
        <v>0</v>
      </c>
      <c r="J139" s="3">
        <f>IF(OR([[#This Row],[Abs Error (g)]]="",[[#This Row],[Tolerance (g)]]=""),"",IF([[#This Row],[Abs Error (g)]]&lt;=[[#This Row],[Tolerance (g)]],"PASS","FAIL"))</f>
        <v>0</v>
      </c>
    </row>
    <row r="140" spans="3:10">
      <c r="C140" s="3">
        <f>IFERROR(INDEX(Balances!$C:$C, MATCH([[#This Row],[Balance ID]], Balances!$A:$A, 0)), "")</f>
        <v>0</v>
      </c>
      <c r="G140" s="3">
        <f>IF(OR([[#This Row],[Reading (g)]]="",[[#This Row],[Weight Used (g)]]=""),"",[[#This Row],[Reading (g)]]-[[#This Row],[Weight Used (g)]])</f>
        <v>0</v>
      </c>
      <c r="H140" s="3">
        <f>IF([[#This Row],[Difference (g)]]="","",ABS([[#This Row],[Difference (g)]]))</f>
        <v>0</v>
      </c>
      <c r="I140" s="3">
        <f>IFERROR(INDEX(Balances!$D:$D, MATCH([[#This Row],[Balance ID]], Balances!$A:$A, 0)),"")</f>
        <v>0</v>
      </c>
      <c r="J140" s="3">
        <f>IF(OR([[#This Row],[Abs Error (g)]]="",[[#This Row],[Tolerance (g)]]=""),"",IF([[#This Row],[Abs Error (g)]]&lt;=[[#This Row],[Tolerance (g)]],"PASS","FAIL"))</f>
        <v>0</v>
      </c>
    </row>
    <row r="141" spans="3:10">
      <c r="C141" s="3">
        <f>IFERROR(INDEX(Balances!$C:$C, MATCH([[#This Row],[Balance ID]], Balances!$A:$A, 0)), "")</f>
        <v>0</v>
      </c>
      <c r="G141" s="3">
        <f>IF(OR([[#This Row],[Reading (g)]]="",[[#This Row],[Weight Used (g)]]=""),"",[[#This Row],[Reading (g)]]-[[#This Row],[Weight Used (g)]])</f>
        <v>0</v>
      </c>
      <c r="H141" s="3">
        <f>IF([[#This Row],[Difference (g)]]="","",ABS([[#This Row],[Difference (g)]]))</f>
        <v>0</v>
      </c>
      <c r="I141" s="3">
        <f>IFERROR(INDEX(Balances!$D:$D, MATCH([[#This Row],[Balance ID]], Balances!$A:$A, 0)),"")</f>
        <v>0</v>
      </c>
      <c r="J141" s="3">
        <f>IF(OR([[#This Row],[Abs Error (g)]]="",[[#This Row],[Tolerance (g)]]=""),"",IF([[#This Row],[Abs Error (g)]]&lt;=[[#This Row],[Tolerance (g)]],"PASS","FAIL"))</f>
        <v>0</v>
      </c>
    </row>
    <row r="142" spans="3:10">
      <c r="C142" s="3">
        <f>IFERROR(INDEX(Balances!$C:$C, MATCH([[#This Row],[Balance ID]], Balances!$A:$A, 0)), "")</f>
        <v>0</v>
      </c>
      <c r="G142" s="3">
        <f>IF(OR([[#This Row],[Reading (g)]]="",[[#This Row],[Weight Used (g)]]=""),"",[[#This Row],[Reading (g)]]-[[#This Row],[Weight Used (g)]])</f>
        <v>0</v>
      </c>
      <c r="H142" s="3">
        <f>IF([[#This Row],[Difference (g)]]="","",ABS([[#This Row],[Difference (g)]]))</f>
        <v>0</v>
      </c>
      <c r="I142" s="3">
        <f>IFERROR(INDEX(Balances!$D:$D, MATCH([[#This Row],[Balance ID]], Balances!$A:$A, 0)),"")</f>
        <v>0</v>
      </c>
      <c r="J142" s="3">
        <f>IF(OR([[#This Row],[Abs Error (g)]]="",[[#This Row],[Tolerance (g)]]=""),"",IF([[#This Row],[Abs Error (g)]]&lt;=[[#This Row],[Tolerance (g)]],"PASS","FAIL"))</f>
        <v>0</v>
      </c>
    </row>
    <row r="143" spans="3:10">
      <c r="C143" s="3">
        <f>IFERROR(INDEX(Balances!$C:$C, MATCH([[#This Row],[Balance ID]], Balances!$A:$A, 0)), "")</f>
        <v>0</v>
      </c>
      <c r="G143" s="3">
        <f>IF(OR([[#This Row],[Reading (g)]]="",[[#This Row],[Weight Used (g)]]=""),"",[[#This Row],[Reading (g)]]-[[#This Row],[Weight Used (g)]])</f>
        <v>0</v>
      </c>
      <c r="H143" s="3">
        <f>IF([[#This Row],[Difference (g)]]="","",ABS([[#This Row],[Difference (g)]]))</f>
        <v>0</v>
      </c>
      <c r="I143" s="3">
        <f>IFERROR(INDEX(Balances!$D:$D, MATCH([[#This Row],[Balance ID]], Balances!$A:$A, 0)),"")</f>
        <v>0</v>
      </c>
      <c r="J143" s="3">
        <f>IF(OR([[#This Row],[Abs Error (g)]]="",[[#This Row],[Tolerance (g)]]=""),"",IF([[#This Row],[Abs Error (g)]]&lt;=[[#This Row],[Tolerance (g)]],"PASS","FAIL"))</f>
        <v>0</v>
      </c>
    </row>
    <row r="144" spans="3:10">
      <c r="C144" s="3">
        <f>IFERROR(INDEX(Balances!$C:$C, MATCH([[#This Row],[Balance ID]], Balances!$A:$A, 0)), "")</f>
        <v>0</v>
      </c>
      <c r="G144" s="3">
        <f>IF(OR([[#This Row],[Reading (g)]]="",[[#This Row],[Weight Used (g)]]=""),"",[[#This Row],[Reading (g)]]-[[#This Row],[Weight Used (g)]])</f>
        <v>0</v>
      </c>
      <c r="H144" s="3">
        <f>IF([[#This Row],[Difference (g)]]="","",ABS([[#This Row],[Difference (g)]]))</f>
        <v>0</v>
      </c>
      <c r="I144" s="3">
        <f>IFERROR(INDEX(Balances!$D:$D, MATCH([[#This Row],[Balance ID]], Balances!$A:$A, 0)),"")</f>
        <v>0</v>
      </c>
      <c r="J144" s="3">
        <f>IF(OR([[#This Row],[Abs Error (g)]]="",[[#This Row],[Tolerance (g)]]=""),"",IF([[#This Row],[Abs Error (g)]]&lt;=[[#This Row],[Tolerance (g)]],"PASS","FAIL"))</f>
        <v>0</v>
      </c>
    </row>
    <row r="145" spans="3:10">
      <c r="C145" s="3">
        <f>IFERROR(INDEX(Balances!$C:$C, MATCH([[#This Row],[Balance ID]], Balances!$A:$A, 0)), "")</f>
        <v>0</v>
      </c>
      <c r="G145" s="3">
        <f>IF(OR([[#This Row],[Reading (g)]]="",[[#This Row],[Weight Used (g)]]=""),"",[[#This Row],[Reading (g)]]-[[#This Row],[Weight Used (g)]])</f>
        <v>0</v>
      </c>
      <c r="H145" s="3">
        <f>IF([[#This Row],[Difference (g)]]="","",ABS([[#This Row],[Difference (g)]]))</f>
        <v>0</v>
      </c>
      <c r="I145" s="3">
        <f>IFERROR(INDEX(Balances!$D:$D, MATCH([[#This Row],[Balance ID]], Balances!$A:$A, 0)),"")</f>
        <v>0</v>
      </c>
      <c r="J145" s="3">
        <f>IF(OR([[#This Row],[Abs Error (g)]]="",[[#This Row],[Tolerance (g)]]=""),"",IF([[#This Row],[Abs Error (g)]]&lt;=[[#This Row],[Tolerance (g)]],"PASS","FAIL"))</f>
        <v>0</v>
      </c>
    </row>
    <row r="146" spans="3:10">
      <c r="C146" s="3">
        <f>IFERROR(INDEX(Balances!$C:$C, MATCH([[#This Row],[Balance ID]], Balances!$A:$A, 0)), "")</f>
        <v>0</v>
      </c>
      <c r="G146" s="3">
        <f>IF(OR([[#This Row],[Reading (g)]]="",[[#This Row],[Weight Used (g)]]=""),"",[[#This Row],[Reading (g)]]-[[#This Row],[Weight Used (g)]])</f>
        <v>0</v>
      </c>
      <c r="H146" s="3">
        <f>IF([[#This Row],[Difference (g)]]="","",ABS([[#This Row],[Difference (g)]]))</f>
        <v>0</v>
      </c>
      <c r="I146" s="3">
        <f>IFERROR(INDEX(Balances!$D:$D, MATCH([[#This Row],[Balance ID]], Balances!$A:$A, 0)),"")</f>
        <v>0</v>
      </c>
      <c r="J146" s="3">
        <f>IF(OR([[#This Row],[Abs Error (g)]]="",[[#This Row],[Tolerance (g)]]=""),"",IF([[#This Row],[Abs Error (g)]]&lt;=[[#This Row],[Tolerance (g)]],"PASS","FAIL"))</f>
        <v>0</v>
      </c>
    </row>
    <row r="147" spans="3:10">
      <c r="C147" s="3">
        <f>IFERROR(INDEX(Balances!$C:$C, MATCH([[#This Row],[Balance ID]], Balances!$A:$A, 0)), "")</f>
        <v>0</v>
      </c>
      <c r="G147" s="3">
        <f>IF(OR([[#This Row],[Reading (g)]]="",[[#This Row],[Weight Used (g)]]=""),"",[[#This Row],[Reading (g)]]-[[#This Row],[Weight Used (g)]])</f>
        <v>0</v>
      </c>
      <c r="H147" s="3">
        <f>IF([[#This Row],[Difference (g)]]="","",ABS([[#This Row],[Difference (g)]]))</f>
        <v>0</v>
      </c>
      <c r="I147" s="3">
        <f>IFERROR(INDEX(Balances!$D:$D, MATCH([[#This Row],[Balance ID]], Balances!$A:$A, 0)),"")</f>
        <v>0</v>
      </c>
      <c r="J147" s="3">
        <f>IF(OR([[#This Row],[Abs Error (g)]]="",[[#This Row],[Tolerance (g)]]=""),"",IF([[#This Row],[Abs Error (g)]]&lt;=[[#This Row],[Tolerance (g)]],"PASS","FAIL"))</f>
        <v>0</v>
      </c>
    </row>
    <row r="148" spans="3:10">
      <c r="C148" s="3">
        <f>IFERROR(INDEX(Balances!$C:$C, MATCH([[#This Row],[Balance ID]], Balances!$A:$A, 0)), "")</f>
        <v>0</v>
      </c>
      <c r="G148" s="3">
        <f>IF(OR([[#This Row],[Reading (g)]]="",[[#This Row],[Weight Used (g)]]=""),"",[[#This Row],[Reading (g)]]-[[#This Row],[Weight Used (g)]])</f>
        <v>0</v>
      </c>
      <c r="H148" s="3">
        <f>IF([[#This Row],[Difference (g)]]="","",ABS([[#This Row],[Difference (g)]]))</f>
        <v>0</v>
      </c>
      <c r="I148" s="3">
        <f>IFERROR(INDEX(Balances!$D:$D, MATCH([[#This Row],[Balance ID]], Balances!$A:$A, 0)),"")</f>
        <v>0</v>
      </c>
      <c r="J148" s="3">
        <f>IF(OR([[#This Row],[Abs Error (g)]]="",[[#This Row],[Tolerance (g)]]=""),"",IF([[#This Row],[Abs Error (g)]]&lt;=[[#This Row],[Tolerance (g)]],"PASS","FAIL"))</f>
        <v>0</v>
      </c>
    </row>
    <row r="149" spans="3:10">
      <c r="C149" s="3">
        <f>IFERROR(INDEX(Balances!$C:$C, MATCH([[#This Row],[Balance ID]], Balances!$A:$A, 0)), "")</f>
        <v>0</v>
      </c>
      <c r="G149" s="3">
        <f>IF(OR([[#This Row],[Reading (g)]]="",[[#This Row],[Weight Used (g)]]=""),"",[[#This Row],[Reading (g)]]-[[#This Row],[Weight Used (g)]])</f>
        <v>0</v>
      </c>
      <c r="H149" s="3">
        <f>IF([[#This Row],[Difference (g)]]="","",ABS([[#This Row],[Difference (g)]]))</f>
        <v>0</v>
      </c>
      <c r="I149" s="3">
        <f>IFERROR(INDEX(Balances!$D:$D, MATCH([[#This Row],[Balance ID]], Balances!$A:$A, 0)),"")</f>
        <v>0</v>
      </c>
      <c r="J149" s="3">
        <f>IF(OR([[#This Row],[Abs Error (g)]]="",[[#This Row],[Tolerance (g)]]=""),"",IF([[#This Row],[Abs Error (g)]]&lt;=[[#This Row],[Tolerance (g)]],"PASS","FAIL"))</f>
        <v>0</v>
      </c>
    </row>
    <row r="150" spans="3:10">
      <c r="C150" s="3">
        <f>IFERROR(INDEX(Balances!$C:$C, MATCH([[#This Row],[Balance ID]], Balances!$A:$A, 0)), "")</f>
        <v>0</v>
      </c>
      <c r="G150" s="3">
        <f>IF(OR([[#This Row],[Reading (g)]]="",[[#This Row],[Weight Used (g)]]=""),"",[[#This Row],[Reading (g)]]-[[#This Row],[Weight Used (g)]])</f>
        <v>0</v>
      </c>
      <c r="H150" s="3">
        <f>IF([[#This Row],[Difference (g)]]="","",ABS([[#This Row],[Difference (g)]]))</f>
        <v>0</v>
      </c>
      <c r="I150" s="3">
        <f>IFERROR(INDEX(Balances!$D:$D, MATCH([[#This Row],[Balance ID]], Balances!$A:$A, 0)),"")</f>
        <v>0</v>
      </c>
      <c r="J150" s="3">
        <f>IF(OR([[#This Row],[Abs Error (g)]]="",[[#This Row],[Tolerance (g)]]=""),"",IF([[#This Row],[Abs Error (g)]]&lt;=[[#This Row],[Tolerance (g)]],"PASS","FAIL"))</f>
        <v>0</v>
      </c>
    </row>
    <row r="151" spans="3:10">
      <c r="C151" s="3">
        <f>IFERROR(INDEX(Balances!$C:$C, MATCH([[#This Row],[Balance ID]], Balances!$A:$A, 0)), "")</f>
        <v>0</v>
      </c>
      <c r="G151" s="3">
        <f>IF(OR([[#This Row],[Reading (g)]]="",[[#This Row],[Weight Used (g)]]=""),"",[[#This Row],[Reading (g)]]-[[#This Row],[Weight Used (g)]])</f>
        <v>0</v>
      </c>
      <c r="H151" s="3">
        <f>IF([[#This Row],[Difference (g)]]="","",ABS([[#This Row],[Difference (g)]]))</f>
        <v>0</v>
      </c>
      <c r="I151" s="3">
        <f>IFERROR(INDEX(Balances!$D:$D, MATCH([[#This Row],[Balance ID]], Balances!$A:$A, 0)),"")</f>
        <v>0</v>
      </c>
      <c r="J151" s="3">
        <f>IF(OR([[#This Row],[Abs Error (g)]]="",[[#This Row],[Tolerance (g)]]=""),"",IF([[#This Row],[Abs Error (g)]]&lt;=[[#This Row],[Tolerance (g)]],"PASS","FAIL"))</f>
        <v>0</v>
      </c>
    </row>
    <row r="152" spans="3:10">
      <c r="C152" s="3">
        <f>IFERROR(INDEX(Balances!$C:$C, MATCH([[#This Row],[Balance ID]], Balances!$A:$A, 0)), "")</f>
        <v>0</v>
      </c>
      <c r="G152" s="3">
        <f>IF(OR([[#This Row],[Reading (g)]]="",[[#This Row],[Weight Used (g)]]=""),"",[[#This Row],[Reading (g)]]-[[#This Row],[Weight Used (g)]])</f>
        <v>0</v>
      </c>
      <c r="H152" s="3">
        <f>IF([[#This Row],[Difference (g)]]="","",ABS([[#This Row],[Difference (g)]]))</f>
        <v>0</v>
      </c>
      <c r="I152" s="3">
        <f>IFERROR(INDEX(Balances!$D:$D, MATCH([[#This Row],[Balance ID]], Balances!$A:$A, 0)),"")</f>
        <v>0</v>
      </c>
      <c r="J152" s="3">
        <f>IF(OR([[#This Row],[Abs Error (g)]]="",[[#This Row],[Tolerance (g)]]=""),"",IF([[#This Row],[Abs Error (g)]]&lt;=[[#This Row],[Tolerance (g)]],"PASS","FAIL"))</f>
        <v>0</v>
      </c>
    </row>
    <row r="153" spans="3:10">
      <c r="C153" s="3">
        <f>IFERROR(INDEX(Balances!$C:$C, MATCH([[#This Row],[Balance ID]], Balances!$A:$A, 0)), "")</f>
        <v>0</v>
      </c>
      <c r="G153" s="3">
        <f>IF(OR([[#This Row],[Reading (g)]]="",[[#This Row],[Weight Used (g)]]=""),"",[[#This Row],[Reading (g)]]-[[#This Row],[Weight Used (g)]])</f>
        <v>0</v>
      </c>
      <c r="H153" s="3">
        <f>IF([[#This Row],[Difference (g)]]="","",ABS([[#This Row],[Difference (g)]]))</f>
        <v>0</v>
      </c>
      <c r="I153" s="3">
        <f>IFERROR(INDEX(Balances!$D:$D, MATCH([[#This Row],[Balance ID]], Balances!$A:$A, 0)),"")</f>
        <v>0</v>
      </c>
      <c r="J153" s="3">
        <f>IF(OR([[#This Row],[Abs Error (g)]]="",[[#This Row],[Tolerance (g)]]=""),"",IF([[#This Row],[Abs Error (g)]]&lt;=[[#This Row],[Tolerance (g)]],"PASS","FAIL"))</f>
        <v>0</v>
      </c>
    </row>
    <row r="154" spans="3:10">
      <c r="C154" s="3">
        <f>IFERROR(INDEX(Balances!$C:$C, MATCH([[#This Row],[Balance ID]], Balances!$A:$A, 0)), "")</f>
        <v>0</v>
      </c>
      <c r="G154" s="3">
        <f>IF(OR([[#This Row],[Reading (g)]]="",[[#This Row],[Weight Used (g)]]=""),"",[[#This Row],[Reading (g)]]-[[#This Row],[Weight Used (g)]])</f>
        <v>0</v>
      </c>
      <c r="H154" s="3">
        <f>IF([[#This Row],[Difference (g)]]="","",ABS([[#This Row],[Difference (g)]]))</f>
        <v>0</v>
      </c>
      <c r="I154" s="3">
        <f>IFERROR(INDEX(Balances!$D:$D, MATCH([[#This Row],[Balance ID]], Balances!$A:$A, 0)),"")</f>
        <v>0</v>
      </c>
      <c r="J154" s="3">
        <f>IF(OR([[#This Row],[Abs Error (g)]]="",[[#This Row],[Tolerance (g)]]=""),"",IF([[#This Row],[Abs Error (g)]]&lt;=[[#This Row],[Tolerance (g)]],"PASS","FAIL"))</f>
        <v>0</v>
      </c>
    </row>
    <row r="155" spans="3:10">
      <c r="C155" s="3">
        <f>IFERROR(INDEX(Balances!$C:$C, MATCH([[#This Row],[Balance ID]], Balances!$A:$A, 0)), "")</f>
        <v>0</v>
      </c>
      <c r="G155" s="3">
        <f>IF(OR([[#This Row],[Reading (g)]]="",[[#This Row],[Weight Used (g)]]=""),"",[[#This Row],[Reading (g)]]-[[#This Row],[Weight Used (g)]])</f>
        <v>0</v>
      </c>
      <c r="H155" s="3">
        <f>IF([[#This Row],[Difference (g)]]="","",ABS([[#This Row],[Difference (g)]]))</f>
        <v>0</v>
      </c>
      <c r="I155" s="3">
        <f>IFERROR(INDEX(Balances!$D:$D, MATCH([[#This Row],[Balance ID]], Balances!$A:$A, 0)),"")</f>
        <v>0</v>
      </c>
      <c r="J155" s="3">
        <f>IF(OR([[#This Row],[Abs Error (g)]]="",[[#This Row],[Tolerance (g)]]=""),"",IF([[#This Row],[Abs Error (g)]]&lt;=[[#This Row],[Tolerance (g)]],"PASS","FAIL"))</f>
        <v>0</v>
      </c>
    </row>
    <row r="156" spans="3:10">
      <c r="C156" s="3">
        <f>IFERROR(INDEX(Balances!$C:$C, MATCH([[#This Row],[Balance ID]], Balances!$A:$A, 0)), "")</f>
        <v>0</v>
      </c>
      <c r="G156" s="3">
        <f>IF(OR([[#This Row],[Reading (g)]]="",[[#This Row],[Weight Used (g)]]=""),"",[[#This Row],[Reading (g)]]-[[#This Row],[Weight Used (g)]])</f>
        <v>0</v>
      </c>
      <c r="H156" s="3">
        <f>IF([[#This Row],[Difference (g)]]="","",ABS([[#This Row],[Difference (g)]]))</f>
        <v>0</v>
      </c>
      <c r="I156" s="3">
        <f>IFERROR(INDEX(Balances!$D:$D, MATCH([[#This Row],[Balance ID]], Balances!$A:$A, 0)),"")</f>
        <v>0</v>
      </c>
      <c r="J156" s="3">
        <f>IF(OR([[#This Row],[Abs Error (g)]]="",[[#This Row],[Tolerance (g)]]=""),"",IF([[#This Row],[Abs Error (g)]]&lt;=[[#This Row],[Tolerance (g)]],"PASS","FAIL"))</f>
        <v>0</v>
      </c>
    </row>
    <row r="157" spans="3:10">
      <c r="C157" s="3">
        <f>IFERROR(INDEX(Balances!$C:$C, MATCH([[#This Row],[Balance ID]], Balances!$A:$A, 0)), "")</f>
        <v>0</v>
      </c>
      <c r="G157" s="3">
        <f>IF(OR([[#This Row],[Reading (g)]]="",[[#This Row],[Weight Used (g)]]=""),"",[[#This Row],[Reading (g)]]-[[#This Row],[Weight Used (g)]])</f>
        <v>0</v>
      </c>
      <c r="H157" s="3">
        <f>IF([[#This Row],[Difference (g)]]="","",ABS([[#This Row],[Difference (g)]]))</f>
        <v>0</v>
      </c>
      <c r="I157" s="3">
        <f>IFERROR(INDEX(Balances!$D:$D, MATCH([[#This Row],[Balance ID]], Balances!$A:$A, 0)),"")</f>
        <v>0</v>
      </c>
      <c r="J157" s="3">
        <f>IF(OR([[#This Row],[Abs Error (g)]]="",[[#This Row],[Tolerance (g)]]=""),"",IF([[#This Row],[Abs Error (g)]]&lt;=[[#This Row],[Tolerance (g)]],"PASS","FAIL"))</f>
        <v>0</v>
      </c>
    </row>
    <row r="158" spans="3:10">
      <c r="C158" s="3">
        <f>IFERROR(INDEX(Balances!$C:$C, MATCH([[#This Row],[Balance ID]], Balances!$A:$A, 0)), "")</f>
        <v>0</v>
      </c>
      <c r="G158" s="3">
        <f>IF(OR([[#This Row],[Reading (g)]]="",[[#This Row],[Weight Used (g)]]=""),"",[[#This Row],[Reading (g)]]-[[#This Row],[Weight Used (g)]])</f>
        <v>0</v>
      </c>
      <c r="H158" s="3">
        <f>IF([[#This Row],[Difference (g)]]="","",ABS([[#This Row],[Difference (g)]]))</f>
        <v>0</v>
      </c>
      <c r="I158" s="3">
        <f>IFERROR(INDEX(Balances!$D:$D, MATCH([[#This Row],[Balance ID]], Balances!$A:$A, 0)),"")</f>
        <v>0</v>
      </c>
      <c r="J158" s="3">
        <f>IF(OR([[#This Row],[Abs Error (g)]]="",[[#This Row],[Tolerance (g)]]=""),"",IF([[#This Row],[Abs Error (g)]]&lt;=[[#This Row],[Tolerance (g)]],"PASS","FAIL"))</f>
        <v>0</v>
      </c>
    </row>
    <row r="159" spans="3:10">
      <c r="C159" s="3">
        <f>IFERROR(INDEX(Balances!$C:$C, MATCH([[#This Row],[Balance ID]], Balances!$A:$A, 0)), "")</f>
        <v>0</v>
      </c>
      <c r="G159" s="3">
        <f>IF(OR([[#This Row],[Reading (g)]]="",[[#This Row],[Weight Used (g)]]=""),"",[[#This Row],[Reading (g)]]-[[#This Row],[Weight Used (g)]])</f>
        <v>0</v>
      </c>
      <c r="H159" s="3">
        <f>IF([[#This Row],[Difference (g)]]="","",ABS([[#This Row],[Difference (g)]]))</f>
        <v>0</v>
      </c>
      <c r="I159" s="3">
        <f>IFERROR(INDEX(Balances!$D:$D, MATCH([[#This Row],[Balance ID]], Balances!$A:$A, 0)),"")</f>
        <v>0</v>
      </c>
      <c r="J159" s="3">
        <f>IF(OR([[#This Row],[Abs Error (g)]]="",[[#This Row],[Tolerance (g)]]=""),"",IF([[#This Row],[Abs Error (g)]]&lt;=[[#This Row],[Tolerance (g)]],"PASS","FAIL"))</f>
        <v>0</v>
      </c>
    </row>
    <row r="160" spans="3:10">
      <c r="C160" s="3">
        <f>IFERROR(INDEX(Balances!$C:$C, MATCH([[#This Row],[Balance ID]], Balances!$A:$A, 0)), "")</f>
        <v>0</v>
      </c>
      <c r="G160" s="3">
        <f>IF(OR([[#This Row],[Reading (g)]]="",[[#This Row],[Weight Used (g)]]=""),"",[[#This Row],[Reading (g)]]-[[#This Row],[Weight Used (g)]])</f>
        <v>0</v>
      </c>
      <c r="H160" s="3">
        <f>IF([[#This Row],[Difference (g)]]="","",ABS([[#This Row],[Difference (g)]]))</f>
        <v>0</v>
      </c>
      <c r="I160" s="3">
        <f>IFERROR(INDEX(Balances!$D:$D, MATCH([[#This Row],[Balance ID]], Balances!$A:$A, 0)),"")</f>
        <v>0</v>
      </c>
      <c r="J160" s="3">
        <f>IF(OR([[#This Row],[Abs Error (g)]]="",[[#This Row],[Tolerance (g)]]=""),"",IF([[#This Row],[Abs Error (g)]]&lt;=[[#This Row],[Tolerance (g)]],"PASS","FAIL"))</f>
        <v>0</v>
      </c>
    </row>
    <row r="161" spans="3:10">
      <c r="C161" s="3">
        <f>IFERROR(INDEX(Balances!$C:$C, MATCH([[#This Row],[Balance ID]], Balances!$A:$A, 0)), "")</f>
        <v>0</v>
      </c>
      <c r="G161" s="3">
        <f>IF(OR([[#This Row],[Reading (g)]]="",[[#This Row],[Weight Used (g)]]=""),"",[[#This Row],[Reading (g)]]-[[#This Row],[Weight Used (g)]])</f>
        <v>0</v>
      </c>
      <c r="H161" s="3">
        <f>IF([[#This Row],[Difference (g)]]="","",ABS([[#This Row],[Difference (g)]]))</f>
        <v>0</v>
      </c>
      <c r="I161" s="3">
        <f>IFERROR(INDEX(Balances!$D:$D, MATCH([[#This Row],[Balance ID]], Balances!$A:$A, 0)),"")</f>
        <v>0</v>
      </c>
      <c r="J161" s="3">
        <f>IF(OR([[#This Row],[Abs Error (g)]]="",[[#This Row],[Tolerance (g)]]=""),"",IF([[#This Row],[Abs Error (g)]]&lt;=[[#This Row],[Tolerance (g)]],"PASS","FAIL"))</f>
        <v>0</v>
      </c>
    </row>
    <row r="162" spans="3:10">
      <c r="C162" s="3">
        <f>IFERROR(INDEX(Balances!$C:$C, MATCH([[#This Row],[Balance ID]], Balances!$A:$A, 0)), "")</f>
        <v>0</v>
      </c>
      <c r="G162" s="3">
        <f>IF(OR([[#This Row],[Reading (g)]]="",[[#This Row],[Weight Used (g)]]=""),"",[[#This Row],[Reading (g)]]-[[#This Row],[Weight Used (g)]])</f>
        <v>0</v>
      </c>
      <c r="H162" s="3">
        <f>IF([[#This Row],[Difference (g)]]="","",ABS([[#This Row],[Difference (g)]]))</f>
        <v>0</v>
      </c>
      <c r="I162" s="3">
        <f>IFERROR(INDEX(Balances!$D:$D, MATCH([[#This Row],[Balance ID]], Balances!$A:$A, 0)),"")</f>
        <v>0</v>
      </c>
      <c r="J162" s="3">
        <f>IF(OR([[#This Row],[Abs Error (g)]]="",[[#This Row],[Tolerance (g)]]=""),"",IF([[#This Row],[Abs Error (g)]]&lt;=[[#This Row],[Tolerance (g)]],"PASS","FAIL"))</f>
        <v>0</v>
      </c>
    </row>
    <row r="163" spans="3:10">
      <c r="C163" s="3">
        <f>IFERROR(INDEX(Balances!$C:$C, MATCH([[#This Row],[Balance ID]], Balances!$A:$A, 0)), "")</f>
        <v>0</v>
      </c>
      <c r="G163" s="3">
        <f>IF(OR([[#This Row],[Reading (g)]]="",[[#This Row],[Weight Used (g)]]=""),"",[[#This Row],[Reading (g)]]-[[#This Row],[Weight Used (g)]])</f>
        <v>0</v>
      </c>
      <c r="H163" s="3">
        <f>IF([[#This Row],[Difference (g)]]="","",ABS([[#This Row],[Difference (g)]]))</f>
        <v>0</v>
      </c>
      <c r="I163" s="3">
        <f>IFERROR(INDEX(Balances!$D:$D, MATCH([[#This Row],[Balance ID]], Balances!$A:$A, 0)),"")</f>
        <v>0</v>
      </c>
      <c r="J163" s="3">
        <f>IF(OR([[#This Row],[Abs Error (g)]]="",[[#This Row],[Tolerance (g)]]=""),"",IF([[#This Row],[Abs Error (g)]]&lt;=[[#This Row],[Tolerance (g)]],"PASS","FAIL"))</f>
        <v>0</v>
      </c>
    </row>
    <row r="164" spans="3:10">
      <c r="C164" s="3">
        <f>IFERROR(INDEX(Balances!$C:$C, MATCH([[#This Row],[Balance ID]], Balances!$A:$A, 0)), "")</f>
        <v>0</v>
      </c>
      <c r="G164" s="3">
        <f>IF(OR([[#This Row],[Reading (g)]]="",[[#This Row],[Weight Used (g)]]=""),"",[[#This Row],[Reading (g)]]-[[#This Row],[Weight Used (g)]])</f>
        <v>0</v>
      </c>
      <c r="H164" s="3">
        <f>IF([[#This Row],[Difference (g)]]="","",ABS([[#This Row],[Difference (g)]]))</f>
        <v>0</v>
      </c>
      <c r="I164" s="3">
        <f>IFERROR(INDEX(Balances!$D:$D, MATCH([[#This Row],[Balance ID]], Balances!$A:$A, 0)),"")</f>
        <v>0</v>
      </c>
      <c r="J164" s="3">
        <f>IF(OR([[#This Row],[Abs Error (g)]]="",[[#This Row],[Tolerance (g)]]=""),"",IF([[#This Row],[Abs Error (g)]]&lt;=[[#This Row],[Tolerance (g)]],"PASS","FAIL"))</f>
        <v>0</v>
      </c>
    </row>
    <row r="165" spans="3:10">
      <c r="C165" s="3">
        <f>IFERROR(INDEX(Balances!$C:$C, MATCH([[#This Row],[Balance ID]], Balances!$A:$A, 0)), "")</f>
        <v>0</v>
      </c>
      <c r="G165" s="3">
        <f>IF(OR([[#This Row],[Reading (g)]]="",[[#This Row],[Weight Used (g)]]=""),"",[[#This Row],[Reading (g)]]-[[#This Row],[Weight Used (g)]])</f>
        <v>0</v>
      </c>
      <c r="H165" s="3">
        <f>IF([[#This Row],[Difference (g)]]="","",ABS([[#This Row],[Difference (g)]]))</f>
        <v>0</v>
      </c>
      <c r="I165" s="3">
        <f>IFERROR(INDEX(Balances!$D:$D, MATCH([[#This Row],[Balance ID]], Balances!$A:$A, 0)),"")</f>
        <v>0</v>
      </c>
      <c r="J165" s="3">
        <f>IF(OR([[#This Row],[Abs Error (g)]]="",[[#This Row],[Tolerance (g)]]=""),"",IF([[#This Row],[Abs Error (g)]]&lt;=[[#This Row],[Tolerance (g)]],"PASS","FAIL"))</f>
        <v>0</v>
      </c>
    </row>
    <row r="166" spans="3:10">
      <c r="C166" s="3">
        <f>IFERROR(INDEX(Balances!$C:$C, MATCH([[#This Row],[Balance ID]], Balances!$A:$A, 0)), "")</f>
        <v>0</v>
      </c>
      <c r="G166" s="3">
        <f>IF(OR([[#This Row],[Reading (g)]]="",[[#This Row],[Weight Used (g)]]=""),"",[[#This Row],[Reading (g)]]-[[#This Row],[Weight Used (g)]])</f>
        <v>0</v>
      </c>
      <c r="H166" s="3">
        <f>IF([[#This Row],[Difference (g)]]="","",ABS([[#This Row],[Difference (g)]]))</f>
        <v>0</v>
      </c>
      <c r="I166" s="3">
        <f>IFERROR(INDEX(Balances!$D:$D, MATCH([[#This Row],[Balance ID]], Balances!$A:$A, 0)),"")</f>
        <v>0</v>
      </c>
      <c r="J166" s="3">
        <f>IF(OR([[#This Row],[Abs Error (g)]]="",[[#This Row],[Tolerance (g)]]=""),"",IF([[#This Row],[Abs Error (g)]]&lt;=[[#This Row],[Tolerance (g)]],"PASS","FAIL"))</f>
        <v>0</v>
      </c>
    </row>
    <row r="167" spans="3:10">
      <c r="C167" s="3">
        <f>IFERROR(INDEX(Balances!$C:$C, MATCH([[#This Row],[Balance ID]], Balances!$A:$A, 0)), "")</f>
        <v>0</v>
      </c>
      <c r="G167" s="3">
        <f>IF(OR([[#This Row],[Reading (g)]]="",[[#This Row],[Weight Used (g)]]=""),"",[[#This Row],[Reading (g)]]-[[#This Row],[Weight Used (g)]])</f>
        <v>0</v>
      </c>
      <c r="H167" s="3">
        <f>IF([[#This Row],[Difference (g)]]="","",ABS([[#This Row],[Difference (g)]]))</f>
        <v>0</v>
      </c>
      <c r="I167" s="3">
        <f>IFERROR(INDEX(Balances!$D:$D, MATCH([[#This Row],[Balance ID]], Balances!$A:$A, 0)),"")</f>
        <v>0</v>
      </c>
      <c r="J167" s="3">
        <f>IF(OR([[#This Row],[Abs Error (g)]]="",[[#This Row],[Tolerance (g)]]=""),"",IF([[#This Row],[Abs Error (g)]]&lt;=[[#This Row],[Tolerance (g)]],"PASS","FAIL"))</f>
        <v>0</v>
      </c>
    </row>
    <row r="168" spans="3:10">
      <c r="C168" s="3">
        <f>IFERROR(INDEX(Balances!$C:$C, MATCH([[#This Row],[Balance ID]], Balances!$A:$A, 0)), "")</f>
        <v>0</v>
      </c>
      <c r="G168" s="3">
        <f>IF(OR([[#This Row],[Reading (g)]]="",[[#This Row],[Weight Used (g)]]=""),"",[[#This Row],[Reading (g)]]-[[#This Row],[Weight Used (g)]])</f>
        <v>0</v>
      </c>
      <c r="H168" s="3">
        <f>IF([[#This Row],[Difference (g)]]="","",ABS([[#This Row],[Difference (g)]]))</f>
        <v>0</v>
      </c>
      <c r="I168" s="3">
        <f>IFERROR(INDEX(Balances!$D:$D, MATCH([[#This Row],[Balance ID]], Balances!$A:$A, 0)),"")</f>
        <v>0</v>
      </c>
      <c r="J168" s="3">
        <f>IF(OR([[#This Row],[Abs Error (g)]]="",[[#This Row],[Tolerance (g)]]=""),"",IF([[#This Row],[Abs Error (g)]]&lt;=[[#This Row],[Tolerance (g)]],"PASS","FAIL"))</f>
        <v>0</v>
      </c>
    </row>
    <row r="169" spans="3:10">
      <c r="C169" s="3">
        <f>IFERROR(INDEX(Balances!$C:$C, MATCH([[#This Row],[Balance ID]], Balances!$A:$A, 0)), "")</f>
        <v>0</v>
      </c>
      <c r="G169" s="3">
        <f>IF(OR([[#This Row],[Reading (g)]]="",[[#This Row],[Weight Used (g)]]=""),"",[[#This Row],[Reading (g)]]-[[#This Row],[Weight Used (g)]])</f>
        <v>0</v>
      </c>
      <c r="H169" s="3">
        <f>IF([[#This Row],[Difference (g)]]="","",ABS([[#This Row],[Difference (g)]]))</f>
        <v>0</v>
      </c>
      <c r="I169" s="3">
        <f>IFERROR(INDEX(Balances!$D:$D, MATCH([[#This Row],[Balance ID]], Balances!$A:$A, 0)),"")</f>
        <v>0</v>
      </c>
      <c r="J169" s="3">
        <f>IF(OR([[#This Row],[Abs Error (g)]]="",[[#This Row],[Tolerance (g)]]=""),"",IF([[#This Row],[Abs Error (g)]]&lt;=[[#This Row],[Tolerance (g)]],"PASS","FAIL"))</f>
        <v>0</v>
      </c>
    </row>
    <row r="170" spans="3:10">
      <c r="C170" s="3">
        <f>IFERROR(INDEX(Balances!$C:$C, MATCH([[#This Row],[Balance ID]], Balances!$A:$A, 0)), "")</f>
        <v>0</v>
      </c>
      <c r="G170" s="3">
        <f>IF(OR([[#This Row],[Reading (g)]]="",[[#This Row],[Weight Used (g)]]=""),"",[[#This Row],[Reading (g)]]-[[#This Row],[Weight Used (g)]])</f>
        <v>0</v>
      </c>
      <c r="H170" s="3">
        <f>IF([[#This Row],[Difference (g)]]="","",ABS([[#This Row],[Difference (g)]]))</f>
        <v>0</v>
      </c>
      <c r="I170" s="3">
        <f>IFERROR(INDEX(Balances!$D:$D, MATCH([[#This Row],[Balance ID]], Balances!$A:$A, 0)),"")</f>
        <v>0</v>
      </c>
      <c r="J170" s="3">
        <f>IF(OR([[#This Row],[Abs Error (g)]]="",[[#This Row],[Tolerance (g)]]=""),"",IF([[#This Row],[Abs Error (g)]]&lt;=[[#This Row],[Tolerance (g)]],"PASS","FAIL"))</f>
        <v>0</v>
      </c>
    </row>
    <row r="171" spans="3:10">
      <c r="C171" s="3">
        <f>IFERROR(INDEX(Balances!$C:$C, MATCH([[#This Row],[Balance ID]], Balances!$A:$A, 0)), "")</f>
        <v>0</v>
      </c>
      <c r="G171" s="3">
        <f>IF(OR([[#This Row],[Reading (g)]]="",[[#This Row],[Weight Used (g)]]=""),"",[[#This Row],[Reading (g)]]-[[#This Row],[Weight Used (g)]])</f>
        <v>0</v>
      </c>
      <c r="H171" s="3">
        <f>IF([[#This Row],[Difference (g)]]="","",ABS([[#This Row],[Difference (g)]]))</f>
        <v>0</v>
      </c>
      <c r="I171" s="3">
        <f>IFERROR(INDEX(Balances!$D:$D, MATCH([[#This Row],[Balance ID]], Balances!$A:$A, 0)),"")</f>
        <v>0</v>
      </c>
      <c r="J171" s="3">
        <f>IF(OR([[#This Row],[Abs Error (g)]]="",[[#This Row],[Tolerance (g)]]=""),"",IF([[#This Row],[Abs Error (g)]]&lt;=[[#This Row],[Tolerance (g)]],"PASS","FAIL"))</f>
        <v>0</v>
      </c>
    </row>
    <row r="172" spans="3:10">
      <c r="C172" s="3">
        <f>IFERROR(INDEX(Balances!$C:$C, MATCH([[#This Row],[Balance ID]], Balances!$A:$A, 0)), "")</f>
        <v>0</v>
      </c>
      <c r="G172" s="3">
        <f>IF(OR([[#This Row],[Reading (g)]]="",[[#This Row],[Weight Used (g)]]=""),"",[[#This Row],[Reading (g)]]-[[#This Row],[Weight Used (g)]])</f>
        <v>0</v>
      </c>
      <c r="H172" s="3">
        <f>IF([[#This Row],[Difference (g)]]="","",ABS([[#This Row],[Difference (g)]]))</f>
        <v>0</v>
      </c>
      <c r="I172" s="3">
        <f>IFERROR(INDEX(Balances!$D:$D, MATCH([[#This Row],[Balance ID]], Balances!$A:$A, 0)),"")</f>
        <v>0</v>
      </c>
      <c r="J172" s="3">
        <f>IF(OR([[#This Row],[Abs Error (g)]]="",[[#This Row],[Tolerance (g)]]=""),"",IF([[#This Row],[Abs Error (g)]]&lt;=[[#This Row],[Tolerance (g)]],"PASS","FAIL"))</f>
        <v>0</v>
      </c>
    </row>
    <row r="173" spans="3:10">
      <c r="C173" s="3">
        <f>IFERROR(INDEX(Balances!$C:$C, MATCH([[#This Row],[Balance ID]], Balances!$A:$A, 0)), "")</f>
        <v>0</v>
      </c>
      <c r="G173" s="3">
        <f>IF(OR([[#This Row],[Reading (g)]]="",[[#This Row],[Weight Used (g)]]=""),"",[[#This Row],[Reading (g)]]-[[#This Row],[Weight Used (g)]])</f>
        <v>0</v>
      </c>
      <c r="H173" s="3">
        <f>IF([[#This Row],[Difference (g)]]="","",ABS([[#This Row],[Difference (g)]]))</f>
        <v>0</v>
      </c>
      <c r="I173" s="3">
        <f>IFERROR(INDEX(Balances!$D:$D, MATCH([[#This Row],[Balance ID]], Balances!$A:$A, 0)),"")</f>
        <v>0</v>
      </c>
      <c r="J173" s="3">
        <f>IF(OR([[#This Row],[Abs Error (g)]]="",[[#This Row],[Tolerance (g)]]=""),"",IF([[#This Row],[Abs Error (g)]]&lt;=[[#This Row],[Tolerance (g)]],"PASS","FAIL"))</f>
        <v>0</v>
      </c>
    </row>
    <row r="174" spans="3:10">
      <c r="C174" s="3">
        <f>IFERROR(INDEX(Balances!$C:$C, MATCH([[#This Row],[Balance ID]], Balances!$A:$A, 0)), "")</f>
        <v>0</v>
      </c>
      <c r="G174" s="3">
        <f>IF(OR([[#This Row],[Reading (g)]]="",[[#This Row],[Weight Used (g)]]=""),"",[[#This Row],[Reading (g)]]-[[#This Row],[Weight Used (g)]])</f>
        <v>0</v>
      </c>
      <c r="H174" s="3">
        <f>IF([[#This Row],[Difference (g)]]="","",ABS([[#This Row],[Difference (g)]]))</f>
        <v>0</v>
      </c>
      <c r="I174" s="3">
        <f>IFERROR(INDEX(Balances!$D:$D, MATCH([[#This Row],[Balance ID]], Balances!$A:$A, 0)),"")</f>
        <v>0</v>
      </c>
      <c r="J174" s="3">
        <f>IF(OR([[#This Row],[Abs Error (g)]]="",[[#This Row],[Tolerance (g)]]=""),"",IF([[#This Row],[Abs Error (g)]]&lt;=[[#This Row],[Tolerance (g)]],"PASS","FAIL"))</f>
        <v>0</v>
      </c>
    </row>
    <row r="175" spans="3:10">
      <c r="C175" s="3">
        <f>IFERROR(INDEX(Balances!$C:$C, MATCH([[#This Row],[Balance ID]], Balances!$A:$A, 0)), "")</f>
        <v>0</v>
      </c>
      <c r="G175" s="3">
        <f>IF(OR([[#This Row],[Reading (g)]]="",[[#This Row],[Weight Used (g)]]=""),"",[[#This Row],[Reading (g)]]-[[#This Row],[Weight Used (g)]])</f>
        <v>0</v>
      </c>
      <c r="H175" s="3">
        <f>IF([[#This Row],[Difference (g)]]="","",ABS([[#This Row],[Difference (g)]]))</f>
        <v>0</v>
      </c>
      <c r="I175" s="3">
        <f>IFERROR(INDEX(Balances!$D:$D, MATCH([[#This Row],[Balance ID]], Balances!$A:$A, 0)),"")</f>
        <v>0</v>
      </c>
      <c r="J175" s="3">
        <f>IF(OR([[#This Row],[Abs Error (g)]]="",[[#This Row],[Tolerance (g)]]=""),"",IF([[#This Row],[Abs Error (g)]]&lt;=[[#This Row],[Tolerance (g)]],"PASS","FAIL"))</f>
        <v>0</v>
      </c>
    </row>
    <row r="176" spans="3:10">
      <c r="C176" s="3">
        <f>IFERROR(INDEX(Balances!$C:$C, MATCH([[#This Row],[Balance ID]], Balances!$A:$A, 0)), "")</f>
        <v>0</v>
      </c>
      <c r="G176" s="3">
        <f>IF(OR([[#This Row],[Reading (g)]]="",[[#This Row],[Weight Used (g)]]=""),"",[[#This Row],[Reading (g)]]-[[#This Row],[Weight Used (g)]])</f>
        <v>0</v>
      </c>
      <c r="H176" s="3">
        <f>IF([[#This Row],[Difference (g)]]="","",ABS([[#This Row],[Difference (g)]]))</f>
        <v>0</v>
      </c>
      <c r="I176" s="3">
        <f>IFERROR(INDEX(Balances!$D:$D, MATCH([[#This Row],[Balance ID]], Balances!$A:$A, 0)),"")</f>
        <v>0</v>
      </c>
      <c r="J176" s="3">
        <f>IF(OR([[#This Row],[Abs Error (g)]]="",[[#This Row],[Tolerance (g)]]=""),"",IF([[#This Row],[Abs Error (g)]]&lt;=[[#This Row],[Tolerance (g)]],"PASS","FAIL"))</f>
        <v>0</v>
      </c>
    </row>
    <row r="177" spans="3:10">
      <c r="C177" s="3">
        <f>IFERROR(INDEX(Balances!$C:$C, MATCH([[#This Row],[Balance ID]], Balances!$A:$A, 0)), "")</f>
        <v>0</v>
      </c>
      <c r="G177" s="3">
        <f>IF(OR([[#This Row],[Reading (g)]]="",[[#This Row],[Weight Used (g)]]=""),"",[[#This Row],[Reading (g)]]-[[#This Row],[Weight Used (g)]])</f>
        <v>0</v>
      </c>
      <c r="H177" s="3">
        <f>IF([[#This Row],[Difference (g)]]="","",ABS([[#This Row],[Difference (g)]]))</f>
        <v>0</v>
      </c>
      <c r="I177" s="3">
        <f>IFERROR(INDEX(Balances!$D:$D, MATCH([[#This Row],[Balance ID]], Balances!$A:$A, 0)),"")</f>
        <v>0</v>
      </c>
      <c r="J177" s="3">
        <f>IF(OR([[#This Row],[Abs Error (g)]]="",[[#This Row],[Tolerance (g)]]=""),"",IF([[#This Row],[Abs Error (g)]]&lt;=[[#This Row],[Tolerance (g)]],"PASS","FAIL"))</f>
        <v>0</v>
      </c>
    </row>
    <row r="178" spans="3:10">
      <c r="C178" s="3">
        <f>IFERROR(INDEX(Balances!$C:$C, MATCH([[#This Row],[Balance ID]], Balances!$A:$A, 0)), "")</f>
        <v>0</v>
      </c>
      <c r="G178" s="3">
        <f>IF(OR([[#This Row],[Reading (g)]]="",[[#This Row],[Weight Used (g)]]=""),"",[[#This Row],[Reading (g)]]-[[#This Row],[Weight Used (g)]])</f>
        <v>0</v>
      </c>
      <c r="H178" s="3">
        <f>IF([[#This Row],[Difference (g)]]="","",ABS([[#This Row],[Difference (g)]]))</f>
        <v>0</v>
      </c>
      <c r="I178" s="3">
        <f>IFERROR(INDEX(Balances!$D:$D, MATCH([[#This Row],[Balance ID]], Balances!$A:$A, 0)),"")</f>
        <v>0</v>
      </c>
      <c r="J178" s="3">
        <f>IF(OR([[#This Row],[Abs Error (g)]]="",[[#This Row],[Tolerance (g)]]=""),"",IF([[#This Row],[Abs Error (g)]]&lt;=[[#This Row],[Tolerance (g)]],"PASS","FAIL"))</f>
        <v>0</v>
      </c>
    </row>
    <row r="179" spans="3:10">
      <c r="C179" s="3">
        <f>IFERROR(INDEX(Balances!$C:$C, MATCH([[#This Row],[Balance ID]], Balances!$A:$A, 0)), "")</f>
        <v>0</v>
      </c>
      <c r="G179" s="3">
        <f>IF(OR([[#This Row],[Reading (g)]]="",[[#This Row],[Weight Used (g)]]=""),"",[[#This Row],[Reading (g)]]-[[#This Row],[Weight Used (g)]])</f>
        <v>0</v>
      </c>
      <c r="H179" s="3">
        <f>IF([[#This Row],[Difference (g)]]="","",ABS([[#This Row],[Difference (g)]]))</f>
        <v>0</v>
      </c>
      <c r="I179" s="3">
        <f>IFERROR(INDEX(Balances!$D:$D, MATCH([[#This Row],[Balance ID]], Balances!$A:$A, 0)),"")</f>
        <v>0</v>
      </c>
      <c r="J179" s="3">
        <f>IF(OR([[#This Row],[Abs Error (g)]]="",[[#This Row],[Tolerance (g)]]=""),"",IF([[#This Row],[Abs Error (g)]]&lt;=[[#This Row],[Tolerance (g)]],"PASS","FAIL"))</f>
        <v>0</v>
      </c>
    </row>
    <row r="180" spans="3:10">
      <c r="C180" s="3">
        <f>IFERROR(INDEX(Balances!$C:$C, MATCH([[#This Row],[Balance ID]], Balances!$A:$A, 0)), "")</f>
        <v>0</v>
      </c>
      <c r="G180" s="3">
        <f>IF(OR([[#This Row],[Reading (g)]]="",[[#This Row],[Weight Used (g)]]=""),"",[[#This Row],[Reading (g)]]-[[#This Row],[Weight Used (g)]])</f>
        <v>0</v>
      </c>
      <c r="H180" s="3">
        <f>IF([[#This Row],[Difference (g)]]="","",ABS([[#This Row],[Difference (g)]]))</f>
        <v>0</v>
      </c>
      <c r="I180" s="3">
        <f>IFERROR(INDEX(Balances!$D:$D, MATCH([[#This Row],[Balance ID]], Balances!$A:$A, 0)),"")</f>
        <v>0</v>
      </c>
      <c r="J180" s="3">
        <f>IF(OR([[#This Row],[Abs Error (g)]]="",[[#This Row],[Tolerance (g)]]=""),"",IF([[#This Row],[Abs Error (g)]]&lt;=[[#This Row],[Tolerance (g)]],"PASS","FAIL"))</f>
        <v>0</v>
      </c>
    </row>
    <row r="181" spans="3:10">
      <c r="C181" s="3">
        <f>IFERROR(INDEX(Balances!$C:$C, MATCH([[#This Row],[Balance ID]], Balances!$A:$A, 0)), "")</f>
        <v>0</v>
      </c>
      <c r="G181" s="3">
        <f>IF(OR([[#This Row],[Reading (g)]]="",[[#This Row],[Weight Used (g)]]=""),"",[[#This Row],[Reading (g)]]-[[#This Row],[Weight Used (g)]])</f>
        <v>0</v>
      </c>
      <c r="H181" s="3">
        <f>IF([[#This Row],[Difference (g)]]="","",ABS([[#This Row],[Difference (g)]]))</f>
        <v>0</v>
      </c>
      <c r="I181" s="3">
        <f>IFERROR(INDEX(Balances!$D:$D, MATCH([[#This Row],[Balance ID]], Balances!$A:$A, 0)),"")</f>
        <v>0</v>
      </c>
      <c r="J181" s="3">
        <f>IF(OR([[#This Row],[Abs Error (g)]]="",[[#This Row],[Tolerance (g)]]=""),"",IF([[#This Row],[Abs Error (g)]]&lt;=[[#This Row],[Tolerance (g)]],"PASS","FAIL"))</f>
        <v>0</v>
      </c>
    </row>
    <row r="182" spans="3:10">
      <c r="C182" s="3">
        <f>IFERROR(INDEX(Balances!$C:$C, MATCH([[#This Row],[Balance ID]], Balances!$A:$A, 0)), "")</f>
        <v>0</v>
      </c>
      <c r="G182" s="3">
        <f>IF(OR([[#This Row],[Reading (g)]]="",[[#This Row],[Weight Used (g)]]=""),"",[[#This Row],[Reading (g)]]-[[#This Row],[Weight Used (g)]])</f>
        <v>0</v>
      </c>
      <c r="H182" s="3">
        <f>IF([[#This Row],[Difference (g)]]="","",ABS([[#This Row],[Difference (g)]]))</f>
        <v>0</v>
      </c>
      <c r="I182" s="3">
        <f>IFERROR(INDEX(Balances!$D:$D, MATCH([[#This Row],[Balance ID]], Balances!$A:$A, 0)),"")</f>
        <v>0</v>
      </c>
      <c r="J182" s="3">
        <f>IF(OR([[#This Row],[Abs Error (g)]]="",[[#This Row],[Tolerance (g)]]=""),"",IF([[#This Row],[Abs Error (g)]]&lt;=[[#This Row],[Tolerance (g)]],"PASS","FAIL"))</f>
        <v>0</v>
      </c>
    </row>
    <row r="183" spans="3:10">
      <c r="C183" s="3">
        <f>IFERROR(INDEX(Balances!$C:$C, MATCH([[#This Row],[Balance ID]], Balances!$A:$A, 0)), "")</f>
        <v>0</v>
      </c>
      <c r="G183" s="3">
        <f>IF(OR([[#This Row],[Reading (g)]]="",[[#This Row],[Weight Used (g)]]=""),"",[[#This Row],[Reading (g)]]-[[#This Row],[Weight Used (g)]])</f>
        <v>0</v>
      </c>
      <c r="H183" s="3">
        <f>IF([[#This Row],[Difference (g)]]="","",ABS([[#This Row],[Difference (g)]]))</f>
        <v>0</v>
      </c>
      <c r="I183" s="3">
        <f>IFERROR(INDEX(Balances!$D:$D, MATCH([[#This Row],[Balance ID]], Balances!$A:$A, 0)),"")</f>
        <v>0</v>
      </c>
      <c r="J183" s="3">
        <f>IF(OR([[#This Row],[Abs Error (g)]]="",[[#This Row],[Tolerance (g)]]=""),"",IF([[#This Row],[Abs Error (g)]]&lt;=[[#This Row],[Tolerance (g)]],"PASS","FAIL"))</f>
        <v>0</v>
      </c>
    </row>
    <row r="184" spans="3:10">
      <c r="C184" s="3">
        <f>IFERROR(INDEX(Balances!$C:$C, MATCH([[#This Row],[Balance ID]], Balances!$A:$A, 0)), "")</f>
        <v>0</v>
      </c>
      <c r="G184" s="3">
        <f>IF(OR([[#This Row],[Reading (g)]]="",[[#This Row],[Weight Used (g)]]=""),"",[[#This Row],[Reading (g)]]-[[#This Row],[Weight Used (g)]])</f>
        <v>0</v>
      </c>
      <c r="H184" s="3">
        <f>IF([[#This Row],[Difference (g)]]="","",ABS([[#This Row],[Difference (g)]]))</f>
        <v>0</v>
      </c>
      <c r="I184" s="3">
        <f>IFERROR(INDEX(Balances!$D:$D, MATCH([[#This Row],[Balance ID]], Balances!$A:$A, 0)),"")</f>
        <v>0</v>
      </c>
      <c r="J184" s="3">
        <f>IF(OR([[#This Row],[Abs Error (g)]]="",[[#This Row],[Tolerance (g)]]=""),"",IF([[#This Row],[Abs Error (g)]]&lt;=[[#This Row],[Tolerance (g)]],"PASS","FAIL"))</f>
        <v>0</v>
      </c>
    </row>
    <row r="185" spans="3:10">
      <c r="C185" s="3">
        <f>IFERROR(INDEX(Balances!$C:$C, MATCH([[#This Row],[Balance ID]], Balances!$A:$A, 0)), "")</f>
        <v>0</v>
      </c>
      <c r="G185" s="3">
        <f>IF(OR([[#This Row],[Reading (g)]]="",[[#This Row],[Weight Used (g)]]=""),"",[[#This Row],[Reading (g)]]-[[#This Row],[Weight Used (g)]])</f>
        <v>0</v>
      </c>
      <c r="H185" s="3">
        <f>IF([[#This Row],[Difference (g)]]="","",ABS([[#This Row],[Difference (g)]]))</f>
        <v>0</v>
      </c>
      <c r="I185" s="3">
        <f>IFERROR(INDEX(Balances!$D:$D, MATCH([[#This Row],[Balance ID]], Balances!$A:$A, 0)),"")</f>
        <v>0</v>
      </c>
      <c r="J185" s="3">
        <f>IF(OR([[#This Row],[Abs Error (g)]]="",[[#This Row],[Tolerance (g)]]=""),"",IF([[#This Row],[Abs Error (g)]]&lt;=[[#This Row],[Tolerance (g)]],"PASS","FAIL"))</f>
        <v>0</v>
      </c>
    </row>
    <row r="186" spans="3:10">
      <c r="C186" s="3">
        <f>IFERROR(INDEX(Balances!$C:$C, MATCH([[#This Row],[Balance ID]], Balances!$A:$A, 0)), "")</f>
        <v>0</v>
      </c>
      <c r="G186" s="3">
        <f>IF(OR([[#This Row],[Reading (g)]]="",[[#This Row],[Weight Used (g)]]=""),"",[[#This Row],[Reading (g)]]-[[#This Row],[Weight Used (g)]])</f>
        <v>0</v>
      </c>
      <c r="H186" s="3">
        <f>IF([[#This Row],[Difference (g)]]="","",ABS([[#This Row],[Difference (g)]]))</f>
        <v>0</v>
      </c>
      <c r="I186" s="3">
        <f>IFERROR(INDEX(Balances!$D:$D, MATCH([[#This Row],[Balance ID]], Balances!$A:$A, 0)),"")</f>
        <v>0</v>
      </c>
      <c r="J186" s="3">
        <f>IF(OR([[#This Row],[Abs Error (g)]]="",[[#This Row],[Tolerance (g)]]=""),"",IF([[#This Row],[Abs Error (g)]]&lt;=[[#This Row],[Tolerance (g)]],"PASS","FAIL"))</f>
        <v>0</v>
      </c>
    </row>
    <row r="187" spans="3:10">
      <c r="C187" s="3">
        <f>IFERROR(INDEX(Balances!$C:$C, MATCH([[#This Row],[Balance ID]], Balances!$A:$A, 0)), "")</f>
        <v>0</v>
      </c>
      <c r="G187" s="3">
        <f>IF(OR([[#This Row],[Reading (g)]]="",[[#This Row],[Weight Used (g)]]=""),"",[[#This Row],[Reading (g)]]-[[#This Row],[Weight Used (g)]])</f>
        <v>0</v>
      </c>
      <c r="H187" s="3">
        <f>IF([[#This Row],[Difference (g)]]="","",ABS([[#This Row],[Difference (g)]]))</f>
        <v>0</v>
      </c>
      <c r="I187" s="3">
        <f>IFERROR(INDEX(Balances!$D:$D, MATCH([[#This Row],[Balance ID]], Balances!$A:$A, 0)),"")</f>
        <v>0</v>
      </c>
      <c r="J187" s="3">
        <f>IF(OR([[#This Row],[Abs Error (g)]]="",[[#This Row],[Tolerance (g)]]=""),"",IF([[#This Row],[Abs Error (g)]]&lt;=[[#This Row],[Tolerance (g)]],"PASS","FAIL"))</f>
        <v>0</v>
      </c>
    </row>
    <row r="188" spans="3:10">
      <c r="C188" s="3">
        <f>IFERROR(INDEX(Balances!$C:$C, MATCH([[#This Row],[Balance ID]], Balances!$A:$A, 0)), "")</f>
        <v>0</v>
      </c>
      <c r="G188" s="3">
        <f>IF(OR([[#This Row],[Reading (g)]]="",[[#This Row],[Weight Used (g)]]=""),"",[[#This Row],[Reading (g)]]-[[#This Row],[Weight Used (g)]])</f>
        <v>0</v>
      </c>
      <c r="H188" s="3">
        <f>IF([[#This Row],[Difference (g)]]="","",ABS([[#This Row],[Difference (g)]]))</f>
        <v>0</v>
      </c>
      <c r="I188" s="3">
        <f>IFERROR(INDEX(Balances!$D:$D, MATCH([[#This Row],[Balance ID]], Balances!$A:$A, 0)),"")</f>
        <v>0</v>
      </c>
      <c r="J188" s="3">
        <f>IF(OR([[#This Row],[Abs Error (g)]]="",[[#This Row],[Tolerance (g)]]=""),"",IF([[#This Row],[Abs Error (g)]]&lt;=[[#This Row],[Tolerance (g)]],"PASS","FAIL"))</f>
        <v>0</v>
      </c>
    </row>
    <row r="189" spans="3:10">
      <c r="C189" s="3">
        <f>IFERROR(INDEX(Balances!$C:$C, MATCH([[#This Row],[Balance ID]], Balances!$A:$A, 0)), "")</f>
        <v>0</v>
      </c>
      <c r="G189" s="3">
        <f>IF(OR([[#This Row],[Reading (g)]]="",[[#This Row],[Weight Used (g)]]=""),"",[[#This Row],[Reading (g)]]-[[#This Row],[Weight Used (g)]])</f>
        <v>0</v>
      </c>
      <c r="H189" s="3">
        <f>IF([[#This Row],[Difference (g)]]="","",ABS([[#This Row],[Difference (g)]]))</f>
        <v>0</v>
      </c>
      <c r="I189" s="3">
        <f>IFERROR(INDEX(Balances!$D:$D, MATCH([[#This Row],[Balance ID]], Balances!$A:$A, 0)),"")</f>
        <v>0</v>
      </c>
      <c r="J189" s="3">
        <f>IF(OR([[#This Row],[Abs Error (g)]]="",[[#This Row],[Tolerance (g)]]=""),"",IF([[#This Row],[Abs Error (g)]]&lt;=[[#This Row],[Tolerance (g)]],"PASS","FAIL"))</f>
        <v>0</v>
      </c>
    </row>
    <row r="190" spans="3:10">
      <c r="C190" s="3">
        <f>IFERROR(INDEX(Balances!$C:$C, MATCH([[#This Row],[Balance ID]], Balances!$A:$A, 0)), "")</f>
        <v>0</v>
      </c>
      <c r="G190" s="3">
        <f>IF(OR([[#This Row],[Reading (g)]]="",[[#This Row],[Weight Used (g)]]=""),"",[[#This Row],[Reading (g)]]-[[#This Row],[Weight Used (g)]])</f>
        <v>0</v>
      </c>
      <c r="H190" s="3">
        <f>IF([[#This Row],[Difference (g)]]="","",ABS([[#This Row],[Difference (g)]]))</f>
        <v>0</v>
      </c>
      <c r="I190" s="3">
        <f>IFERROR(INDEX(Balances!$D:$D, MATCH([[#This Row],[Balance ID]], Balances!$A:$A, 0)),"")</f>
        <v>0</v>
      </c>
      <c r="J190" s="3">
        <f>IF(OR([[#This Row],[Abs Error (g)]]="",[[#This Row],[Tolerance (g)]]=""),"",IF([[#This Row],[Abs Error (g)]]&lt;=[[#This Row],[Tolerance (g)]],"PASS","FAIL"))</f>
        <v>0</v>
      </c>
    </row>
    <row r="191" spans="3:10">
      <c r="C191" s="3">
        <f>IFERROR(INDEX(Balances!$C:$C, MATCH([[#This Row],[Balance ID]], Balances!$A:$A, 0)), "")</f>
        <v>0</v>
      </c>
      <c r="G191" s="3">
        <f>IF(OR([[#This Row],[Reading (g)]]="",[[#This Row],[Weight Used (g)]]=""),"",[[#This Row],[Reading (g)]]-[[#This Row],[Weight Used (g)]])</f>
        <v>0</v>
      </c>
      <c r="H191" s="3">
        <f>IF([[#This Row],[Difference (g)]]="","",ABS([[#This Row],[Difference (g)]]))</f>
        <v>0</v>
      </c>
      <c r="I191" s="3">
        <f>IFERROR(INDEX(Balances!$D:$D, MATCH([[#This Row],[Balance ID]], Balances!$A:$A, 0)),"")</f>
        <v>0</v>
      </c>
      <c r="J191" s="3">
        <f>IF(OR([[#This Row],[Abs Error (g)]]="",[[#This Row],[Tolerance (g)]]=""),"",IF([[#This Row],[Abs Error (g)]]&lt;=[[#This Row],[Tolerance (g)]],"PASS","FAIL"))</f>
        <v>0</v>
      </c>
    </row>
    <row r="192" spans="3:10">
      <c r="C192" s="3">
        <f>IFERROR(INDEX(Balances!$C:$C, MATCH([[#This Row],[Balance ID]], Balances!$A:$A, 0)), "")</f>
        <v>0</v>
      </c>
      <c r="G192" s="3">
        <f>IF(OR([[#This Row],[Reading (g)]]="",[[#This Row],[Weight Used (g)]]=""),"",[[#This Row],[Reading (g)]]-[[#This Row],[Weight Used (g)]])</f>
        <v>0</v>
      </c>
      <c r="H192" s="3">
        <f>IF([[#This Row],[Difference (g)]]="","",ABS([[#This Row],[Difference (g)]]))</f>
        <v>0</v>
      </c>
      <c r="I192" s="3">
        <f>IFERROR(INDEX(Balances!$D:$D, MATCH([[#This Row],[Balance ID]], Balances!$A:$A, 0)),"")</f>
        <v>0</v>
      </c>
      <c r="J192" s="3">
        <f>IF(OR([[#This Row],[Abs Error (g)]]="",[[#This Row],[Tolerance (g)]]=""),"",IF([[#This Row],[Abs Error (g)]]&lt;=[[#This Row],[Tolerance (g)]],"PASS","FAIL"))</f>
        <v>0</v>
      </c>
    </row>
    <row r="193" spans="3:10">
      <c r="C193" s="3">
        <f>IFERROR(INDEX(Balances!$C:$C, MATCH([[#This Row],[Balance ID]], Balances!$A:$A, 0)), "")</f>
        <v>0</v>
      </c>
      <c r="G193" s="3">
        <f>IF(OR([[#This Row],[Reading (g)]]="",[[#This Row],[Weight Used (g)]]=""),"",[[#This Row],[Reading (g)]]-[[#This Row],[Weight Used (g)]])</f>
        <v>0</v>
      </c>
      <c r="H193" s="3">
        <f>IF([[#This Row],[Difference (g)]]="","",ABS([[#This Row],[Difference (g)]]))</f>
        <v>0</v>
      </c>
      <c r="I193" s="3">
        <f>IFERROR(INDEX(Balances!$D:$D, MATCH([[#This Row],[Balance ID]], Balances!$A:$A, 0)),"")</f>
        <v>0</v>
      </c>
      <c r="J193" s="3">
        <f>IF(OR([[#This Row],[Abs Error (g)]]="",[[#This Row],[Tolerance (g)]]=""),"",IF([[#This Row],[Abs Error (g)]]&lt;=[[#This Row],[Tolerance (g)]],"PASS","FAIL"))</f>
        <v>0</v>
      </c>
    </row>
    <row r="194" spans="3:10">
      <c r="C194" s="3">
        <f>IFERROR(INDEX(Balances!$C:$C, MATCH([[#This Row],[Balance ID]], Balances!$A:$A, 0)), "")</f>
        <v>0</v>
      </c>
      <c r="G194" s="3">
        <f>IF(OR([[#This Row],[Reading (g)]]="",[[#This Row],[Weight Used (g)]]=""),"",[[#This Row],[Reading (g)]]-[[#This Row],[Weight Used (g)]])</f>
        <v>0</v>
      </c>
      <c r="H194" s="3">
        <f>IF([[#This Row],[Difference (g)]]="","",ABS([[#This Row],[Difference (g)]]))</f>
        <v>0</v>
      </c>
      <c r="I194" s="3">
        <f>IFERROR(INDEX(Balances!$D:$D, MATCH([[#This Row],[Balance ID]], Balances!$A:$A, 0)),"")</f>
        <v>0</v>
      </c>
      <c r="J194" s="3">
        <f>IF(OR([[#This Row],[Abs Error (g)]]="",[[#This Row],[Tolerance (g)]]=""),"",IF([[#This Row],[Abs Error (g)]]&lt;=[[#This Row],[Tolerance (g)]],"PASS","FAIL"))</f>
        <v>0</v>
      </c>
    </row>
    <row r="195" spans="3:10">
      <c r="C195" s="3">
        <f>IFERROR(INDEX(Balances!$C:$C, MATCH([[#This Row],[Balance ID]], Balances!$A:$A, 0)), "")</f>
        <v>0</v>
      </c>
      <c r="G195" s="3">
        <f>IF(OR([[#This Row],[Reading (g)]]="",[[#This Row],[Weight Used (g)]]=""),"",[[#This Row],[Reading (g)]]-[[#This Row],[Weight Used (g)]])</f>
        <v>0</v>
      </c>
      <c r="H195" s="3">
        <f>IF([[#This Row],[Difference (g)]]="","",ABS([[#This Row],[Difference (g)]]))</f>
        <v>0</v>
      </c>
      <c r="I195" s="3">
        <f>IFERROR(INDEX(Balances!$D:$D, MATCH([[#This Row],[Balance ID]], Balances!$A:$A, 0)),"")</f>
        <v>0</v>
      </c>
      <c r="J195" s="3">
        <f>IF(OR([[#This Row],[Abs Error (g)]]="",[[#This Row],[Tolerance (g)]]=""),"",IF([[#This Row],[Abs Error (g)]]&lt;=[[#This Row],[Tolerance (g)]],"PASS","FAIL"))</f>
        <v>0</v>
      </c>
    </row>
    <row r="196" spans="3:10">
      <c r="C196" s="3">
        <f>IFERROR(INDEX(Balances!$C:$C, MATCH([[#This Row],[Balance ID]], Balances!$A:$A, 0)), "")</f>
        <v>0</v>
      </c>
      <c r="G196" s="3">
        <f>IF(OR([[#This Row],[Reading (g)]]="",[[#This Row],[Weight Used (g)]]=""),"",[[#This Row],[Reading (g)]]-[[#This Row],[Weight Used (g)]])</f>
        <v>0</v>
      </c>
      <c r="H196" s="3">
        <f>IF([[#This Row],[Difference (g)]]="","",ABS([[#This Row],[Difference (g)]]))</f>
        <v>0</v>
      </c>
      <c r="I196" s="3">
        <f>IFERROR(INDEX(Balances!$D:$D, MATCH([[#This Row],[Balance ID]], Balances!$A:$A, 0)),"")</f>
        <v>0</v>
      </c>
      <c r="J196" s="3">
        <f>IF(OR([[#This Row],[Abs Error (g)]]="",[[#This Row],[Tolerance (g)]]=""),"",IF([[#This Row],[Abs Error (g)]]&lt;=[[#This Row],[Tolerance (g)]],"PASS","FAIL"))</f>
        <v>0</v>
      </c>
    </row>
    <row r="197" spans="3:10">
      <c r="C197" s="3">
        <f>IFERROR(INDEX(Balances!$C:$C, MATCH([[#This Row],[Balance ID]], Balances!$A:$A, 0)), "")</f>
        <v>0</v>
      </c>
      <c r="G197" s="3">
        <f>IF(OR([[#This Row],[Reading (g)]]="",[[#This Row],[Weight Used (g)]]=""),"",[[#This Row],[Reading (g)]]-[[#This Row],[Weight Used (g)]])</f>
        <v>0</v>
      </c>
      <c r="H197" s="3">
        <f>IF([[#This Row],[Difference (g)]]="","",ABS([[#This Row],[Difference (g)]]))</f>
        <v>0</v>
      </c>
      <c r="I197" s="3">
        <f>IFERROR(INDEX(Balances!$D:$D, MATCH([[#This Row],[Balance ID]], Balances!$A:$A, 0)),"")</f>
        <v>0</v>
      </c>
      <c r="J197" s="3">
        <f>IF(OR([[#This Row],[Abs Error (g)]]="",[[#This Row],[Tolerance (g)]]=""),"",IF([[#This Row],[Abs Error (g)]]&lt;=[[#This Row],[Tolerance (g)]],"PASS","FAIL"))</f>
        <v>0</v>
      </c>
    </row>
    <row r="198" spans="3:10">
      <c r="C198" s="3">
        <f>IFERROR(INDEX(Balances!$C:$C, MATCH([[#This Row],[Balance ID]], Balances!$A:$A, 0)), "")</f>
        <v>0</v>
      </c>
      <c r="G198" s="3">
        <f>IF(OR([[#This Row],[Reading (g)]]="",[[#This Row],[Weight Used (g)]]=""),"",[[#This Row],[Reading (g)]]-[[#This Row],[Weight Used (g)]])</f>
        <v>0</v>
      </c>
      <c r="H198" s="3">
        <f>IF([[#This Row],[Difference (g)]]="","",ABS([[#This Row],[Difference (g)]]))</f>
        <v>0</v>
      </c>
      <c r="I198" s="3">
        <f>IFERROR(INDEX(Balances!$D:$D, MATCH([[#This Row],[Balance ID]], Balances!$A:$A, 0)),"")</f>
        <v>0</v>
      </c>
      <c r="J198" s="3">
        <f>IF(OR([[#This Row],[Abs Error (g)]]="",[[#This Row],[Tolerance (g)]]=""),"",IF([[#This Row],[Abs Error (g)]]&lt;=[[#This Row],[Tolerance (g)]],"PASS","FAIL"))</f>
        <v>0</v>
      </c>
    </row>
    <row r="199" spans="3:10">
      <c r="C199" s="3">
        <f>IFERROR(INDEX(Balances!$C:$C, MATCH([[#This Row],[Balance ID]], Balances!$A:$A, 0)), "")</f>
        <v>0</v>
      </c>
      <c r="G199" s="3">
        <f>IF(OR([[#This Row],[Reading (g)]]="",[[#This Row],[Weight Used (g)]]=""),"",[[#This Row],[Reading (g)]]-[[#This Row],[Weight Used (g)]])</f>
        <v>0</v>
      </c>
      <c r="H199" s="3">
        <f>IF([[#This Row],[Difference (g)]]="","",ABS([[#This Row],[Difference (g)]]))</f>
        <v>0</v>
      </c>
      <c r="I199" s="3">
        <f>IFERROR(INDEX(Balances!$D:$D, MATCH([[#This Row],[Balance ID]], Balances!$A:$A, 0)),"")</f>
        <v>0</v>
      </c>
      <c r="J199" s="3">
        <f>IF(OR([[#This Row],[Abs Error (g)]]="",[[#This Row],[Tolerance (g)]]=""),"",IF([[#This Row],[Abs Error (g)]]&lt;=[[#This Row],[Tolerance (g)]],"PASS","FAIL"))</f>
        <v>0</v>
      </c>
    </row>
    <row r="200" spans="3:10">
      <c r="C200" s="3">
        <f>IFERROR(INDEX(Balances!$C:$C, MATCH([[#This Row],[Balance ID]], Balances!$A:$A, 0)), "")</f>
        <v>0</v>
      </c>
      <c r="G200" s="3">
        <f>IF(OR([[#This Row],[Reading (g)]]="",[[#This Row],[Weight Used (g)]]=""),"",[[#This Row],[Reading (g)]]-[[#This Row],[Weight Used (g)]])</f>
        <v>0</v>
      </c>
      <c r="H200" s="3">
        <f>IF([[#This Row],[Difference (g)]]="","",ABS([[#This Row],[Difference (g)]]))</f>
        <v>0</v>
      </c>
      <c r="I200" s="3">
        <f>IFERROR(INDEX(Balances!$D:$D, MATCH([[#This Row],[Balance ID]], Balances!$A:$A, 0)),"")</f>
        <v>0</v>
      </c>
      <c r="J200" s="3">
        <f>IF(OR([[#This Row],[Abs Error (g)]]="",[[#This Row],[Tolerance (g)]]=""),"",IF([[#This Row],[Abs Error (g)]]&lt;=[[#This Row],[Tolerance (g)]],"PASS","FAIL"))</f>
        <v>0</v>
      </c>
    </row>
    <row r="201" spans="3:10">
      <c r="C201" s="3">
        <f>IFERROR(INDEX(Balances!$C:$C, MATCH([[#This Row],[Balance ID]], Balances!$A:$A, 0)), "")</f>
        <v>0</v>
      </c>
      <c r="G201" s="3">
        <f>IF(OR([[#This Row],[Reading (g)]]="",[[#This Row],[Weight Used (g)]]=""),"",[[#This Row],[Reading (g)]]-[[#This Row],[Weight Used (g)]])</f>
        <v>0</v>
      </c>
      <c r="H201" s="3">
        <f>IF([[#This Row],[Difference (g)]]="","",ABS([[#This Row],[Difference (g)]]))</f>
        <v>0</v>
      </c>
      <c r="I201" s="3">
        <f>IFERROR(INDEX(Balances!$D:$D, MATCH([[#This Row],[Balance ID]], Balances!$A:$A, 0)),"")</f>
        <v>0</v>
      </c>
      <c r="J201" s="3">
        <f>IF(OR([[#This Row],[Abs Error (g)]]="",[[#This Row],[Tolerance (g)]]=""),"",IF([[#This Row],[Abs Error (g)]]&lt;=[[#This Row],[Tolerance (g)]],"PASS","FAIL"))</f>
        <v>0</v>
      </c>
    </row>
    <row r="202" spans="3:10">
      <c r="C202" s="3">
        <f>IFERROR(INDEX(Balances!$C:$C, MATCH([[#This Row],[Balance ID]], Balances!$A:$A, 0)), "")</f>
        <v>0</v>
      </c>
      <c r="G202" s="3">
        <f>IF(OR([[#This Row],[Reading (g)]]="",[[#This Row],[Weight Used (g)]]=""),"",[[#This Row],[Reading (g)]]-[[#This Row],[Weight Used (g)]])</f>
        <v>0</v>
      </c>
      <c r="H202" s="3">
        <f>IF([[#This Row],[Difference (g)]]="","",ABS([[#This Row],[Difference (g)]]))</f>
        <v>0</v>
      </c>
      <c r="I202" s="3">
        <f>IFERROR(INDEX(Balances!$D:$D, MATCH([[#This Row],[Balance ID]], Balances!$A:$A, 0)),"")</f>
        <v>0</v>
      </c>
      <c r="J202" s="3">
        <f>IF(OR([[#This Row],[Abs Error (g)]]="",[[#This Row],[Tolerance (g)]]=""),"",IF([[#This Row],[Abs Error (g)]]&lt;=[[#This Row],[Tolerance (g)]],"PASS","FAIL"))</f>
        <v>0</v>
      </c>
    </row>
    <row r="203" spans="3:10">
      <c r="C203" s="3">
        <f>IFERROR(INDEX(Balances!$C:$C, MATCH([[#This Row],[Balance ID]], Balances!$A:$A, 0)), "")</f>
        <v>0</v>
      </c>
      <c r="G203" s="3">
        <f>IF(OR([[#This Row],[Reading (g)]]="",[[#This Row],[Weight Used (g)]]=""),"",[[#This Row],[Reading (g)]]-[[#This Row],[Weight Used (g)]])</f>
        <v>0</v>
      </c>
      <c r="H203" s="3">
        <f>IF([[#This Row],[Difference (g)]]="","",ABS([[#This Row],[Difference (g)]]))</f>
        <v>0</v>
      </c>
      <c r="I203" s="3">
        <f>IFERROR(INDEX(Balances!$D:$D, MATCH([[#This Row],[Balance ID]], Balances!$A:$A, 0)),"")</f>
        <v>0</v>
      </c>
      <c r="J203" s="3">
        <f>IF(OR([[#This Row],[Abs Error (g)]]="",[[#This Row],[Tolerance (g)]]=""),"",IF([[#This Row],[Abs Error (g)]]&lt;=[[#This Row],[Tolerance (g)]],"PASS","FAIL"))</f>
        <v>0</v>
      </c>
    </row>
    <row r="204" spans="3:10">
      <c r="C204" s="3">
        <f>IFERROR(INDEX(Balances!$C:$C, MATCH([[#This Row],[Balance ID]], Balances!$A:$A, 0)), "")</f>
        <v>0</v>
      </c>
      <c r="G204" s="3">
        <f>IF(OR([[#This Row],[Reading (g)]]="",[[#This Row],[Weight Used (g)]]=""),"",[[#This Row],[Reading (g)]]-[[#This Row],[Weight Used (g)]])</f>
        <v>0</v>
      </c>
      <c r="H204" s="3">
        <f>IF([[#This Row],[Difference (g)]]="","",ABS([[#This Row],[Difference (g)]]))</f>
        <v>0</v>
      </c>
      <c r="I204" s="3">
        <f>IFERROR(INDEX(Balances!$D:$D, MATCH([[#This Row],[Balance ID]], Balances!$A:$A, 0)),"")</f>
        <v>0</v>
      </c>
      <c r="J204" s="3">
        <f>IF(OR([[#This Row],[Abs Error (g)]]="",[[#This Row],[Tolerance (g)]]=""),"",IF([[#This Row],[Abs Error (g)]]&lt;=[[#This Row],[Tolerance (g)]],"PASS","FAIL"))</f>
        <v>0</v>
      </c>
    </row>
    <row r="205" spans="3:10">
      <c r="C205" s="3">
        <f>IFERROR(INDEX(Balances!$C:$C, MATCH([[#This Row],[Balance ID]], Balances!$A:$A, 0)), "")</f>
        <v>0</v>
      </c>
      <c r="G205" s="3">
        <f>IF(OR([[#This Row],[Reading (g)]]="",[[#This Row],[Weight Used (g)]]=""),"",[[#This Row],[Reading (g)]]-[[#This Row],[Weight Used (g)]])</f>
        <v>0</v>
      </c>
      <c r="H205" s="3">
        <f>IF([[#This Row],[Difference (g)]]="","",ABS([[#This Row],[Difference (g)]]))</f>
        <v>0</v>
      </c>
      <c r="I205" s="3">
        <f>IFERROR(INDEX(Balances!$D:$D, MATCH([[#This Row],[Balance ID]], Balances!$A:$A, 0)),"")</f>
        <v>0</v>
      </c>
      <c r="J205" s="3">
        <f>IF(OR([[#This Row],[Abs Error (g)]]="",[[#This Row],[Tolerance (g)]]=""),"",IF([[#This Row],[Abs Error (g)]]&lt;=[[#This Row],[Tolerance (g)]],"PASS","FAIL"))</f>
        <v>0</v>
      </c>
    </row>
    <row r="206" spans="3:10">
      <c r="C206" s="3">
        <f>IFERROR(INDEX(Balances!$C:$C, MATCH([[#This Row],[Balance ID]], Balances!$A:$A, 0)), "")</f>
        <v>0</v>
      </c>
      <c r="G206" s="3">
        <f>IF(OR([[#This Row],[Reading (g)]]="",[[#This Row],[Weight Used (g)]]=""),"",[[#This Row],[Reading (g)]]-[[#This Row],[Weight Used (g)]])</f>
        <v>0</v>
      </c>
      <c r="H206" s="3">
        <f>IF([[#This Row],[Difference (g)]]="","",ABS([[#This Row],[Difference (g)]]))</f>
        <v>0</v>
      </c>
      <c r="I206" s="3">
        <f>IFERROR(INDEX(Balances!$D:$D, MATCH([[#This Row],[Balance ID]], Balances!$A:$A, 0)),"")</f>
        <v>0</v>
      </c>
      <c r="J206" s="3">
        <f>IF(OR([[#This Row],[Abs Error (g)]]="",[[#This Row],[Tolerance (g)]]=""),"",IF([[#This Row],[Abs Error (g)]]&lt;=[[#This Row],[Tolerance (g)]],"PASS","FAIL"))</f>
        <v>0</v>
      </c>
    </row>
    <row r="207" spans="3:10">
      <c r="C207" s="3">
        <f>IFERROR(INDEX(Balances!$C:$C, MATCH([[#This Row],[Balance ID]], Balances!$A:$A, 0)), "")</f>
        <v>0</v>
      </c>
      <c r="G207" s="3">
        <f>IF(OR([[#This Row],[Reading (g)]]="",[[#This Row],[Weight Used (g)]]=""),"",[[#This Row],[Reading (g)]]-[[#This Row],[Weight Used (g)]])</f>
        <v>0</v>
      </c>
      <c r="H207" s="3">
        <f>IF([[#This Row],[Difference (g)]]="","",ABS([[#This Row],[Difference (g)]]))</f>
        <v>0</v>
      </c>
      <c r="I207" s="3">
        <f>IFERROR(INDEX(Balances!$D:$D, MATCH([[#This Row],[Balance ID]], Balances!$A:$A, 0)),"")</f>
        <v>0</v>
      </c>
      <c r="J207" s="3">
        <f>IF(OR([[#This Row],[Abs Error (g)]]="",[[#This Row],[Tolerance (g)]]=""),"",IF([[#This Row],[Abs Error (g)]]&lt;=[[#This Row],[Tolerance (g)]],"PASS","FAIL"))</f>
        <v>0</v>
      </c>
    </row>
    <row r="208" spans="3:10">
      <c r="C208" s="3">
        <f>IFERROR(INDEX(Balances!$C:$C, MATCH([[#This Row],[Balance ID]], Balances!$A:$A, 0)), "")</f>
        <v>0</v>
      </c>
      <c r="G208" s="3">
        <f>IF(OR([[#This Row],[Reading (g)]]="",[[#This Row],[Weight Used (g)]]=""),"",[[#This Row],[Reading (g)]]-[[#This Row],[Weight Used (g)]])</f>
        <v>0</v>
      </c>
      <c r="H208" s="3">
        <f>IF([[#This Row],[Difference (g)]]="","",ABS([[#This Row],[Difference (g)]]))</f>
        <v>0</v>
      </c>
      <c r="I208" s="3">
        <f>IFERROR(INDEX(Balances!$D:$D, MATCH([[#This Row],[Balance ID]], Balances!$A:$A, 0)),"")</f>
        <v>0</v>
      </c>
      <c r="J208" s="3">
        <f>IF(OR([[#This Row],[Abs Error (g)]]="",[[#This Row],[Tolerance (g)]]=""),"",IF([[#This Row],[Abs Error (g)]]&lt;=[[#This Row],[Tolerance (g)]],"PASS","FAIL"))</f>
        <v>0</v>
      </c>
    </row>
    <row r="209" spans="3:10">
      <c r="C209" s="3">
        <f>IFERROR(INDEX(Balances!$C:$C, MATCH([[#This Row],[Balance ID]], Balances!$A:$A, 0)), "")</f>
        <v>0</v>
      </c>
      <c r="G209" s="3">
        <f>IF(OR([[#This Row],[Reading (g)]]="",[[#This Row],[Weight Used (g)]]=""),"",[[#This Row],[Reading (g)]]-[[#This Row],[Weight Used (g)]])</f>
        <v>0</v>
      </c>
      <c r="H209" s="3">
        <f>IF([[#This Row],[Difference (g)]]="","",ABS([[#This Row],[Difference (g)]]))</f>
        <v>0</v>
      </c>
      <c r="I209" s="3">
        <f>IFERROR(INDEX(Balances!$D:$D, MATCH([[#This Row],[Balance ID]], Balances!$A:$A, 0)),"")</f>
        <v>0</v>
      </c>
      <c r="J209" s="3">
        <f>IF(OR([[#This Row],[Abs Error (g)]]="",[[#This Row],[Tolerance (g)]]=""),"",IF([[#This Row],[Abs Error (g)]]&lt;=[[#This Row],[Tolerance (g)]],"PASS","FAIL"))</f>
        <v>0</v>
      </c>
    </row>
    <row r="210" spans="3:10">
      <c r="C210" s="3">
        <f>IFERROR(INDEX(Balances!$C:$C, MATCH([[#This Row],[Balance ID]], Balances!$A:$A, 0)), "")</f>
        <v>0</v>
      </c>
      <c r="G210" s="3">
        <f>IF(OR([[#This Row],[Reading (g)]]="",[[#This Row],[Weight Used (g)]]=""),"",[[#This Row],[Reading (g)]]-[[#This Row],[Weight Used (g)]])</f>
        <v>0</v>
      </c>
      <c r="H210" s="3">
        <f>IF([[#This Row],[Difference (g)]]="","",ABS([[#This Row],[Difference (g)]]))</f>
        <v>0</v>
      </c>
      <c r="I210" s="3">
        <f>IFERROR(INDEX(Balances!$D:$D, MATCH([[#This Row],[Balance ID]], Balances!$A:$A, 0)),"")</f>
        <v>0</v>
      </c>
      <c r="J210" s="3">
        <f>IF(OR([[#This Row],[Abs Error (g)]]="",[[#This Row],[Tolerance (g)]]=""),"",IF([[#This Row],[Abs Error (g)]]&lt;=[[#This Row],[Tolerance (g)]],"PASS","FAIL"))</f>
        <v>0</v>
      </c>
    </row>
    <row r="211" spans="3:10">
      <c r="C211" s="3">
        <f>IFERROR(INDEX(Balances!$C:$C, MATCH([[#This Row],[Balance ID]], Balances!$A:$A, 0)), "")</f>
        <v>0</v>
      </c>
      <c r="G211" s="3">
        <f>IF(OR([[#This Row],[Reading (g)]]="",[[#This Row],[Weight Used (g)]]=""),"",[[#This Row],[Reading (g)]]-[[#This Row],[Weight Used (g)]])</f>
        <v>0</v>
      </c>
      <c r="H211" s="3">
        <f>IF([[#This Row],[Difference (g)]]="","",ABS([[#This Row],[Difference (g)]]))</f>
        <v>0</v>
      </c>
      <c r="I211" s="3">
        <f>IFERROR(INDEX(Balances!$D:$D, MATCH([[#This Row],[Balance ID]], Balances!$A:$A, 0)),"")</f>
        <v>0</v>
      </c>
      <c r="J211" s="3">
        <f>IF(OR([[#This Row],[Abs Error (g)]]="",[[#This Row],[Tolerance (g)]]=""),"",IF([[#This Row],[Abs Error (g)]]&lt;=[[#This Row],[Tolerance (g)]],"PASS","FAIL"))</f>
        <v>0</v>
      </c>
    </row>
    <row r="212" spans="3:10">
      <c r="C212" s="3">
        <f>IFERROR(INDEX(Balances!$C:$C, MATCH([[#This Row],[Balance ID]], Balances!$A:$A, 0)), "")</f>
        <v>0</v>
      </c>
      <c r="G212" s="3">
        <f>IF(OR([[#This Row],[Reading (g)]]="",[[#This Row],[Weight Used (g)]]=""),"",[[#This Row],[Reading (g)]]-[[#This Row],[Weight Used (g)]])</f>
        <v>0</v>
      </c>
      <c r="H212" s="3">
        <f>IF([[#This Row],[Difference (g)]]="","",ABS([[#This Row],[Difference (g)]]))</f>
        <v>0</v>
      </c>
      <c r="I212" s="3">
        <f>IFERROR(INDEX(Balances!$D:$D, MATCH([[#This Row],[Balance ID]], Balances!$A:$A, 0)),"")</f>
        <v>0</v>
      </c>
      <c r="J212" s="3">
        <f>IF(OR([[#This Row],[Abs Error (g)]]="",[[#This Row],[Tolerance (g)]]=""),"",IF([[#This Row],[Abs Error (g)]]&lt;=[[#This Row],[Tolerance (g)]],"PASS","FAIL"))</f>
        <v>0</v>
      </c>
    </row>
    <row r="213" spans="3:10">
      <c r="C213" s="3">
        <f>IFERROR(INDEX(Balances!$C:$C, MATCH([[#This Row],[Balance ID]], Balances!$A:$A, 0)), "")</f>
        <v>0</v>
      </c>
      <c r="G213" s="3">
        <f>IF(OR([[#This Row],[Reading (g)]]="",[[#This Row],[Weight Used (g)]]=""),"",[[#This Row],[Reading (g)]]-[[#This Row],[Weight Used (g)]])</f>
        <v>0</v>
      </c>
      <c r="H213" s="3">
        <f>IF([[#This Row],[Difference (g)]]="","",ABS([[#This Row],[Difference (g)]]))</f>
        <v>0</v>
      </c>
      <c r="I213" s="3">
        <f>IFERROR(INDEX(Balances!$D:$D, MATCH([[#This Row],[Balance ID]], Balances!$A:$A, 0)),"")</f>
        <v>0</v>
      </c>
      <c r="J213" s="3">
        <f>IF(OR([[#This Row],[Abs Error (g)]]="",[[#This Row],[Tolerance (g)]]=""),"",IF([[#This Row],[Abs Error (g)]]&lt;=[[#This Row],[Tolerance (g)]],"PASS","FAIL"))</f>
        <v>0</v>
      </c>
    </row>
    <row r="214" spans="3:10">
      <c r="C214" s="3">
        <f>IFERROR(INDEX(Balances!$C:$C, MATCH([[#This Row],[Balance ID]], Balances!$A:$A, 0)), "")</f>
        <v>0</v>
      </c>
      <c r="G214" s="3">
        <f>IF(OR([[#This Row],[Reading (g)]]="",[[#This Row],[Weight Used (g)]]=""),"",[[#This Row],[Reading (g)]]-[[#This Row],[Weight Used (g)]])</f>
        <v>0</v>
      </c>
      <c r="H214" s="3">
        <f>IF([[#This Row],[Difference (g)]]="","",ABS([[#This Row],[Difference (g)]]))</f>
        <v>0</v>
      </c>
      <c r="I214" s="3">
        <f>IFERROR(INDEX(Balances!$D:$D, MATCH([[#This Row],[Balance ID]], Balances!$A:$A, 0)),"")</f>
        <v>0</v>
      </c>
      <c r="J214" s="3">
        <f>IF(OR([[#This Row],[Abs Error (g)]]="",[[#This Row],[Tolerance (g)]]=""),"",IF([[#This Row],[Abs Error (g)]]&lt;=[[#This Row],[Tolerance (g)]],"PASS","FAIL"))</f>
        <v>0</v>
      </c>
    </row>
    <row r="215" spans="3:10">
      <c r="C215" s="3">
        <f>IFERROR(INDEX(Balances!$C:$C, MATCH([[#This Row],[Balance ID]], Balances!$A:$A, 0)), "")</f>
        <v>0</v>
      </c>
      <c r="G215" s="3">
        <f>IF(OR([[#This Row],[Reading (g)]]="",[[#This Row],[Weight Used (g)]]=""),"",[[#This Row],[Reading (g)]]-[[#This Row],[Weight Used (g)]])</f>
        <v>0</v>
      </c>
      <c r="H215" s="3">
        <f>IF([[#This Row],[Difference (g)]]="","",ABS([[#This Row],[Difference (g)]]))</f>
        <v>0</v>
      </c>
      <c r="I215" s="3">
        <f>IFERROR(INDEX(Balances!$D:$D, MATCH([[#This Row],[Balance ID]], Balances!$A:$A, 0)),"")</f>
        <v>0</v>
      </c>
      <c r="J215" s="3">
        <f>IF(OR([[#This Row],[Abs Error (g)]]="",[[#This Row],[Tolerance (g)]]=""),"",IF([[#This Row],[Abs Error (g)]]&lt;=[[#This Row],[Tolerance (g)]],"PASS","FAIL"))</f>
        <v>0</v>
      </c>
    </row>
    <row r="216" spans="3:10">
      <c r="C216" s="3">
        <f>IFERROR(INDEX(Balances!$C:$C, MATCH([[#This Row],[Balance ID]], Balances!$A:$A, 0)), "")</f>
        <v>0</v>
      </c>
      <c r="G216" s="3">
        <f>IF(OR([[#This Row],[Reading (g)]]="",[[#This Row],[Weight Used (g)]]=""),"",[[#This Row],[Reading (g)]]-[[#This Row],[Weight Used (g)]])</f>
        <v>0</v>
      </c>
      <c r="H216" s="3">
        <f>IF([[#This Row],[Difference (g)]]="","",ABS([[#This Row],[Difference (g)]]))</f>
        <v>0</v>
      </c>
      <c r="I216" s="3">
        <f>IFERROR(INDEX(Balances!$D:$D, MATCH([[#This Row],[Balance ID]], Balances!$A:$A, 0)),"")</f>
        <v>0</v>
      </c>
      <c r="J216" s="3">
        <f>IF(OR([[#This Row],[Abs Error (g)]]="",[[#This Row],[Tolerance (g)]]=""),"",IF([[#This Row],[Abs Error (g)]]&lt;=[[#This Row],[Tolerance (g)]],"PASS","FAIL"))</f>
        <v>0</v>
      </c>
    </row>
    <row r="217" spans="3:10">
      <c r="C217" s="3">
        <f>IFERROR(INDEX(Balances!$C:$C, MATCH([[#This Row],[Balance ID]], Balances!$A:$A, 0)), "")</f>
        <v>0</v>
      </c>
      <c r="G217" s="3">
        <f>IF(OR([[#This Row],[Reading (g)]]="",[[#This Row],[Weight Used (g)]]=""),"",[[#This Row],[Reading (g)]]-[[#This Row],[Weight Used (g)]])</f>
        <v>0</v>
      </c>
      <c r="H217" s="3">
        <f>IF([[#This Row],[Difference (g)]]="","",ABS([[#This Row],[Difference (g)]]))</f>
        <v>0</v>
      </c>
      <c r="I217" s="3">
        <f>IFERROR(INDEX(Balances!$D:$D, MATCH([[#This Row],[Balance ID]], Balances!$A:$A, 0)),"")</f>
        <v>0</v>
      </c>
      <c r="J217" s="3">
        <f>IF(OR([[#This Row],[Abs Error (g)]]="",[[#This Row],[Tolerance (g)]]=""),"",IF([[#This Row],[Abs Error (g)]]&lt;=[[#This Row],[Tolerance (g)]],"PASS","FAIL"))</f>
        <v>0</v>
      </c>
    </row>
    <row r="218" spans="3:10">
      <c r="C218" s="3">
        <f>IFERROR(INDEX(Balances!$C:$C, MATCH([[#This Row],[Balance ID]], Balances!$A:$A, 0)), "")</f>
        <v>0</v>
      </c>
      <c r="G218" s="3">
        <f>IF(OR([[#This Row],[Reading (g)]]="",[[#This Row],[Weight Used (g)]]=""),"",[[#This Row],[Reading (g)]]-[[#This Row],[Weight Used (g)]])</f>
        <v>0</v>
      </c>
      <c r="H218" s="3">
        <f>IF([[#This Row],[Difference (g)]]="","",ABS([[#This Row],[Difference (g)]]))</f>
        <v>0</v>
      </c>
      <c r="I218" s="3">
        <f>IFERROR(INDEX(Balances!$D:$D, MATCH([[#This Row],[Balance ID]], Balances!$A:$A, 0)),"")</f>
        <v>0</v>
      </c>
      <c r="J218" s="3">
        <f>IF(OR([[#This Row],[Abs Error (g)]]="",[[#This Row],[Tolerance (g)]]=""),"",IF([[#This Row],[Abs Error (g)]]&lt;=[[#This Row],[Tolerance (g)]],"PASS","FAIL"))</f>
        <v>0</v>
      </c>
    </row>
    <row r="219" spans="3:10">
      <c r="C219" s="3">
        <f>IFERROR(INDEX(Balances!$C:$C, MATCH([[#This Row],[Balance ID]], Balances!$A:$A, 0)), "")</f>
        <v>0</v>
      </c>
      <c r="G219" s="3">
        <f>IF(OR([[#This Row],[Reading (g)]]="",[[#This Row],[Weight Used (g)]]=""),"",[[#This Row],[Reading (g)]]-[[#This Row],[Weight Used (g)]])</f>
        <v>0</v>
      </c>
      <c r="H219" s="3">
        <f>IF([[#This Row],[Difference (g)]]="","",ABS([[#This Row],[Difference (g)]]))</f>
        <v>0</v>
      </c>
      <c r="I219" s="3">
        <f>IFERROR(INDEX(Balances!$D:$D, MATCH([[#This Row],[Balance ID]], Balances!$A:$A, 0)),"")</f>
        <v>0</v>
      </c>
      <c r="J219" s="3">
        <f>IF(OR([[#This Row],[Abs Error (g)]]="",[[#This Row],[Tolerance (g)]]=""),"",IF([[#This Row],[Abs Error (g)]]&lt;=[[#This Row],[Tolerance (g)]],"PASS","FAIL"))</f>
        <v>0</v>
      </c>
    </row>
    <row r="220" spans="3:10">
      <c r="C220" s="3">
        <f>IFERROR(INDEX(Balances!$C:$C, MATCH([[#This Row],[Balance ID]], Balances!$A:$A, 0)), "")</f>
        <v>0</v>
      </c>
      <c r="G220" s="3">
        <f>IF(OR([[#This Row],[Reading (g)]]="",[[#This Row],[Weight Used (g)]]=""),"",[[#This Row],[Reading (g)]]-[[#This Row],[Weight Used (g)]])</f>
        <v>0</v>
      </c>
      <c r="H220" s="3">
        <f>IF([[#This Row],[Difference (g)]]="","",ABS([[#This Row],[Difference (g)]]))</f>
        <v>0</v>
      </c>
      <c r="I220" s="3">
        <f>IFERROR(INDEX(Balances!$D:$D, MATCH([[#This Row],[Balance ID]], Balances!$A:$A, 0)),"")</f>
        <v>0</v>
      </c>
      <c r="J220" s="3">
        <f>IF(OR([[#This Row],[Abs Error (g)]]="",[[#This Row],[Tolerance (g)]]=""),"",IF([[#This Row],[Abs Error (g)]]&lt;=[[#This Row],[Tolerance (g)]],"PASS","FAIL"))</f>
        <v>0</v>
      </c>
    </row>
    <row r="221" spans="3:10">
      <c r="C221" s="3">
        <f>IFERROR(INDEX(Balances!$C:$C, MATCH([[#This Row],[Balance ID]], Balances!$A:$A, 0)), "")</f>
        <v>0</v>
      </c>
      <c r="G221" s="3">
        <f>IF(OR([[#This Row],[Reading (g)]]="",[[#This Row],[Weight Used (g)]]=""),"",[[#This Row],[Reading (g)]]-[[#This Row],[Weight Used (g)]])</f>
        <v>0</v>
      </c>
      <c r="H221" s="3">
        <f>IF([[#This Row],[Difference (g)]]="","",ABS([[#This Row],[Difference (g)]]))</f>
        <v>0</v>
      </c>
      <c r="I221" s="3">
        <f>IFERROR(INDEX(Balances!$D:$D, MATCH([[#This Row],[Balance ID]], Balances!$A:$A, 0)),"")</f>
        <v>0</v>
      </c>
      <c r="J221" s="3">
        <f>IF(OR([[#This Row],[Abs Error (g)]]="",[[#This Row],[Tolerance (g)]]=""),"",IF([[#This Row],[Abs Error (g)]]&lt;=[[#This Row],[Tolerance (g)]],"PASS","FAIL"))</f>
        <v>0</v>
      </c>
    </row>
    <row r="222" spans="3:10">
      <c r="C222" s="3">
        <f>IFERROR(INDEX(Balances!$C:$C, MATCH([[#This Row],[Balance ID]], Balances!$A:$A, 0)), "")</f>
        <v>0</v>
      </c>
      <c r="G222" s="3">
        <f>IF(OR([[#This Row],[Reading (g)]]="",[[#This Row],[Weight Used (g)]]=""),"",[[#This Row],[Reading (g)]]-[[#This Row],[Weight Used (g)]])</f>
        <v>0</v>
      </c>
      <c r="H222" s="3">
        <f>IF([[#This Row],[Difference (g)]]="","",ABS([[#This Row],[Difference (g)]]))</f>
        <v>0</v>
      </c>
      <c r="I222" s="3">
        <f>IFERROR(INDEX(Balances!$D:$D, MATCH([[#This Row],[Balance ID]], Balances!$A:$A, 0)),"")</f>
        <v>0</v>
      </c>
      <c r="J222" s="3">
        <f>IF(OR([[#This Row],[Abs Error (g)]]="",[[#This Row],[Tolerance (g)]]=""),"",IF([[#This Row],[Abs Error (g)]]&lt;=[[#This Row],[Tolerance (g)]],"PASS","FAIL"))</f>
        <v>0</v>
      </c>
    </row>
    <row r="223" spans="3:10">
      <c r="C223" s="3">
        <f>IFERROR(INDEX(Balances!$C:$C, MATCH([[#This Row],[Balance ID]], Balances!$A:$A, 0)), "")</f>
        <v>0</v>
      </c>
      <c r="G223" s="3">
        <f>IF(OR([[#This Row],[Reading (g)]]="",[[#This Row],[Weight Used (g)]]=""),"",[[#This Row],[Reading (g)]]-[[#This Row],[Weight Used (g)]])</f>
        <v>0</v>
      </c>
      <c r="H223" s="3">
        <f>IF([[#This Row],[Difference (g)]]="","",ABS([[#This Row],[Difference (g)]]))</f>
        <v>0</v>
      </c>
      <c r="I223" s="3">
        <f>IFERROR(INDEX(Balances!$D:$D, MATCH([[#This Row],[Balance ID]], Balances!$A:$A, 0)),"")</f>
        <v>0</v>
      </c>
      <c r="J223" s="3">
        <f>IF(OR([[#This Row],[Abs Error (g)]]="",[[#This Row],[Tolerance (g)]]=""),"",IF([[#This Row],[Abs Error (g)]]&lt;=[[#This Row],[Tolerance (g)]],"PASS","FAIL"))</f>
        <v>0</v>
      </c>
    </row>
    <row r="224" spans="3:10">
      <c r="C224" s="3">
        <f>IFERROR(INDEX(Balances!$C:$C, MATCH([[#This Row],[Balance ID]], Balances!$A:$A, 0)), "")</f>
        <v>0</v>
      </c>
      <c r="G224" s="3">
        <f>IF(OR([[#This Row],[Reading (g)]]="",[[#This Row],[Weight Used (g)]]=""),"",[[#This Row],[Reading (g)]]-[[#This Row],[Weight Used (g)]])</f>
        <v>0</v>
      </c>
      <c r="H224" s="3">
        <f>IF([[#This Row],[Difference (g)]]="","",ABS([[#This Row],[Difference (g)]]))</f>
        <v>0</v>
      </c>
      <c r="I224" s="3">
        <f>IFERROR(INDEX(Balances!$D:$D, MATCH([[#This Row],[Balance ID]], Balances!$A:$A, 0)),"")</f>
        <v>0</v>
      </c>
      <c r="J224" s="3">
        <f>IF(OR([[#This Row],[Abs Error (g)]]="",[[#This Row],[Tolerance (g)]]=""),"",IF([[#This Row],[Abs Error (g)]]&lt;=[[#This Row],[Tolerance (g)]],"PASS","FAIL"))</f>
        <v>0</v>
      </c>
    </row>
    <row r="225" spans="3:10">
      <c r="C225" s="3">
        <f>IFERROR(INDEX(Balances!$C:$C, MATCH([[#This Row],[Balance ID]], Balances!$A:$A, 0)), "")</f>
        <v>0</v>
      </c>
      <c r="G225" s="3">
        <f>IF(OR([[#This Row],[Reading (g)]]="",[[#This Row],[Weight Used (g)]]=""),"",[[#This Row],[Reading (g)]]-[[#This Row],[Weight Used (g)]])</f>
        <v>0</v>
      </c>
      <c r="H225" s="3">
        <f>IF([[#This Row],[Difference (g)]]="","",ABS([[#This Row],[Difference (g)]]))</f>
        <v>0</v>
      </c>
      <c r="I225" s="3">
        <f>IFERROR(INDEX(Balances!$D:$D, MATCH([[#This Row],[Balance ID]], Balances!$A:$A, 0)),"")</f>
        <v>0</v>
      </c>
      <c r="J225" s="3">
        <f>IF(OR([[#This Row],[Abs Error (g)]]="",[[#This Row],[Tolerance (g)]]=""),"",IF([[#This Row],[Abs Error (g)]]&lt;=[[#This Row],[Tolerance (g)]],"PASS","FAIL"))</f>
        <v>0</v>
      </c>
    </row>
    <row r="226" spans="3:10">
      <c r="C226" s="3">
        <f>IFERROR(INDEX(Balances!$C:$C, MATCH([[#This Row],[Balance ID]], Balances!$A:$A, 0)), "")</f>
        <v>0</v>
      </c>
      <c r="G226" s="3">
        <f>IF(OR([[#This Row],[Reading (g)]]="",[[#This Row],[Weight Used (g)]]=""),"",[[#This Row],[Reading (g)]]-[[#This Row],[Weight Used (g)]])</f>
        <v>0</v>
      </c>
      <c r="H226" s="3">
        <f>IF([[#This Row],[Difference (g)]]="","",ABS([[#This Row],[Difference (g)]]))</f>
        <v>0</v>
      </c>
      <c r="I226" s="3">
        <f>IFERROR(INDEX(Balances!$D:$D, MATCH([[#This Row],[Balance ID]], Balances!$A:$A, 0)),"")</f>
        <v>0</v>
      </c>
      <c r="J226" s="3">
        <f>IF(OR([[#This Row],[Abs Error (g)]]="",[[#This Row],[Tolerance (g)]]=""),"",IF([[#This Row],[Abs Error (g)]]&lt;=[[#This Row],[Tolerance (g)]],"PASS","FAIL"))</f>
        <v>0</v>
      </c>
    </row>
    <row r="227" spans="3:10">
      <c r="C227" s="3">
        <f>IFERROR(INDEX(Balances!$C:$C, MATCH([[#This Row],[Balance ID]], Balances!$A:$A, 0)), "")</f>
        <v>0</v>
      </c>
      <c r="G227" s="3">
        <f>IF(OR([[#This Row],[Reading (g)]]="",[[#This Row],[Weight Used (g)]]=""),"",[[#This Row],[Reading (g)]]-[[#This Row],[Weight Used (g)]])</f>
        <v>0</v>
      </c>
      <c r="H227" s="3">
        <f>IF([[#This Row],[Difference (g)]]="","",ABS([[#This Row],[Difference (g)]]))</f>
        <v>0</v>
      </c>
      <c r="I227" s="3">
        <f>IFERROR(INDEX(Balances!$D:$D, MATCH([[#This Row],[Balance ID]], Balances!$A:$A, 0)),"")</f>
        <v>0</v>
      </c>
      <c r="J227" s="3">
        <f>IF(OR([[#This Row],[Abs Error (g)]]="",[[#This Row],[Tolerance (g)]]=""),"",IF([[#This Row],[Abs Error (g)]]&lt;=[[#This Row],[Tolerance (g)]],"PASS","FAIL"))</f>
        <v>0</v>
      </c>
    </row>
    <row r="228" spans="3:10">
      <c r="C228" s="3">
        <f>IFERROR(INDEX(Balances!$C:$C, MATCH([[#This Row],[Balance ID]], Balances!$A:$A, 0)), "")</f>
        <v>0</v>
      </c>
      <c r="G228" s="3">
        <f>IF(OR([[#This Row],[Reading (g)]]="",[[#This Row],[Weight Used (g)]]=""),"",[[#This Row],[Reading (g)]]-[[#This Row],[Weight Used (g)]])</f>
        <v>0</v>
      </c>
      <c r="H228" s="3">
        <f>IF([[#This Row],[Difference (g)]]="","",ABS([[#This Row],[Difference (g)]]))</f>
        <v>0</v>
      </c>
      <c r="I228" s="3">
        <f>IFERROR(INDEX(Balances!$D:$D, MATCH([[#This Row],[Balance ID]], Balances!$A:$A, 0)),"")</f>
        <v>0</v>
      </c>
      <c r="J228" s="3">
        <f>IF(OR([[#This Row],[Abs Error (g)]]="",[[#This Row],[Tolerance (g)]]=""),"",IF([[#This Row],[Abs Error (g)]]&lt;=[[#This Row],[Tolerance (g)]],"PASS","FAIL"))</f>
        <v>0</v>
      </c>
    </row>
    <row r="229" spans="3:10">
      <c r="C229" s="3">
        <f>IFERROR(INDEX(Balances!$C:$C, MATCH([[#This Row],[Balance ID]], Balances!$A:$A, 0)), "")</f>
        <v>0</v>
      </c>
      <c r="G229" s="3">
        <f>IF(OR([[#This Row],[Reading (g)]]="",[[#This Row],[Weight Used (g)]]=""),"",[[#This Row],[Reading (g)]]-[[#This Row],[Weight Used (g)]])</f>
        <v>0</v>
      </c>
      <c r="H229" s="3">
        <f>IF([[#This Row],[Difference (g)]]="","",ABS([[#This Row],[Difference (g)]]))</f>
        <v>0</v>
      </c>
      <c r="I229" s="3">
        <f>IFERROR(INDEX(Balances!$D:$D, MATCH([[#This Row],[Balance ID]], Balances!$A:$A, 0)),"")</f>
        <v>0</v>
      </c>
      <c r="J229" s="3">
        <f>IF(OR([[#This Row],[Abs Error (g)]]="",[[#This Row],[Tolerance (g)]]=""),"",IF([[#This Row],[Abs Error (g)]]&lt;=[[#This Row],[Tolerance (g)]],"PASS","FAIL"))</f>
        <v>0</v>
      </c>
    </row>
    <row r="230" spans="3:10">
      <c r="C230" s="3">
        <f>IFERROR(INDEX(Balances!$C:$C, MATCH([[#This Row],[Balance ID]], Balances!$A:$A, 0)), "")</f>
        <v>0</v>
      </c>
      <c r="G230" s="3">
        <f>IF(OR([[#This Row],[Reading (g)]]="",[[#This Row],[Weight Used (g)]]=""),"",[[#This Row],[Reading (g)]]-[[#This Row],[Weight Used (g)]])</f>
        <v>0</v>
      </c>
      <c r="H230" s="3">
        <f>IF([[#This Row],[Difference (g)]]="","",ABS([[#This Row],[Difference (g)]]))</f>
        <v>0</v>
      </c>
      <c r="I230" s="3">
        <f>IFERROR(INDEX(Balances!$D:$D, MATCH([[#This Row],[Balance ID]], Balances!$A:$A, 0)),"")</f>
        <v>0</v>
      </c>
      <c r="J230" s="3">
        <f>IF(OR([[#This Row],[Abs Error (g)]]="",[[#This Row],[Tolerance (g)]]=""),"",IF([[#This Row],[Abs Error (g)]]&lt;=[[#This Row],[Tolerance (g)]],"PASS","FAIL"))</f>
        <v>0</v>
      </c>
    </row>
    <row r="231" spans="3:10">
      <c r="C231" s="3">
        <f>IFERROR(INDEX(Balances!$C:$C, MATCH([[#This Row],[Balance ID]], Balances!$A:$A, 0)), "")</f>
        <v>0</v>
      </c>
      <c r="G231" s="3">
        <f>IF(OR([[#This Row],[Reading (g)]]="",[[#This Row],[Weight Used (g)]]=""),"",[[#This Row],[Reading (g)]]-[[#This Row],[Weight Used (g)]])</f>
        <v>0</v>
      </c>
      <c r="H231" s="3">
        <f>IF([[#This Row],[Difference (g)]]="","",ABS([[#This Row],[Difference (g)]]))</f>
        <v>0</v>
      </c>
      <c r="I231" s="3">
        <f>IFERROR(INDEX(Balances!$D:$D, MATCH([[#This Row],[Balance ID]], Balances!$A:$A, 0)),"")</f>
        <v>0</v>
      </c>
      <c r="J231" s="3">
        <f>IF(OR([[#This Row],[Abs Error (g)]]="",[[#This Row],[Tolerance (g)]]=""),"",IF([[#This Row],[Abs Error (g)]]&lt;=[[#This Row],[Tolerance (g)]],"PASS","FAIL"))</f>
        <v>0</v>
      </c>
    </row>
    <row r="232" spans="3:10">
      <c r="C232" s="3">
        <f>IFERROR(INDEX(Balances!$C:$C, MATCH([[#This Row],[Balance ID]], Balances!$A:$A, 0)), "")</f>
        <v>0</v>
      </c>
      <c r="G232" s="3">
        <f>IF(OR([[#This Row],[Reading (g)]]="",[[#This Row],[Weight Used (g)]]=""),"",[[#This Row],[Reading (g)]]-[[#This Row],[Weight Used (g)]])</f>
        <v>0</v>
      </c>
      <c r="H232" s="3">
        <f>IF([[#This Row],[Difference (g)]]="","",ABS([[#This Row],[Difference (g)]]))</f>
        <v>0</v>
      </c>
      <c r="I232" s="3">
        <f>IFERROR(INDEX(Balances!$D:$D, MATCH([[#This Row],[Balance ID]], Balances!$A:$A, 0)),"")</f>
        <v>0</v>
      </c>
      <c r="J232" s="3">
        <f>IF(OR([[#This Row],[Abs Error (g)]]="",[[#This Row],[Tolerance (g)]]=""),"",IF([[#This Row],[Abs Error (g)]]&lt;=[[#This Row],[Tolerance (g)]],"PASS","FAIL"))</f>
        <v>0</v>
      </c>
    </row>
    <row r="233" spans="3:10">
      <c r="C233" s="3">
        <f>IFERROR(INDEX(Balances!$C:$C, MATCH([[#This Row],[Balance ID]], Balances!$A:$A, 0)), "")</f>
        <v>0</v>
      </c>
      <c r="G233" s="3">
        <f>IF(OR([[#This Row],[Reading (g)]]="",[[#This Row],[Weight Used (g)]]=""),"",[[#This Row],[Reading (g)]]-[[#This Row],[Weight Used (g)]])</f>
        <v>0</v>
      </c>
      <c r="H233" s="3">
        <f>IF([[#This Row],[Difference (g)]]="","",ABS([[#This Row],[Difference (g)]]))</f>
        <v>0</v>
      </c>
      <c r="I233" s="3">
        <f>IFERROR(INDEX(Balances!$D:$D, MATCH([[#This Row],[Balance ID]], Balances!$A:$A, 0)),"")</f>
        <v>0</v>
      </c>
      <c r="J233" s="3">
        <f>IF(OR([[#This Row],[Abs Error (g)]]="",[[#This Row],[Tolerance (g)]]=""),"",IF([[#This Row],[Abs Error (g)]]&lt;=[[#This Row],[Tolerance (g)]],"PASS","FAIL"))</f>
        <v>0</v>
      </c>
    </row>
    <row r="234" spans="3:10">
      <c r="C234" s="3">
        <f>IFERROR(INDEX(Balances!$C:$C, MATCH([[#This Row],[Balance ID]], Balances!$A:$A, 0)), "")</f>
        <v>0</v>
      </c>
      <c r="G234" s="3">
        <f>IF(OR([[#This Row],[Reading (g)]]="",[[#This Row],[Weight Used (g)]]=""),"",[[#This Row],[Reading (g)]]-[[#This Row],[Weight Used (g)]])</f>
        <v>0</v>
      </c>
      <c r="H234" s="3">
        <f>IF([[#This Row],[Difference (g)]]="","",ABS([[#This Row],[Difference (g)]]))</f>
        <v>0</v>
      </c>
      <c r="I234" s="3">
        <f>IFERROR(INDEX(Balances!$D:$D, MATCH([[#This Row],[Balance ID]], Balances!$A:$A, 0)),"")</f>
        <v>0</v>
      </c>
      <c r="J234" s="3">
        <f>IF(OR([[#This Row],[Abs Error (g)]]="",[[#This Row],[Tolerance (g)]]=""),"",IF([[#This Row],[Abs Error (g)]]&lt;=[[#This Row],[Tolerance (g)]],"PASS","FAIL"))</f>
        <v>0</v>
      </c>
    </row>
    <row r="235" spans="3:10">
      <c r="C235" s="3">
        <f>IFERROR(INDEX(Balances!$C:$C, MATCH([[#This Row],[Balance ID]], Balances!$A:$A, 0)), "")</f>
        <v>0</v>
      </c>
      <c r="G235" s="3">
        <f>IF(OR([[#This Row],[Reading (g)]]="",[[#This Row],[Weight Used (g)]]=""),"",[[#This Row],[Reading (g)]]-[[#This Row],[Weight Used (g)]])</f>
        <v>0</v>
      </c>
      <c r="H235" s="3">
        <f>IF([[#This Row],[Difference (g)]]="","",ABS([[#This Row],[Difference (g)]]))</f>
        <v>0</v>
      </c>
      <c r="I235" s="3">
        <f>IFERROR(INDEX(Balances!$D:$D, MATCH([[#This Row],[Balance ID]], Balances!$A:$A, 0)),"")</f>
        <v>0</v>
      </c>
      <c r="J235" s="3">
        <f>IF(OR([[#This Row],[Abs Error (g)]]="",[[#This Row],[Tolerance (g)]]=""),"",IF([[#This Row],[Abs Error (g)]]&lt;=[[#This Row],[Tolerance (g)]],"PASS","FAIL"))</f>
        <v>0</v>
      </c>
    </row>
    <row r="236" spans="3:10">
      <c r="C236" s="3">
        <f>IFERROR(INDEX(Balances!$C:$C, MATCH([[#This Row],[Balance ID]], Balances!$A:$A, 0)), "")</f>
        <v>0</v>
      </c>
      <c r="G236" s="3">
        <f>IF(OR([[#This Row],[Reading (g)]]="",[[#This Row],[Weight Used (g)]]=""),"",[[#This Row],[Reading (g)]]-[[#This Row],[Weight Used (g)]])</f>
        <v>0</v>
      </c>
      <c r="H236" s="3">
        <f>IF([[#This Row],[Difference (g)]]="","",ABS([[#This Row],[Difference (g)]]))</f>
        <v>0</v>
      </c>
      <c r="I236" s="3">
        <f>IFERROR(INDEX(Balances!$D:$D, MATCH([[#This Row],[Balance ID]], Balances!$A:$A, 0)),"")</f>
        <v>0</v>
      </c>
      <c r="J236" s="3">
        <f>IF(OR([[#This Row],[Abs Error (g)]]="",[[#This Row],[Tolerance (g)]]=""),"",IF([[#This Row],[Abs Error (g)]]&lt;=[[#This Row],[Tolerance (g)]],"PASS","FAIL"))</f>
        <v>0</v>
      </c>
    </row>
    <row r="237" spans="3:10">
      <c r="C237" s="3">
        <f>IFERROR(INDEX(Balances!$C:$C, MATCH([[#This Row],[Balance ID]], Balances!$A:$A, 0)), "")</f>
        <v>0</v>
      </c>
      <c r="G237" s="3">
        <f>IF(OR([[#This Row],[Reading (g)]]="",[[#This Row],[Weight Used (g)]]=""),"",[[#This Row],[Reading (g)]]-[[#This Row],[Weight Used (g)]])</f>
        <v>0</v>
      </c>
      <c r="H237" s="3">
        <f>IF([[#This Row],[Difference (g)]]="","",ABS([[#This Row],[Difference (g)]]))</f>
        <v>0</v>
      </c>
      <c r="I237" s="3">
        <f>IFERROR(INDEX(Balances!$D:$D, MATCH([[#This Row],[Balance ID]], Balances!$A:$A, 0)),"")</f>
        <v>0</v>
      </c>
      <c r="J237" s="3">
        <f>IF(OR([[#This Row],[Abs Error (g)]]="",[[#This Row],[Tolerance (g)]]=""),"",IF([[#This Row],[Abs Error (g)]]&lt;=[[#This Row],[Tolerance (g)]],"PASS","FAIL"))</f>
        <v>0</v>
      </c>
    </row>
    <row r="238" spans="3:10">
      <c r="C238" s="3">
        <f>IFERROR(INDEX(Balances!$C:$C, MATCH([[#This Row],[Balance ID]], Balances!$A:$A, 0)), "")</f>
        <v>0</v>
      </c>
      <c r="G238" s="3">
        <f>IF(OR([[#This Row],[Reading (g)]]="",[[#This Row],[Weight Used (g)]]=""),"",[[#This Row],[Reading (g)]]-[[#This Row],[Weight Used (g)]])</f>
        <v>0</v>
      </c>
      <c r="H238" s="3">
        <f>IF([[#This Row],[Difference (g)]]="","",ABS([[#This Row],[Difference (g)]]))</f>
        <v>0</v>
      </c>
      <c r="I238" s="3">
        <f>IFERROR(INDEX(Balances!$D:$D, MATCH([[#This Row],[Balance ID]], Balances!$A:$A, 0)),"")</f>
        <v>0</v>
      </c>
      <c r="J238" s="3">
        <f>IF(OR([[#This Row],[Abs Error (g)]]="",[[#This Row],[Tolerance (g)]]=""),"",IF([[#This Row],[Abs Error (g)]]&lt;=[[#This Row],[Tolerance (g)]],"PASS","FAIL"))</f>
        <v>0</v>
      </c>
    </row>
    <row r="239" spans="3:10">
      <c r="C239" s="3">
        <f>IFERROR(INDEX(Balances!$C:$C, MATCH([[#This Row],[Balance ID]], Balances!$A:$A, 0)), "")</f>
        <v>0</v>
      </c>
      <c r="G239" s="3">
        <f>IF(OR([[#This Row],[Reading (g)]]="",[[#This Row],[Weight Used (g)]]=""),"",[[#This Row],[Reading (g)]]-[[#This Row],[Weight Used (g)]])</f>
        <v>0</v>
      </c>
      <c r="H239" s="3">
        <f>IF([[#This Row],[Difference (g)]]="","",ABS([[#This Row],[Difference (g)]]))</f>
        <v>0</v>
      </c>
      <c r="I239" s="3">
        <f>IFERROR(INDEX(Balances!$D:$D, MATCH([[#This Row],[Balance ID]], Balances!$A:$A, 0)),"")</f>
        <v>0</v>
      </c>
      <c r="J239" s="3">
        <f>IF(OR([[#This Row],[Abs Error (g)]]="",[[#This Row],[Tolerance (g)]]=""),"",IF([[#This Row],[Abs Error (g)]]&lt;=[[#This Row],[Tolerance (g)]],"PASS","FAIL"))</f>
        <v>0</v>
      </c>
    </row>
    <row r="240" spans="3:10">
      <c r="C240" s="3">
        <f>IFERROR(INDEX(Balances!$C:$C, MATCH([[#This Row],[Balance ID]], Balances!$A:$A, 0)), "")</f>
        <v>0</v>
      </c>
      <c r="G240" s="3">
        <f>IF(OR([[#This Row],[Reading (g)]]="",[[#This Row],[Weight Used (g)]]=""),"",[[#This Row],[Reading (g)]]-[[#This Row],[Weight Used (g)]])</f>
        <v>0</v>
      </c>
      <c r="H240" s="3">
        <f>IF([[#This Row],[Difference (g)]]="","",ABS([[#This Row],[Difference (g)]]))</f>
        <v>0</v>
      </c>
      <c r="I240" s="3">
        <f>IFERROR(INDEX(Balances!$D:$D, MATCH([[#This Row],[Balance ID]], Balances!$A:$A, 0)),"")</f>
        <v>0</v>
      </c>
      <c r="J240" s="3">
        <f>IF(OR([[#This Row],[Abs Error (g)]]="",[[#This Row],[Tolerance (g)]]=""),"",IF([[#This Row],[Abs Error (g)]]&lt;=[[#This Row],[Tolerance (g)]],"PASS","FAIL"))</f>
        <v>0</v>
      </c>
    </row>
    <row r="241" spans="3:10">
      <c r="C241" s="3">
        <f>IFERROR(INDEX(Balances!$C:$C, MATCH([[#This Row],[Balance ID]], Balances!$A:$A, 0)), "")</f>
        <v>0</v>
      </c>
      <c r="G241" s="3">
        <f>IF(OR([[#This Row],[Reading (g)]]="",[[#This Row],[Weight Used (g)]]=""),"",[[#This Row],[Reading (g)]]-[[#This Row],[Weight Used (g)]])</f>
        <v>0</v>
      </c>
      <c r="H241" s="3">
        <f>IF([[#This Row],[Difference (g)]]="","",ABS([[#This Row],[Difference (g)]]))</f>
        <v>0</v>
      </c>
      <c r="I241" s="3">
        <f>IFERROR(INDEX(Balances!$D:$D, MATCH([[#This Row],[Balance ID]], Balances!$A:$A, 0)),"")</f>
        <v>0</v>
      </c>
      <c r="J241" s="3">
        <f>IF(OR([[#This Row],[Abs Error (g)]]="",[[#This Row],[Tolerance (g)]]=""),"",IF([[#This Row],[Abs Error (g)]]&lt;=[[#This Row],[Tolerance (g)]],"PASS","FAIL"))</f>
        <v>0</v>
      </c>
    </row>
    <row r="242" spans="3:10">
      <c r="C242" s="3">
        <f>IFERROR(INDEX(Balances!$C:$C, MATCH([[#This Row],[Balance ID]], Balances!$A:$A, 0)), "")</f>
        <v>0</v>
      </c>
      <c r="G242" s="3">
        <f>IF(OR([[#This Row],[Reading (g)]]="",[[#This Row],[Weight Used (g)]]=""),"",[[#This Row],[Reading (g)]]-[[#This Row],[Weight Used (g)]])</f>
        <v>0</v>
      </c>
      <c r="H242" s="3">
        <f>IF([[#This Row],[Difference (g)]]="","",ABS([[#This Row],[Difference (g)]]))</f>
        <v>0</v>
      </c>
      <c r="I242" s="3">
        <f>IFERROR(INDEX(Balances!$D:$D, MATCH([[#This Row],[Balance ID]], Balances!$A:$A, 0)),"")</f>
        <v>0</v>
      </c>
      <c r="J242" s="3">
        <f>IF(OR([[#This Row],[Abs Error (g)]]="",[[#This Row],[Tolerance (g)]]=""),"",IF([[#This Row],[Abs Error (g)]]&lt;=[[#This Row],[Tolerance (g)]],"PASS","FAIL"))</f>
        <v>0</v>
      </c>
    </row>
    <row r="243" spans="3:10">
      <c r="C243" s="3">
        <f>IFERROR(INDEX(Balances!$C:$C, MATCH([[#This Row],[Balance ID]], Balances!$A:$A, 0)), "")</f>
        <v>0</v>
      </c>
      <c r="G243" s="3">
        <f>IF(OR([[#This Row],[Reading (g)]]="",[[#This Row],[Weight Used (g)]]=""),"",[[#This Row],[Reading (g)]]-[[#This Row],[Weight Used (g)]])</f>
        <v>0</v>
      </c>
      <c r="H243" s="3">
        <f>IF([[#This Row],[Difference (g)]]="","",ABS([[#This Row],[Difference (g)]]))</f>
        <v>0</v>
      </c>
      <c r="I243" s="3">
        <f>IFERROR(INDEX(Balances!$D:$D, MATCH([[#This Row],[Balance ID]], Balances!$A:$A, 0)),"")</f>
        <v>0</v>
      </c>
      <c r="J243" s="3">
        <f>IF(OR([[#This Row],[Abs Error (g)]]="",[[#This Row],[Tolerance (g)]]=""),"",IF([[#This Row],[Abs Error (g)]]&lt;=[[#This Row],[Tolerance (g)]],"PASS","FAIL"))</f>
        <v>0</v>
      </c>
    </row>
    <row r="244" spans="3:10">
      <c r="C244" s="3">
        <f>IFERROR(INDEX(Balances!$C:$C, MATCH([[#This Row],[Balance ID]], Balances!$A:$A, 0)), "")</f>
        <v>0</v>
      </c>
      <c r="G244" s="3">
        <f>IF(OR([[#This Row],[Reading (g)]]="",[[#This Row],[Weight Used (g)]]=""),"",[[#This Row],[Reading (g)]]-[[#This Row],[Weight Used (g)]])</f>
        <v>0</v>
      </c>
      <c r="H244" s="3">
        <f>IF([[#This Row],[Difference (g)]]="","",ABS([[#This Row],[Difference (g)]]))</f>
        <v>0</v>
      </c>
      <c r="I244" s="3">
        <f>IFERROR(INDEX(Balances!$D:$D, MATCH([[#This Row],[Balance ID]], Balances!$A:$A, 0)),"")</f>
        <v>0</v>
      </c>
      <c r="J244" s="3">
        <f>IF(OR([[#This Row],[Abs Error (g)]]="",[[#This Row],[Tolerance (g)]]=""),"",IF([[#This Row],[Abs Error (g)]]&lt;=[[#This Row],[Tolerance (g)]],"PASS","FAIL"))</f>
        <v>0</v>
      </c>
    </row>
    <row r="245" spans="3:10">
      <c r="C245" s="3">
        <f>IFERROR(INDEX(Balances!$C:$C, MATCH([[#This Row],[Balance ID]], Balances!$A:$A, 0)), "")</f>
        <v>0</v>
      </c>
      <c r="G245" s="3">
        <f>IF(OR([[#This Row],[Reading (g)]]="",[[#This Row],[Weight Used (g)]]=""),"",[[#This Row],[Reading (g)]]-[[#This Row],[Weight Used (g)]])</f>
        <v>0</v>
      </c>
      <c r="H245" s="3">
        <f>IF([[#This Row],[Difference (g)]]="","",ABS([[#This Row],[Difference (g)]]))</f>
        <v>0</v>
      </c>
      <c r="I245" s="3">
        <f>IFERROR(INDEX(Balances!$D:$D, MATCH([[#This Row],[Balance ID]], Balances!$A:$A, 0)),"")</f>
        <v>0</v>
      </c>
      <c r="J245" s="3">
        <f>IF(OR([[#This Row],[Abs Error (g)]]="",[[#This Row],[Tolerance (g)]]=""),"",IF([[#This Row],[Abs Error (g)]]&lt;=[[#This Row],[Tolerance (g)]],"PASS","FAIL"))</f>
        <v>0</v>
      </c>
    </row>
    <row r="246" spans="3:10">
      <c r="C246" s="3">
        <f>IFERROR(INDEX(Balances!$C:$C, MATCH([[#This Row],[Balance ID]], Balances!$A:$A, 0)), "")</f>
        <v>0</v>
      </c>
      <c r="G246" s="3">
        <f>IF(OR([[#This Row],[Reading (g)]]="",[[#This Row],[Weight Used (g)]]=""),"",[[#This Row],[Reading (g)]]-[[#This Row],[Weight Used (g)]])</f>
        <v>0</v>
      </c>
      <c r="H246" s="3">
        <f>IF([[#This Row],[Difference (g)]]="","",ABS([[#This Row],[Difference (g)]]))</f>
        <v>0</v>
      </c>
      <c r="I246" s="3">
        <f>IFERROR(INDEX(Balances!$D:$D, MATCH([[#This Row],[Balance ID]], Balances!$A:$A, 0)),"")</f>
        <v>0</v>
      </c>
      <c r="J246" s="3">
        <f>IF(OR([[#This Row],[Abs Error (g)]]="",[[#This Row],[Tolerance (g)]]=""),"",IF([[#This Row],[Abs Error (g)]]&lt;=[[#This Row],[Tolerance (g)]],"PASS","FAIL"))</f>
        <v>0</v>
      </c>
    </row>
    <row r="247" spans="3:10">
      <c r="C247" s="3">
        <f>IFERROR(INDEX(Balances!$C:$C, MATCH([[#This Row],[Balance ID]], Balances!$A:$A, 0)), "")</f>
        <v>0</v>
      </c>
      <c r="G247" s="3">
        <f>IF(OR([[#This Row],[Reading (g)]]="",[[#This Row],[Weight Used (g)]]=""),"",[[#This Row],[Reading (g)]]-[[#This Row],[Weight Used (g)]])</f>
        <v>0</v>
      </c>
      <c r="H247" s="3">
        <f>IF([[#This Row],[Difference (g)]]="","",ABS([[#This Row],[Difference (g)]]))</f>
        <v>0</v>
      </c>
      <c r="I247" s="3">
        <f>IFERROR(INDEX(Balances!$D:$D, MATCH([[#This Row],[Balance ID]], Balances!$A:$A, 0)),"")</f>
        <v>0</v>
      </c>
      <c r="J247" s="3">
        <f>IF(OR([[#This Row],[Abs Error (g)]]="",[[#This Row],[Tolerance (g)]]=""),"",IF([[#This Row],[Abs Error (g)]]&lt;=[[#This Row],[Tolerance (g)]],"PASS","FAIL"))</f>
        <v>0</v>
      </c>
    </row>
    <row r="248" spans="3:10">
      <c r="C248" s="3">
        <f>IFERROR(INDEX(Balances!$C:$C, MATCH([[#This Row],[Balance ID]], Balances!$A:$A, 0)), "")</f>
        <v>0</v>
      </c>
      <c r="G248" s="3">
        <f>IF(OR([[#This Row],[Reading (g)]]="",[[#This Row],[Weight Used (g)]]=""),"",[[#This Row],[Reading (g)]]-[[#This Row],[Weight Used (g)]])</f>
        <v>0</v>
      </c>
      <c r="H248" s="3">
        <f>IF([[#This Row],[Difference (g)]]="","",ABS([[#This Row],[Difference (g)]]))</f>
        <v>0</v>
      </c>
      <c r="I248" s="3">
        <f>IFERROR(INDEX(Balances!$D:$D, MATCH([[#This Row],[Balance ID]], Balances!$A:$A, 0)),"")</f>
        <v>0</v>
      </c>
      <c r="J248" s="3">
        <f>IF(OR([[#This Row],[Abs Error (g)]]="",[[#This Row],[Tolerance (g)]]=""),"",IF([[#This Row],[Abs Error (g)]]&lt;=[[#This Row],[Tolerance (g)]],"PASS","FAIL"))</f>
        <v>0</v>
      </c>
    </row>
    <row r="249" spans="3:10">
      <c r="C249" s="3">
        <f>IFERROR(INDEX(Balances!$C:$C, MATCH([[#This Row],[Balance ID]], Balances!$A:$A, 0)), "")</f>
        <v>0</v>
      </c>
      <c r="G249" s="3">
        <f>IF(OR([[#This Row],[Reading (g)]]="",[[#This Row],[Weight Used (g)]]=""),"",[[#This Row],[Reading (g)]]-[[#This Row],[Weight Used (g)]])</f>
        <v>0</v>
      </c>
      <c r="H249" s="3">
        <f>IF([[#This Row],[Difference (g)]]="","",ABS([[#This Row],[Difference (g)]]))</f>
        <v>0</v>
      </c>
      <c r="I249" s="3">
        <f>IFERROR(INDEX(Balances!$D:$D, MATCH([[#This Row],[Balance ID]], Balances!$A:$A, 0)),"")</f>
        <v>0</v>
      </c>
      <c r="J249" s="3">
        <f>IF(OR([[#This Row],[Abs Error (g)]]="",[[#This Row],[Tolerance (g)]]=""),"",IF([[#This Row],[Abs Error (g)]]&lt;=[[#This Row],[Tolerance (g)]],"PASS","FAIL"))</f>
        <v>0</v>
      </c>
    </row>
    <row r="250" spans="3:10">
      <c r="C250" s="3">
        <f>IFERROR(INDEX(Balances!$C:$C, MATCH([[#This Row],[Balance ID]], Balances!$A:$A, 0)), "")</f>
        <v>0</v>
      </c>
      <c r="G250" s="3">
        <f>IF(OR([[#This Row],[Reading (g)]]="",[[#This Row],[Weight Used (g)]]=""),"",[[#This Row],[Reading (g)]]-[[#This Row],[Weight Used (g)]])</f>
        <v>0</v>
      </c>
      <c r="H250" s="3">
        <f>IF([[#This Row],[Difference (g)]]="","",ABS([[#This Row],[Difference (g)]]))</f>
        <v>0</v>
      </c>
      <c r="I250" s="3">
        <f>IFERROR(INDEX(Balances!$D:$D, MATCH([[#This Row],[Balance ID]], Balances!$A:$A, 0)),"")</f>
        <v>0</v>
      </c>
      <c r="J250" s="3">
        <f>IF(OR([[#This Row],[Abs Error (g)]]="",[[#This Row],[Tolerance (g)]]=""),"",IF([[#This Row],[Abs Error (g)]]&lt;=[[#This Row],[Tolerance (g)]],"PASS","FAIL"))</f>
        <v>0</v>
      </c>
    </row>
    <row r="251" spans="3:10">
      <c r="C251" s="3">
        <f>IFERROR(INDEX(Balances!$C:$C, MATCH([[#This Row],[Balance ID]], Balances!$A:$A, 0)), "")</f>
        <v>0</v>
      </c>
      <c r="G251" s="3">
        <f>IF(OR([[#This Row],[Reading (g)]]="",[[#This Row],[Weight Used (g)]]=""),"",[[#This Row],[Reading (g)]]-[[#This Row],[Weight Used (g)]])</f>
        <v>0</v>
      </c>
      <c r="H251" s="3">
        <f>IF([[#This Row],[Difference (g)]]="","",ABS([[#This Row],[Difference (g)]]))</f>
        <v>0</v>
      </c>
      <c r="I251" s="3">
        <f>IFERROR(INDEX(Balances!$D:$D, MATCH([[#This Row],[Balance ID]], Balances!$A:$A, 0)),"")</f>
        <v>0</v>
      </c>
      <c r="J251" s="3">
        <f>IF(OR([[#This Row],[Abs Error (g)]]="",[[#This Row],[Tolerance (g)]]=""),"",IF([[#This Row],[Abs Error (g)]]&lt;=[[#This Row],[Tolerance (g)]],"PASS","FAIL"))</f>
        <v>0</v>
      </c>
    </row>
    <row r="252" spans="3:10">
      <c r="C252" s="3">
        <f>IFERROR(INDEX(Balances!$C:$C, MATCH([[#This Row],[Balance ID]], Balances!$A:$A, 0)), "")</f>
        <v>0</v>
      </c>
      <c r="G252" s="3">
        <f>IF(OR([[#This Row],[Reading (g)]]="",[[#This Row],[Weight Used (g)]]=""),"",[[#This Row],[Reading (g)]]-[[#This Row],[Weight Used (g)]])</f>
        <v>0</v>
      </c>
      <c r="H252" s="3">
        <f>IF([[#This Row],[Difference (g)]]="","",ABS([[#This Row],[Difference (g)]]))</f>
        <v>0</v>
      </c>
      <c r="I252" s="3">
        <f>IFERROR(INDEX(Balances!$D:$D, MATCH([[#This Row],[Balance ID]], Balances!$A:$A, 0)),"")</f>
        <v>0</v>
      </c>
      <c r="J252" s="3">
        <f>IF(OR([[#This Row],[Abs Error (g)]]="",[[#This Row],[Tolerance (g)]]=""),"",IF([[#This Row],[Abs Error (g)]]&lt;=[[#This Row],[Tolerance (g)]],"PASS","FAIL"))</f>
        <v>0</v>
      </c>
    </row>
    <row r="253" spans="3:10">
      <c r="C253" s="3">
        <f>IFERROR(INDEX(Balances!$C:$C, MATCH([[#This Row],[Balance ID]], Balances!$A:$A, 0)), "")</f>
        <v>0</v>
      </c>
      <c r="G253" s="3">
        <f>IF(OR([[#This Row],[Reading (g)]]="",[[#This Row],[Weight Used (g)]]=""),"",[[#This Row],[Reading (g)]]-[[#This Row],[Weight Used (g)]])</f>
        <v>0</v>
      </c>
      <c r="H253" s="3">
        <f>IF([[#This Row],[Difference (g)]]="","",ABS([[#This Row],[Difference (g)]]))</f>
        <v>0</v>
      </c>
      <c r="I253" s="3">
        <f>IFERROR(INDEX(Balances!$D:$D, MATCH([[#This Row],[Balance ID]], Balances!$A:$A, 0)),"")</f>
        <v>0</v>
      </c>
      <c r="J253" s="3">
        <f>IF(OR([[#This Row],[Abs Error (g)]]="",[[#This Row],[Tolerance (g)]]=""),"",IF([[#This Row],[Abs Error (g)]]&lt;=[[#This Row],[Tolerance (g)]],"PASS","FAIL"))</f>
        <v>0</v>
      </c>
    </row>
    <row r="254" spans="3:10">
      <c r="C254" s="3">
        <f>IFERROR(INDEX(Balances!$C:$C, MATCH([[#This Row],[Balance ID]], Balances!$A:$A, 0)), "")</f>
        <v>0</v>
      </c>
      <c r="G254" s="3">
        <f>IF(OR([[#This Row],[Reading (g)]]="",[[#This Row],[Weight Used (g)]]=""),"",[[#This Row],[Reading (g)]]-[[#This Row],[Weight Used (g)]])</f>
        <v>0</v>
      </c>
      <c r="H254" s="3">
        <f>IF([[#This Row],[Difference (g)]]="","",ABS([[#This Row],[Difference (g)]]))</f>
        <v>0</v>
      </c>
      <c r="I254" s="3">
        <f>IFERROR(INDEX(Balances!$D:$D, MATCH([[#This Row],[Balance ID]], Balances!$A:$A, 0)),"")</f>
        <v>0</v>
      </c>
      <c r="J254" s="3">
        <f>IF(OR([[#This Row],[Abs Error (g)]]="",[[#This Row],[Tolerance (g)]]=""),"",IF([[#This Row],[Abs Error (g)]]&lt;=[[#This Row],[Tolerance (g)]],"PASS","FAIL"))</f>
        <v>0</v>
      </c>
    </row>
    <row r="255" spans="3:10">
      <c r="C255" s="3">
        <f>IFERROR(INDEX(Balances!$C:$C, MATCH([[#This Row],[Balance ID]], Balances!$A:$A, 0)), "")</f>
        <v>0</v>
      </c>
      <c r="G255" s="3">
        <f>IF(OR([[#This Row],[Reading (g)]]="",[[#This Row],[Weight Used (g)]]=""),"",[[#This Row],[Reading (g)]]-[[#This Row],[Weight Used (g)]])</f>
        <v>0</v>
      </c>
      <c r="H255" s="3">
        <f>IF([[#This Row],[Difference (g)]]="","",ABS([[#This Row],[Difference (g)]]))</f>
        <v>0</v>
      </c>
      <c r="I255" s="3">
        <f>IFERROR(INDEX(Balances!$D:$D, MATCH([[#This Row],[Balance ID]], Balances!$A:$A, 0)),"")</f>
        <v>0</v>
      </c>
      <c r="J255" s="3">
        <f>IF(OR([[#This Row],[Abs Error (g)]]="",[[#This Row],[Tolerance (g)]]=""),"",IF([[#This Row],[Abs Error (g)]]&lt;=[[#This Row],[Tolerance (g)]],"PASS","FAIL"))</f>
        <v>0</v>
      </c>
    </row>
    <row r="256" spans="3:10">
      <c r="C256" s="3">
        <f>IFERROR(INDEX(Balances!$C:$C, MATCH([[#This Row],[Balance ID]], Balances!$A:$A, 0)), "")</f>
        <v>0</v>
      </c>
      <c r="G256" s="3">
        <f>IF(OR([[#This Row],[Reading (g)]]="",[[#This Row],[Weight Used (g)]]=""),"",[[#This Row],[Reading (g)]]-[[#This Row],[Weight Used (g)]])</f>
        <v>0</v>
      </c>
      <c r="H256" s="3">
        <f>IF([[#This Row],[Difference (g)]]="","",ABS([[#This Row],[Difference (g)]]))</f>
        <v>0</v>
      </c>
      <c r="I256" s="3">
        <f>IFERROR(INDEX(Balances!$D:$D, MATCH([[#This Row],[Balance ID]], Balances!$A:$A, 0)),"")</f>
        <v>0</v>
      </c>
      <c r="J256" s="3">
        <f>IF(OR([[#This Row],[Abs Error (g)]]="",[[#This Row],[Tolerance (g)]]=""),"",IF([[#This Row],[Abs Error (g)]]&lt;=[[#This Row],[Tolerance (g)]],"PASS","FAIL"))</f>
        <v>0</v>
      </c>
    </row>
    <row r="257" spans="3:10">
      <c r="C257" s="3">
        <f>IFERROR(INDEX(Balances!$C:$C, MATCH([[#This Row],[Balance ID]], Balances!$A:$A, 0)), "")</f>
        <v>0</v>
      </c>
      <c r="G257" s="3">
        <f>IF(OR([[#This Row],[Reading (g)]]="",[[#This Row],[Weight Used (g)]]=""),"",[[#This Row],[Reading (g)]]-[[#This Row],[Weight Used (g)]])</f>
        <v>0</v>
      </c>
      <c r="H257" s="3">
        <f>IF([[#This Row],[Difference (g)]]="","",ABS([[#This Row],[Difference (g)]]))</f>
        <v>0</v>
      </c>
      <c r="I257" s="3">
        <f>IFERROR(INDEX(Balances!$D:$D, MATCH([[#This Row],[Balance ID]], Balances!$A:$A, 0)),"")</f>
        <v>0</v>
      </c>
      <c r="J257" s="3">
        <f>IF(OR([[#This Row],[Abs Error (g)]]="",[[#This Row],[Tolerance (g)]]=""),"",IF([[#This Row],[Abs Error (g)]]&lt;=[[#This Row],[Tolerance (g)]],"PASS","FAIL"))</f>
        <v>0</v>
      </c>
    </row>
    <row r="258" spans="3:10">
      <c r="C258" s="3">
        <f>IFERROR(INDEX(Balances!$C:$C, MATCH([[#This Row],[Balance ID]], Balances!$A:$A, 0)), "")</f>
        <v>0</v>
      </c>
      <c r="G258" s="3">
        <f>IF(OR([[#This Row],[Reading (g)]]="",[[#This Row],[Weight Used (g)]]=""),"",[[#This Row],[Reading (g)]]-[[#This Row],[Weight Used (g)]])</f>
        <v>0</v>
      </c>
      <c r="H258" s="3">
        <f>IF([[#This Row],[Difference (g)]]="","",ABS([[#This Row],[Difference (g)]]))</f>
        <v>0</v>
      </c>
      <c r="I258" s="3">
        <f>IFERROR(INDEX(Balances!$D:$D, MATCH([[#This Row],[Balance ID]], Balances!$A:$A, 0)),"")</f>
        <v>0</v>
      </c>
      <c r="J258" s="3">
        <f>IF(OR([[#This Row],[Abs Error (g)]]="",[[#This Row],[Tolerance (g)]]=""),"",IF([[#This Row],[Abs Error (g)]]&lt;=[[#This Row],[Tolerance (g)]],"PASS","FAIL"))</f>
        <v>0</v>
      </c>
    </row>
    <row r="259" spans="3:10">
      <c r="C259" s="3">
        <f>IFERROR(INDEX(Balances!$C:$C, MATCH([[#This Row],[Balance ID]], Balances!$A:$A, 0)), "")</f>
        <v>0</v>
      </c>
      <c r="G259" s="3">
        <f>IF(OR([[#This Row],[Reading (g)]]="",[[#This Row],[Weight Used (g)]]=""),"",[[#This Row],[Reading (g)]]-[[#This Row],[Weight Used (g)]])</f>
        <v>0</v>
      </c>
      <c r="H259" s="3">
        <f>IF([[#This Row],[Difference (g)]]="","",ABS([[#This Row],[Difference (g)]]))</f>
        <v>0</v>
      </c>
      <c r="I259" s="3">
        <f>IFERROR(INDEX(Balances!$D:$D, MATCH([[#This Row],[Balance ID]], Balances!$A:$A, 0)),"")</f>
        <v>0</v>
      </c>
      <c r="J259" s="3">
        <f>IF(OR([[#This Row],[Abs Error (g)]]="",[[#This Row],[Tolerance (g)]]=""),"",IF([[#This Row],[Abs Error (g)]]&lt;=[[#This Row],[Tolerance (g)]],"PASS","FAIL"))</f>
        <v>0</v>
      </c>
    </row>
    <row r="260" spans="3:10">
      <c r="C260" s="3">
        <f>IFERROR(INDEX(Balances!$C:$C, MATCH([[#This Row],[Balance ID]], Balances!$A:$A, 0)), "")</f>
        <v>0</v>
      </c>
      <c r="G260" s="3">
        <f>IF(OR([[#This Row],[Reading (g)]]="",[[#This Row],[Weight Used (g)]]=""),"",[[#This Row],[Reading (g)]]-[[#This Row],[Weight Used (g)]])</f>
        <v>0</v>
      </c>
      <c r="H260" s="3">
        <f>IF([[#This Row],[Difference (g)]]="","",ABS([[#This Row],[Difference (g)]]))</f>
        <v>0</v>
      </c>
      <c r="I260" s="3">
        <f>IFERROR(INDEX(Balances!$D:$D, MATCH([[#This Row],[Balance ID]], Balances!$A:$A, 0)),"")</f>
        <v>0</v>
      </c>
      <c r="J260" s="3">
        <f>IF(OR([[#This Row],[Abs Error (g)]]="",[[#This Row],[Tolerance (g)]]=""),"",IF([[#This Row],[Abs Error (g)]]&lt;=[[#This Row],[Tolerance (g)]],"PASS","FAIL"))</f>
        <v>0</v>
      </c>
    </row>
    <row r="261" spans="3:10">
      <c r="C261" s="3">
        <f>IFERROR(INDEX(Balances!$C:$C, MATCH([[#This Row],[Balance ID]], Balances!$A:$A, 0)), "")</f>
        <v>0</v>
      </c>
      <c r="G261" s="3">
        <f>IF(OR([[#This Row],[Reading (g)]]="",[[#This Row],[Weight Used (g)]]=""),"",[[#This Row],[Reading (g)]]-[[#This Row],[Weight Used (g)]])</f>
        <v>0</v>
      </c>
      <c r="H261" s="3">
        <f>IF([[#This Row],[Difference (g)]]="","",ABS([[#This Row],[Difference (g)]]))</f>
        <v>0</v>
      </c>
      <c r="I261" s="3">
        <f>IFERROR(INDEX(Balances!$D:$D, MATCH([[#This Row],[Balance ID]], Balances!$A:$A, 0)),"")</f>
        <v>0</v>
      </c>
      <c r="J261" s="3">
        <f>IF(OR([[#This Row],[Abs Error (g)]]="",[[#This Row],[Tolerance (g)]]=""),"",IF([[#This Row],[Abs Error (g)]]&lt;=[[#This Row],[Tolerance (g)]],"PASS","FAIL"))</f>
        <v>0</v>
      </c>
    </row>
    <row r="262" spans="3:10">
      <c r="C262" s="3">
        <f>IFERROR(INDEX(Balances!$C:$C, MATCH([[#This Row],[Balance ID]], Balances!$A:$A, 0)), "")</f>
        <v>0</v>
      </c>
      <c r="G262" s="3">
        <f>IF(OR([[#This Row],[Reading (g)]]="",[[#This Row],[Weight Used (g)]]=""),"",[[#This Row],[Reading (g)]]-[[#This Row],[Weight Used (g)]])</f>
        <v>0</v>
      </c>
      <c r="H262" s="3">
        <f>IF([[#This Row],[Difference (g)]]="","",ABS([[#This Row],[Difference (g)]]))</f>
        <v>0</v>
      </c>
      <c r="I262" s="3">
        <f>IFERROR(INDEX(Balances!$D:$D, MATCH([[#This Row],[Balance ID]], Balances!$A:$A, 0)),"")</f>
        <v>0</v>
      </c>
      <c r="J262" s="3">
        <f>IF(OR([[#This Row],[Abs Error (g)]]="",[[#This Row],[Tolerance (g)]]=""),"",IF([[#This Row],[Abs Error (g)]]&lt;=[[#This Row],[Tolerance (g)]],"PASS","FAIL"))</f>
        <v>0</v>
      </c>
    </row>
    <row r="263" spans="3:10">
      <c r="C263" s="3">
        <f>IFERROR(INDEX(Balances!$C:$C, MATCH([[#This Row],[Balance ID]], Balances!$A:$A, 0)), "")</f>
        <v>0</v>
      </c>
      <c r="G263" s="3">
        <f>IF(OR([[#This Row],[Reading (g)]]="",[[#This Row],[Weight Used (g)]]=""),"",[[#This Row],[Reading (g)]]-[[#This Row],[Weight Used (g)]])</f>
        <v>0</v>
      </c>
      <c r="H263" s="3">
        <f>IF([[#This Row],[Difference (g)]]="","",ABS([[#This Row],[Difference (g)]]))</f>
        <v>0</v>
      </c>
      <c r="I263" s="3">
        <f>IFERROR(INDEX(Balances!$D:$D, MATCH([[#This Row],[Balance ID]], Balances!$A:$A, 0)),"")</f>
        <v>0</v>
      </c>
      <c r="J263" s="3">
        <f>IF(OR([[#This Row],[Abs Error (g)]]="",[[#This Row],[Tolerance (g)]]=""),"",IF([[#This Row],[Abs Error (g)]]&lt;=[[#This Row],[Tolerance (g)]],"PASS","FAIL"))</f>
        <v>0</v>
      </c>
    </row>
    <row r="264" spans="3:10">
      <c r="C264" s="3">
        <f>IFERROR(INDEX(Balances!$C:$C, MATCH([[#This Row],[Balance ID]], Balances!$A:$A, 0)), "")</f>
        <v>0</v>
      </c>
      <c r="G264" s="3">
        <f>IF(OR([[#This Row],[Reading (g)]]="",[[#This Row],[Weight Used (g)]]=""),"",[[#This Row],[Reading (g)]]-[[#This Row],[Weight Used (g)]])</f>
        <v>0</v>
      </c>
      <c r="H264" s="3">
        <f>IF([[#This Row],[Difference (g)]]="","",ABS([[#This Row],[Difference (g)]]))</f>
        <v>0</v>
      </c>
      <c r="I264" s="3">
        <f>IFERROR(INDEX(Balances!$D:$D, MATCH([[#This Row],[Balance ID]], Balances!$A:$A, 0)),"")</f>
        <v>0</v>
      </c>
      <c r="J264" s="3">
        <f>IF(OR([[#This Row],[Abs Error (g)]]="",[[#This Row],[Tolerance (g)]]=""),"",IF([[#This Row],[Abs Error (g)]]&lt;=[[#This Row],[Tolerance (g)]],"PASS","FAIL"))</f>
        <v>0</v>
      </c>
    </row>
    <row r="265" spans="3:10">
      <c r="C265" s="3">
        <f>IFERROR(INDEX(Balances!$C:$C, MATCH([[#This Row],[Balance ID]], Balances!$A:$A, 0)), "")</f>
        <v>0</v>
      </c>
      <c r="G265" s="3">
        <f>IF(OR([[#This Row],[Reading (g)]]="",[[#This Row],[Weight Used (g)]]=""),"",[[#This Row],[Reading (g)]]-[[#This Row],[Weight Used (g)]])</f>
        <v>0</v>
      </c>
      <c r="H265" s="3">
        <f>IF([[#This Row],[Difference (g)]]="","",ABS([[#This Row],[Difference (g)]]))</f>
        <v>0</v>
      </c>
      <c r="I265" s="3">
        <f>IFERROR(INDEX(Balances!$D:$D, MATCH([[#This Row],[Balance ID]], Balances!$A:$A, 0)),"")</f>
        <v>0</v>
      </c>
      <c r="J265" s="3">
        <f>IF(OR([[#This Row],[Abs Error (g)]]="",[[#This Row],[Tolerance (g)]]=""),"",IF([[#This Row],[Abs Error (g)]]&lt;=[[#This Row],[Tolerance (g)]],"PASS","FAIL"))</f>
        <v>0</v>
      </c>
    </row>
    <row r="266" spans="3:10">
      <c r="C266" s="3">
        <f>IFERROR(INDEX(Balances!$C:$C, MATCH([[#This Row],[Balance ID]], Balances!$A:$A, 0)), "")</f>
        <v>0</v>
      </c>
      <c r="G266" s="3">
        <f>IF(OR([[#This Row],[Reading (g)]]="",[[#This Row],[Weight Used (g)]]=""),"",[[#This Row],[Reading (g)]]-[[#This Row],[Weight Used (g)]])</f>
        <v>0</v>
      </c>
      <c r="H266" s="3">
        <f>IF([[#This Row],[Difference (g)]]="","",ABS([[#This Row],[Difference (g)]]))</f>
        <v>0</v>
      </c>
      <c r="I266" s="3">
        <f>IFERROR(INDEX(Balances!$D:$D, MATCH([[#This Row],[Balance ID]], Balances!$A:$A, 0)),"")</f>
        <v>0</v>
      </c>
      <c r="J266" s="3">
        <f>IF(OR([[#This Row],[Abs Error (g)]]="",[[#This Row],[Tolerance (g)]]=""),"",IF([[#This Row],[Abs Error (g)]]&lt;=[[#This Row],[Tolerance (g)]],"PASS","FAIL"))</f>
        <v>0</v>
      </c>
    </row>
    <row r="267" spans="3:10">
      <c r="C267" s="3">
        <f>IFERROR(INDEX(Balances!$C:$C, MATCH([[#This Row],[Balance ID]], Balances!$A:$A, 0)), "")</f>
        <v>0</v>
      </c>
      <c r="G267" s="3">
        <f>IF(OR([[#This Row],[Reading (g)]]="",[[#This Row],[Weight Used (g)]]=""),"",[[#This Row],[Reading (g)]]-[[#This Row],[Weight Used (g)]])</f>
        <v>0</v>
      </c>
      <c r="H267" s="3">
        <f>IF([[#This Row],[Difference (g)]]="","",ABS([[#This Row],[Difference (g)]]))</f>
        <v>0</v>
      </c>
      <c r="I267" s="3">
        <f>IFERROR(INDEX(Balances!$D:$D, MATCH([[#This Row],[Balance ID]], Balances!$A:$A, 0)),"")</f>
        <v>0</v>
      </c>
      <c r="J267" s="3">
        <f>IF(OR([[#This Row],[Abs Error (g)]]="",[[#This Row],[Tolerance (g)]]=""),"",IF([[#This Row],[Abs Error (g)]]&lt;=[[#This Row],[Tolerance (g)]],"PASS","FAIL"))</f>
        <v>0</v>
      </c>
    </row>
    <row r="268" spans="3:10">
      <c r="C268" s="3">
        <f>IFERROR(INDEX(Balances!$C:$C, MATCH([[#This Row],[Balance ID]], Balances!$A:$A, 0)), "")</f>
        <v>0</v>
      </c>
      <c r="G268" s="3">
        <f>IF(OR([[#This Row],[Reading (g)]]="",[[#This Row],[Weight Used (g)]]=""),"",[[#This Row],[Reading (g)]]-[[#This Row],[Weight Used (g)]])</f>
        <v>0</v>
      </c>
      <c r="H268" s="3">
        <f>IF([[#This Row],[Difference (g)]]="","",ABS([[#This Row],[Difference (g)]]))</f>
        <v>0</v>
      </c>
      <c r="I268" s="3">
        <f>IFERROR(INDEX(Balances!$D:$D, MATCH([[#This Row],[Balance ID]], Balances!$A:$A, 0)),"")</f>
        <v>0</v>
      </c>
      <c r="J268" s="3">
        <f>IF(OR([[#This Row],[Abs Error (g)]]="",[[#This Row],[Tolerance (g)]]=""),"",IF([[#This Row],[Abs Error (g)]]&lt;=[[#This Row],[Tolerance (g)]],"PASS","FAIL"))</f>
        <v>0</v>
      </c>
    </row>
    <row r="269" spans="3:10">
      <c r="C269" s="3">
        <f>IFERROR(INDEX(Balances!$C:$C, MATCH([[#This Row],[Balance ID]], Balances!$A:$A, 0)), "")</f>
        <v>0</v>
      </c>
      <c r="G269" s="3">
        <f>IF(OR([[#This Row],[Reading (g)]]="",[[#This Row],[Weight Used (g)]]=""),"",[[#This Row],[Reading (g)]]-[[#This Row],[Weight Used (g)]])</f>
        <v>0</v>
      </c>
      <c r="H269" s="3">
        <f>IF([[#This Row],[Difference (g)]]="","",ABS([[#This Row],[Difference (g)]]))</f>
        <v>0</v>
      </c>
      <c r="I269" s="3">
        <f>IFERROR(INDEX(Balances!$D:$D, MATCH([[#This Row],[Balance ID]], Balances!$A:$A, 0)),"")</f>
        <v>0</v>
      </c>
      <c r="J269" s="3">
        <f>IF(OR([[#This Row],[Abs Error (g)]]="",[[#This Row],[Tolerance (g)]]=""),"",IF([[#This Row],[Abs Error (g)]]&lt;=[[#This Row],[Tolerance (g)]],"PASS","FAIL"))</f>
        <v>0</v>
      </c>
    </row>
    <row r="270" spans="3:10">
      <c r="C270" s="3">
        <f>IFERROR(INDEX(Balances!$C:$C, MATCH([[#This Row],[Balance ID]], Balances!$A:$A, 0)), "")</f>
        <v>0</v>
      </c>
      <c r="G270" s="3">
        <f>IF(OR([[#This Row],[Reading (g)]]="",[[#This Row],[Weight Used (g)]]=""),"",[[#This Row],[Reading (g)]]-[[#This Row],[Weight Used (g)]])</f>
        <v>0</v>
      </c>
      <c r="H270" s="3">
        <f>IF([[#This Row],[Difference (g)]]="","",ABS([[#This Row],[Difference (g)]]))</f>
        <v>0</v>
      </c>
      <c r="I270" s="3">
        <f>IFERROR(INDEX(Balances!$D:$D, MATCH([[#This Row],[Balance ID]], Balances!$A:$A, 0)),"")</f>
        <v>0</v>
      </c>
      <c r="J270" s="3">
        <f>IF(OR([[#This Row],[Abs Error (g)]]="",[[#This Row],[Tolerance (g)]]=""),"",IF([[#This Row],[Abs Error (g)]]&lt;=[[#This Row],[Tolerance (g)]],"PASS","FAIL"))</f>
        <v>0</v>
      </c>
    </row>
    <row r="271" spans="3:10">
      <c r="C271" s="3">
        <f>IFERROR(INDEX(Balances!$C:$C, MATCH([[#This Row],[Balance ID]], Balances!$A:$A, 0)), "")</f>
        <v>0</v>
      </c>
      <c r="G271" s="3">
        <f>IF(OR([[#This Row],[Reading (g)]]="",[[#This Row],[Weight Used (g)]]=""),"",[[#This Row],[Reading (g)]]-[[#This Row],[Weight Used (g)]])</f>
        <v>0</v>
      </c>
      <c r="H271" s="3">
        <f>IF([[#This Row],[Difference (g)]]="","",ABS([[#This Row],[Difference (g)]]))</f>
        <v>0</v>
      </c>
      <c r="I271" s="3">
        <f>IFERROR(INDEX(Balances!$D:$D, MATCH([[#This Row],[Balance ID]], Balances!$A:$A, 0)),"")</f>
        <v>0</v>
      </c>
      <c r="J271" s="3">
        <f>IF(OR([[#This Row],[Abs Error (g)]]="",[[#This Row],[Tolerance (g)]]=""),"",IF([[#This Row],[Abs Error (g)]]&lt;=[[#This Row],[Tolerance (g)]],"PASS","FAIL"))</f>
        <v>0</v>
      </c>
    </row>
    <row r="272" spans="3:10">
      <c r="C272" s="3">
        <f>IFERROR(INDEX(Balances!$C:$C, MATCH([[#This Row],[Balance ID]], Balances!$A:$A, 0)), "")</f>
        <v>0</v>
      </c>
      <c r="G272" s="3">
        <f>IF(OR([[#This Row],[Reading (g)]]="",[[#This Row],[Weight Used (g)]]=""),"",[[#This Row],[Reading (g)]]-[[#This Row],[Weight Used (g)]])</f>
        <v>0</v>
      </c>
      <c r="H272" s="3">
        <f>IF([[#This Row],[Difference (g)]]="","",ABS([[#This Row],[Difference (g)]]))</f>
        <v>0</v>
      </c>
      <c r="I272" s="3">
        <f>IFERROR(INDEX(Balances!$D:$D, MATCH([[#This Row],[Balance ID]], Balances!$A:$A, 0)),"")</f>
        <v>0</v>
      </c>
      <c r="J272" s="3">
        <f>IF(OR([[#This Row],[Abs Error (g)]]="",[[#This Row],[Tolerance (g)]]=""),"",IF([[#This Row],[Abs Error (g)]]&lt;=[[#This Row],[Tolerance (g)]],"PASS","FAIL"))</f>
        <v>0</v>
      </c>
    </row>
    <row r="273" spans="3:10">
      <c r="C273" s="3">
        <f>IFERROR(INDEX(Balances!$C:$C, MATCH([[#This Row],[Balance ID]], Balances!$A:$A, 0)), "")</f>
        <v>0</v>
      </c>
      <c r="G273" s="3">
        <f>IF(OR([[#This Row],[Reading (g)]]="",[[#This Row],[Weight Used (g)]]=""),"",[[#This Row],[Reading (g)]]-[[#This Row],[Weight Used (g)]])</f>
        <v>0</v>
      </c>
      <c r="H273" s="3">
        <f>IF([[#This Row],[Difference (g)]]="","",ABS([[#This Row],[Difference (g)]]))</f>
        <v>0</v>
      </c>
      <c r="I273" s="3">
        <f>IFERROR(INDEX(Balances!$D:$D, MATCH([[#This Row],[Balance ID]], Balances!$A:$A, 0)),"")</f>
        <v>0</v>
      </c>
      <c r="J273" s="3">
        <f>IF(OR([[#This Row],[Abs Error (g)]]="",[[#This Row],[Tolerance (g)]]=""),"",IF([[#This Row],[Abs Error (g)]]&lt;=[[#This Row],[Tolerance (g)]],"PASS","FAIL"))</f>
        <v>0</v>
      </c>
    </row>
    <row r="274" spans="3:10">
      <c r="C274" s="3">
        <f>IFERROR(INDEX(Balances!$C:$C, MATCH([[#This Row],[Balance ID]], Balances!$A:$A, 0)), "")</f>
        <v>0</v>
      </c>
      <c r="G274" s="3">
        <f>IF(OR([[#This Row],[Reading (g)]]="",[[#This Row],[Weight Used (g)]]=""),"",[[#This Row],[Reading (g)]]-[[#This Row],[Weight Used (g)]])</f>
        <v>0</v>
      </c>
      <c r="H274" s="3">
        <f>IF([[#This Row],[Difference (g)]]="","",ABS([[#This Row],[Difference (g)]]))</f>
        <v>0</v>
      </c>
      <c r="I274" s="3">
        <f>IFERROR(INDEX(Balances!$D:$D, MATCH([[#This Row],[Balance ID]], Balances!$A:$A, 0)),"")</f>
        <v>0</v>
      </c>
      <c r="J274" s="3">
        <f>IF(OR([[#This Row],[Abs Error (g)]]="",[[#This Row],[Tolerance (g)]]=""),"",IF([[#This Row],[Abs Error (g)]]&lt;=[[#This Row],[Tolerance (g)]],"PASS","FAIL"))</f>
        <v>0</v>
      </c>
    </row>
    <row r="275" spans="3:10">
      <c r="C275" s="3">
        <f>IFERROR(INDEX(Balances!$C:$C, MATCH([[#This Row],[Balance ID]], Balances!$A:$A, 0)), "")</f>
        <v>0</v>
      </c>
      <c r="G275" s="3">
        <f>IF(OR([[#This Row],[Reading (g)]]="",[[#This Row],[Weight Used (g)]]=""),"",[[#This Row],[Reading (g)]]-[[#This Row],[Weight Used (g)]])</f>
        <v>0</v>
      </c>
      <c r="H275" s="3">
        <f>IF([[#This Row],[Difference (g)]]="","",ABS([[#This Row],[Difference (g)]]))</f>
        <v>0</v>
      </c>
      <c r="I275" s="3">
        <f>IFERROR(INDEX(Balances!$D:$D, MATCH([[#This Row],[Balance ID]], Balances!$A:$A, 0)),"")</f>
        <v>0</v>
      </c>
      <c r="J275" s="3">
        <f>IF(OR([[#This Row],[Abs Error (g)]]="",[[#This Row],[Tolerance (g)]]=""),"",IF([[#This Row],[Abs Error (g)]]&lt;=[[#This Row],[Tolerance (g)]],"PASS","FAIL"))</f>
        <v>0</v>
      </c>
    </row>
    <row r="276" spans="3:10">
      <c r="C276" s="3">
        <f>IFERROR(INDEX(Balances!$C:$C, MATCH([[#This Row],[Balance ID]], Balances!$A:$A, 0)), "")</f>
        <v>0</v>
      </c>
      <c r="G276" s="3">
        <f>IF(OR([[#This Row],[Reading (g)]]="",[[#This Row],[Weight Used (g)]]=""),"",[[#This Row],[Reading (g)]]-[[#This Row],[Weight Used (g)]])</f>
        <v>0</v>
      </c>
      <c r="H276" s="3">
        <f>IF([[#This Row],[Difference (g)]]="","",ABS([[#This Row],[Difference (g)]]))</f>
        <v>0</v>
      </c>
      <c r="I276" s="3">
        <f>IFERROR(INDEX(Balances!$D:$D, MATCH([[#This Row],[Balance ID]], Balances!$A:$A, 0)),"")</f>
        <v>0</v>
      </c>
      <c r="J276" s="3">
        <f>IF(OR([[#This Row],[Abs Error (g)]]="",[[#This Row],[Tolerance (g)]]=""),"",IF([[#This Row],[Abs Error (g)]]&lt;=[[#This Row],[Tolerance (g)]],"PASS","FAIL"))</f>
        <v>0</v>
      </c>
    </row>
    <row r="277" spans="3:10">
      <c r="C277" s="3">
        <f>IFERROR(INDEX(Balances!$C:$C, MATCH([[#This Row],[Balance ID]], Balances!$A:$A, 0)), "")</f>
        <v>0</v>
      </c>
      <c r="G277" s="3">
        <f>IF(OR([[#This Row],[Reading (g)]]="",[[#This Row],[Weight Used (g)]]=""),"",[[#This Row],[Reading (g)]]-[[#This Row],[Weight Used (g)]])</f>
        <v>0</v>
      </c>
      <c r="H277" s="3">
        <f>IF([[#This Row],[Difference (g)]]="","",ABS([[#This Row],[Difference (g)]]))</f>
        <v>0</v>
      </c>
      <c r="I277" s="3">
        <f>IFERROR(INDEX(Balances!$D:$D, MATCH([[#This Row],[Balance ID]], Balances!$A:$A, 0)),"")</f>
        <v>0</v>
      </c>
      <c r="J277" s="3">
        <f>IF(OR([[#This Row],[Abs Error (g)]]="",[[#This Row],[Tolerance (g)]]=""),"",IF([[#This Row],[Abs Error (g)]]&lt;=[[#This Row],[Tolerance (g)]],"PASS","FAIL"))</f>
        <v>0</v>
      </c>
    </row>
    <row r="278" spans="3:10">
      <c r="C278" s="3">
        <f>IFERROR(INDEX(Balances!$C:$C, MATCH([[#This Row],[Balance ID]], Balances!$A:$A, 0)), "")</f>
        <v>0</v>
      </c>
      <c r="G278" s="3">
        <f>IF(OR([[#This Row],[Reading (g)]]="",[[#This Row],[Weight Used (g)]]=""),"",[[#This Row],[Reading (g)]]-[[#This Row],[Weight Used (g)]])</f>
        <v>0</v>
      </c>
      <c r="H278" s="3">
        <f>IF([[#This Row],[Difference (g)]]="","",ABS([[#This Row],[Difference (g)]]))</f>
        <v>0</v>
      </c>
      <c r="I278" s="3">
        <f>IFERROR(INDEX(Balances!$D:$D, MATCH([[#This Row],[Balance ID]], Balances!$A:$A, 0)),"")</f>
        <v>0</v>
      </c>
      <c r="J278" s="3">
        <f>IF(OR([[#This Row],[Abs Error (g)]]="",[[#This Row],[Tolerance (g)]]=""),"",IF([[#This Row],[Abs Error (g)]]&lt;=[[#This Row],[Tolerance (g)]],"PASS","FAIL"))</f>
        <v>0</v>
      </c>
    </row>
    <row r="279" spans="3:10">
      <c r="C279" s="3">
        <f>IFERROR(INDEX(Balances!$C:$C, MATCH([[#This Row],[Balance ID]], Balances!$A:$A, 0)), "")</f>
        <v>0</v>
      </c>
      <c r="G279" s="3">
        <f>IF(OR([[#This Row],[Reading (g)]]="",[[#This Row],[Weight Used (g)]]=""),"",[[#This Row],[Reading (g)]]-[[#This Row],[Weight Used (g)]])</f>
        <v>0</v>
      </c>
      <c r="H279" s="3">
        <f>IF([[#This Row],[Difference (g)]]="","",ABS([[#This Row],[Difference (g)]]))</f>
        <v>0</v>
      </c>
      <c r="I279" s="3">
        <f>IFERROR(INDEX(Balances!$D:$D, MATCH([[#This Row],[Balance ID]], Balances!$A:$A, 0)),"")</f>
        <v>0</v>
      </c>
      <c r="J279" s="3">
        <f>IF(OR([[#This Row],[Abs Error (g)]]="",[[#This Row],[Tolerance (g)]]=""),"",IF([[#This Row],[Abs Error (g)]]&lt;=[[#This Row],[Tolerance (g)]],"PASS","FAIL"))</f>
        <v>0</v>
      </c>
    </row>
    <row r="280" spans="3:10">
      <c r="C280" s="3">
        <f>IFERROR(INDEX(Balances!$C:$C, MATCH([[#This Row],[Balance ID]], Balances!$A:$A, 0)), "")</f>
        <v>0</v>
      </c>
      <c r="G280" s="3">
        <f>IF(OR([[#This Row],[Reading (g)]]="",[[#This Row],[Weight Used (g)]]=""),"",[[#This Row],[Reading (g)]]-[[#This Row],[Weight Used (g)]])</f>
        <v>0</v>
      </c>
      <c r="H280" s="3">
        <f>IF([[#This Row],[Difference (g)]]="","",ABS([[#This Row],[Difference (g)]]))</f>
        <v>0</v>
      </c>
      <c r="I280" s="3">
        <f>IFERROR(INDEX(Balances!$D:$D, MATCH([[#This Row],[Balance ID]], Balances!$A:$A, 0)),"")</f>
        <v>0</v>
      </c>
      <c r="J280" s="3">
        <f>IF(OR([[#This Row],[Abs Error (g)]]="",[[#This Row],[Tolerance (g)]]=""),"",IF([[#This Row],[Abs Error (g)]]&lt;=[[#This Row],[Tolerance (g)]],"PASS","FAIL"))</f>
        <v>0</v>
      </c>
    </row>
    <row r="281" spans="3:10">
      <c r="C281" s="3">
        <f>IFERROR(INDEX(Balances!$C:$C, MATCH([[#This Row],[Balance ID]], Balances!$A:$A, 0)), "")</f>
        <v>0</v>
      </c>
      <c r="G281" s="3">
        <f>IF(OR([[#This Row],[Reading (g)]]="",[[#This Row],[Weight Used (g)]]=""),"",[[#This Row],[Reading (g)]]-[[#This Row],[Weight Used (g)]])</f>
        <v>0</v>
      </c>
      <c r="H281" s="3">
        <f>IF([[#This Row],[Difference (g)]]="","",ABS([[#This Row],[Difference (g)]]))</f>
        <v>0</v>
      </c>
      <c r="I281" s="3">
        <f>IFERROR(INDEX(Balances!$D:$D, MATCH([[#This Row],[Balance ID]], Balances!$A:$A, 0)),"")</f>
        <v>0</v>
      </c>
      <c r="J281" s="3">
        <f>IF(OR([[#This Row],[Abs Error (g)]]="",[[#This Row],[Tolerance (g)]]=""),"",IF([[#This Row],[Abs Error (g)]]&lt;=[[#This Row],[Tolerance (g)]],"PASS","FAIL"))</f>
        <v>0</v>
      </c>
    </row>
    <row r="282" spans="3:10">
      <c r="C282" s="3">
        <f>IFERROR(INDEX(Balances!$C:$C, MATCH([[#This Row],[Balance ID]], Balances!$A:$A, 0)), "")</f>
        <v>0</v>
      </c>
      <c r="G282" s="3">
        <f>IF(OR([[#This Row],[Reading (g)]]="",[[#This Row],[Weight Used (g)]]=""),"",[[#This Row],[Reading (g)]]-[[#This Row],[Weight Used (g)]])</f>
        <v>0</v>
      </c>
      <c r="H282" s="3">
        <f>IF([[#This Row],[Difference (g)]]="","",ABS([[#This Row],[Difference (g)]]))</f>
        <v>0</v>
      </c>
      <c r="I282" s="3">
        <f>IFERROR(INDEX(Balances!$D:$D, MATCH([[#This Row],[Balance ID]], Balances!$A:$A, 0)),"")</f>
        <v>0</v>
      </c>
      <c r="J282" s="3">
        <f>IF(OR([[#This Row],[Abs Error (g)]]="",[[#This Row],[Tolerance (g)]]=""),"",IF([[#This Row],[Abs Error (g)]]&lt;=[[#This Row],[Tolerance (g)]],"PASS","FAIL"))</f>
        <v>0</v>
      </c>
    </row>
    <row r="283" spans="3:10">
      <c r="C283" s="3">
        <f>IFERROR(INDEX(Balances!$C:$C, MATCH([[#This Row],[Balance ID]], Balances!$A:$A, 0)), "")</f>
        <v>0</v>
      </c>
      <c r="G283" s="3">
        <f>IF(OR([[#This Row],[Reading (g)]]="",[[#This Row],[Weight Used (g)]]=""),"",[[#This Row],[Reading (g)]]-[[#This Row],[Weight Used (g)]])</f>
        <v>0</v>
      </c>
      <c r="H283" s="3">
        <f>IF([[#This Row],[Difference (g)]]="","",ABS([[#This Row],[Difference (g)]]))</f>
        <v>0</v>
      </c>
      <c r="I283" s="3">
        <f>IFERROR(INDEX(Balances!$D:$D, MATCH([[#This Row],[Balance ID]], Balances!$A:$A, 0)),"")</f>
        <v>0</v>
      </c>
      <c r="J283" s="3">
        <f>IF(OR([[#This Row],[Abs Error (g)]]="",[[#This Row],[Tolerance (g)]]=""),"",IF([[#This Row],[Abs Error (g)]]&lt;=[[#This Row],[Tolerance (g)]],"PASS","FAIL"))</f>
        <v>0</v>
      </c>
    </row>
    <row r="284" spans="3:10">
      <c r="C284" s="3">
        <f>IFERROR(INDEX(Balances!$C:$C, MATCH([[#This Row],[Balance ID]], Balances!$A:$A, 0)), "")</f>
        <v>0</v>
      </c>
      <c r="G284" s="3">
        <f>IF(OR([[#This Row],[Reading (g)]]="",[[#This Row],[Weight Used (g)]]=""),"",[[#This Row],[Reading (g)]]-[[#This Row],[Weight Used (g)]])</f>
        <v>0</v>
      </c>
      <c r="H284" s="3">
        <f>IF([[#This Row],[Difference (g)]]="","",ABS([[#This Row],[Difference (g)]]))</f>
        <v>0</v>
      </c>
      <c r="I284" s="3">
        <f>IFERROR(INDEX(Balances!$D:$D, MATCH([[#This Row],[Balance ID]], Balances!$A:$A, 0)),"")</f>
        <v>0</v>
      </c>
      <c r="J284" s="3">
        <f>IF(OR([[#This Row],[Abs Error (g)]]="",[[#This Row],[Tolerance (g)]]=""),"",IF([[#This Row],[Abs Error (g)]]&lt;=[[#This Row],[Tolerance (g)]],"PASS","FAIL"))</f>
        <v>0</v>
      </c>
    </row>
    <row r="285" spans="3:10">
      <c r="C285" s="3">
        <f>IFERROR(INDEX(Balances!$C:$C, MATCH([[#This Row],[Balance ID]], Balances!$A:$A, 0)), "")</f>
        <v>0</v>
      </c>
      <c r="G285" s="3">
        <f>IF(OR([[#This Row],[Reading (g)]]="",[[#This Row],[Weight Used (g)]]=""),"",[[#This Row],[Reading (g)]]-[[#This Row],[Weight Used (g)]])</f>
        <v>0</v>
      </c>
      <c r="H285" s="3">
        <f>IF([[#This Row],[Difference (g)]]="","",ABS([[#This Row],[Difference (g)]]))</f>
        <v>0</v>
      </c>
      <c r="I285" s="3">
        <f>IFERROR(INDEX(Balances!$D:$D, MATCH([[#This Row],[Balance ID]], Balances!$A:$A, 0)),"")</f>
        <v>0</v>
      </c>
      <c r="J285" s="3">
        <f>IF(OR([[#This Row],[Abs Error (g)]]="",[[#This Row],[Tolerance (g)]]=""),"",IF([[#This Row],[Abs Error (g)]]&lt;=[[#This Row],[Tolerance (g)]],"PASS","FAIL"))</f>
        <v>0</v>
      </c>
    </row>
    <row r="286" spans="3:10">
      <c r="C286" s="3">
        <f>IFERROR(INDEX(Balances!$C:$C, MATCH([[#This Row],[Balance ID]], Balances!$A:$A, 0)), "")</f>
        <v>0</v>
      </c>
      <c r="G286" s="3">
        <f>IF(OR([[#This Row],[Reading (g)]]="",[[#This Row],[Weight Used (g)]]=""),"",[[#This Row],[Reading (g)]]-[[#This Row],[Weight Used (g)]])</f>
        <v>0</v>
      </c>
      <c r="H286" s="3">
        <f>IF([[#This Row],[Difference (g)]]="","",ABS([[#This Row],[Difference (g)]]))</f>
        <v>0</v>
      </c>
      <c r="I286" s="3">
        <f>IFERROR(INDEX(Balances!$D:$D, MATCH([[#This Row],[Balance ID]], Balances!$A:$A, 0)),"")</f>
        <v>0</v>
      </c>
      <c r="J286" s="3">
        <f>IF(OR([[#This Row],[Abs Error (g)]]="",[[#This Row],[Tolerance (g)]]=""),"",IF([[#This Row],[Abs Error (g)]]&lt;=[[#This Row],[Tolerance (g)]],"PASS","FAIL"))</f>
        <v>0</v>
      </c>
    </row>
    <row r="287" spans="3:10">
      <c r="C287" s="3">
        <f>IFERROR(INDEX(Balances!$C:$C, MATCH([[#This Row],[Balance ID]], Balances!$A:$A, 0)), "")</f>
        <v>0</v>
      </c>
      <c r="G287" s="3">
        <f>IF(OR([[#This Row],[Reading (g)]]="",[[#This Row],[Weight Used (g)]]=""),"",[[#This Row],[Reading (g)]]-[[#This Row],[Weight Used (g)]])</f>
        <v>0</v>
      </c>
      <c r="H287" s="3">
        <f>IF([[#This Row],[Difference (g)]]="","",ABS([[#This Row],[Difference (g)]]))</f>
        <v>0</v>
      </c>
      <c r="I287" s="3">
        <f>IFERROR(INDEX(Balances!$D:$D, MATCH([[#This Row],[Balance ID]], Balances!$A:$A, 0)),"")</f>
        <v>0</v>
      </c>
      <c r="J287" s="3">
        <f>IF(OR([[#This Row],[Abs Error (g)]]="",[[#This Row],[Tolerance (g)]]=""),"",IF([[#This Row],[Abs Error (g)]]&lt;=[[#This Row],[Tolerance (g)]],"PASS","FAIL"))</f>
        <v>0</v>
      </c>
    </row>
    <row r="288" spans="3:10">
      <c r="C288" s="3">
        <f>IFERROR(INDEX(Balances!$C:$C, MATCH([[#This Row],[Balance ID]], Balances!$A:$A, 0)), "")</f>
        <v>0</v>
      </c>
      <c r="G288" s="3">
        <f>IF(OR([[#This Row],[Reading (g)]]="",[[#This Row],[Weight Used (g)]]=""),"",[[#This Row],[Reading (g)]]-[[#This Row],[Weight Used (g)]])</f>
        <v>0</v>
      </c>
      <c r="H288" s="3">
        <f>IF([[#This Row],[Difference (g)]]="","",ABS([[#This Row],[Difference (g)]]))</f>
        <v>0</v>
      </c>
      <c r="I288" s="3">
        <f>IFERROR(INDEX(Balances!$D:$D, MATCH([[#This Row],[Balance ID]], Balances!$A:$A, 0)),"")</f>
        <v>0</v>
      </c>
      <c r="J288" s="3">
        <f>IF(OR([[#This Row],[Abs Error (g)]]="",[[#This Row],[Tolerance (g)]]=""),"",IF([[#This Row],[Abs Error (g)]]&lt;=[[#This Row],[Tolerance (g)]],"PASS","FAIL"))</f>
        <v>0</v>
      </c>
    </row>
    <row r="289" spans="3:10">
      <c r="C289" s="3">
        <f>IFERROR(INDEX(Balances!$C:$C, MATCH([[#This Row],[Balance ID]], Balances!$A:$A, 0)), "")</f>
        <v>0</v>
      </c>
      <c r="G289" s="3">
        <f>IF(OR([[#This Row],[Reading (g)]]="",[[#This Row],[Weight Used (g)]]=""),"",[[#This Row],[Reading (g)]]-[[#This Row],[Weight Used (g)]])</f>
        <v>0</v>
      </c>
      <c r="H289" s="3">
        <f>IF([[#This Row],[Difference (g)]]="","",ABS([[#This Row],[Difference (g)]]))</f>
        <v>0</v>
      </c>
      <c r="I289" s="3">
        <f>IFERROR(INDEX(Balances!$D:$D, MATCH([[#This Row],[Balance ID]], Balances!$A:$A, 0)),"")</f>
        <v>0</v>
      </c>
      <c r="J289" s="3">
        <f>IF(OR([[#This Row],[Abs Error (g)]]="",[[#This Row],[Tolerance (g)]]=""),"",IF([[#This Row],[Abs Error (g)]]&lt;=[[#This Row],[Tolerance (g)]],"PASS","FAIL"))</f>
        <v>0</v>
      </c>
    </row>
    <row r="290" spans="3:10">
      <c r="C290" s="3">
        <f>IFERROR(INDEX(Balances!$C:$C, MATCH([[#This Row],[Balance ID]], Balances!$A:$A, 0)), "")</f>
        <v>0</v>
      </c>
      <c r="G290" s="3">
        <f>IF(OR([[#This Row],[Reading (g)]]="",[[#This Row],[Weight Used (g)]]=""),"",[[#This Row],[Reading (g)]]-[[#This Row],[Weight Used (g)]])</f>
        <v>0</v>
      </c>
      <c r="H290" s="3">
        <f>IF([[#This Row],[Difference (g)]]="","",ABS([[#This Row],[Difference (g)]]))</f>
        <v>0</v>
      </c>
      <c r="I290" s="3">
        <f>IFERROR(INDEX(Balances!$D:$D, MATCH([[#This Row],[Balance ID]], Balances!$A:$A, 0)),"")</f>
        <v>0</v>
      </c>
      <c r="J290" s="3">
        <f>IF(OR([[#This Row],[Abs Error (g)]]="",[[#This Row],[Tolerance (g)]]=""),"",IF([[#This Row],[Abs Error (g)]]&lt;=[[#This Row],[Tolerance (g)]],"PASS","FAIL"))</f>
        <v>0</v>
      </c>
    </row>
    <row r="291" spans="3:10">
      <c r="C291" s="3">
        <f>IFERROR(INDEX(Balances!$C:$C, MATCH([[#This Row],[Balance ID]], Balances!$A:$A, 0)), "")</f>
        <v>0</v>
      </c>
      <c r="G291" s="3">
        <f>IF(OR([[#This Row],[Reading (g)]]="",[[#This Row],[Weight Used (g)]]=""),"",[[#This Row],[Reading (g)]]-[[#This Row],[Weight Used (g)]])</f>
        <v>0</v>
      </c>
      <c r="H291" s="3">
        <f>IF([[#This Row],[Difference (g)]]="","",ABS([[#This Row],[Difference (g)]]))</f>
        <v>0</v>
      </c>
      <c r="I291" s="3">
        <f>IFERROR(INDEX(Balances!$D:$D, MATCH([[#This Row],[Balance ID]], Balances!$A:$A, 0)),"")</f>
        <v>0</v>
      </c>
      <c r="J291" s="3">
        <f>IF(OR([[#This Row],[Abs Error (g)]]="",[[#This Row],[Tolerance (g)]]=""),"",IF([[#This Row],[Abs Error (g)]]&lt;=[[#This Row],[Tolerance (g)]],"PASS","FAIL"))</f>
        <v>0</v>
      </c>
    </row>
    <row r="292" spans="3:10">
      <c r="C292" s="3">
        <f>IFERROR(INDEX(Balances!$C:$C, MATCH([[#This Row],[Balance ID]], Balances!$A:$A, 0)), "")</f>
        <v>0</v>
      </c>
      <c r="G292" s="3">
        <f>IF(OR([[#This Row],[Reading (g)]]="",[[#This Row],[Weight Used (g)]]=""),"",[[#This Row],[Reading (g)]]-[[#This Row],[Weight Used (g)]])</f>
        <v>0</v>
      </c>
      <c r="H292" s="3">
        <f>IF([[#This Row],[Difference (g)]]="","",ABS([[#This Row],[Difference (g)]]))</f>
        <v>0</v>
      </c>
      <c r="I292" s="3">
        <f>IFERROR(INDEX(Balances!$D:$D, MATCH([[#This Row],[Balance ID]], Balances!$A:$A, 0)),"")</f>
        <v>0</v>
      </c>
      <c r="J292" s="3">
        <f>IF(OR([[#This Row],[Abs Error (g)]]="",[[#This Row],[Tolerance (g)]]=""),"",IF([[#This Row],[Abs Error (g)]]&lt;=[[#This Row],[Tolerance (g)]],"PASS","FAIL"))</f>
        <v>0</v>
      </c>
    </row>
    <row r="293" spans="3:10">
      <c r="C293" s="3">
        <f>IFERROR(INDEX(Balances!$C:$C, MATCH([[#This Row],[Balance ID]], Balances!$A:$A, 0)), "")</f>
        <v>0</v>
      </c>
      <c r="G293" s="3">
        <f>IF(OR([[#This Row],[Reading (g)]]="",[[#This Row],[Weight Used (g)]]=""),"",[[#This Row],[Reading (g)]]-[[#This Row],[Weight Used (g)]])</f>
        <v>0</v>
      </c>
      <c r="H293" s="3">
        <f>IF([[#This Row],[Difference (g)]]="","",ABS([[#This Row],[Difference (g)]]))</f>
        <v>0</v>
      </c>
      <c r="I293" s="3">
        <f>IFERROR(INDEX(Balances!$D:$D, MATCH([[#This Row],[Balance ID]], Balances!$A:$A, 0)),"")</f>
        <v>0</v>
      </c>
      <c r="J293" s="3">
        <f>IF(OR([[#This Row],[Abs Error (g)]]="",[[#This Row],[Tolerance (g)]]=""),"",IF([[#This Row],[Abs Error (g)]]&lt;=[[#This Row],[Tolerance (g)]],"PASS","FAIL"))</f>
        <v>0</v>
      </c>
    </row>
    <row r="294" spans="3:10">
      <c r="C294" s="3">
        <f>IFERROR(INDEX(Balances!$C:$C, MATCH([[#This Row],[Balance ID]], Balances!$A:$A, 0)), "")</f>
        <v>0</v>
      </c>
      <c r="G294" s="3">
        <f>IF(OR([[#This Row],[Reading (g)]]="",[[#This Row],[Weight Used (g)]]=""),"",[[#This Row],[Reading (g)]]-[[#This Row],[Weight Used (g)]])</f>
        <v>0</v>
      </c>
      <c r="H294" s="3">
        <f>IF([[#This Row],[Difference (g)]]="","",ABS([[#This Row],[Difference (g)]]))</f>
        <v>0</v>
      </c>
      <c r="I294" s="3">
        <f>IFERROR(INDEX(Balances!$D:$D, MATCH([[#This Row],[Balance ID]], Balances!$A:$A, 0)),"")</f>
        <v>0</v>
      </c>
      <c r="J294" s="3">
        <f>IF(OR([[#This Row],[Abs Error (g)]]="",[[#This Row],[Tolerance (g)]]=""),"",IF([[#This Row],[Abs Error (g)]]&lt;=[[#This Row],[Tolerance (g)]],"PASS","FAIL"))</f>
        <v>0</v>
      </c>
    </row>
    <row r="295" spans="3:10">
      <c r="C295" s="3">
        <f>IFERROR(INDEX(Balances!$C:$C, MATCH([[#This Row],[Balance ID]], Balances!$A:$A, 0)), "")</f>
        <v>0</v>
      </c>
      <c r="G295" s="3">
        <f>IF(OR([[#This Row],[Reading (g)]]="",[[#This Row],[Weight Used (g)]]=""),"",[[#This Row],[Reading (g)]]-[[#This Row],[Weight Used (g)]])</f>
        <v>0</v>
      </c>
      <c r="H295" s="3">
        <f>IF([[#This Row],[Difference (g)]]="","",ABS([[#This Row],[Difference (g)]]))</f>
        <v>0</v>
      </c>
      <c r="I295" s="3">
        <f>IFERROR(INDEX(Balances!$D:$D, MATCH([[#This Row],[Balance ID]], Balances!$A:$A, 0)),"")</f>
        <v>0</v>
      </c>
      <c r="J295" s="3">
        <f>IF(OR([[#This Row],[Abs Error (g)]]="",[[#This Row],[Tolerance (g)]]=""),"",IF([[#This Row],[Abs Error (g)]]&lt;=[[#This Row],[Tolerance (g)]],"PASS","FAIL"))</f>
        <v>0</v>
      </c>
    </row>
    <row r="296" spans="3:10">
      <c r="C296" s="3">
        <f>IFERROR(INDEX(Balances!$C:$C, MATCH([[#This Row],[Balance ID]], Balances!$A:$A, 0)), "")</f>
        <v>0</v>
      </c>
      <c r="G296" s="3">
        <f>IF(OR([[#This Row],[Reading (g)]]="",[[#This Row],[Weight Used (g)]]=""),"",[[#This Row],[Reading (g)]]-[[#This Row],[Weight Used (g)]])</f>
        <v>0</v>
      </c>
      <c r="H296" s="3">
        <f>IF([[#This Row],[Difference (g)]]="","",ABS([[#This Row],[Difference (g)]]))</f>
        <v>0</v>
      </c>
      <c r="I296" s="3">
        <f>IFERROR(INDEX(Balances!$D:$D, MATCH([[#This Row],[Balance ID]], Balances!$A:$A, 0)),"")</f>
        <v>0</v>
      </c>
      <c r="J296" s="3">
        <f>IF(OR([[#This Row],[Abs Error (g)]]="",[[#This Row],[Tolerance (g)]]=""),"",IF([[#This Row],[Abs Error (g)]]&lt;=[[#This Row],[Tolerance (g)]],"PASS","FAIL"))</f>
        <v>0</v>
      </c>
    </row>
    <row r="297" spans="3:10">
      <c r="C297" s="3">
        <f>IFERROR(INDEX(Balances!$C:$C, MATCH([[#This Row],[Balance ID]], Balances!$A:$A, 0)), "")</f>
        <v>0</v>
      </c>
      <c r="G297" s="3">
        <f>IF(OR([[#This Row],[Reading (g)]]="",[[#This Row],[Weight Used (g)]]=""),"",[[#This Row],[Reading (g)]]-[[#This Row],[Weight Used (g)]])</f>
        <v>0</v>
      </c>
      <c r="H297" s="3">
        <f>IF([[#This Row],[Difference (g)]]="","",ABS([[#This Row],[Difference (g)]]))</f>
        <v>0</v>
      </c>
      <c r="I297" s="3">
        <f>IFERROR(INDEX(Balances!$D:$D, MATCH([[#This Row],[Balance ID]], Balances!$A:$A, 0)),"")</f>
        <v>0</v>
      </c>
      <c r="J297" s="3">
        <f>IF(OR([[#This Row],[Abs Error (g)]]="",[[#This Row],[Tolerance (g)]]=""),"",IF([[#This Row],[Abs Error (g)]]&lt;=[[#This Row],[Tolerance (g)]],"PASS","FAIL"))</f>
        <v>0</v>
      </c>
    </row>
    <row r="298" spans="3:10">
      <c r="C298" s="3">
        <f>IFERROR(INDEX(Balances!$C:$C, MATCH([[#This Row],[Balance ID]], Balances!$A:$A, 0)), "")</f>
        <v>0</v>
      </c>
      <c r="G298" s="3">
        <f>IF(OR([[#This Row],[Reading (g)]]="",[[#This Row],[Weight Used (g)]]=""),"",[[#This Row],[Reading (g)]]-[[#This Row],[Weight Used (g)]])</f>
        <v>0</v>
      </c>
      <c r="H298" s="3">
        <f>IF([[#This Row],[Difference (g)]]="","",ABS([[#This Row],[Difference (g)]]))</f>
        <v>0</v>
      </c>
      <c r="I298" s="3">
        <f>IFERROR(INDEX(Balances!$D:$D, MATCH([[#This Row],[Balance ID]], Balances!$A:$A, 0)),"")</f>
        <v>0</v>
      </c>
      <c r="J298" s="3">
        <f>IF(OR([[#This Row],[Abs Error (g)]]="",[[#This Row],[Tolerance (g)]]=""),"",IF([[#This Row],[Abs Error (g)]]&lt;=[[#This Row],[Tolerance (g)]],"PASS","FAIL"))</f>
        <v>0</v>
      </c>
    </row>
    <row r="299" spans="3:10">
      <c r="C299" s="3">
        <f>IFERROR(INDEX(Balances!$C:$C, MATCH([[#This Row],[Balance ID]], Balances!$A:$A, 0)), "")</f>
        <v>0</v>
      </c>
      <c r="G299" s="3">
        <f>IF(OR([[#This Row],[Reading (g)]]="",[[#This Row],[Weight Used (g)]]=""),"",[[#This Row],[Reading (g)]]-[[#This Row],[Weight Used (g)]])</f>
        <v>0</v>
      </c>
      <c r="H299" s="3">
        <f>IF([[#This Row],[Difference (g)]]="","",ABS([[#This Row],[Difference (g)]]))</f>
        <v>0</v>
      </c>
      <c r="I299" s="3">
        <f>IFERROR(INDEX(Balances!$D:$D, MATCH([[#This Row],[Balance ID]], Balances!$A:$A, 0)),"")</f>
        <v>0</v>
      </c>
      <c r="J299" s="3">
        <f>IF(OR([[#This Row],[Abs Error (g)]]="",[[#This Row],[Tolerance (g)]]=""),"",IF([[#This Row],[Abs Error (g)]]&lt;=[[#This Row],[Tolerance (g)]],"PASS","FAIL"))</f>
        <v>0</v>
      </c>
    </row>
    <row r="300" spans="3:10">
      <c r="C300" s="3">
        <f>IFERROR(INDEX(Balances!$C:$C, MATCH([[#This Row],[Balance ID]], Balances!$A:$A, 0)), "")</f>
        <v>0</v>
      </c>
      <c r="G300" s="3">
        <f>IF(OR([[#This Row],[Reading (g)]]="",[[#This Row],[Weight Used (g)]]=""),"",[[#This Row],[Reading (g)]]-[[#This Row],[Weight Used (g)]])</f>
        <v>0</v>
      </c>
      <c r="H300" s="3">
        <f>IF([[#This Row],[Difference (g)]]="","",ABS([[#This Row],[Difference (g)]]))</f>
        <v>0</v>
      </c>
      <c r="I300" s="3">
        <f>IFERROR(INDEX(Balances!$D:$D, MATCH([[#This Row],[Balance ID]], Balances!$A:$A, 0)),"")</f>
        <v>0</v>
      </c>
      <c r="J300" s="3">
        <f>IF(OR([[#This Row],[Abs Error (g)]]="",[[#This Row],[Tolerance (g)]]=""),"",IF([[#This Row],[Abs Error (g)]]&lt;=[[#This Row],[Tolerance (g)]],"PASS","FAIL"))</f>
        <v>0</v>
      </c>
    </row>
    <row r="301" spans="3:10">
      <c r="C301" s="3">
        <f>IFERROR(INDEX(Balances!$C:$C, MATCH([[#This Row],[Balance ID]], Balances!$A:$A, 0)), "")</f>
        <v>0</v>
      </c>
      <c r="G301" s="3">
        <f>IF(OR([[#This Row],[Reading (g)]]="",[[#This Row],[Weight Used (g)]]=""),"",[[#This Row],[Reading (g)]]-[[#This Row],[Weight Used (g)]])</f>
        <v>0</v>
      </c>
      <c r="H301" s="3">
        <f>IF([[#This Row],[Difference (g)]]="","",ABS([[#This Row],[Difference (g)]]))</f>
        <v>0</v>
      </c>
      <c r="I301" s="3">
        <f>IFERROR(INDEX(Balances!$D:$D, MATCH([[#This Row],[Balance ID]], Balances!$A:$A, 0)),"")</f>
        <v>0</v>
      </c>
      <c r="J301" s="3">
        <f>IF(OR([[#This Row],[Abs Error (g)]]="",[[#This Row],[Tolerance (g)]]=""),"",IF([[#This Row],[Abs Error (g)]]&lt;=[[#This Row],[Tolerance (g)]],"PASS","FAIL"))</f>
        <v>0</v>
      </c>
    </row>
    <row r="302" spans="3:10">
      <c r="C302" s="3">
        <f>IFERROR(INDEX(Balances!$C:$C, MATCH([[#This Row],[Balance ID]], Balances!$A:$A, 0)), "")</f>
        <v>0</v>
      </c>
      <c r="G302" s="3">
        <f>IF(OR([[#This Row],[Reading (g)]]="",[[#This Row],[Weight Used (g)]]=""),"",[[#This Row],[Reading (g)]]-[[#This Row],[Weight Used (g)]])</f>
        <v>0</v>
      </c>
      <c r="H302" s="3">
        <f>IF([[#This Row],[Difference (g)]]="","",ABS([[#This Row],[Difference (g)]]))</f>
        <v>0</v>
      </c>
      <c r="I302" s="3">
        <f>IFERROR(INDEX(Balances!$D:$D, MATCH([[#This Row],[Balance ID]], Balances!$A:$A, 0)),"")</f>
        <v>0</v>
      </c>
      <c r="J302" s="3">
        <f>IF(OR([[#This Row],[Abs Error (g)]]="",[[#This Row],[Tolerance (g)]]=""),"",IF([[#This Row],[Abs Error (g)]]&lt;=[[#This Row],[Tolerance (g)]],"PASS","FAIL"))</f>
        <v>0</v>
      </c>
    </row>
    <row r="303" spans="3:10">
      <c r="C303" s="3">
        <f>IFERROR(INDEX(Balances!$C:$C, MATCH([[#This Row],[Balance ID]], Balances!$A:$A, 0)), "")</f>
        <v>0</v>
      </c>
      <c r="G303" s="3">
        <f>IF(OR([[#This Row],[Reading (g)]]="",[[#This Row],[Weight Used (g)]]=""),"",[[#This Row],[Reading (g)]]-[[#This Row],[Weight Used (g)]])</f>
        <v>0</v>
      </c>
      <c r="H303" s="3">
        <f>IF([[#This Row],[Difference (g)]]="","",ABS([[#This Row],[Difference (g)]]))</f>
        <v>0</v>
      </c>
      <c r="I303" s="3">
        <f>IFERROR(INDEX(Balances!$D:$D, MATCH([[#This Row],[Balance ID]], Balances!$A:$A, 0)),"")</f>
        <v>0</v>
      </c>
      <c r="J303" s="3">
        <f>IF(OR([[#This Row],[Abs Error (g)]]="",[[#This Row],[Tolerance (g)]]=""),"",IF([[#This Row],[Abs Error (g)]]&lt;=[[#This Row],[Tolerance (g)]],"PASS","FAIL"))</f>
        <v>0</v>
      </c>
    </row>
    <row r="304" spans="3:10">
      <c r="C304" s="3">
        <f>IFERROR(INDEX(Balances!$C:$C, MATCH([[#This Row],[Balance ID]], Balances!$A:$A, 0)), "")</f>
        <v>0</v>
      </c>
      <c r="G304" s="3">
        <f>IF(OR([[#This Row],[Reading (g)]]="",[[#This Row],[Weight Used (g)]]=""),"",[[#This Row],[Reading (g)]]-[[#This Row],[Weight Used (g)]])</f>
        <v>0</v>
      </c>
      <c r="H304" s="3">
        <f>IF([[#This Row],[Difference (g)]]="","",ABS([[#This Row],[Difference (g)]]))</f>
        <v>0</v>
      </c>
      <c r="I304" s="3">
        <f>IFERROR(INDEX(Balances!$D:$D, MATCH([[#This Row],[Balance ID]], Balances!$A:$A, 0)),"")</f>
        <v>0</v>
      </c>
      <c r="J304" s="3">
        <f>IF(OR([[#This Row],[Abs Error (g)]]="",[[#This Row],[Tolerance (g)]]=""),"",IF([[#This Row],[Abs Error (g)]]&lt;=[[#This Row],[Tolerance (g)]],"PASS","FAIL"))</f>
        <v>0</v>
      </c>
    </row>
    <row r="305" spans="3:10">
      <c r="C305" s="3">
        <f>IFERROR(INDEX(Balances!$C:$C, MATCH([[#This Row],[Balance ID]], Balances!$A:$A, 0)), "")</f>
        <v>0</v>
      </c>
      <c r="G305" s="3">
        <f>IF(OR([[#This Row],[Reading (g)]]="",[[#This Row],[Weight Used (g)]]=""),"",[[#This Row],[Reading (g)]]-[[#This Row],[Weight Used (g)]])</f>
        <v>0</v>
      </c>
      <c r="H305" s="3">
        <f>IF([[#This Row],[Difference (g)]]="","",ABS([[#This Row],[Difference (g)]]))</f>
        <v>0</v>
      </c>
      <c r="I305" s="3">
        <f>IFERROR(INDEX(Balances!$D:$D, MATCH([[#This Row],[Balance ID]], Balances!$A:$A, 0)),"")</f>
        <v>0</v>
      </c>
      <c r="J305" s="3">
        <f>IF(OR([[#This Row],[Abs Error (g)]]="",[[#This Row],[Tolerance (g)]]=""),"",IF([[#This Row],[Abs Error (g)]]&lt;=[[#This Row],[Tolerance (g)]],"PASS","FAIL"))</f>
        <v>0</v>
      </c>
    </row>
    <row r="306" spans="3:10">
      <c r="C306" s="3">
        <f>IFERROR(INDEX(Balances!$C:$C, MATCH([[#This Row],[Balance ID]], Balances!$A:$A, 0)), "")</f>
        <v>0</v>
      </c>
      <c r="G306" s="3">
        <f>IF(OR([[#This Row],[Reading (g)]]="",[[#This Row],[Weight Used (g)]]=""),"",[[#This Row],[Reading (g)]]-[[#This Row],[Weight Used (g)]])</f>
        <v>0</v>
      </c>
      <c r="H306" s="3">
        <f>IF([[#This Row],[Difference (g)]]="","",ABS([[#This Row],[Difference (g)]]))</f>
        <v>0</v>
      </c>
      <c r="I306" s="3">
        <f>IFERROR(INDEX(Balances!$D:$D, MATCH([[#This Row],[Balance ID]], Balances!$A:$A, 0)),"")</f>
        <v>0</v>
      </c>
      <c r="J306" s="3">
        <f>IF(OR([[#This Row],[Abs Error (g)]]="",[[#This Row],[Tolerance (g)]]=""),"",IF([[#This Row],[Abs Error (g)]]&lt;=[[#This Row],[Tolerance (g)]],"PASS","FAIL"))</f>
        <v>0</v>
      </c>
    </row>
    <row r="307" spans="3:10">
      <c r="C307" s="3">
        <f>IFERROR(INDEX(Balances!$C:$C, MATCH([[#This Row],[Balance ID]], Balances!$A:$A, 0)), "")</f>
        <v>0</v>
      </c>
      <c r="G307" s="3">
        <f>IF(OR([[#This Row],[Reading (g)]]="",[[#This Row],[Weight Used (g)]]=""),"",[[#This Row],[Reading (g)]]-[[#This Row],[Weight Used (g)]])</f>
        <v>0</v>
      </c>
      <c r="H307" s="3">
        <f>IF([[#This Row],[Difference (g)]]="","",ABS([[#This Row],[Difference (g)]]))</f>
        <v>0</v>
      </c>
      <c r="I307" s="3">
        <f>IFERROR(INDEX(Balances!$D:$D, MATCH([[#This Row],[Balance ID]], Balances!$A:$A, 0)),"")</f>
        <v>0</v>
      </c>
      <c r="J307" s="3">
        <f>IF(OR([[#This Row],[Abs Error (g)]]="",[[#This Row],[Tolerance (g)]]=""),"",IF([[#This Row],[Abs Error (g)]]&lt;=[[#This Row],[Tolerance (g)]],"PASS","FAIL"))</f>
        <v>0</v>
      </c>
    </row>
    <row r="308" spans="3:10">
      <c r="C308" s="3">
        <f>IFERROR(INDEX(Balances!$C:$C, MATCH([[#This Row],[Balance ID]], Balances!$A:$A, 0)), "")</f>
        <v>0</v>
      </c>
      <c r="G308" s="3">
        <f>IF(OR([[#This Row],[Reading (g)]]="",[[#This Row],[Weight Used (g)]]=""),"",[[#This Row],[Reading (g)]]-[[#This Row],[Weight Used (g)]])</f>
        <v>0</v>
      </c>
      <c r="H308" s="3">
        <f>IF([[#This Row],[Difference (g)]]="","",ABS([[#This Row],[Difference (g)]]))</f>
        <v>0</v>
      </c>
      <c r="I308" s="3">
        <f>IFERROR(INDEX(Balances!$D:$D, MATCH([[#This Row],[Balance ID]], Balances!$A:$A, 0)),"")</f>
        <v>0</v>
      </c>
      <c r="J308" s="3">
        <f>IF(OR([[#This Row],[Abs Error (g)]]="",[[#This Row],[Tolerance (g)]]=""),"",IF([[#This Row],[Abs Error (g)]]&lt;=[[#This Row],[Tolerance (g)]],"PASS","FAIL"))</f>
        <v>0</v>
      </c>
    </row>
    <row r="309" spans="3:10">
      <c r="C309" s="3">
        <f>IFERROR(INDEX(Balances!$C:$C, MATCH([[#This Row],[Balance ID]], Balances!$A:$A, 0)), "")</f>
        <v>0</v>
      </c>
      <c r="G309" s="3">
        <f>IF(OR([[#This Row],[Reading (g)]]="",[[#This Row],[Weight Used (g)]]=""),"",[[#This Row],[Reading (g)]]-[[#This Row],[Weight Used (g)]])</f>
        <v>0</v>
      </c>
      <c r="H309" s="3">
        <f>IF([[#This Row],[Difference (g)]]="","",ABS([[#This Row],[Difference (g)]]))</f>
        <v>0</v>
      </c>
      <c r="I309" s="3">
        <f>IFERROR(INDEX(Balances!$D:$D, MATCH([[#This Row],[Balance ID]], Balances!$A:$A, 0)),"")</f>
        <v>0</v>
      </c>
      <c r="J309" s="3">
        <f>IF(OR([[#This Row],[Abs Error (g)]]="",[[#This Row],[Tolerance (g)]]=""),"",IF([[#This Row],[Abs Error (g)]]&lt;=[[#This Row],[Tolerance (g)]],"PASS","FAIL"))</f>
        <v>0</v>
      </c>
    </row>
    <row r="310" spans="3:10">
      <c r="C310" s="3">
        <f>IFERROR(INDEX(Balances!$C:$C, MATCH([[#This Row],[Balance ID]], Balances!$A:$A, 0)), "")</f>
        <v>0</v>
      </c>
      <c r="G310" s="3">
        <f>IF(OR([[#This Row],[Reading (g)]]="",[[#This Row],[Weight Used (g)]]=""),"",[[#This Row],[Reading (g)]]-[[#This Row],[Weight Used (g)]])</f>
        <v>0</v>
      </c>
      <c r="H310" s="3">
        <f>IF([[#This Row],[Difference (g)]]="","",ABS([[#This Row],[Difference (g)]]))</f>
        <v>0</v>
      </c>
      <c r="I310" s="3">
        <f>IFERROR(INDEX(Balances!$D:$D, MATCH([[#This Row],[Balance ID]], Balances!$A:$A, 0)),"")</f>
        <v>0</v>
      </c>
      <c r="J310" s="3">
        <f>IF(OR([[#This Row],[Abs Error (g)]]="",[[#This Row],[Tolerance (g)]]=""),"",IF([[#This Row],[Abs Error (g)]]&lt;=[[#This Row],[Tolerance (g)]],"PASS","FAIL"))</f>
        <v>0</v>
      </c>
    </row>
    <row r="311" spans="3:10">
      <c r="C311" s="3">
        <f>IFERROR(INDEX(Balances!$C:$C, MATCH([[#This Row],[Balance ID]], Balances!$A:$A, 0)), "")</f>
        <v>0</v>
      </c>
      <c r="G311" s="3">
        <f>IF(OR([[#This Row],[Reading (g)]]="",[[#This Row],[Weight Used (g)]]=""),"",[[#This Row],[Reading (g)]]-[[#This Row],[Weight Used (g)]])</f>
        <v>0</v>
      </c>
      <c r="H311" s="3">
        <f>IF([[#This Row],[Difference (g)]]="","",ABS([[#This Row],[Difference (g)]]))</f>
        <v>0</v>
      </c>
      <c r="I311" s="3">
        <f>IFERROR(INDEX(Balances!$D:$D, MATCH([[#This Row],[Balance ID]], Balances!$A:$A, 0)),"")</f>
        <v>0</v>
      </c>
      <c r="J311" s="3">
        <f>IF(OR([[#This Row],[Abs Error (g)]]="",[[#This Row],[Tolerance (g)]]=""),"",IF([[#This Row],[Abs Error (g)]]&lt;=[[#This Row],[Tolerance (g)]],"PASS","FAIL"))</f>
        <v>0</v>
      </c>
    </row>
    <row r="312" spans="3:10">
      <c r="C312" s="3">
        <f>IFERROR(INDEX(Balances!$C:$C, MATCH([[#This Row],[Balance ID]], Balances!$A:$A, 0)), "")</f>
        <v>0</v>
      </c>
      <c r="G312" s="3">
        <f>IF(OR([[#This Row],[Reading (g)]]="",[[#This Row],[Weight Used (g)]]=""),"",[[#This Row],[Reading (g)]]-[[#This Row],[Weight Used (g)]])</f>
        <v>0</v>
      </c>
      <c r="H312" s="3">
        <f>IF([[#This Row],[Difference (g)]]="","",ABS([[#This Row],[Difference (g)]]))</f>
        <v>0</v>
      </c>
      <c r="I312" s="3">
        <f>IFERROR(INDEX(Balances!$D:$D, MATCH([[#This Row],[Balance ID]], Balances!$A:$A, 0)),"")</f>
        <v>0</v>
      </c>
      <c r="J312" s="3">
        <f>IF(OR([[#This Row],[Abs Error (g)]]="",[[#This Row],[Tolerance (g)]]=""),"",IF([[#This Row],[Abs Error (g)]]&lt;=[[#This Row],[Tolerance (g)]],"PASS","FAIL"))</f>
        <v>0</v>
      </c>
    </row>
    <row r="313" spans="3:10">
      <c r="C313" s="3">
        <f>IFERROR(INDEX(Balances!$C:$C, MATCH([[#This Row],[Balance ID]], Balances!$A:$A, 0)), "")</f>
        <v>0</v>
      </c>
      <c r="G313" s="3">
        <f>IF(OR([[#This Row],[Reading (g)]]="",[[#This Row],[Weight Used (g)]]=""),"",[[#This Row],[Reading (g)]]-[[#This Row],[Weight Used (g)]])</f>
        <v>0</v>
      </c>
      <c r="H313" s="3">
        <f>IF([[#This Row],[Difference (g)]]="","",ABS([[#This Row],[Difference (g)]]))</f>
        <v>0</v>
      </c>
      <c r="I313" s="3">
        <f>IFERROR(INDEX(Balances!$D:$D, MATCH([[#This Row],[Balance ID]], Balances!$A:$A, 0)),"")</f>
        <v>0</v>
      </c>
      <c r="J313" s="3">
        <f>IF(OR([[#This Row],[Abs Error (g)]]="",[[#This Row],[Tolerance (g)]]=""),"",IF([[#This Row],[Abs Error (g)]]&lt;=[[#This Row],[Tolerance (g)]],"PASS","FAIL"))</f>
        <v>0</v>
      </c>
    </row>
    <row r="314" spans="3:10">
      <c r="C314" s="3">
        <f>IFERROR(INDEX(Balances!$C:$C, MATCH([[#This Row],[Balance ID]], Balances!$A:$A, 0)), "")</f>
        <v>0</v>
      </c>
      <c r="G314" s="3">
        <f>IF(OR([[#This Row],[Reading (g)]]="",[[#This Row],[Weight Used (g)]]=""),"",[[#This Row],[Reading (g)]]-[[#This Row],[Weight Used (g)]])</f>
        <v>0</v>
      </c>
      <c r="H314" s="3">
        <f>IF([[#This Row],[Difference (g)]]="","",ABS([[#This Row],[Difference (g)]]))</f>
        <v>0</v>
      </c>
      <c r="I314" s="3">
        <f>IFERROR(INDEX(Balances!$D:$D, MATCH([[#This Row],[Balance ID]], Balances!$A:$A, 0)),"")</f>
        <v>0</v>
      </c>
      <c r="J314" s="3">
        <f>IF(OR([[#This Row],[Abs Error (g)]]="",[[#This Row],[Tolerance (g)]]=""),"",IF([[#This Row],[Abs Error (g)]]&lt;=[[#This Row],[Tolerance (g)]],"PASS","FAIL"))</f>
        <v>0</v>
      </c>
    </row>
    <row r="315" spans="3:10">
      <c r="C315" s="3">
        <f>IFERROR(INDEX(Balances!$C:$C, MATCH([[#This Row],[Balance ID]], Balances!$A:$A, 0)), "")</f>
        <v>0</v>
      </c>
      <c r="G315" s="3">
        <f>IF(OR([[#This Row],[Reading (g)]]="",[[#This Row],[Weight Used (g)]]=""),"",[[#This Row],[Reading (g)]]-[[#This Row],[Weight Used (g)]])</f>
        <v>0</v>
      </c>
      <c r="H315" s="3">
        <f>IF([[#This Row],[Difference (g)]]="","",ABS([[#This Row],[Difference (g)]]))</f>
        <v>0</v>
      </c>
      <c r="I315" s="3">
        <f>IFERROR(INDEX(Balances!$D:$D, MATCH([[#This Row],[Balance ID]], Balances!$A:$A, 0)),"")</f>
        <v>0</v>
      </c>
      <c r="J315" s="3">
        <f>IF(OR([[#This Row],[Abs Error (g)]]="",[[#This Row],[Tolerance (g)]]=""),"",IF([[#This Row],[Abs Error (g)]]&lt;=[[#This Row],[Tolerance (g)]],"PASS","FAIL"))</f>
        <v>0</v>
      </c>
    </row>
    <row r="316" spans="3:10">
      <c r="C316" s="3">
        <f>IFERROR(INDEX(Balances!$C:$C, MATCH([[#This Row],[Balance ID]], Balances!$A:$A, 0)), "")</f>
        <v>0</v>
      </c>
      <c r="G316" s="3">
        <f>IF(OR([[#This Row],[Reading (g)]]="",[[#This Row],[Weight Used (g)]]=""),"",[[#This Row],[Reading (g)]]-[[#This Row],[Weight Used (g)]])</f>
        <v>0</v>
      </c>
      <c r="H316" s="3">
        <f>IF([[#This Row],[Difference (g)]]="","",ABS([[#This Row],[Difference (g)]]))</f>
        <v>0</v>
      </c>
      <c r="I316" s="3">
        <f>IFERROR(INDEX(Balances!$D:$D, MATCH([[#This Row],[Balance ID]], Balances!$A:$A, 0)),"")</f>
        <v>0</v>
      </c>
      <c r="J316" s="3">
        <f>IF(OR([[#This Row],[Abs Error (g)]]="",[[#This Row],[Tolerance (g)]]=""),"",IF([[#This Row],[Abs Error (g)]]&lt;=[[#This Row],[Tolerance (g)]],"PASS","FAIL"))</f>
        <v>0</v>
      </c>
    </row>
    <row r="317" spans="3:10">
      <c r="C317" s="3">
        <f>IFERROR(INDEX(Balances!$C:$C, MATCH([[#This Row],[Balance ID]], Balances!$A:$A, 0)), "")</f>
        <v>0</v>
      </c>
      <c r="G317" s="3">
        <f>IF(OR([[#This Row],[Reading (g)]]="",[[#This Row],[Weight Used (g)]]=""),"",[[#This Row],[Reading (g)]]-[[#This Row],[Weight Used (g)]])</f>
        <v>0</v>
      </c>
      <c r="H317" s="3">
        <f>IF([[#This Row],[Difference (g)]]="","",ABS([[#This Row],[Difference (g)]]))</f>
        <v>0</v>
      </c>
      <c r="I317" s="3">
        <f>IFERROR(INDEX(Balances!$D:$D, MATCH([[#This Row],[Balance ID]], Balances!$A:$A, 0)),"")</f>
        <v>0</v>
      </c>
      <c r="J317" s="3">
        <f>IF(OR([[#This Row],[Abs Error (g)]]="",[[#This Row],[Tolerance (g)]]=""),"",IF([[#This Row],[Abs Error (g)]]&lt;=[[#This Row],[Tolerance (g)]],"PASS","FAIL"))</f>
        <v>0</v>
      </c>
    </row>
    <row r="318" spans="3:10">
      <c r="C318" s="3">
        <f>IFERROR(INDEX(Balances!$C:$C, MATCH([[#This Row],[Balance ID]], Balances!$A:$A, 0)), "")</f>
        <v>0</v>
      </c>
      <c r="G318" s="3">
        <f>IF(OR([[#This Row],[Reading (g)]]="",[[#This Row],[Weight Used (g)]]=""),"",[[#This Row],[Reading (g)]]-[[#This Row],[Weight Used (g)]])</f>
        <v>0</v>
      </c>
      <c r="H318" s="3">
        <f>IF([[#This Row],[Difference (g)]]="","",ABS([[#This Row],[Difference (g)]]))</f>
        <v>0</v>
      </c>
      <c r="I318" s="3">
        <f>IFERROR(INDEX(Balances!$D:$D, MATCH([[#This Row],[Balance ID]], Balances!$A:$A, 0)),"")</f>
        <v>0</v>
      </c>
      <c r="J318" s="3">
        <f>IF(OR([[#This Row],[Abs Error (g)]]="",[[#This Row],[Tolerance (g)]]=""),"",IF([[#This Row],[Abs Error (g)]]&lt;=[[#This Row],[Tolerance (g)]],"PASS","FAIL"))</f>
        <v>0</v>
      </c>
    </row>
    <row r="319" spans="3:10">
      <c r="C319" s="3">
        <f>IFERROR(INDEX(Balances!$C:$C, MATCH([[#This Row],[Balance ID]], Balances!$A:$A, 0)), "")</f>
        <v>0</v>
      </c>
      <c r="G319" s="3">
        <f>IF(OR([[#This Row],[Reading (g)]]="",[[#This Row],[Weight Used (g)]]=""),"",[[#This Row],[Reading (g)]]-[[#This Row],[Weight Used (g)]])</f>
        <v>0</v>
      </c>
      <c r="H319" s="3">
        <f>IF([[#This Row],[Difference (g)]]="","",ABS([[#This Row],[Difference (g)]]))</f>
        <v>0</v>
      </c>
      <c r="I319" s="3">
        <f>IFERROR(INDEX(Balances!$D:$D, MATCH([[#This Row],[Balance ID]], Balances!$A:$A, 0)),"")</f>
        <v>0</v>
      </c>
      <c r="J319" s="3">
        <f>IF(OR([[#This Row],[Abs Error (g)]]="",[[#This Row],[Tolerance (g)]]=""),"",IF([[#This Row],[Abs Error (g)]]&lt;=[[#This Row],[Tolerance (g)]],"PASS","FAIL"))</f>
        <v>0</v>
      </c>
    </row>
    <row r="320" spans="3:10">
      <c r="C320" s="3">
        <f>IFERROR(INDEX(Balances!$C:$C, MATCH([[#This Row],[Balance ID]], Balances!$A:$A, 0)), "")</f>
        <v>0</v>
      </c>
      <c r="G320" s="3">
        <f>IF(OR([[#This Row],[Reading (g)]]="",[[#This Row],[Weight Used (g)]]=""),"",[[#This Row],[Reading (g)]]-[[#This Row],[Weight Used (g)]])</f>
        <v>0</v>
      </c>
      <c r="H320" s="3">
        <f>IF([[#This Row],[Difference (g)]]="","",ABS([[#This Row],[Difference (g)]]))</f>
        <v>0</v>
      </c>
      <c r="I320" s="3">
        <f>IFERROR(INDEX(Balances!$D:$D, MATCH([[#This Row],[Balance ID]], Balances!$A:$A, 0)),"")</f>
        <v>0</v>
      </c>
      <c r="J320" s="3">
        <f>IF(OR([[#This Row],[Abs Error (g)]]="",[[#This Row],[Tolerance (g)]]=""),"",IF([[#This Row],[Abs Error (g)]]&lt;=[[#This Row],[Tolerance (g)]],"PASS","FAIL"))</f>
        <v>0</v>
      </c>
    </row>
    <row r="321" spans="3:10">
      <c r="C321" s="3">
        <f>IFERROR(INDEX(Balances!$C:$C, MATCH([[#This Row],[Balance ID]], Balances!$A:$A, 0)), "")</f>
        <v>0</v>
      </c>
      <c r="G321" s="3">
        <f>IF(OR([[#This Row],[Reading (g)]]="",[[#This Row],[Weight Used (g)]]=""),"",[[#This Row],[Reading (g)]]-[[#This Row],[Weight Used (g)]])</f>
        <v>0</v>
      </c>
      <c r="H321" s="3">
        <f>IF([[#This Row],[Difference (g)]]="","",ABS([[#This Row],[Difference (g)]]))</f>
        <v>0</v>
      </c>
      <c r="I321" s="3">
        <f>IFERROR(INDEX(Balances!$D:$D, MATCH([[#This Row],[Balance ID]], Balances!$A:$A, 0)),"")</f>
        <v>0</v>
      </c>
      <c r="J321" s="3">
        <f>IF(OR([[#This Row],[Abs Error (g)]]="",[[#This Row],[Tolerance (g)]]=""),"",IF([[#This Row],[Abs Error (g)]]&lt;=[[#This Row],[Tolerance (g)]],"PASS","FAIL"))</f>
        <v>0</v>
      </c>
    </row>
    <row r="322" spans="3:10">
      <c r="C322" s="3">
        <f>IFERROR(INDEX(Balances!$C:$C, MATCH([[#This Row],[Balance ID]], Balances!$A:$A, 0)), "")</f>
        <v>0</v>
      </c>
      <c r="G322" s="3">
        <f>IF(OR([[#This Row],[Reading (g)]]="",[[#This Row],[Weight Used (g)]]=""),"",[[#This Row],[Reading (g)]]-[[#This Row],[Weight Used (g)]])</f>
        <v>0</v>
      </c>
      <c r="H322" s="3">
        <f>IF([[#This Row],[Difference (g)]]="","",ABS([[#This Row],[Difference (g)]]))</f>
        <v>0</v>
      </c>
      <c r="I322" s="3">
        <f>IFERROR(INDEX(Balances!$D:$D, MATCH([[#This Row],[Balance ID]], Balances!$A:$A, 0)),"")</f>
        <v>0</v>
      </c>
      <c r="J322" s="3">
        <f>IF(OR([[#This Row],[Abs Error (g)]]="",[[#This Row],[Tolerance (g)]]=""),"",IF([[#This Row],[Abs Error (g)]]&lt;=[[#This Row],[Tolerance (g)]],"PASS","FAIL"))</f>
        <v>0</v>
      </c>
    </row>
    <row r="323" spans="3:10">
      <c r="C323" s="3">
        <f>IFERROR(INDEX(Balances!$C:$C, MATCH([[#This Row],[Balance ID]], Balances!$A:$A, 0)), "")</f>
        <v>0</v>
      </c>
      <c r="G323" s="3">
        <f>IF(OR([[#This Row],[Reading (g)]]="",[[#This Row],[Weight Used (g)]]=""),"",[[#This Row],[Reading (g)]]-[[#This Row],[Weight Used (g)]])</f>
        <v>0</v>
      </c>
      <c r="H323" s="3">
        <f>IF([[#This Row],[Difference (g)]]="","",ABS([[#This Row],[Difference (g)]]))</f>
        <v>0</v>
      </c>
      <c r="I323" s="3">
        <f>IFERROR(INDEX(Balances!$D:$D, MATCH([[#This Row],[Balance ID]], Balances!$A:$A, 0)),"")</f>
        <v>0</v>
      </c>
      <c r="J323" s="3">
        <f>IF(OR([[#This Row],[Abs Error (g)]]="",[[#This Row],[Tolerance (g)]]=""),"",IF([[#This Row],[Abs Error (g)]]&lt;=[[#This Row],[Tolerance (g)]],"PASS","FAIL"))</f>
        <v>0</v>
      </c>
    </row>
    <row r="324" spans="3:10">
      <c r="C324" s="3">
        <f>IFERROR(INDEX(Balances!$C:$C, MATCH([[#This Row],[Balance ID]], Balances!$A:$A, 0)), "")</f>
        <v>0</v>
      </c>
      <c r="G324" s="3">
        <f>IF(OR([[#This Row],[Reading (g)]]="",[[#This Row],[Weight Used (g)]]=""),"",[[#This Row],[Reading (g)]]-[[#This Row],[Weight Used (g)]])</f>
        <v>0</v>
      </c>
      <c r="H324" s="3">
        <f>IF([[#This Row],[Difference (g)]]="","",ABS([[#This Row],[Difference (g)]]))</f>
        <v>0</v>
      </c>
      <c r="I324" s="3">
        <f>IFERROR(INDEX(Balances!$D:$D, MATCH([[#This Row],[Balance ID]], Balances!$A:$A, 0)),"")</f>
        <v>0</v>
      </c>
      <c r="J324" s="3">
        <f>IF(OR([[#This Row],[Abs Error (g)]]="",[[#This Row],[Tolerance (g)]]=""),"",IF([[#This Row],[Abs Error (g)]]&lt;=[[#This Row],[Tolerance (g)]],"PASS","FAIL"))</f>
        <v>0</v>
      </c>
    </row>
    <row r="325" spans="3:10">
      <c r="C325" s="3">
        <f>IFERROR(INDEX(Balances!$C:$C, MATCH([[#This Row],[Balance ID]], Balances!$A:$A, 0)), "")</f>
        <v>0</v>
      </c>
      <c r="G325" s="3">
        <f>IF(OR([[#This Row],[Reading (g)]]="",[[#This Row],[Weight Used (g)]]=""),"",[[#This Row],[Reading (g)]]-[[#This Row],[Weight Used (g)]])</f>
        <v>0</v>
      </c>
      <c r="H325" s="3">
        <f>IF([[#This Row],[Difference (g)]]="","",ABS([[#This Row],[Difference (g)]]))</f>
        <v>0</v>
      </c>
      <c r="I325" s="3">
        <f>IFERROR(INDEX(Balances!$D:$D, MATCH([[#This Row],[Balance ID]], Balances!$A:$A, 0)),"")</f>
        <v>0</v>
      </c>
      <c r="J325" s="3">
        <f>IF(OR([[#This Row],[Abs Error (g)]]="",[[#This Row],[Tolerance (g)]]=""),"",IF([[#This Row],[Abs Error (g)]]&lt;=[[#This Row],[Tolerance (g)]],"PASS","FAIL"))</f>
        <v>0</v>
      </c>
    </row>
    <row r="326" spans="3:10">
      <c r="C326" s="3">
        <f>IFERROR(INDEX(Balances!$C:$C, MATCH([[#This Row],[Balance ID]], Balances!$A:$A, 0)), "")</f>
        <v>0</v>
      </c>
      <c r="G326" s="3">
        <f>IF(OR([[#This Row],[Reading (g)]]="",[[#This Row],[Weight Used (g)]]=""),"",[[#This Row],[Reading (g)]]-[[#This Row],[Weight Used (g)]])</f>
        <v>0</v>
      </c>
      <c r="H326" s="3">
        <f>IF([[#This Row],[Difference (g)]]="","",ABS([[#This Row],[Difference (g)]]))</f>
        <v>0</v>
      </c>
      <c r="I326" s="3">
        <f>IFERROR(INDEX(Balances!$D:$D, MATCH([[#This Row],[Balance ID]], Balances!$A:$A, 0)),"")</f>
        <v>0</v>
      </c>
      <c r="J326" s="3">
        <f>IF(OR([[#This Row],[Abs Error (g)]]="",[[#This Row],[Tolerance (g)]]=""),"",IF([[#This Row],[Abs Error (g)]]&lt;=[[#This Row],[Tolerance (g)]],"PASS","FAIL"))</f>
        <v>0</v>
      </c>
    </row>
    <row r="327" spans="3:10">
      <c r="C327" s="3">
        <f>IFERROR(INDEX(Balances!$C:$C, MATCH([[#This Row],[Balance ID]], Balances!$A:$A, 0)), "")</f>
        <v>0</v>
      </c>
      <c r="G327" s="3">
        <f>IF(OR([[#This Row],[Reading (g)]]="",[[#This Row],[Weight Used (g)]]=""),"",[[#This Row],[Reading (g)]]-[[#This Row],[Weight Used (g)]])</f>
        <v>0</v>
      </c>
      <c r="H327" s="3">
        <f>IF([[#This Row],[Difference (g)]]="","",ABS([[#This Row],[Difference (g)]]))</f>
        <v>0</v>
      </c>
      <c r="I327" s="3">
        <f>IFERROR(INDEX(Balances!$D:$D, MATCH([[#This Row],[Balance ID]], Balances!$A:$A, 0)),"")</f>
        <v>0</v>
      </c>
      <c r="J327" s="3">
        <f>IF(OR([[#This Row],[Abs Error (g)]]="",[[#This Row],[Tolerance (g)]]=""),"",IF([[#This Row],[Abs Error (g)]]&lt;=[[#This Row],[Tolerance (g)]],"PASS","FAIL"))</f>
        <v>0</v>
      </c>
    </row>
    <row r="328" spans="3:10">
      <c r="C328" s="3">
        <f>IFERROR(INDEX(Balances!$C:$C, MATCH([[#This Row],[Balance ID]], Balances!$A:$A, 0)), "")</f>
        <v>0</v>
      </c>
      <c r="G328" s="3">
        <f>IF(OR([[#This Row],[Reading (g)]]="",[[#This Row],[Weight Used (g)]]=""),"",[[#This Row],[Reading (g)]]-[[#This Row],[Weight Used (g)]])</f>
        <v>0</v>
      </c>
      <c r="H328" s="3">
        <f>IF([[#This Row],[Difference (g)]]="","",ABS([[#This Row],[Difference (g)]]))</f>
        <v>0</v>
      </c>
      <c r="I328" s="3">
        <f>IFERROR(INDEX(Balances!$D:$D, MATCH([[#This Row],[Balance ID]], Balances!$A:$A, 0)),"")</f>
        <v>0</v>
      </c>
      <c r="J328" s="3">
        <f>IF(OR([[#This Row],[Abs Error (g)]]="",[[#This Row],[Tolerance (g)]]=""),"",IF([[#This Row],[Abs Error (g)]]&lt;=[[#This Row],[Tolerance (g)]],"PASS","FAIL"))</f>
        <v>0</v>
      </c>
    </row>
    <row r="329" spans="3:10">
      <c r="C329" s="3">
        <f>IFERROR(INDEX(Balances!$C:$C, MATCH([[#This Row],[Balance ID]], Balances!$A:$A, 0)), "")</f>
        <v>0</v>
      </c>
      <c r="G329" s="3">
        <f>IF(OR([[#This Row],[Reading (g)]]="",[[#This Row],[Weight Used (g)]]=""),"",[[#This Row],[Reading (g)]]-[[#This Row],[Weight Used (g)]])</f>
        <v>0</v>
      </c>
      <c r="H329" s="3">
        <f>IF([[#This Row],[Difference (g)]]="","",ABS([[#This Row],[Difference (g)]]))</f>
        <v>0</v>
      </c>
      <c r="I329" s="3">
        <f>IFERROR(INDEX(Balances!$D:$D, MATCH([[#This Row],[Balance ID]], Balances!$A:$A, 0)),"")</f>
        <v>0</v>
      </c>
      <c r="J329" s="3">
        <f>IF(OR([[#This Row],[Abs Error (g)]]="",[[#This Row],[Tolerance (g)]]=""),"",IF([[#This Row],[Abs Error (g)]]&lt;=[[#This Row],[Tolerance (g)]],"PASS","FAIL"))</f>
        <v>0</v>
      </c>
    </row>
    <row r="330" spans="3:10">
      <c r="C330" s="3">
        <f>IFERROR(INDEX(Balances!$C:$C, MATCH([[#This Row],[Balance ID]], Balances!$A:$A, 0)), "")</f>
        <v>0</v>
      </c>
      <c r="G330" s="3">
        <f>IF(OR([[#This Row],[Reading (g)]]="",[[#This Row],[Weight Used (g)]]=""),"",[[#This Row],[Reading (g)]]-[[#This Row],[Weight Used (g)]])</f>
        <v>0</v>
      </c>
      <c r="H330" s="3">
        <f>IF([[#This Row],[Difference (g)]]="","",ABS([[#This Row],[Difference (g)]]))</f>
        <v>0</v>
      </c>
      <c r="I330" s="3">
        <f>IFERROR(INDEX(Balances!$D:$D, MATCH([[#This Row],[Balance ID]], Balances!$A:$A, 0)),"")</f>
        <v>0</v>
      </c>
      <c r="J330" s="3">
        <f>IF(OR([[#This Row],[Abs Error (g)]]="",[[#This Row],[Tolerance (g)]]=""),"",IF([[#This Row],[Abs Error (g)]]&lt;=[[#This Row],[Tolerance (g)]],"PASS","FAIL"))</f>
        <v>0</v>
      </c>
    </row>
    <row r="331" spans="3:10">
      <c r="C331" s="3">
        <f>IFERROR(INDEX(Balances!$C:$C, MATCH([[#This Row],[Balance ID]], Balances!$A:$A, 0)), "")</f>
        <v>0</v>
      </c>
      <c r="G331" s="3">
        <f>IF(OR([[#This Row],[Reading (g)]]="",[[#This Row],[Weight Used (g)]]=""),"",[[#This Row],[Reading (g)]]-[[#This Row],[Weight Used (g)]])</f>
        <v>0</v>
      </c>
      <c r="H331" s="3">
        <f>IF([[#This Row],[Difference (g)]]="","",ABS([[#This Row],[Difference (g)]]))</f>
        <v>0</v>
      </c>
      <c r="I331" s="3">
        <f>IFERROR(INDEX(Balances!$D:$D, MATCH([[#This Row],[Balance ID]], Balances!$A:$A, 0)),"")</f>
        <v>0</v>
      </c>
      <c r="J331" s="3">
        <f>IF(OR([[#This Row],[Abs Error (g)]]="",[[#This Row],[Tolerance (g)]]=""),"",IF([[#This Row],[Abs Error (g)]]&lt;=[[#This Row],[Tolerance (g)]],"PASS","FAIL"))</f>
        <v>0</v>
      </c>
    </row>
    <row r="332" spans="3:10">
      <c r="C332" s="3">
        <f>IFERROR(INDEX(Balances!$C:$C, MATCH([[#This Row],[Balance ID]], Balances!$A:$A, 0)), "")</f>
        <v>0</v>
      </c>
      <c r="G332" s="3">
        <f>IF(OR([[#This Row],[Reading (g)]]="",[[#This Row],[Weight Used (g)]]=""),"",[[#This Row],[Reading (g)]]-[[#This Row],[Weight Used (g)]])</f>
        <v>0</v>
      </c>
      <c r="H332" s="3">
        <f>IF([[#This Row],[Difference (g)]]="","",ABS([[#This Row],[Difference (g)]]))</f>
        <v>0</v>
      </c>
      <c r="I332" s="3">
        <f>IFERROR(INDEX(Balances!$D:$D, MATCH([[#This Row],[Balance ID]], Balances!$A:$A, 0)),"")</f>
        <v>0</v>
      </c>
      <c r="J332" s="3">
        <f>IF(OR([[#This Row],[Abs Error (g)]]="",[[#This Row],[Tolerance (g)]]=""),"",IF([[#This Row],[Abs Error (g)]]&lt;=[[#This Row],[Tolerance (g)]],"PASS","FAIL"))</f>
        <v>0</v>
      </c>
    </row>
    <row r="333" spans="3:10">
      <c r="C333" s="3">
        <f>IFERROR(INDEX(Balances!$C:$C, MATCH([[#This Row],[Balance ID]], Balances!$A:$A, 0)), "")</f>
        <v>0</v>
      </c>
      <c r="G333" s="3">
        <f>IF(OR([[#This Row],[Reading (g)]]="",[[#This Row],[Weight Used (g)]]=""),"",[[#This Row],[Reading (g)]]-[[#This Row],[Weight Used (g)]])</f>
        <v>0</v>
      </c>
      <c r="H333" s="3">
        <f>IF([[#This Row],[Difference (g)]]="","",ABS([[#This Row],[Difference (g)]]))</f>
        <v>0</v>
      </c>
      <c r="I333" s="3">
        <f>IFERROR(INDEX(Balances!$D:$D, MATCH([[#This Row],[Balance ID]], Balances!$A:$A, 0)),"")</f>
        <v>0</v>
      </c>
      <c r="J333" s="3">
        <f>IF(OR([[#This Row],[Abs Error (g)]]="",[[#This Row],[Tolerance (g)]]=""),"",IF([[#This Row],[Abs Error (g)]]&lt;=[[#This Row],[Tolerance (g)]],"PASS","FAIL"))</f>
        <v>0</v>
      </c>
    </row>
    <row r="334" spans="3:10">
      <c r="C334" s="3">
        <f>IFERROR(INDEX(Balances!$C:$C, MATCH([[#This Row],[Balance ID]], Balances!$A:$A, 0)), "")</f>
        <v>0</v>
      </c>
      <c r="G334" s="3">
        <f>IF(OR([[#This Row],[Reading (g)]]="",[[#This Row],[Weight Used (g)]]=""),"",[[#This Row],[Reading (g)]]-[[#This Row],[Weight Used (g)]])</f>
        <v>0</v>
      </c>
      <c r="H334" s="3">
        <f>IF([[#This Row],[Difference (g)]]="","",ABS([[#This Row],[Difference (g)]]))</f>
        <v>0</v>
      </c>
      <c r="I334" s="3">
        <f>IFERROR(INDEX(Balances!$D:$D, MATCH([[#This Row],[Balance ID]], Balances!$A:$A, 0)),"")</f>
        <v>0</v>
      </c>
      <c r="J334" s="3">
        <f>IF(OR([[#This Row],[Abs Error (g)]]="",[[#This Row],[Tolerance (g)]]=""),"",IF([[#This Row],[Abs Error (g)]]&lt;=[[#This Row],[Tolerance (g)]],"PASS","FAIL"))</f>
        <v>0</v>
      </c>
    </row>
    <row r="335" spans="3:10">
      <c r="C335" s="3">
        <f>IFERROR(INDEX(Balances!$C:$C, MATCH([[#This Row],[Balance ID]], Balances!$A:$A, 0)), "")</f>
        <v>0</v>
      </c>
      <c r="G335" s="3">
        <f>IF(OR([[#This Row],[Reading (g)]]="",[[#This Row],[Weight Used (g)]]=""),"",[[#This Row],[Reading (g)]]-[[#This Row],[Weight Used (g)]])</f>
        <v>0</v>
      </c>
      <c r="H335" s="3">
        <f>IF([[#This Row],[Difference (g)]]="","",ABS([[#This Row],[Difference (g)]]))</f>
        <v>0</v>
      </c>
      <c r="I335" s="3">
        <f>IFERROR(INDEX(Balances!$D:$D, MATCH([[#This Row],[Balance ID]], Balances!$A:$A, 0)),"")</f>
        <v>0</v>
      </c>
      <c r="J335" s="3">
        <f>IF(OR([[#This Row],[Abs Error (g)]]="",[[#This Row],[Tolerance (g)]]=""),"",IF([[#This Row],[Abs Error (g)]]&lt;=[[#This Row],[Tolerance (g)]],"PASS","FAIL"))</f>
        <v>0</v>
      </c>
    </row>
    <row r="336" spans="3:10">
      <c r="C336" s="3">
        <f>IFERROR(INDEX(Balances!$C:$C, MATCH([[#This Row],[Balance ID]], Balances!$A:$A, 0)), "")</f>
        <v>0</v>
      </c>
      <c r="G336" s="3">
        <f>IF(OR([[#This Row],[Reading (g)]]="",[[#This Row],[Weight Used (g)]]=""),"",[[#This Row],[Reading (g)]]-[[#This Row],[Weight Used (g)]])</f>
        <v>0</v>
      </c>
      <c r="H336" s="3">
        <f>IF([[#This Row],[Difference (g)]]="","",ABS([[#This Row],[Difference (g)]]))</f>
        <v>0</v>
      </c>
      <c r="I336" s="3">
        <f>IFERROR(INDEX(Balances!$D:$D, MATCH([[#This Row],[Balance ID]], Balances!$A:$A, 0)),"")</f>
        <v>0</v>
      </c>
      <c r="J336" s="3">
        <f>IF(OR([[#This Row],[Abs Error (g)]]="",[[#This Row],[Tolerance (g)]]=""),"",IF([[#This Row],[Abs Error (g)]]&lt;=[[#This Row],[Tolerance (g)]],"PASS","FAIL"))</f>
        <v>0</v>
      </c>
    </row>
    <row r="337" spans="3:10">
      <c r="C337" s="3">
        <f>IFERROR(INDEX(Balances!$C:$C, MATCH([[#This Row],[Balance ID]], Balances!$A:$A, 0)), "")</f>
        <v>0</v>
      </c>
      <c r="G337" s="3">
        <f>IF(OR([[#This Row],[Reading (g)]]="",[[#This Row],[Weight Used (g)]]=""),"",[[#This Row],[Reading (g)]]-[[#This Row],[Weight Used (g)]])</f>
        <v>0</v>
      </c>
      <c r="H337" s="3">
        <f>IF([[#This Row],[Difference (g)]]="","",ABS([[#This Row],[Difference (g)]]))</f>
        <v>0</v>
      </c>
      <c r="I337" s="3">
        <f>IFERROR(INDEX(Balances!$D:$D, MATCH([[#This Row],[Balance ID]], Balances!$A:$A, 0)),"")</f>
        <v>0</v>
      </c>
      <c r="J337" s="3">
        <f>IF(OR([[#This Row],[Abs Error (g)]]="",[[#This Row],[Tolerance (g)]]=""),"",IF([[#This Row],[Abs Error (g)]]&lt;=[[#This Row],[Tolerance (g)]],"PASS","FAIL"))</f>
        <v>0</v>
      </c>
    </row>
    <row r="338" spans="3:10">
      <c r="C338" s="3">
        <f>IFERROR(INDEX(Balances!$C:$C, MATCH([[#This Row],[Balance ID]], Balances!$A:$A, 0)), "")</f>
        <v>0</v>
      </c>
      <c r="G338" s="3">
        <f>IF(OR([[#This Row],[Reading (g)]]="",[[#This Row],[Weight Used (g)]]=""),"",[[#This Row],[Reading (g)]]-[[#This Row],[Weight Used (g)]])</f>
        <v>0</v>
      </c>
      <c r="H338" s="3">
        <f>IF([[#This Row],[Difference (g)]]="","",ABS([[#This Row],[Difference (g)]]))</f>
        <v>0</v>
      </c>
      <c r="I338" s="3">
        <f>IFERROR(INDEX(Balances!$D:$D, MATCH([[#This Row],[Balance ID]], Balances!$A:$A, 0)),"")</f>
        <v>0</v>
      </c>
      <c r="J338" s="3">
        <f>IF(OR([[#This Row],[Abs Error (g)]]="",[[#This Row],[Tolerance (g)]]=""),"",IF([[#This Row],[Abs Error (g)]]&lt;=[[#This Row],[Tolerance (g)]],"PASS","FAIL"))</f>
        <v>0</v>
      </c>
    </row>
    <row r="339" spans="3:10">
      <c r="C339" s="3">
        <f>IFERROR(INDEX(Balances!$C:$C, MATCH([[#This Row],[Balance ID]], Balances!$A:$A, 0)), "")</f>
        <v>0</v>
      </c>
      <c r="G339" s="3">
        <f>IF(OR([[#This Row],[Reading (g)]]="",[[#This Row],[Weight Used (g)]]=""),"",[[#This Row],[Reading (g)]]-[[#This Row],[Weight Used (g)]])</f>
        <v>0</v>
      </c>
      <c r="H339" s="3">
        <f>IF([[#This Row],[Difference (g)]]="","",ABS([[#This Row],[Difference (g)]]))</f>
        <v>0</v>
      </c>
      <c r="I339" s="3">
        <f>IFERROR(INDEX(Balances!$D:$D, MATCH([[#This Row],[Balance ID]], Balances!$A:$A, 0)),"")</f>
        <v>0</v>
      </c>
      <c r="J339" s="3">
        <f>IF(OR([[#This Row],[Abs Error (g)]]="",[[#This Row],[Tolerance (g)]]=""),"",IF([[#This Row],[Abs Error (g)]]&lt;=[[#This Row],[Tolerance (g)]],"PASS","FAIL"))</f>
        <v>0</v>
      </c>
    </row>
    <row r="340" spans="3:10">
      <c r="C340" s="3">
        <f>IFERROR(INDEX(Balances!$C:$C, MATCH([[#This Row],[Balance ID]], Balances!$A:$A, 0)), "")</f>
        <v>0</v>
      </c>
      <c r="G340" s="3">
        <f>IF(OR([[#This Row],[Reading (g)]]="",[[#This Row],[Weight Used (g)]]=""),"",[[#This Row],[Reading (g)]]-[[#This Row],[Weight Used (g)]])</f>
        <v>0</v>
      </c>
      <c r="H340" s="3">
        <f>IF([[#This Row],[Difference (g)]]="","",ABS([[#This Row],[Difference (g)]]))</f>
        <v>0</v>
      </c>
      <c r="I340" s="3">
        <f>IFERROR(INDEX(Balances!$D:$D, MATCH([[#This Row],[Balance ID]], Balances!$A:$A, 0)),"")</f>
        <v>0</v>
      </c>
      <c r="J340" s="3">
        <f>IF(OR([[#This Row],[Abs Error (g)]]="",[[#This Row],[Tolerance (g)]]=""),"",IF([[#This Row],[Abs Error (g)]]&lt;=[[#This Row],[Tolerance (g)]],"PASS","FAIL"))</f>
        <v>0</v>
      </c>
    </row>
    <row r="341" spans="3:10">
      <c r="C341" s="3">
        <f>IFERROR(INDEX(Balances!$C:$C, MATCH([[#This Row],[Balance ID]], Balances!$A:$A, 0)), "")</f>
        <v>0</v>
      </c>
      <c r="G341" s="3">
        <f>IF(OR([[#This Row],[Reading (g)]]="",[[#This Row],[Weight Used (g)]]=""),"",[[#This Row],[Reading (g)]]-[[#This Row],[Weight Used (g)]])</f>
        <v>0</v>
      </c>
      <c r="H341" s="3">
        <f>IF([[#This Row],[Difference (g)]]="","",ABS([[#This Row],[Difference (g)]]))</f>
        <v>0</v>
      </c>
      <c r="I341" s="3">
        <f>IFERROR(INDEX(Balances!$D:$D, MATCH([[#This Row],[Balance ID]], Balances!$A:$A, 0)),"")</f>
        <v>0</v>
      </c>
      <c r="J341" s="3">
        <f>IF(OR([[#This Row],[Abs Error (g)]]="",[[#This Row],[Tolerance (g)]]=""),"",IF([[#This Row],[Abs Error (g)]]&lt;=[[#This Row],[Tolerance (g)]],"PASS","FAIL"))</f>
        <v>0</v>
      </c>
    </row>
    <row r="342" spans="3:10">
      <c r="C342" s="3">
        <f>IFERROR(INDEX(Balances!$C:$C, MATCH([[#This Row],[Balance ID]], Balances!$A:$A, 0)), "")</f>
        <v>0</v>
      </c>
      <c r="G342" s="3">
        <f>IF(OR([[#This Row],[Reading (g)]]="",[[#This Row],[Weight Used (g)]]=""),"",[[#This Row],[Reading (g)]]-[[#This Row],[Weight Used (g)]])</f>
        <v>0</v>
      </c>
      <c r="H342" s="3">
        <f>IF([[#This Row],[Difference (g)]]="","",ABS([[#This Row],[Difference (g)]]))</f>
        <v>0</v>
      </c>
      <c r="I342" s="3">
        <f>IFERROR(INDEX(Balances!$D:$D, MATCH([[#This Row],[Balance ID]], Balances!$A:$A, 0)),"")</f>
        <v>0</v>
      </c>
      <c r="J342" s="3">
        <f>IF(OR([[#This Row],[Abs Error (g)]]="",[[#This Row],[Tolerance (g)]]=""),"",IF([[#This Row],[Abs Error (g)]]&lt;=[[#This Row],[Tolerance (g)]],"PASS","FAIL"))</f>
        <v>0</v>
      </c>
    </row>
    <row r="343" spans="3:10">
      <c r="C343" s="3">
        <f>IFERROR(INDEX(Balances!$C:$C, MATCH([[#This Row],[Balance ID]], Balances!$A:$A, 0)), "")</f>
        <v>0</v>
      </c>
      <c r="G343" s="3">
        <f>IF(OR([[#This Row],[Reading (g)]]="",[[#This Row],[Weight Used (g)]]=""),"",[[#This Row],[Reading (g)]]-[[#This Row],[Weight Used (g)]])</f>
        <v>0</v>
      </c>
      <c r="H343" s="3">
        <f>IF([[#This Row],[Difference (g)]]="","",ABS([[#This Row],[Difference (g)]]))</f>
        <v>0</v>
      </c>
      <c r="I343" s="3">
        <f>IFERROR(INDEX(Balances!$D:$D, MATCH([[#This Row],[Balance ID]], Balances!$A:$A, 0)),"")</f>
        <v>0</v>
      </c>
      <c r="J343" s="3">
        <f>IF(OR([[#This Row],[Abs Error (g)]]="",[[#This Row],[Tolerance (g)]]=""),"",IF([[#This Row],[Abs Error (g)]]&lt;=[[#This Row],[Tolerance (g)]],"PASS","FAIL"))</f>
        <v>0</v>
      </c>
    </row>
    <row r="344" spans="3:10">
      <c r="C344" s="3">
        <f>IFERROR(INDEX(Balances!$C:$C, MATCH([[#This Row],[Balance ID]], Balances!$A:$A, 0)), "")</f>
        <v>0</v>
      </c>
      <c r="G344" s="3">
        <f>IF(OR([[#This Row],[Reading (g)]]="",[[#This Row],[Weight Used (g)]]=""),"",[[#This Row],[Reading (g)]]-[[#This Row],[Weight Used (g)]])</f>
        <v>0</v>
      </c>
      <c r="H344" s="3">
        <f>IF([[#This Row],[Difference (g)]]="","",ABS([[#This Row],[Difference (g)]]))</f>
        <v>0</v>
      </c>
      <c r="I344" s="3">
        <f>IFERROR(INDEX(Balances!$D:$D, MATCH([[#This Row],[Balance ID]], Balances!$A:$A, 0)),"")</f>
        <v>0</v>
      </c>
      <c r="J344" s="3">
        <f>IF(OR([[#This Row],[Abs Error (g)]]="",[[#This Row],[Tolerance (g)]]=""),"",IF([[#This Row],[Abs Error (g)]]&lt;=[[#This Row],[Tolerance (g)]],"PASS","FAIL"))</f>
        <v>0</v>
      </c>
    </row>
    <row r="345" spans="3:10">
      <c r="C345" s="3">
        <f>IFERROR(INDEX(Balances!$C:$C, MATCH([[#This Row],[Balance ID]], Balances!$A:$A, 0)), "")</f>
        <v>0</v>
      </c>
      <c r="G345" s="3">
        <f>IF(OR([[#This Row],[Reading (g)]]="",[[#This Row],[Weight Used (g)]]=""),"",[[#This Row],[Reading (g)]]-[[#This Row],[Weight Used (g)]])</f>
        <v>0</v>
      </c>
      <c r="H345" s="3">
        <f>IF([[#This Row],[Difference (g)]]="","",ABS([[#This Row],[Difference (g)]]))</f>
        <v>0</v>
      </c>
      <c r="I345" s="3">
        <f>IFERROR(INDEX(Balances!$D:$D, MATCH([[#This Row],[Balance ID]], Balances!$A:$A, 0)),"")</f>
        <v>0</v>
      </c>
      <c r="J345" s="3">
        <f>IF(OR([[#This Row],[Abs Error (g)]]="",[[#This Row],[Tolerance (g)]]=""),"",IF([[#This Row],[Abs Error (g)]]&lt;=[[#This Row],[Tolerance (g)]],"PASS","FAIL"))</f>
        <v>0</v>
      </c>
    </row>
    <row r="346" spans="3:10">
      <c r="C346" s="3">
        <f>IFERROR(INDEX(Balances!$C:$C, MATCH([[#This Row],[Balance ID]], Balances!$A:$A, 0)), "")</f>
        <v>0</v>
      </c>
      <c r="G346" s="3">
        <f>IF(OR([[#This Row],[Reading (g)]]="",[[#This Row],[Weight Used (g)]]=""),"",[[#This Row],[Reading (g)]]-[[#This Row],[Weight Used (g)]])</f>
        <v>0</v>
      </c>
      <c r="H346" s="3">
        <f>IF([[#This Row],[Difference (g)]]="","",ABS([[#This Row],[Difference (g)]]))</f>
        <v>0</v>
      </c>
      <c r="I346" s="3">
        <f>IFERROR(INDEX(Balances!$D:$D, MATCH([[#This Row],[Balance ID]], Balances!$A:$A, 0)),"")</f>
        <v>0</v>
      </c>
      <c r="J346" s="3">
        <f>IF(OR([[#This Row],[Abs Error (g)]]="",[[#This Row],[Tolerance (g)]]=""),"",IF([[#This Row],[Abs Error (g)]]&lt;=[[#This Row],[Tolerance (g)]],"PASS","FAIL"))</f>
        <v>0</v>
      </c>
    </row>
    <row r="347" spans="3:10">
      <c r="C347" s="3">
        <f>IFERROR(INDEX(Balances!$C:$C, MATCH([[#This Row],[Balance ID]], Balances!$A:$A, 0)), "")</f>
        <v>0</v>
      </c>
      <c r="G347" s="3">
        <f>IF(OR([[#This Row],[Reading (g)]]="",[[#This Row],[Weight Used (g)]]=""),"",[[#This Row],[Reading (g)]]-[[#This Row],[Weight Used (g)]])</f>
        <v>0</v>
      </c>
      <c r="H347" s="3">
        <f>IF([[#This Row],[Difference (g)]]="","",ABS([[#This Row],[Difference (g)]]))</f>
        <v>0</v>
      </c>
      <c r="I347" s="3">
        <f>IFERROR(INDEX(Balances!$D:$D, MATCH([[#This Row],[Balance ID]], Balances!$A:$A, 0)),"")</f>
        <v>0</v>
      </c>
      <c r="J347" s="3">
        <f>IF(OR([[#This Row],[Abs Error (g)]]="",[[#This Row],[Tolerance (g)]]=""),"",IF([[#This Row],[Abs Error (g)]]&lt;=[[#This Row],[Tolerance (g)]],"PASS","FAIL"))</f>
        <v>0</v>
      </c>
    </row>
    <row r="348" spans="3:10">
      <c r="C348" s="3">
        <f>IFERROR(INDEX(Balances!$C:$C, MATCH([[#This Row],[Balance ID]], Balances!$A:$A, 0)), "")</f>
        <v>0</v>
      </c>
      <c r="G348" s="3">
        <f>IF(OR([[#This Row],[Reading (g)]]="",[[#This Row],[Weight Used (g)]]=""),"",[[#This Row],[Reading (g)]]-[[#This Row],[Weight Used (g)]])</f>
        <v>0</v>
      </c>
      <c r="H348" s="3">
        <f>IF([[#This Row],[Difference (g)]]="","",ABS([[#This Row],[Difference (g)]]))</f>
        <v>0</v>
      </c>
      <c r="I348" s="3">
        <f>IFERROR(INDEX(Balances!$D:$D, MATCH([[#This Row],[Balance ID]], Balances!$A:$A, 0)),"")</f>
        <v>0</v>
      </c>
      <c r="J348" s="3">
        <f>IF(OR([[#This Row],[Abs Error (g)]]="",[[#This Row],[Tolerance (g)]]=""),"",IF([[#This Row],[Abs Error (g)]]&lt;=[[#This Row],[Tolerance (g)]],"PASS","FAIL"))</f>
        <v>0</v>
      </c>
    </row>
    <row r="349" spans="3:10">
      <c r="C349" s="3">
        <f>IFERROR(INDEX(Balances!$C:$C, MATCH([[#This Row],[Balance ID]], Balances!$A:$A, 0)), "")</f>
        <v>0</v>
      </c>
      <c r="G349" s="3">
        <f>IF(OR([[#This Row],[Reading (g)]]="",[[#This Row],[Weight Used (g)]]=""),"",[[#This Row],[Reading (g)]]-[[#This Row],[Weight Used (g)]])</f>
        <v>0</v>
      </c>
      <c r="H349" s="3">
        <f>IF([[#This Row],[Difference (g)]]="","",ABS([[#This Row],[Difference (g)]]))</f>
        <v>0</v>
      </c>
      <c r="I349" s="3">
        <f>IFERROR(INDEX(Balances!$D:$D, MATCH([[#This Row],[Balance ID]], Balances!$A:$A, 0)),"")</f>
        <v>0</v>
      </c>
      <c r="J349" s="3">
        <f>IF(OR([[#This Row],[Abs Error (g)]]="",[[#This Row],[Tolerance (g)]]=""),"",IF([[#This Row],[Abs Error (g)]]&lt;=[[#This Row],[Tolerance (g)]],"PASS","FAIL"))</f>
        <v>0</v>
      </c>
    </row>
    <row r="350" spans="3:10">
      <c r="C350" s="3">
        <f>IFERROR(INDEX(Balances!$C:$C, MATCH([[#This Row],[Balance ID]], Balances!$A:$A, 0)), "")</f>
        <v>0</v>
      </c>
      <c r="G350" s="3">
        <f>IF(OR([[#This Row],[Reading (g)]]="",[[#This Row],[Weight Used (g)]]=""),"",[[#This Row],[Reading (g)]]-[[#This Row],[Weight Used (g)]])</f>
        <v>0</v>
      </c>
      <c r="H350" s="3">
        <f>IF([[#This Row],[Difference (g)]]="","",ABS([[#This Row],[Difference (g)]]))</f>
        <v>0</v>
      </c>
      <c r="I350" s="3">
        <f>IFERROR(INDEX(Balances!$D:$D, MATCH([[#This Row],[Balance ID]], Balances!$A:$A, 0)),"")</f>
        <v>0</v>
      </c>
      <c r="J350" s="3">
        <f>IF(OR([[#This Row],[Abs Error (g)]]="",[[#This Row],[Tolerance (g)]]=""),"",IF([[#This Row],[Abs Error (g)]]&lt;=[[#This Row],[Tolerance (g)]],"PASS","FAIL"))</f>
        <v>0</v>
      </c>
    </row>
    <row r="351" spans="3:10">
      <c r="C351" s="3">
        <f>IFERROR(INDEX(Balances!$C:$C, MATCH([[#This Row],[Balance ID]], Balances!$A:$A, 0)), "")</f>
        <v>0</v>
      </c>
      <c r="G351" s="3">
        <f>IF(OR([[#This Row],[Reading (g)]]="",[[#This Row],[Weight Used (g)]]=""),"",[[#This Row],[Reading (g)]]-[[#This Row],[Weight Used (g)]])</f>
        <v>0</v>
      </c>
      <c r="H351" s="3">
        <f>IF([[#This Row],[Difference (g)]]="","",ABS([[#This Row],[Difference (g)]]))</f>
        <v>0</v>
      </c>
      <c r="I351" s="3">
        <f>IFERROR(INDEX(Balances!$D:$D, MATCH([[#This Row],[Balance ID]], Balances!$A:$A, 0)),"")</f>
        <v>0</v>
      </c>
      <c r="J351" s="3">
        <f>IF(OR([[#This Row],[Abs Error (g)]]="",[[#This Row],[Tolerance (g)]]=""),"",IF([[#This Row],[Abs Error (g)]]&lt;=[[#This Row],[Tolerance (g)]],"PASS","FAIL"))</f>
        <v>0</v>
      </c>
    </row>
    <row r="352" spans="3:10">
      <c r="C352" s="3">
        <f>IFERROR(INDEX(Balances!$C:$C, MATCH([[#This Row],[Balance ID]], Balances!$A:$A, 0)), "")</f>
        <v>0</v>
      </c>
      <c r="G352" s="3">
        <f>IF(OR([[#This Row],[Reading (g)]]="",[[#This Row],[Weight Used (g)]]=""),"",[[#This Row],[Reading (g)]]-[[#This Row],[Weight Used (g)]])</f>
        <v>0</v>
      </c>
      <c r="H352" s="3">
        <f>IF([[#This Row],[Difference (g)]]="","",ABS([[#This Row],[Difference (g)]]))</f>
        <v>0</v>
      </c>
      <c r="I352" s="3">
        <f>IFERROR(INDEX(Balances!$D:$D, MATCH([[#This Row],[Balance ID]], Balances!$A:$A, 0)),"")</f>
        <v>0</v>
      </c>
      <c r="J352" s="3">
        <f>IF(OR([[#This Row],[Abs Error (g)]]="",[[#This Row],[Tolerance (g)]]=""),"",IF([[#This Row],[Abs Error (g)]]&lt;=[[#This Row],[Tolerance (g)]],"PASS","FAIL"))</f>
        <v>0</v>
      </c>
    </row>
    <row r="353" spans="3:10">
      <c r="C353" s="3">
        <f>IFERROR(INDEX(Balances!$C:$C, MATCH([[#This Row],[Balance ID]], Balances!$A:$A, 0)), "")</f>
        <v>0</v>
      </c>
      <c r="G353" s="3">
        <f>IF(OR([[#This Row],[Reading (g)]]="",[[#This Row],[Weight Used (g)]]=""),"",[[#This Row],[Reading (g)]]-[[#This Row],[Weight Used (g)]])</f>
        <v>0</v>
      </c>
      <c r="H353" s="3">
        <f>IF([[#This Row],[Difference (g)]]="","",ABS([[#This Row],[Difference (g)]]))</f>
        <v>0</v>
      </c>
      <c r="I353" s="3">
        <f>IFERROR(INDEX(Balances!$D:$D, MATCH([[#This Row],[Balance ID]], Balances!$A:$A, 0)),"")</f>
        <v>0</v>
      </c>
      <c r="J353" s="3">
        <f>IF(OR([[#This Row],[Abs Error (g)]]="",[[#This Row],[Tolerance (g)]]=""),"",IF([[#This Row],[Abs Error (g)]]&lt;=[[#This Row],[Tolerance (g)]],"PASS","FAIL"))</f>
        <v>0</v>
      </c>
    </row>
    <row r="354" spans="3:10">
      <c r="C354" s="3">
        <f>IFERROR(INDEX(Balances!$C:$C, MATCH([[#This Row],[Balance ID]], Balances!$A:$A, 0)), "")</f>
        <v>0</v>
      </c>
      <c r="G354" s="3">
        <f>IF(OR([[#This Row],[Reading (g)]]="",[[#This Row],[Weight Used (g)]]=""),"",[[#This Row],[Reading (g)]]-[[#This Row],[Weight Used (g)]])</f>
        <v>0</v>
      </c>
      <c r="H354" s="3">
        <f>IF([[#This Row],[Difference (g)]]="","",ABS([[#This Row],[Difference (g)]]))</f>
        <v>0</v>
      </c>
      <c r="I354" s="3">
        <f>IFERROR(INDEX(Balances!$D:$D, MATCH([[#This Row],[Balance ID]], Balances!$A:$A, 0)),"")</f>
        <v>0</v>
      </c>
      <c r="J354" s="3">
        <f>IF(OR([[#This Row],[Abs Error (g)]]="",[[#This Row],[Tolerance (g)]]=""),"",IF([[#This Row],[Abs Error (g)]]&lt;=[[#This Row],[Tolerance (g)]],"PASS","FAIL"))</f>
        <v>0</v>
      </c>
    </row>
    <row r="355" spans="3:10">
      <c r="C355" s="3">
        <f>IFERROR(INDEX(Balances!$C:$C, MATCH([[#This Row],[Balance ID]], Balances!$A:$A, 0)), "")</f>
        <v>0</v>
      </c>
      <c r="G355" s="3">
        <f>IF(OR([[#This Row],[Reading (g)]]="",[[#This Row],[Weight Used (g)]]=""),"",[[#This Row],[Reading (g)]]-[[#This Row],[Weight Used (g)]])</f>
        <v>0</v>
      </c>
      <c r="H355" s="3">
        <f>IF([[#This Row],[Difference (g)]]="","",ABS([[#This Row],[Difference (g)]]))</f>
        <v>0</v>
      </c>
      <c r="I355" s="3">
        <f>IFERROR(INDEX(Balances!$D:$D, MATCH([[#This Row],[Balance ID]], Balances!$A:$A, 0)),"")</f>
        <v>0</v>
      </c>
      <c r="J355" s="3">
        <f>IF(OR([[#This Row],[Abs Error (g)]]="",[[#This Row],[Tolerance (g)]]=""),"",IF([[#This Row],[Abs Error (g)]]&lt;=[[#This Row],[Tolerance (g)]],"PASS","FAIL"))</f>
        <v>0</v>
      </c>
    </row>
    <row r="356" spans="3:10">
      <c r="C356" s="3">
        <f>IFERROR(INDEX(Balances!$C:$C, MATCH([[#This Row],[Balance ID]], Balances!$A:$A, 0)), "")</f>
        <v>0</v>
      </c>
      <c r="G356" s="3">
        <f>IF(OR([[#This Row],[Reading (g)]]="",[[#This Row],[Weight Used (g)]]=""),"",[[#This Row],[Reading (g)]]-[[#This Row],[Weight Used (g)]])</f>
        <v>0</v>
      </c>
      <c r="H356" s="3">
        <f>IF([[#This Row],[Difference (g)]]="","",ABS([[#This Row],[Difference (g)]]))</f>
        <v>0</v>
      </c>
      <c r="I356" s="3">
        <f>IFERROR(INDEX(Balances!$D:$D, MATCH([[#This Row],[Balance ID]], Balances!$A:$A, 0)),"")</f>
        <v>0</v>
      </c>
      <c r="J356" s="3">
        <f>IF(OR([[#This Row],[Abs Error (g)]]="",[[#This Row],[Tolerance (g)]]=""),"",IF([[#This Row],[Abs Error (g)]]&lt;=[[#This Row],[Tolerance (g)]],"PASS","FAIL"))</f>
        <v>0</v>
      </c>
    </row>
    <row r="357" spans="3:10">
      <c r="C357" s="3">
        <f>IFERROR(INDEX(Balances!$C:$C, MATCH([[#This Row],[Balance ID]], Balances!$A:$A, 0)), "")</f>
        <v>0</v>
      </c>
      <c r="G357" s="3">
        <f>IF(OR([[#This Row],[Reading (g)]]="",[[#This Row],[Weight Used (g)]]=""),"",[[#This Row],[Reading (g)]]-[[#This Row],[Weight Used (g)]])</f>
        <v>0</v>
      </c>
      <c r="H357" s="3">
        <f>IF([[#This Row],[Difference (g)]]="","",ABS([[#This Row],[Difference (g)]]))</f>
        <v>0</v>
      </c>
      <c r="I357" s="3">
        <f>IFERROR(INDEX(Balances!$D:$D, MATCH([[#This Row],[Balance ID]], Balances!$A:$A, 0)),"")</f>
        <v>0</v>
      </c>
      <c r="J357" s="3">
        <f>IF(OR([[#This Row],[Abs Error (g)]]="",[[#This Row],[Tolerance (g)]]=""),"",IF([[#This Row],[Abs Error (g)]]&lt;=[[#This Row],[Tolerance (g)]],"PASS","FAIL"))</f>
        <v>0</v>
      </c>
    </row>
    <row r="358" spans="3:10">
      <c r="C358" s="3">
        <f>IFERROR(INDEX(Balances!$C:$C, MATCH([[#This Row],[Balance ID]], Balances!$A:$A, 0)), "")</f>
        <v>0</v>
      </c>
      <c r="G358" s="3">
        <f>IF(OR([[#This Row],[Reading (g)]]="",[[#This Row],[Weight Used (g)]]=""),"",[[#This Row],[Reading (g)]]-[[#This Row],[Weight Used (g)]])</f>
        <v>0</v>
      </c>
      <c r="H358" s="3">
        <f>IF([[#This Row],[Difference (g)]]="","",ABS([[#This Row],[Difference (g)]]))</f>
        <v>0</v>
      </c>
      <c r="I358" s="3">
        <f>IFERROR(INDEX(Balances!$D:$D, MATCH([[#This Row],[Balance ID]], Balances!$A:$A, 0)),"")</f>
        <v>0</v>
      </c>
      <c r="J358" s="3">
        <f>IF(OR([[#This Row],[Abs Error (g)]]="",[[#This Row],[Tolerance (g)]]=""),"",IF([[#This Row],[Abs Error (g)]]&lt;=[[#This Row],[Tolerance (g)]],"PASS","FAIL"))</f>
        <v>0</v>
      </c>
    </row>
    <row r="359" spans="3:10">
      <c r="C359" s="3">
        <f>IFERROR(INDEX(Balances!$C:$C, MATCH([[#This Row],[Balance ID]], Balances!$A:$A, 0)), "")</f>
        <v>0</v>
      </c>
      <c r="G359" s="3">
        <f>IF(OR([[#This Row],[Reading (g)]]="",[[#This Row],[Weight Used (g)]]=""),"",[[#This Row],[Reading (g)]]-[[#This Row],[Weight Used (g)]])</f>
        <v>0</v>
      </c>
      <c r="H359" s="3">
        <f>IF([[#This Row],[Difference (g)]]="","",ABS([[#This Row],[Difference (g)]]))</f>
        <v>0</v>
      </c>
      <c r="I359" s="3">
        <f>IFERROR(INDEX(Balances!$D:$D, MATCH([[#This Row],[Balance ID]], Balances!$A:$A, 0)),"")</f>
        <v>0</v>
      </c>
      <c r="J359" s="3">
        <f>IF(OR([[#This Row],[Abs Error (g)]]="",[[#This Row],[Tolerance (g)]]=""),"",IF([[#This Row],[Abs Error (g)]]&lt;=[[#This Row],[Tolerance (g)]],"PASS","FAIL"))</f>
        <v>0</v>
      </c>
    </row>
    <row r="360" spans="3:10">
      <c r="C360" s="3">
        <f>IFERROR(INDEX(Balances!$C:$C, MATCH([[#This Row],[Balance ID]], Balances!$A:$A, 0)), "")</f>
        <v>0</v>
      </c>
      <c r="G360" s="3">
        <f>IF(OR([[#This Row],[Reading (g)]]="",[[#This Row],[Weight Used (g)]]=""),"",[[#This Row],[Reading (g)]]-[[#This Row],[Weight Used (g)]])</f>
        <v>0</v>
      </c>
      <c r="H360" s="3">
        <f>IF([[#This Row],[Difference (g)]]="","",ABS([[#This Row],[Difference (g)]]))</f>
        <v>0</v>
      </c>
      <c r="I360" s="3">
        <f>IFERROR(INDEX(Balances!$D:$D, MATCH([[#This Row],[Balance ID]], Balances!$A:$A, 0)),"")</f>
        <v>0</v>
      </c>
      <c r="J360" s="3">
        <f>IF(OR([[#This Row],[Abs Error (g)]]="",[[#This Row],[Tolerance (g)]]=""),"",IF([[#This Row],[Abs Error (g)]]&lt;=[[#This Row],[Tolerance (g)]],"PASS","FAIL"))</f>
        <v>0</v>
      </c>
    </row>
    <row r="361" spans="3:10">
      <c r="C361" s="3">
        <f>IFERROR(INDEX(Balances!$C:$C, MATCH([[#This Row],[Balance ID]], Balances!$A:$A, 0)), "")</f>
        <v>0</v>
      </c>
      <c r="G361" s="3">
        <f>IF(OR([[#This Row],[Reading (g)]]="",[[#This Row],[Weight Used (g)]]=""),"",[[#This Row],[Reading (g)]]-[[#This Row],[Weight Used (g)]])</f>
        <v>0</v>
      </c>
      <c r="H361" s="3">
        <f>IF([[#This Row],[Difference (g)]]="","",ABS([[#This Row],[Difference (g)]]))</f>
        <v>0</v>
      </c>
      <c r="I361" s="3">
        <f>IFERROR(INDEX(Balances!$D:$D, MATCH([[#This Row],[Balance ID]], Balances!$A:$A, 0)),"")</f>
        <v>0</v>
      </c>
      <c r="J361" s="3">
        <f>IF(OR([[#This Row],[Abs Error (g)]]="",[[#This Row],[Tolerance (g)]]=""),"",IF([[#This Row],[Abs Error (g)]]&lt;=[[#This Row],[Tolerance (g)]],"PASS","FAIL"))</f>
        <v>0</v>
      </c>
    </row>
    <row r="362" spans="3:10">
      <c r="C362" s="3">
        <f>IFERROR(INDEX(Balances!$C:$C, MATCH([[#This Row],[Balance ID]], Balances!$A:$A, 0)), "")</f>
        <v>0</v>
      </c>
      <c r="G362" s="3">
        <f>IF(OR([[#This Row],[Reading (g)]]="",[[#This Row],[Weight Used (g)]]=""),"",[[#This Row],[Reading (g)]]-[[#This Row],[Weight Used (g)]])</f>
        <v>0</v>
      </c>
      <c r="H362" s="3">
        <f>IF([[#This Row],[Difference (g)]]="","",ABS([[#This Row],[Difference (g)]]))</f>
        <v>0</v>
      </c>
      <c r="I362" s="3">
        <f>IFERROR(INDEX(Balances!$D:$D, MATCH([[#This Row],[Balance ID]], Balances!$A:$A, 0)),"")</f>
        <v>0</v>
      </c>
      <c r="J362" s="3">
        <f>IF(OR([[#This Row],[Abs Error (g)]]="",[[#This Row],[Tolerance (g)]]=""),"",IF([[#This Row],[Abs Error (g)]]&lt;=[[#This Row],[Tolerance (g)]],"PASS","FAIL"))</f>
        <v>0</v>
      </c>
    </row>
    <row r="363" spans="3:10">
      <c r="C363" s="3">
        <f>IFERROR(INDEX(Balances!$C:$C, MATCH([[#This Row],[Balance ID]], Balances!$A:$A, 0)), "")</f>
        <v>0</v>
      </c>
      <c r="G363" s="3">
        <f>IF(OR([[#This Row],[Reading (g)]]="",[[#This Row],[Weight Used (g)]]=""),"",[[#This Row],[Reading (g)]]-[[#This Row],[Weight Used (g)]])</f>
        <v>0</v>
      </c>
      <c r="H363" s="3">
        <f>IF([[#This Row],[Difference (g)]]="","",ABS([[#This Row],[Difference (g)]]))</f>
        <v>0</v>
      </c>
      <c r="I363" s="3">
        <f>IFERROR(INDEX(Balances!$D:$D, MATCH([[#This Row],[Balance ID]], Balances!$A:$A, 0)),"")</f>
        <v>0</v>
      </c>
      <c r="J363" s="3">
        <f>IF(OR([[#This Row],[Abs Error (g)]]="",[[#This Row],[Tolerance (g)]]=""),"",IF([[#This Row],[Abs Error (g)]]&lt;=[[#This Row],[Tolerance (g)]],"PASS","FAIL"))</f>
        <v>0</v>
      </c>
    </row>
    <row r="364" spans="3:10">
      <c r="C364" s="3">
        <f>IFERROR(INDEX(Balances!$C:$C, MATCH([[#This Row],[Balance ID]], Balances!$A:$A, 0)), "")</f>
        <v>0</v>
      </c>
      <c r="G364" s="3">
        <f>IF(OR([[#This Row],[Reading (g)]]="",[[#This Row],[Weight Used (g)]]=""),"",[[#This Row],[Reading (g)]]-[[#This Row],[Weight Used (g)]])</f>
        <v>0</v>
      </c>
      <c r="H364" s="3">
        <f>IF([[#This Row],[Difference (g)]]="","",ABS([[#This Row],[Difference (g)]]))</f>
        <v>0</v>
      </c>
      <c r="I364" s="3">
        <f>IFERROR(INDEX(Balances!$D:$D, MATCH([[#This Row],[Balance ID]], Balances!$A:$A, 0)),"")</f>
        <v>0</v>
      </c>
      <c r="J364" s="3">
        <f>IF(OR([[#This Row],[Abs Error (g)]]="",[[#This Row],[Tolerance (g)]]=""),"",IF([[#This Row],[Abs Error (g)]]&lt;=[[#This Row],[Tolerance (g)]],"PASS","FAIL"))</f>
        <v>0</v>
      </c>
    </row>
    <row r="365" spans="3:10">
      <c r="C365" s="3">
        <f>IFERROR(INDEX(Balances!$C:$C, MATCH([[#This Row],[Balance ID]], Balances!$A:$A, 0)), "")</f>
        <v>0</v>
      </c>
      <c r="G365" s="3">
        <f>IF(OR([[#This Row],[Reading (g)]]="",[[#This Row],[Weight Used (g)]]=""),"",[[#This Row],[Reading (g)]]-[[#This Row],[Weight Used (g)]])</f>
        <v>0</v>
      </c>
      <c r="H365" s="3">
        <f>IF([[#This Row],[Difference (g)]]="","",ABS([[#This Row],[Difference (g)]]))</f>
        <v>0</v>
      </c>
      <c r="I365" s="3">
        <f>IFERROR(INDEX(Balances!$D:$D, MATCH([[#This Row],[Balance ID]], Balances!$A:$A, 0)),"")</f>
        <v>0</v>
      </c>
      <c r="J365" s="3">
        <f>IF(OR([[#This Row],[Abs Error (g)]]="",[[#This Row],[Tolerance (g)]]=""),"",IF([[#This Row],[Abs Error (g)]]&lt;=[[#This Row],[Tolerance (g)]],"PASS","FAIL"))</f>
        <v>0</v>
      </c>
    </row>
    <row r="366" spans="3:10">
      <c r="C366" s="3">
        <f>IFERROR(INDEX(Balances!$C:$C, MATCH([[#This Row],[Balance ID]], Balances!$A:$A, 0)), "")</f>
        <v>0</v>
      </c>
      <c r="G366" s="3">
        <f>IF(OR([[#This Row],[Reading (g)]]="",[[#This Row],[Weight Used (g)]]=""),"",[[#This Row],[Reading (g)]]-[[#This Row],[Weight Used (g)]])</f>
        <v>0</v>
      </c>
      <c r="H366" s="3">
        <f>IF([[#This Row],[Difference (g)]]="","",ABS([[#This Row],[Difference (g)]]))</f>
        <v>0</v>
      </c>
      <c r="I366" s="3">
        <f>IFERROR(INDEX(Balances!$D:$D, MATCH([[#This Row],[Balance ID]], Balances!$A:$A, 0)),"")</f>
        <v>0</v>
      </c>
      <c r="J366" s="3">
        <f>IF(OR([[#This Row],[Abs Error (g)]]="",[[#This Row],[Tolerance (g)]]=""),"",IF([[#This Row],[Abs Error (g)]]&lt;=[[#This Row],[Tolerance (g)]],"PASS","FAIL"))</f>
        <v>0</v>
      </c>
    </row>
    <row r="367" spans="3:10">
      <c r="C367" s="3">
        <f>IFERROR(INDEX(Balances!$C:$C, MATCH([[#This Row],[Balance ID]], Balances!$A:$A, 0)), "")</f>
        <v>0</v>
      </c>
      <c r="G367" s="3">
        <f>IF(OR([[#This Row],[Reading (g)]]="",[[#This Row],[Weight Used (g)]]=""),"",[[#This Row],[Reading (g)]]-[[#This Row],[Weight Used (g)]])</f>
        <v>0</v>
      </c>
      <c r="H367" s="3">
        <f>IF([[#This Row],[Difference (g)]]="","",ABS([[#This Row],[Difference (g)]]))</f>
        <v>0</v>
      </c>
      <c r="I367" s="3">
        <f>IFERROR(INDEX(Balances!$D:$D, MATCH([[#This Row],[Balance ID]], Balances!$A:$A, 0)),"")</f>
        <v>0</v>
      </c>
      <c r="J367" s="3">
        <f>IF(OR([[#This Row],[Abs Error (g)]]="",[[#This Row],[Tolerance (g)]]=""),"",IF([[#This Row],[Abs Error (g)]]&lt;=[[#This Row],[Tolerance (g)]],"PASS","FAIL"))</f>
        <v>0</v>
      </c>
    </row>
    <row r="368" spans="3:10">
      <c r="C368" s="3">
        <f>IFERROR(INDEX(Balances!$C:$C, MATCH([[#This Row],[Balance ID]], Balances!$A:$A, 0)), "")</f>
        <v>0</v>
      </c>
      <c r="G368" s="3">
        <f>IF(OR([[#This Row],[Reading (g)]]="",[[#This Row],[Weight Used (g)]]=""),"",[[#This Row],[Reading (g)]]-[[#This Row],[Weight Used (g)]])</f>
        <v>0</v>
      </c>
      <c r="H368" s="3">
        <f>IF([[#This Row],[Difference (g)]]="","",ABS([[#This Row],[Difference (g)]]))</f>
        <v>0</v>
      </c>
      <c r="I368" s="3">
        <f>IFERROR(INDEX(Balances!$D:$D, MATCH([[#This Row],[Balance ID]], Balances!$A:$A, 0)),"")</f>
        <v>0</v>
      </c>
      <c r="J368" s="3">
        <f>IF(OR([[#This Row],[Abs Error (g)]]="",[[#This Row],[Tolerance (g)]]=""),"",IF([[#This Row],[Abs Error (g)]]&lt;=[[#This Row],[Tolerance (g)]],"PASS","FAIL"))</f>
        <v>0</v>
      </c>
    </row>
    <row r="369" spans="3:10">
      <c r="C369" s="3">
        <f>IFERROR(INDEX(Balances!$C:$C, MATCH([[#This Row],[Balance ID]], Balances!$A:$A, 0)), "")</f>
        <v>0</v>
      </c>
      <c r="G369" s="3">
        <f>IF(OR([[#This Row],[Reading (g)]]="",[[#This Row],[Weight Used (g)]]=""),"",[[#This Row],[Reading (g)]]-[[#This Row],[Weight Used (g)]])</f>
        <v>0</v>
      </c>
      <c r="H369" s="3">
        <f>IF([[#This Row],[Difference (g)]]="","",ABS([[#This Row],[Difference (g)]]))</f>
        <v>0</v>
      </c>
      <c r="I369" s="3">
        <f>IFERROR(INDEX(Balances!$D:$D, MATCH([[#This Row],[Balance ID]], Balances!$A:$A, 0)),"")</f>
        <v>0</v>
      </c>
      <c r="J369" s="3">
        <f>IF(OR([[#This Row],[Abs Error (g)]]="",[[#This Row],[Tolerance (g)]]=""),"",IF([[#This Row],[Abs Error (g)]]&lt;=[[#This Row],[Tolerance (g)]],"PASS","FAIL"))</f>
        <v>0</v>
      </c>
    </row>
    <row r="370" spans="3:10">
      <c r="C370" s="3">
        <f>IFERROR(INDEX(Balances!$C:$C, MATCH([[#This Row],[Balance ID]], Balances!$A:$A, 0)), "")</f>
        <v>0</v>
      </c>
      <c r="G370" s="3">
        <f>IF(OR([[#This Row],[Reading (g)]]="",[[#This Row],[Weight Used (g)]]=""),"",[[#This Row],[Reading (g)]]-[[#This Row],[Weight Used (g)]])</f>
        <v>0</v>
      </c>
      <c r="H370" s="3">
        <f>IF([[#This Row],[Difference (g)]]="","",ABS([[#This Row],[Difference (g)]]))</f>
        <v>0</v>
      </c>
      <c r="I370" s="3">
        <f>IFERROR(INDEX(Balances!$D:$D, MATCH([[#This Row],[Balance ID]], Balances!$A:$A, 0)),"")</f>
        <v>0</v>
      </c>
      <c r="J370" s="3">
        <f>IF(OR([[#This Row],[Abs Error (g)]]="",[[#This Row],[Tolerance (g)]]=""),"",IF([[#This Row],[Abs Error (g)]]&lt;=[[#This Row],[Tolerance (g)]],"PASS","FAIL"))</f>
        <v>0</v>
      </c>
    </row>
    <row r="371" spans="3:10">
      <c r="C371" s="3">
        <f>IFERROR(INDEX(Balances!$C:$C, MATCH([[#This Row],[Balance ID]], Balances!$A:$A, 0)), "")</f>
        <v>0</v>
      </c>
      <c r="G371" s="3">
        <f>IF(OR([[#This Row],[Reading (g)]]="",[[#This Row],[Weight Used (g)]]=""),"",[[#This Row],[Reading (g)]]-[[#This Row],[Weight Used (g)]])</f>
        <v>0</v>
      </c>
      <c r="H371" s="3">
        <f>IF([[#This Row],[Difference (g)]]="","",ABS([[#This Row],[Difference (g)]]))</f>
        <v>0</v>
      </c>
      <c r="I371" s="3">
        <f>IFERROR(INDEX(Balances!$D:$D, MATCH([[#This Row],[Balance ID]], Balances!$A:$A, 0)),"")</f>
        <v>0</v>
      </c>
      <c r="J371" s="3">
        <f>IF(OR([[#This Row],[Abs Error (g)]]="",[[#This Row],[Tolerance (g)]]=""),"",IF([[#This Row],[Abs Error (g)]]&lt;=[[#This Row],[Tolerance (g)]],"PASS","FAIL"))</f>
        <v>0</v>
      </c>
    </row>
    <row r="372" spans="3:10">
      <c r="C372" s="3">
        <f>IFERROR(INDEX(Balances!$C:$C, MATCH([[#This Row],[Balance ID]], Balances!$A:$A, 0)), "")</f>
        <v>0</v>
      </c>
      <c r="G372" s="3">
        <f>IF(OR([[#This Row],[Reading (g)]]="",[[#This Row],[Weight Used (g)]]=""),"",[[#This Row],[Reading (g)]]-[[#This Row],[Weight Used (g)]])</f>
        <v>0</v>
      </c>
      <c r="H372" s="3">
        <f>IF([[#This Row],[Difference (g)]]="","",ABS([[#This Row],[Difference (g)]]))</f>
        <v>0</v>
      </c>
      <c r="I372" s="3">
        <f>IFERROR(INDEX(Balances!$D:$D, MATCH([[#This Row],[Balance ID]], Balances!$A:$A, 0)),"")</f>
        <v>0</v>
      </c>
      <c r="J372" s="3">
        <f>IF(OR([[#This Row],[Abs Error (g)]]="",[[#This Row],[Tolerance (g)]]=""),"",IF([[#This Row],[Abs Error (g)]]&lt;=[[#This Row],[Tolerance (g)]],"PASS","FAIL"))</f>
        <v>0</v>
      </c>
    </row>
    <row r="373" spans="3:10">
      <c r="C373" s="3">
        <f>IFERROR(INDEX(Balances!$C:$C, MATCH([[#This Row],[Balance ID]], Balances!$A:$A, 0)), "")</f>
        <v>0</v>
      </c>
      <c r="G373" s="3">
        <f>IF(OR([[#This Row],[Reading (g)]]="",[[#This Row],[Weight Used (g)]]=""),"",[[#This Row],[Reading (g)]]-[[#This Row],[Weight Used (g)]])</f>
        <v>0</v>
      </c>
      <c r="H373" s="3">
        <f>IF([[#This Row],[Difference (g)]]="","",ABS([[#This Row],[Difference (g)]]))</f>
        <v>0</v>
      </c>
      <c r="I373" s="3">
        <f>IFERROR(INDEX(Balances!$D:$D, MATCH([[#This Row],[Balance ID]], Balances!$A:$A, 0)),"")</f>
        <v>0</v>
      </c>
      <c r="J373" s="3">
        <f>IF(OR([[#This Row],[Abs Error (g)]]="",[[#This Row],[Tolerance (g)]]=""),"",IF([[#This Row],[Abs Error (g)]]&lt;=[[#This Row],[Tolerance (g)]],"PASS","FAIL"))</f>
        <v>0</v>
      </c>
    </row>
    <row r="374" spans="3:10">
      <c r="C374" s="3">
        <f>IFERROR(INDEX(Balances!$C:$C, MATCH([[#This Row],[Balance ID]], Balances!$A:$A, 0)), "")</f>
        <v>0</v>
      </c>
      <c r="G374" s="3">
        <f>IF(OR([[#This Row],[Reading (g)]]="",[[#This Row],[Weight Used (g)]]=""),"",[[#This Row],[Reading (g)]]-[[#This Row],[Weight Used (g)]])</f>
        <v>0</v>
      </c>
      <c r="H374" s="3">
        <f>IF([[#This Row],[Difference (g)]]="","",ABS([[#This Row],[Difference (g)]]))</f>
        <v>0</v>
      </c>
      <c r="I374" s="3">
        <f>IFERROR(INDEX(Balances!$D:$D, MATCH([[#This Row],[Balance ID]], Balances!$A:$A, 0)),"")</f>
        <v>0</v>
      </c>
      <c r="J374" s="3">
        <f>IF(OR([[#This Row],[Abs Error (g)]]="",[[#This Row],[Tolerance (g)]]=""),"",IF([[#This Row],[Abs Error (g)]]&lt;=[[#This Row],[Tolerance (g)]],"PASS","FAIL"))</f>
        <v>0</v>
      </c>
    </row>
    <row r="375" spans="3:10">
      <c r="C375" s="3">
        <f>IFERROR(INDEX(Balances!$C:$C, MATCH([[#This Row],[Balance ID]], Balances!$A:$A, 0)), "")</f>
        <v>0</v>
      </c>
      <c r="G375" s="3">
        <f>IF(OR([[#This Row],[Reading (g)]]="",[[#This Row],[Weight Used (g)]]=""),"",[[#This Row],[Reading (g)]]-[[#This Row],[Weight Used (g)]])</f>
        <v>0</v>
      </c>
      <c r="H375" s="3">
        <f>IF([[#This Row],[Difference (g)]]="","",ABS([[#This Row],[Difference (g)]]))</f>
        <v>0</v>
      </c>
      <c r="I375" s="3">
        <f>IFERROR(INDEX(Balances!$D:$D, MATCH([[#This Row],[Balance ID]], Balances!$A:$A, 0)),"")</f>
        <v>0</v>
      </c>
      <c r="J375" s="3">
        <f>IF(OR([[#This Row],[Abs Error (g)]]="",[[#This Row],[Tolerance (g)]]=""),"",IF([[#This Row],[Abs Error (g)]]&lt;=[[#This Row],[Tolerance (g)]],"PASS","FAIL"))</f>
        <v>0</v>
      </c>
    </row>
    <row r="376" spans="3:10">
      <c r="C376" s="3">
        <f>IFERROR(INDEX(Balances!$C:$C, MATCH([[#This Row],[Balance ID]], Balances!$A:$A, 0)), "")</f>
        <v>0</v>
      </c>
      <c r="G376" s="3">
        <f>IF(OR([[#This Row],[Reading (g)]]="",[[#This Row],[Weight Used (g)]]=""),"",[[#This Row],[Reading (g)]]-[[#This Row],[Weight Used (g)]])</f>
        <v>0</v>
      </c>
      <c r="H376" s="3">
        <f>IF([[#This Row],[Difference (g)]]="","",ABS([[#This Row],[Difference (g)]]))</f>
        <v>0</v>
      </c>
      <c r="I376" s="3">
        <f>IFERROR(INDEX(Balances!$D:$D, MATCH([[#This Row],[Balance ID]], Balances!$A:$A, 0)),"")</f>
        <v>0</v>
      </c>
      <c r="J376" s="3">
        <f>IF(OR([[#This Row],[Abs Error (g)]]="",[[#This Row],[Tolerance (g)]]=""),"",IF([[#This Row],[Abs Error (g)]]&lt;=[[#This Row],[Tolerance (g)]],"PASS","FAIL"))</f>
        <v>0</v>
      </c>
    </row>
    <row r="377" spans="3:10">
      <c r="C377" s="3">
        <f>IFERROR(INDEX(Balances!$C:$C, MATCH([[#This Row],[Balance ID]], Balances!$A:$A, 0)), "")</f>
        <v>0</v>
      </c>
      <c r="G377" s="3">
        <f>IF(OR([[#This Row],[Reading (g)]]="",[[#This Row],[Weight Used (g)]]=""),"",[[#This Row],[Reading (g)]]-[[#This Row],[Weight Used (g)]])</f>
        <v>0</v>
      </c>
      <c r="H377" s="3">
        <f>IF([[#This Row],[Difference (g)]]="","",ABS([[#This Row],[Difference (g)]]))</f>
        <v>0</v>
      </c>
      <c r="I377" s="3">
        <f>IFERROR(INDEX(Balances!$D:$D, MATCH([[#This Row],[Balance ID]], Balances!$A:$A, 0)),"")</f>
        <v>0</v>
      </c>
      <c r="J377" s="3">
        <f>IF(OR([[#This Row],[Abs Error (g)]]="",[[#This Row],[Tolerance (g)]]=""),"",IF([[#This Row],[Abs Error (g)]]&lt;=[[#This Row],[Tolerance (g)]],"PASS","FAIL"))</f>
        <v>0</v>
      </c>
    </row>
    <row r="378" spans="3:10">
      <c r="C378" s="3">
        <f>IFERROR(INDEX(Balances!$C:$C, MATCH([[#This Row],[Balance ID]], Balances!$A:$A, 0)), "")</f>
        <v>0</v>
      </c>
      <c r="G378" s="3">
        <f>IF(OR([[#This Row],[Reading (g)]]="",[[#This Row],[Weight Used (g)]]=""),"",[[#This Row],[Reading (g)]]-[[#This Row],[Weight Used (g)]])</f>
        <v>0</v>
      </c>
      <c r="H378" s="3">
        <f>IF([[#This Row],[Difference (g)]]="","",ABS([[#This Row],[Difference (g)]]))</f>
        <v>0</v>
      </c>
      <c r="I378" s="3">
        <f>IFERROR(INDEX(Balances!$D:$D, MATCH([[#This Row],[Balance ID]], Balances!$A:$A, 0)),"")</f>
        <v>0</v>
      </c>
      <c r="J378" s="3">
        <f>IF(OR([[#This Row],[Abs Error (g)]]="",[[#This Row],[Tolerance (g)]]=""),"",IF([[#This Row],[Abs Error (g)]]&lt;=[[#This Row],[Tolerance (g)]],"PASS","FAIL"))</f>
        <v>0</v>
      </c>
    </row>
    <row r="379" spans="3:10">
      <c r="C379" s="3">
        <f>IFERROR(INDEX(Balances!$C:$C, MATCH([[#This Row],[Balance ID]], Balances!$A:$A, 0)), "")</f>
        <v>0</v>
      </c>
      <c r="G379" s="3">
        <f>IF(OR([[#This Row],[Reading (g)]]="",[[#This Row],[Weight Used (g)]]=""),"",[[#This Row],[Reading (g)]]-[[#This Row],[Weight Used (g)]])</f>
        <v>0</v>
      </c>
      <c r="H379" s="3">
        <f>IF([[#This Row],[Difference (g)]]="","",ABS([[#This Row],[Difference (g)]]))</f>
        <v>0</v>
      </c>
      <c r="I379" s="3">
        <f>IFERROR(INDEX(Balances!$D:$D, MATCH([[#This Row],[Balance ID]], Balances!$A:$A, 0)),"")</f>
        <v>0</v>
      </c>
      <c r="J379" s="3">
        <f>IF(OR([[#This Row],[Abs Error (g)]]="",[[#This Row],[Tolerance (g)]]=""),"",IF([[#This Row],[Abs Error (g)]]&lt;=[[#This Row],[Tolerance (g)]],"PASS","FAIL"))</f>
        <v>0</v>
      </c>
    </row>
    <row r="380" spans="3:10">
      <c r="C380" s="3">
        <f>IFERROR(INDEX(Balances!$C:$C, MATCH([[#This Row],[Balance ID]], Balances!$A:$A, 0)), "")</f>
        <v>0</v>
      </c>
      <c r="G380" s="3">
        <f>IF(OR([[#This Row],[Reading (g)]]="",[[#This Row],[Weight Used (g)]]=""),"",[[#This Row],[Reading (g)]]-[[#This Row],[Weight Used (g)]])</f>
        <v>0</v>
      </c>
      <c r="H380" s="3">
        <f>IF([[#This Row],[Difference (g)]]="","",ABS([[#This Row],[Difference (g)]]))</f>
        <v>0</v>
      </c>
      <c r="I380" s="3">
        <f>IFERROR(INDEX(Balances!$D:$D, MATCH([[#This Row],[Balance ID]], Balances!$A:$A, 0)),"")</f>
        <v>0</v>
      </c>
      <c r="J380" s="3">
        <f>IF(OR([[#This Row],[Abs Error (g)]]="",[[#This Row],[Tolerance (g)]]=""),"",IF([[#This Row],[Abs Error (g)]]&lt;=[[#This Row],[Tolerance (g)]],"PASS","FAIL"))</f>
        <v>0</v>
      </c>
    </row>
    <row r="381" spans="3:10">
      <c r="C381" s="3">
        <f>IFERROR(INDEX(Balances!$C:$C, MATCH([[#This Row],[Balance ID]], Balances!$A:$A, 0)), "")</f>
        <v>0</v>
      </c>
      <c r="G381" s="3">
        <f>IF(OR([[#This Row],[Reading (g)]]="",[[#This Row],[Weight Used (g)]]=""),"",[[#This Row],[Reading (g)]]-[[#This Row],[Weight Used (g)]])</f>
        <v>0</v>
      </c>
      <c r="H381" s="3">
        <f>IF([[#This Row],[Difference (g)]]="","",ABS([[#This Row],[Difference (g)]]))</f>
        <v>0</v>
      </c>
      <c r="I381" s="3">
        <f>IFERROR(INDEX(Balances!$D:$D, MATCH([[#This Row],[Balance ID]], Balances!$A:$A, 0)),"")</f>
        <v>0</v>
      </c>
      <c r="J381" s="3">
        <f>IF(OR([[#This Row],[Abs Error (g)]]="",[[#This Row],[Tolerance (g)]]=""),"",IF([[#This Row],[Abs Error (g)]]&lt;=[[#This Row],[Tolerance (g)]],"PASS","FAIL"))</f>
        <v>0</v>
      </c>
    </row>
    <row r="382" spans="3:10">
      <c r="C382" s="3">
        <f>IFERROR(INDEX(Balances!$C:$C, MATCH([[#This Row],[Balance ID]], Balances!$A:$A, 0)), "")</f>
        <v>0</v>
      </c>
      <c r="G382" s="3">
        <f>IF(OR([[#This Row],[Reading (g)]]="",[[#This Row],[Weight Used (g)]]=""),"",[[#This Row],[Reading (g)]]-[[#This Row],[Weight Used (g)]])</f>
        <v>0</v>
      </c>
      <c r="H382" s="3">
        <f>IF([[#This Row],[Difference (g)]]="","",ABS([[#This Row],[Difference (g)]]))</f>
        <v>0</v>
      </c>
      <c r="I382" s="3">
        <f>IFERROR(INDEX(Balances!$D:$D, MATCH([[#This Row],[Balance ID]], Balances!$A:$A, 0)),"")</f>
        <v>0</v>
      </c>
      <c r="J382" s="3">
        <f>IF(OR([[#This Row],[Abs Error (g)]]="",[[#This Row],[Tolerance (g)]]=""),"",IF([[#This Row],[Abs Error (g)]]&lt;=[[#This Row],[Tolerance (g)]],"PASS","FAIL"))</f>
        <v>0</v>
      </c>
    </row>
    <row r="383" spans="3:10">
      <c r="C383" s="3">
        <f>IFERROR(INDEX(Balances!$C:$C, MATCH([[#This Row],[Balance ID]], Balances!$A:$A, 0)), "")</f>
        <v>0</v>
      </c>
      <c r="G383" s="3">
        <f>IF(OR([[#This Row],[Reading (g)]]="",[[#This Row],[Weight Used (g)]]=""),"",[[#This Row],[Reading (g)]]-[[#This Row],[Weight Used (g)]])</f>
        <v>0</v>
      </c>
      <c r="H383" s="3">
        <f>IF([[#This Row],[Difference (g)]]="","",ABS([[#This Row],[Difference (g)]]))</f>
        <v>0</v>
      </c>
      <c r="I383" s="3">
        <f>IFERROR(INDEX(Balances!$D:$D, MATCH([[#This Row],[Balance ID]], Balances!$A:$A, 0)),"")</f>
        <v>0</v>
      </c>
      <c r="J383" s="3">
        <f>IF(OR([[#This Row],[Abs Error (g)]]="",[[#This Row],[Tolerance (g)]]=""),"",IF([[#This Row],[Abs Error (g)]]&lt;=[[#This Row],[Tolerance (g)]],"PASS","FAIL"))</f>
        <v>0</v>
      </c>
    </row>
    <row r="384" spans="3:10">
      <c r="C384" s="3">
        <f>IFERROR(INDEX(Balances!$C:$C, MATCH([[#This Row],[Balance ID]], Balances!$A:$A, 0)), "")</f>
        <v>0</v>
      </c>
      <c r="G384" s="3">
        <f>IF(OR([[#This Row],[Reading (g)]]="",[[#This Row],[Weight Used (g)]]=""),"",[[#This Row],[Reading (g)]]-[[#This Row],[Weight Used (g)]])</f>
        <v>0</v>
      </c>
      <c r="H384" s="3">
        <f>IF([[#This Row],[Difference (g)]]="","",ABS([[#This Row],[Difference (g)]]))</f>
        <v>0</v>
      </c>
      <c r="I384" s="3">
        <f>IFERROR(INDEX(Balances!$D:$D, MATCH([[#This Row],[Balance ID]], Balances!$A:$A, 0)),"")</f>
        <v>0</v>
      </c>
      <c r="J384" s="3">
        <f>IF(OR([[#This Row],[Abs Error (g)]]="",[[#This Row],[Tolerance (g)]]=""),"",IF([[#This Row],[Abs Error (g)]]&lt;=[[#This Row],[Tolerance (g)]],"PASS","FAIL"))</f>
        <v>0</v>
      </c>
    </row>
    <row r="385" spans="3:10">
      <c r="C385" s="3">
        <f>IFERROR(INDEX(Balances!$C:$C, MATCH([[#This Row],[Balance ID]], Balances!$A:$A, 0)), "")</f>
        <v>0</v>
      </c>
      <c r="G385" s="3">
        <f>IF(OR([[#This Row],[Reading (g)]]="",[[#This Row],[Weight Used (g)]]=""),"",[[#This Row],[Reading (g)]]-[[#This Row],[Weight Used (g)]])</f>
        <v>0</v>
      </c>
      <c r="H385" s="3">
        <f>IF([[#This Row],[Difference (g)]]="","",ABS([[#This Row],[Difference (g)]]))</f>
        <v>0</v>
      </c>
      <c r="I385" s="3">
        <f>IFERROR(INDEX(Balances!$D:$D, MATCH([[#This Row],[Balance ID]], Balances!$A:$A, 0)),"")</f>
        <v>0</v>
      </c>
      <c r="J385" s="3">
        <f>IF(OR([[#This Row],[Abs Error (g)]]="",[[#This Row],[Tolerance (g)]]=""),"",IF([[#This Row],[Abs Error (g)]]&lt;=[[#This Row],[Tolerance (g)]],"PASS","FAIL"))</f>
        <v>0</v>
      </c>
    </row>
    <row r="386" spans="3:10">
      <c r="C386" s="3">
        <f>IFERROR(INDEX(Balances!$C:$C, MATCH([[#This Row],[Balance ID]], Balances!$A:$A, 0)), "")</f>
        <v>0</v>
      </c>
      <c r="G386" s="3">
        <f>IF(OR([[#This Row],[Reading (g)]]="",[[#This Row],[Weight Used (g)]]=""),"",[[#This Row],[Reading (g)]]-[[#This Row],[Weight Used (g)]])</f>
        <v>0</v>
      </c>
      <c r="H386" s="3">
        <f>IF([[#This Row],[Difference (g)]]="","",ABS([[#This Row],[Difference (g)]]))</f>
        <v>0</v>
      </c>
      <c r="I386" s="3">
        <f>IFERROR(INDEX(Balances!$D:$D, MATCH([[#This Row],[Balance ID]], Balances!$A:$A, 0)),"")</f>
        <v>0</v>
      </c>
      <c r="J386" s="3">
        <f>IF(OR([[#This Row],[Abs Error (g)]]="",[[#This Row],[Tolerance (g)]]=""),"",IF([[#This Row],[Abs Error (g)]]&lt;=[[#This Row],[Tolerance (g)]],"PASS","FAIL"))</f>
        <v>0</v>
      </c>
    </row>
    <row r="387" spans="3:10">
      <c r="C387" s="3">
        <f>IFERROR(INDEX(Balances!$C:$C, MATCH([[#This Row],[Balance ID]], Balances!$A:$A, 0)), "")</f>
        <v>0</v>
      </c>
      <c r="G387" s="3">
        <f>IF(OR([[#This Row],[Reading (g)]]="",[[#This Row],[Weight Used (g)]]=""),"",[[#This Row],[Reading (g)]]-[[#This Row],[Weight Used (g)]])</f>
        <v>0</v>
      </c>
      <c r="H387" s="3">
        <f>IF([[#This Row],[Difference (g)]]="","",ABS([[#This Row],[Difference (g)]]))</f>
        <v>0</v>
      </c>
      <c r="I387" s="3">
        <f>IFERROR(INDEX(Balances!$D:$D, MATCH([[#This Row],[Balance ID]], Balances!$A:$A, 0)),"")</f>
        <v>0</v>
      </c>
      <c r="J387" s="3">
        <f>IF(OR([[#This Row],[Abs Error (g)]]="",[[#This Row],[Tolerance (g)]]=""),"",IF([[#This Row],[Abs Error (g)]]&lt;=[[#This Row],[Tolerance (g)]],"PASS","FAIL"))</f>
        <v>0</v>
      </c>
    </row>
    <row r="388" spans="3:10">
      <c r="C388" s="3">
        <f>IFERROR(INDEX(Balances!$C:$C, MATCH([[#This Row],[Balance ID]], Balances!$A:$A, 0)), "")</f>
        <v>0</v>
      </c>
      <c r="G388" s="3">
        <f>IF(OR([[#This Row],[Reading (g)]]="",[[#This Row],[Weight Used (g)]]=""),"",[[#This Row],[Reading (g)]]-[[#This Row],[Weight Used (g)]])</f>
        <v>0</v>
      </c>
      <c r="H388" s="3">
        <f>IF([[#This Row],[Difference (g)]]="","",ABS([[#This Row],[Difference (g)]]))</f>
        <v>0</v>
      </c>
      <c r="I388" s="3">
        <f>IFERROR(INDEX(Balances!$D:$D, MATCH([[#This Row],[Balance ID]], Balances!$A:$A, 0)),"")</f>
        <v>0</v>
      </c>
      <c r="J388" s="3">
        <f>IF(OR([[#This Row],[Abs Error (g)]]="",[[#This Row],[Tolerance (g)]]=""),"",IF([[#This Row],[Abs Error (g)]]&lt;=[[#This Row],[Tolerance (g)]],"PASS","FAIL"))</f>
        <v>0</v>
      </c>
    </row>
    <row r="389" spans="3:10">
      <c r="C389" s="3">
        <f>IFERROR(INDEX(Balances!$C:$C, MATCH([[#This Row],[Balance ID]], Balances!$A:$A, 0)), "")</f>
        <v>0</v>
      </c>
      <c r="G389" s="3">
        <f>IF(OR([[#This Row],[Reading (g)]]="",[[#This Row],[Weight Used (g)]]=""),"",[[#This Row],[Reading (g)]]-[[#This Row],[Weight Used (g)]])</f>
        <v>0</v>
      </c>
      <c r="H389" s="3">
        <f>IF([[#This Row],[Difference (g)]]="","",ABS([[#This Row],[Difference (g)]]))</f>
        <v>0</v>
      </c>
      <c r="I389" s="3">
        <f>IFERROR(INDEX(Balances!$D:$D, MATCH([[#This Row],[Balance ID]], Balances!$A:$A, 0)),"")</f>
        <v>0</v>
      </c>
      <c r="J389" s="3">
        <f>IF(OR([[#This Row],[Abs Error (g)]]="",[[#This Row],[Tolerance (g)]]=""),"",IF([[#This Row],[Abs Error (g)]]&lt;=[[#This Row],[Tolerance (g)]],"PASS","FAIL"))</f>
        <v>0</v>
      </c>
    </row>
    <row r="390" spans="3:10">
      <c r="C390" s="3">
        <f>IFERROR(INDEX(Balances!$C:$C, MATCH([[#This Row],[Balance ID]], Balances!$A:$A, 0)), "")</f>
        <v>0</v>
      </c>
      <c r="G390" s="3">
        <f>IF(OR([[#This Row],[Reading (g)]]="",[[#This Row],[Weight Used (g)]]=""),"",[[#This Row],[Reading (g)]]-[[#This Row],[Weight Used (g)]])</f>
        <v>0</v>
      </c>
      <c r="H390" s="3">
        <f>IF([[#This Row],[Difference (g)]]="","",ABS([[#This Row],[Difference (g)]]))</f>
        <v>0</v>
      </c>
      <c r="I390" s="3">
        <f>IFERROR(INDEX(Balances!$D:$D, MATCH([[#This Row],[Balance ID]], Balances!$A:$A, 0)),"")</f>
        <v>0</v>
      </c>
      <c r="J390" s="3">
        <f>IF(OR([[#This Row],[Abs Error (g)]]="",[[#This Row],[Tolerance (g)]]=""),"",IF([[#This Row],[Abs Error (g)]]&lt;=[[#This Row],[Tolerance (g)]],"PASS","FAIL"))</f>
        <v>0</v>
      </c>
    </row>
    <row r="391" spans="3:10">
      <c r="C391" s="3">
        <f>IFERROR(INDEX(Balances!$C:$C, MATCH([[#This Row],[Balance ID]], Balances!$A:$A, 0)), "")</f>
        <v>0</v>
      </c>
      <c r="G391" s="3">
        <f>IF(OR([[#This Row],[Reading (g)]]="",[[#This Row],[Weight Used (g)]]=""),"",[[#This Row],[Reading (g)]]-[[#This Row],[Weight Used (g)]])</f>
        <v>0</v>
      </c>
      <c r="H391" s="3">
        <f>IF([[#This Row],[Difference (g)]]="","",ABS([[#This Row],[Difference (g)]]))</f>
        <v>0</v>
      </c>
      <c r="I391" s="3">
        <f>IFERROR(INDEX(Balances!$D:$D, MATCH([[#This Row],[Balance ID]], Balances!$A:$A, 0)),"")</f>
        <v>0</v>
      </c>
      <c r="J391" s="3">
        <f>IF(OR([[#This Row],[Abs Error (g)]]="",[[#This Row],[Tolerance (g)]]=""),"",IF([[#This Row],[Abs Error (g)]]&lt;=[[#This Row],[Tolerance (g)]],"PASS","FAIL"))</f>
        <v>0</v>
      </c>
    </row>
    <row r="392" spans="3:10">
      <c r="C392" s="3">
        <f>IFERROR(INDEX(Balances!$C:$C, MATCH([[#This Row],[Balance ID]], Balances!$A:$A, 0)), "")</f>
        <v>0</v>
      </c>
      <c r="G392" s="3">
        <f>IF(OR([[#This Row],[Reading (g)]]="",[[#This Row],[Weight Used (g)]]=""),"",[[#This Row],[Reading (g)]]-[[#This Row],[Weight Used (g)]])</f>
        <v>0</v>
      </c>
      <c r="H392" s="3">
        <f>IF([[#This Row],[Difference (g)]]="","",ABS([[#This Row],[Difference (g)]]))</f>
        <v>0</v>
      </c>
      <c r="I392" s="3">
        <f>IFERROR(INDEX(Balances!$D:$D, MATCH([[#This Row],[Balance ID]], Balances!$A:$A, 0)),"")</f>
        <v>0</v>
      </c>
      <c r="J392" s="3">
        <f>IF(OR([[#This Row],[Abs Error (g)]]="",[[#This Row],[Tolerance (g)]]=""),"",IF([[#This Row],[Abs Error (g)]]&lt;=[[#This Row],[Tolerance (g)]],"PASS","FAIL"))</f>
        <v>0</v>
      </c>
    </row>
    <row r="393" spans="3:10">
      <c r="C393" s="3">
        <f>IFERROR(INDEX(Balances!$C:$C, MATCH([[#This Row],[Balance ID]], Balances!$A:$A, 0)), "")</f>
        <v>0</v>
      </c>
      <c r="G393" s="3">
        <f>IF(OR([[#This Row],[Reading (g)]]="",[[#This Row],[Weight Used (g)]]=""),"",[[#This Row],[Reading (g)]]-[[#This Row],[Weight Used (g)]])</f>
        <v>0</v>
      </c>
      <c r="H393" s="3">
        <f>IF([[#This Row],[Difference (g)]]="","",ABS([[#This Row],[Difference (g)]]))</f>
        <v>0</v>
      </c>
      <c r="I393" s="3">
        <f>IFERROR(INDEX(Balances!$D:$D, MATCH([[#This Row],[Balance ID]], Balances!$A:$A, 0)),"")</f>
        <v>0</v>
      </c>
      <c r="J393" s="3">
        <f>IF(OR([[#This Row],[Abs Error (g)]]="",[[#This Row],[Tolerance (g)]]=""),"",IF([[#This Row],[Abs Error (g)]]&lt;=[[#This Row],[Tolerance (g)]],"PASS","FAIL"))</f>
        <v>0</v>
      </c>
    </row>
    <row r="394" spans="3:10">
      <c r="C394" s="3">
        <f>IFERROR(INDEX(Balances!$C:$C, MATCH([[#This Row],[Balance ID]], Balances!$A:$A, 0)), "")</f>
        <v>0</v>
      </c>
      <c r="G394" s="3">
        <f>IF(OR([[#This Row],[Reading (g)]]="",[[#This Row],[Weight Used (g)]]=""),"",[[#This Row],[Reading (g)]]-[[#This Row],[Weight Used (g)]])</f>
        <v>0</v>
      </c>
      <c r="H394" s="3">
        <f>IF([[#This Row],[Difference (g)]]="","",ABS([[#This Row],[Difference (g)]]))</f>
        <v>0</v>
      </c>
      <c r="I394" s="3">
        <f>IFERROR(INDEX(Balances!$D:$D, MATCH([[#This Row],[Balance ID]], Balances!$A:$A, 0)),"")</f>
        <v>0</v>
      </c>
      <c r="J394" s="3">
        <f>IF(OR([[#This Row],[Abs Error (g)]]="",[[#This Row],[Tolerance (g)]]=""),"",IF([[#This Row],[Abs Error (g)]]&lt;=[[#This Row],[Tolerance (g)]],"PASS","FAIL"))</f>
        <v>0</v>
      </c>
    </row>
    <row r="395" spans="3:10">
      <c r="C395" s="3">
        <f>IFERROR(INDEX(Balances!$C:$C, MATCH([[#This Row],[Balance ID]], Balances!$A:$A, 0)), "")</f>
        <v>0</v>
      </c>
      <c r="G395" s="3">
        <f>IF(OR([[#This Row],[Reading (g)]]="",[[#This Row],[Weight Used (g)]]=""),"",[[#This Row],[Reading (g)]]-[[#This Row],[Weight Used (g)]])</f>
        <v>0</v>
      </c>
      <c r="H395" s="3">
        <f>IF([[#This Row],[Difference (g)]]="","",ABS([[#This Row],[Difference (g)]]))</f>
        <v>0</v>
      </c>
      <c r="I395" s="3">
        <f>IFERROR(INDEX(Balances!$D:$D, MATCH([[#This Row],[Balance ID]], Balances!$A:$A, 0)),"")</f>
        <v>0</v>
      </c>
      <c r="J395" s="3">
        <f>IF(OR([[#This Row],[Abs Error (g)]]="",[[#This Row],[Tolerance (g)]]=""),"",IF([[#This Row],[Abs Error (g)]]&lt;=[[#This Row],[Tolerance (g)]],"PASS","FAIL"))</f>
        <v>0</v>
      </c>
    </row>
    <row r="396" spans="3:10">
      <c r="C396" s="3">
        <f>IFERROR(INDEX(Balances!$C:$C, MATCH([[#This Row],[Balance ID]], Balances!$A:$A, 0)), "")</f>
        <v>0</v>
      </c>
      <c r="G396" s="3">
        <f>IF(OR([[#This Row],[Reading (g)]]="",[[#This Row],[Weight Used (g)]]=""),"",[[#This Row],[Reading (g)]]-[[#This Row],[Weight Used (g)]])</f>
        <v>0</v>
      </c>
      <c r="H396" s="3">
        <f>IF([[#This Row],[Difference (g)]]="","",ABS([[#This Row],[Difference (g)]]))</f>
        <v>0</v>
      </c>
      <c r="I396" s="3">
        <f>IFERROR(INDEX(Balances!$D:$D, MATCH([[#This Row],[Balance ID]], Balances!$A:$A, 0)),"")</f>
        <v>0</v>
      </c>
      <c r="J396" s="3">
        <f>IF(OR([[#This Row],[Abs Error (g)]]="",[[#This Row],[Tolerance (g)]]=""),"",IF([[#This Row],[Abs Error (g)]]&lt;=[[#This Row],[Tolerance (g)]],"PASS","FAIL"))</f>
        <v>0</v>
      </c>
    </row>
    <row r="397" spans="3:10">
      <c r="C397" s="3">
        <f>IFERROR(INDEX(Balances!$C:$C, MATCH([[#This Row],[Balance ID]], Balances!$A:$A, 0)), "")</f>
        <v>0</v>
      </c>
      <c r="G397" s="3">
        <f>IF(OR([[#This Row],[Reading (g)]]="",[[#This Row],[Weight Used (g)]]=""),"",[[#This Row],[Reading (g)]]-[[#This Row],[Weight Used (g)]])</f>
        <v>0</v>
      </c>
      <c r="H397" s="3">
        <f>IF([[#This Row],[Difference (g)]]="","",ABS([[#This Row],[Difference (g)]]))</f>
        <v>0</v>
      </c>
      <c r="I397" s="3">
        <f>IFERROR(INDEX(Balances!$D:$D, MATCH([[#This Row],[Balance ID]], Balances!$A:$A, 0)),"")</f>
        <v>0</v>
      </c>
      <c r="J397" s="3">
        <f>IF(OR([[#This Row],[Abs Error (g)]]="",[[#This Row],[Tolerance (g)]]=""),"",IF([[#This Row],[Abs Error (g)]]&lt;=[[#This Row],[Tolerance (g)]],"PASS","FAIL"))</f>
        <v>0</v>
      </c>
    </row>
    <row r="398" spans="3:10">
      <c r="C398" s="3">
        <f>IFERROR(INDEX(Balances!$C:$C, MATCH([[#This Row],[Balance ID]], Balances!$A:$A, 0)), "")</f>
        <v>0</v>
      </c>
      <c r="G398" s="3">
        <f>IF(OR([[#This Row],[Reading (g)]]="",[[#This Row],[Weight Used (g)]]=""),"",[[#This Row],[Reading (g)]]-[[#This Row],[Weight Used (g)]])</f>
        <v>0</v>
      </c>
      <c r="H398" s="3">
        <f>IF([[#This Row],[Difference (g)]]="","",ABS([[#This Row],[Difference (g)]]))</f>
        <v>0</v>
      </c>
      <c r="I398" s="3">
        <f>IFERROR(INDEX(Balances!$D:$D, MATCH([[#This Row],[Balance ID]], Balances!$A:$A, 0)),"")</f>
        <v>0</v>
      </c>
      <c r="J398" s="3">
        <f>IF(OR([[#This Row],[Abs Error (g)]]="",[[#This Row],[Tolerance (g)]]=""),"",IF([[#This Row],[Abs Error (g)]]&lt;=[[#This Row],[Tolerance (g)]],"PASS","FAIL"))</f>
        <v>0</v>
      </c>
    </row>
    <row r="399" spans="3:10">
      <c r="C399" s="3">
        <f>IFERROR(INDEX(Balances!$C:$C, MATCH([[#This Row],[Balance ID]], Balances!$A:$A, 0)), "")</f>
        <v>0</v>
      </c>
      <c r="G399" s="3">
        <f>IF(OR([[#This Row],[Reading (g)]]="",[[#This Row],[Weight Used (g)]]=""),"",[[#This Row],[Reading (g)]]-[[#This Row],[Weight Used (g)]])</f>
        <v>0</v>
      </c>
      <c r="H399" s="3">
        <f>IF([[#This Row],[Difference (g)]]="","",ABS([[#This Row],[Difference (g)]]))</f>
        <v>0</v>
      </c>
      <c r="I399" s="3">
        <f>IFERROR(INDEX(Balances!$D:$D, MATCH([[#This Row],[Balance ID]], Balances!$A:$A, 0)),"")</f>
        <v>0</v>
      </c>
      <c r="J399" s="3">
        <f>IF(OR([[#This Row],[Abs Error (g)]]="",[[#This Row],[Tolerance (g)]]=""),"",IF([[#This Row],[Abs Error (g)]]&lt;=[[#This Row],[Tolerance (g)]],"PASS","FAIL"))</f>
        <v>0</v>
      </c>
    </row>
    <row r="400" spans="3:10">
      <c r="C400" s="3">
        <f>IFERROR(INDEX(Balances!$C:$C, MATCH([[#This Row],[Balance ID]], Balances!$A:$A, 0)), "")</f>
        <v>0</v>
      </c>
      <c r="G400" s="3">
        <f>IF(OR([[#This Row],[Reading (g)]]="",[[#This Row],[Weight Used (g)]]=""),"",[[#This Row],[Reading (g)]]-[[#This Row],[Weight Used (g)]])</f>
        <v>0</v>
      </c>
      <c r="H400" s="3">
        <f>IF([[#This Row],[Difference (g)]]="","",ABS([[#This Row],[Difference (g)]]))</f>
        <v>0</v>
      </c>
      <c r="I400" s="3">
        <f>IFERROR(INDEX(Balances!$D:$D, MATCH([[#This Row],[Balance ID]], Balances!$A:$A, 0)),"")</f>
        <v>0</v>
      </c>
      <c r="J400" s="3">
        <f>IF(OR([[#This Row],[Abs Error (g)]]="",[[#This Row],[Tolerance (g)]]=""),"",IF([[#This Row],[Abs Error (g)]]&lt;=[[#This Row],[Tolerance (g)]],"PASS","FAIL"))</f>
        <v>0</v>
      </c>
    </row>
    <row r="401" spans="3:10">
      <c r="C401" s="3">
        <f>IFERROR(INDEX(Balances!$C:$C, MATCH([[#This Row],[Balance ID]], Balances!$A:$A, 0)), "")</f>
        <v>0</v>
      </c>
      <c r="G401" s="3">
        <f>IF(OR([[#This Row],[Reading (g)]]="",[[#This Row],[Weight Used (g)]]=""),"",[[#This Row],[Reading (g)]]-[[#This Row],[Weight Used (g)]])</f>
        <v>0</v>
      </c>
      <c r="H401" s="3">
        <f>IF([[#This Row],[Difference (g)]]="","",ABS([[#This Row],[Difference (g)]]))</f>
        <v>0</v>
      </c>
      <c r="I401" s="3">
        <f>IFERROR(INDEX(Balances!$D:$D, MATCH([[#This Row],[Balance ID]], Balances!$A:$A, 0)),"")</f>
        <v>0</v>
      </c>
      <c r="J401" s="3">
        <f>IF(OR([[#This Row],[Abs Error (g)]]="",[[#This Row],[Tolerance (g)]]=""),"",IF([[#This Row],[Abs Error (g)]]&lt;=[[#This Row],[Tolerance (g)]],"PASS","FAIL"))</f>
        <v>0</v>
      </c>
    </row>
    <row r="402" spans="3:10">
      <c r="C402" s="3">
        <f>IFERROR(INDEX(Balances!$C:$C, MATCH([[#This Row],[Balance ID]], Balances!$A:$A, 0)), "")</f>
        <v>0</v>
      </c>
      <c r="G402" s="3">
        <f>IF(OR([[#This Row],[Reading (g)]]="",[[#This Row],[Weight Used (g)]]=""),"",[[#This Row],[Reading (g)]]-[[#This Row],[Weight Used (g)]])</f>
        <v>0</v>
      </c>
      <c r="H402" s="3">
        <f>IF([[#This Row],[Difference (g)]]="","",ABS([[#This Row],[Difference (g)]]))</f>
        <v>0</v>
      </c>
      <c r="I402" s="3">
        <f>IFERROR(INDEX(Balances!$D:$D, MATCH([[#This Row],[Balance ID]], Balances!$A:$A, 0)),"")</f>
        <v>0</v>
      </c>
      <c r="J402" s="3">
        <f>IF(OR([[#This Row],[Abs Error (g)]]="",[[#This Row],[Tolerance (g)]]=""),"",IF([[#This Row],[Abs Error (g)]]&lt;=[[#This Row],[Tolerance (g)]],"PASS","FAIL"))</f>
        <v>0</v>
      </c>
    </row>
    <row r="403" spans="3:10">
      <c r="C403" s="3">
        <f>IFERROR(INDEX(Balances!$C:$C, MATCH([[#This Row],[Balance ID]], Balances!$A:$A, 0)), "")</f>
        <v>0</v>
      </c>
      <c r="G403" s="3">
        <f>IF(OR([[#This Row],[Reading (g)]]="",[[#This Row],[Weight Used (g)]]=""),"",[[#This Row],[Reading (g)]]-[[#This Row],[Weight Used (g)]])</f>
        <v>0</v>
      </c>
      <c r="H403" s="3">
        <f>IF([[#This Row],[Difference (g)]]="","",ABS([[#This Row],[Difference (g)]]))</f>
        <v>0</v>
      </c>
      <c r="I403" s="3">
        <f>IFERROR(INDEX(Balances!$D:$D, MATCH([[#This Row],[Balance ID]], Balances!$A:$A, 0)),"")</f>
        <v>0</v>
      </c>
      <c r="J403" s="3">
        <f>IF(OR([[#This Row],[Abs Error (g)]]="",[[#This Row],[Tolerance (g)]]=""),"",IF([[#This Row],[Abs Error (g)]]&lt;=[[#This Row],[Tolerance (g)]],"PASS","FAIL"))</f>
        <v>0</v>
      </c>
    </row>
  </sheetData>
  <mergeCells count="1">
    <mergeCell ref="A1:L1"/>
  </mergeCells>
  <conditionalFormatting sqref="J4:J403">
    <cfRule type="containsText" dxfId="0" priority="1" operator="containsText" text="PASS">
      <formula>NOT(ISERROR(SEARCH("PASS",J4)))</formula>
    </cfRule>
    <cfRule type="containsText" dxfId="1" priority="2" operator="containsText" text="FAIL">
      <formula>NOT(ISERROR(SEARCH("FAIL",J4)))</formula>
    </cfRule>
  </conditionalFormatting>
  <dataValidations count="3">
    <dataValidation type="list" allowBlank="1" showInputMessage="1" showErrorMessage="1" sqref="B4:B403">
      <formula1>BalanceIDList</formula1>
    </dataValidation>
    <dataValidation type="list" allowBlank="1" showInputMessage="1" showErrorMessage="1" sqref="D4:D403">
      <formula1>CalibrationTypeList</formula1>
    </dataValidation>
    <dataValidation type="list" allowBlank="1" showInputMessage="1" showErrorMessage="1" sqref="C4:C403">
      <formula1>LocationList</formula1>
    </dataValidation>
  </dataValidations>
  <pageMargins left="0.7" right="0.7" top="0.75" bottom="0.75" header="0.3" footer="0.3"/>
  <pageSetup paperSize="9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workbookViewId="0"/>
  </sheetViews>
  <sheetFormatPr defaultRowHeight="15"/>
  <sheetData>
    <row r="1" spans="1:5">
      <c r="A1" s="4" t="s">
        <v>32</v>
      </c>
      <c r="B1" s="4"/>
      <c r="C1" s="4"/>
      <c r="D1" s="4"/>
      <c r="E1" s="4"/>
    </row>
    <row r="3" spans="1:5">
      <c r="A3" s="1" t="s">
        <v>33</v>
      </c>
      <c r="B3" s="1" t="s">
        <v>34</v>
      </c>
    </row>
    <row r="4" spans="1:5">
      <c r="A4" s="6" t="s">
        <v>35</v>
      </c>
      <c r="B4" s="7">
        <f>COUNTA(CalibLog[Date])</f>
        <v>0</v>
      </c>
    </row>
    <row r="5" spans="1:5">
      <c r="A5" s="6" t="s">
        <v>36</v>
      </c>
      <c r="B5" s="7">
        <f>COUNTIF(CalibLog[Pass/Fail],"PASS")</f>
        <v>0</v>
      </c>
    </row>
    <row r="6" spans="1:5">
      <c r="A6" s="6" t="s">
        <v>37</v>
      </c>
      <c r="B6" s="7">
        <f>COUNTIF(CalibLog[Pass/Fail],"FAIL")</f>
        <v>0</v>
      </c>
    </row>
    <row r="7" spans="1:5">
      <c r="A7" s="6" t="s">
        <v>38</v>
      </c>
      <c r="B7" s="8">
        <f>IFERROR(B5/(B5+B6),0)</f>
        <v>0</v>
      </c>
    </row>
    <row r="10" spans="1:5">
      <c r="A10" s="1" t="s">
        <v>39</v>
      </c>
      <c r="B10" s="1" t="s">
        <v>40</v>
      </c>
      <c r="C10" s="1" t="s">
        <v>41</v>
      </c>
      <c r="D10" s="1" t="s">
        <v>42</v>
      </c>
    </row>
    <row r="12" spans="1:5">
      <c r="A12" s="3" t="s">
        <v>43</v>
      </c>
      <c r="B12" s="3">
        <f>SUMPRODUCT(--(MONTH(CalibLog[Date])=1))</f>
        <v>0</v>
      </c>
      <c r="C12" s="3">
        <f>SUMPRODUCT(--(MONTH(CalibLog[Date])=1),--(CalibLog[Pass/Fail]="PASS"))</f>
        <v>0</v>
      </c>
      <c r="D12" s="8">
        <f>IFERROR(C12/B12,0)</f>
        <v>0</v>
      </c>
    </row>
    <row r="13" spans="1:5">
      <c r="A13" s="3" t="s">
        <v>44</v>
      </c>
      <c r="B13" s="3">
        <f>SUMPRODUCT(--(MONTH(CalibLog[Date])=2))</f>
        <v>0</v>
      </c>
      <c r="C13" s="3">
        <f>SUMPRODUCT(--(MONTH(CalibLog[Date])=2),--(CalibLog[Pass/Fail]="PASS"))</f>
        <v>0</v>
      </c>
      <c r="D13" s="8">
        <f>IFERROR(C13/B13,0)</f>
        <v>0</v>
      </c>
    </row>
    <row r="14" spans="1:5">
      <c r="A14" s="3" t="s">
        <v>45</v>
      </c>
      <c r="B14" s="3">
        <f>SUMPRODUCT(--(MONTH(CalibLog[Date])=3))</f>
        <v>0</v>
      </c>
      <c r="C14" s="3">
        <f>SUMPRODUCT(--(MONTH(CalibLog[Date])=3),--(CalibLog[Pass/Fail]="PASS"))</f>
        <v>0</v>
      </c>
      <c r="D14" s="8">
        <f>IFERROR(C14/B14,0)</f>
        <v>0</v>
      </c>
    </row>
    <row r="15" spans="1:5">
      <c r="A15" s="3" t="s">
        <v>46</v>
      </c>
      <c r="B15" s="3">
        <f>SUMPRODUCT(--(MONTH(CalibLog[Date])=4))</f>
        <v>0</v>
      </c>
      <c r="C15" s="3">
        <f>SUMPRODUCT(--(MONTH(CalibLog[Date])=4),--(CalibLog[Pass/Fail]="PASS"))</f>
        <v>0</v>
      </c>
      <c r="D15" s="8">
        <f>IFERROR(C15/B15,0)</f>
        <v>0</v>
      </c>
    </row>
    <row r="16" spans="1:5">
      <c r="A16" s="3" t="s">
        <v>47</v>
      </c>
      <c r="B16" s="3">
        <f>SUMPRODUCT(--(MONTH(CalibLog[Date])=5))</f>
        <v>0</v>
      </c>
      <c r="C16" s="3">
        <f>SUMPRODUCT(--(MONTH(CalibLog[Date])=5),--(CalibLog[Pass/Fail]="PASS"))</f>
        <v>0</v>
      </c>
      <c r="D16" s="8">
        <f>IFERROR(C16/B16,0)</f>
        <v>0</v>
      </c>
    </row>
    <row r="17" spans="1:4">
      <c r="A17" s="3" t="s">
        <v>48</v>
      </c>
      <c r="B17" s="3">
        <f>SUMPRODUCT(--(MONTH(CalibLog[Date])=6))</f>
        <v>0</v>
      </c>
      <c r="C17" s="3">
        <f>SUMPRODUCT(--(MONTH(CalibLog[Date])=6),--(CalibLog[Pass/Fail]="PASS"))</f>
        <v>0</v>
      </c>
      <c r="D17" s="8">
        <f>IFERROR(C17/B17,0)</f>
        <v>0</v>
      </c>
    </row>
    <row r="18" spans="1:4">
      <c r="A18" s="3" t="s">
        <v>49</v>
      </c>
      <c r="B18" s="3">
        <f>SUMPRODUCT(--(MONTH(CalibLog[Date])=7))</f>
        <v>0</v>
      </c>
      <c r="C18" s="3">
        <f>SUMPRODUCT(--(MONTH(CalibLog[Date])=7),--(CalibLog[Pass/Fail]="PASS"))</f>
        <v>0</v>
      </c>
      <c r="D18" s="8">
        <f>IFERROR(C18/B18,0)</f>
        <v>0</v>
      </c>
    </row>
    <row r="19" spans="1:4">
      <c r="A19" s="3" t="s">
        <v>50</v>
      </c>
      <c r="B19" s="3">
        <f>SUMPRODUCT(--(MONTH(CalibLog[Date])=8))</f>
        <v>0</v>
      </c>
      <c r="C19" s="3">
        <f>SUMPRODUCT(--(MONTH(CalibLog[Date])=8),--(CalibLog[Pass/Fail]="PASS"))</f>
        <v>0</v>
      </c>
      <c r="D19" s="8">
        <f>IFERROR(C19/B19,0)</f>
        <v>0</v>
      </c>
    </row>
    <row r="20" spans="1:4">
      <c r="A20" s="3" t="s">
        <v>51</v>
      </c>
      <c r="B20" s="3">
        <f>SUMPRODUCT(--(MONTH(CalibLog[Date])=9))</f>
        <v>0</v>
      </c>
      <c r="C20" s="3">
        <f>SUMPRODUCT(--(MONTH(CalibLog[Date])=9),--(CalibLog[Pass/Fail]="PASS"))</f>
        <v>0</v>
      </c>
      <c r="D20" s="8">
        <f>IFERROR(C20/B20,0)</f>
        <v>0</v>
      </c>
    </row>
    <row r="21" spans="1:4">
      <c r="A21" s="3" t="s">
        <v>52</v>
      </c>
      <c r="B21" s="3">
        <f>SUMPRODUCT(--(MONTH(CalibLog[Date])=10))</f>
        <v>0</v>
      </c>
      <c r="C21" s="3">
        <f>SUMPRODUCT(--(MONTH(CalibLog[Date])=10),--(CalibLog[Pass/Fail]="PASS"))</f>
        <v>0</v>
      </c>
      <c r="D21" s="8">
        <f>IFERROR(C21/B21,0)</f>
        <v>0</v>
      </c>
    </row>
    <row r="22" spans="1:4">
      <c r="A22" s="3" t="s">
        <v>53</v>
      </c>
      <c r="B22" s="3">
        <f>SUMPRODUCT(--(MONTH(CalibLog[Date])=11))</f>
        <v>0</v>
      </c>
      <c r="C22" s="3">
        <f>SUMPRODUCT(--(MONTH(CalibLog[Date])=11),--(CalibLog[Pass/Fail]="PASS"))</f>
        <v>0</v>
      </c>
      <c r="D22" s="8">
        <f>IFERROR(C22/B22,0)</f>
        <v>0</v>
      </c>
    </row>
    <row r="23" spans="1:4">
      <c r="A23" s="3" t="s">
        <v>54</v>
      </c>
      <c r="B23" s="3">
        <f>SUMPRODUCT(--(MONTH(CalibLog[Date])=12))</f>
        <v>0</v>
      </c>
      <c r="C23" s="3">
        <f>SUMPRODUCT(--(MONTH(CalibLog[Date])=12),--(CalibLog[Pass/Fail]="PASS"))</f>
        <v>0</v>
      </c>
      <c r="D23" s="8">
        <f>IFERROR(C23/B23,0)</f>
        <v>0</v>
      </c>
    </row>
  </sheetData>
  <mergeCells count="1">
    <mergeCell ref="A1:E1"/>
  </mergeCells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Lists</vt:lpstr>
      <vt:lpstr>Balances</vt:lpstr>
      <vt:lpstr>Calibration Log</vt:lpstr>
      <vt:lpstr>Dashboard</vt:lpstr>
      <vt:lpstr>BalanceIDList</vt:lpstr>
      <vt:lpstr>BalanceTable</vt:lpstr>
      <vt:lpstr>CalibrationTypeList</vt:lpstr>
      <vt:lpstr>LocationList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2025-08-12T19:44:02Z</dcterms:created>
  <dcterms:modified xsi:type="dcterms:W3CDTF">2025-08-12T19:44:02Z</dcterms:modified>
</cp:coreProperties>
</file>