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tables/table8.xml" ContentType="application/vnd.openxmlformats-officedocument.spreadsheetml.table+xml"/>
  <Override PartName="/xl/worksheets/sheet10.xml" ContentType="application/vnd.openxmlformats-officedocument.spreadsheetml.worksheet+xml"/>
  <Override PartName="/xl/tables/table9.xml" ContentType="application/vnd.openxmlformats-officedocument.spreadsheetml.table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s" sheetId="1" state="visible" r:id="rId1"/>
    <sheet xmlns:r="http://schemas.openxmlformats.org/officeDocument/2006/relationships" name="Contexte_&amp;_Périmètre" sheetId="2" state="visible" r:id="rId2"/>
    <sheet xmlns:r="http://schemas.openxmlformats.org/officeDocument/2006/relationships" name="Registre_Actifs" sheetId="3" state="visible" r:id="rId3"/>
    <sheet xmlns:r="http://schemas.openxmlformats.org/officeDocument/2006/relationships" name="Registre_Risques" sheetId="4" state="visible" r:id="rId4"/>
    <sheet xmlns:r="http://schemas.openxmlformats.org/officeDocument/2006/relationships" name="AnnexeA_2022" sheetId="5" state="visible" r:id="rId5"/>
    <sheet xmlns:r="http://schemas.openxmlformats.org/officeDocument/2006/relationships" name="Déclaration_Applicabilité_SoA" sheetId="6" state="visible" r:id="rId6"/>
    <sheet xmlns:r="http://schemas.openxmlformats.org/officeDocument/2006/relationships" name="Incidents" sheetId="7" state="visible" r:id="rId7"/>
    <sheet xmlns:r="http://schemas.openxmlformats.org/officeDocument/2006/relationships" name="NC_CAPA" sheetId="8" state="visible" r:id="rId8"/>
    <sheet xmlns:r="http://schemas.openxmlformats.org/officeDocument/2006/relationships" name="Plan_Audit" sheetId="9" state="visible" r:id="rId9"/>
    <sheet xmlns:r="http://schemas.openxmlformats.org/officeDocument/2006/relationships" name="Fournisseurs" sheetId="10" state="visible" r:id="rId10"/>
    <sheet xmlns:r="http://schemas.openxmlformats.org/officeDocument/2006/relationships" name="Formations_Sensibilisation" sheetId="11" state="visible" r:id="rId11"/>
    <sheet xmlns:r="http://schemas.openxmlformats.org/officeDocument/2006/relationships" name="Registre_Documents" sheetId="12" state="visible" r:id="rId12"/>
    <sheet xmlns:r="http://schemas.openxmlformats.org/officeDocument/2006/relationships" name="Tableau_de_Bord" sheetId="13" state="visible" r:id="rId13"/>
    <sheet xmlns:r="http://schemas.openxmlformats.org/officeDocument/2006/relationships" name="README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/>
    <font>
      <b val="1"/>
    </font>
    <font>
      <b val="1"/>
      <color rgb="00FFFFFF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0F766E"/>
      </patternFill>
    </fill>
    <fill>
      <patternFill patternType="solid">
        <fgColor rgb="00D1FAE5"/>
      </patternFill>
    </fill>
    <fill>
      <patternFill patternType="solid">
        <fgColor rgb="00F3F4F6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3" borderId="1" applyAlignment="1" pivotButton="0" quotePrefix="0" xfId="0">
      <alignment horizontal="center" vertical="center"/>
    </xf>
    <xf numFmtId="0" fontId="3" fillId="0" borderId="0" pivotButton="0" quotePrefix="0" xfId="0"/>
    <xf numFmtId="0" fontId="4" fillId="2" borderId="1" applyAlignment="1" pivotButton="0" quotePrefix="0" xfId="0">
      <alignment horizontal="center" vertical="center" wrapText="1"/>
    </xf>
    <xf numFmtId="0" fontId="5" fillId="0" borderId="0" pivotButton="0" quotePrefix="0" xfId="0"/>
    <xf numFmtId="0" fontId="3" fillId="4" borderId="1" pivotButton="0" quotePrefix="0" xfId="0"/>
    <xf numFmtId="0" fontId="0" fillId="0" borderId="1" applyAlignment="1" pivotButton="0" quotePrefix="0" xfId="0">
      <alignment horizontal="center"/>
    </xf>
  </cellXfs>
  <cellStyles count="1">
    <cellStyle name="Normal" xfId="0" builtinId="0" hidden="0"/>
  </cellStyles>
  <dxfs count="6">
    <dxf>
      <fill>
        <patternFill patternType="solid">
          <fgColor rgb="00DC2626"/>
        </patternFill>
      </fill>
    </dxf>
    <dxf>
      <fill>
        <patternFill patternType="solid">
          <fgColor rgb="00F59E0B"/>
        </patternFill>
      </fill>
    </dxf>
    <dxf>
      <fill>
        <patternFill patternType="solid">
          <fgColor rgb="00FDE68A"/>
        </patternFill>
      </fill>
    </dxf>
    <dxf>
      <fill>
        <patternFill patternType="solid">
          <fgColor rgb="00A7F3D0"/>
        </patternFill>
      </fill>
    </dxf>
    <dxf>
      <fill>
        <patternFill patternType="solid">
          <fgColor rgb="00F3F4F6"/>
        </patternFill>
      </fill>
    </dxf>
    <dxf>
      <fill>
        <patternFill patternType="solid">
          <fgColor rgb="00FCA5A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ables/table1.xml><?xml version="1.0" encoding="utf-8"?>
<table xmlns="http://schemas.openxmlformats.org/spreadsheetml/2006/main" id="1" name="tbl_Context" displayName="tbl_Context" ref="A3:B8" headerRowCount="1">
  <autoFilter ref="A3:B8"/>
  <tableColumns count="2">
    <tableColumn id="1" name="Élément"/>
    <tableColumn id="2" name="Description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tbl_Assets" displayName="tbl_Assets" ref="A3:L203" headerRowCount="1">
  <autoFilter ref="A3:L203"/>
  <tableColumns count="12">
    <tableColumn id="1" name="Asset_ID"/>
    <tableColumn id="2" name="Nom_Actif"/>
    <tableColumn id="3" name="Type"/>
    <tableColumn id="4" name="Propriétaire"/>
    <tableColumn id="5" name="Localisation"/>
    <tableColumn id="6" name="Classification_Info"/>
    <tableColumn id="7" name="Confidentialité (C)"/>
    <tableColumn id="8" name="Intégrité (I)"/>
    <tableColumn id="9" name="Disponibilité (D)"/>
    <tableColumn id="10" name="Score_CIA"/>
    <tableColumn id="11" name="Niveau"/>
    <tableColumn id="12" name="Commentaires"/>
  </tableColumns>
  <tableStyleInfo name="TableStyleMedium9" showRowStripes="1" showColumnStripes="0"/>
</table>
</file>

<file path=xl/tables/table3.xml><?xml version="1.0" encoding="utf-8"?>
<table xmlns="http://schemas.openxmlformats.org/spreadsheetml/2006/main" id="3" name="tbl_Risks" displayName="tbl_Risks" ref="A3:W203" headerRowCount="1">
  <autoFilter ref="A3:W203"/>
  <tableColumns count="23">
    <tableColumn id="1" name="Risk_ID"/>
    <tableColumn id="2" name="Asset_ID"/>
    <tableColumn id="3" name="Actif"/>
    <tableColumn id="4" name="Menace"/>
    <tableColumn id="5" name="Vulnérabilité"/>
    <tableColumn id="6" name="Impact (1-5)"/>
    <tableColumn id="7" name="Vraisemblance (1-5)"/>
    <tableColumn id="8" name="Risque_Inhérent"/>
    <tableColumn id="9" name="Niveau_Inhérent"/>
    <tableColumn id="10" name="Contrôles_existants"/>
    <tableColumn id="11" name="Option_Traitement"/>
    <tableColumn id="12" name="Plan_Traitement"/>
    <tableColumn id="13" name="Référence_AnnexeA"/>
    <tableColumn id="14" name="Propriétaire"/>
    <tableColumn id="15" name="Échéance"/>
    <tableColumn id="16" name="Statut"/>
    <tableColumn id="17" name="Impact_Résiduel"/>
    <tableColumn id="18" name="Vraisemblance_Résiduelle"/>
    <tableColumn id="19" name="Risque_Résiduel"/>
    <tableColumn id="20" name="Niveau_Résiduel"/>
    <tableColumn id="21" name="Lien_SoA_Statut"/>
    <tableColumn id="22" name="Alerte"/>
    <tableColumn id="23" name="Commentaires"/>
  </tableColumns>
  <tableStyleInfo name="TableStyleMedium9" showRowStripes="1" showColumnStripes="0"/>
</table>
</file>

<file path=xl/tables/table4.xml><?xml version="1.0" encoding="utf-8"?>
<table xmlns="http://schemas.openxmlformats.org/spreadsheetml/2006/main" id="4" name="tbl_AnnexA" displayName="tbl_AnnexA" ref="A3:C96" headerRowCount="1">
  <autoFilter ref="A3:C96"/>
  <tableColumns count="3">
    <tableColumn id="1" name="Groupe"/>
    <tableColumn id="2" name="ID_Contrôle"/>
    <tableColumn id="3" name="Titre_du_contrôle (à compléter)"/>
  </tableColumns>
  <tableStyleInfo name="TableStyleMedium9" showRowStripes="1" showColumnStripes="0"/>
</table>
</file>

<file path=xl/tables/table5.xml><?xml version="1.0" encoding="utf-8"?>
<table xmlns="http://schemas.openxmlformats.org/spreadsheetml/2006/main" id="5" name="tbl_SoA" displayName="tbl_SoA" ref="A3:I123" headerRowCount="1">
  <autoFilter ref="A3:I123"/>
  <tableColumns count="9">
    <tableColumn id="1" name="ID_Contrôle"/>
    <tableColumn id="2" name="Titre"/>
    <tableColumn id="3" name="Applicable"/>
    <tableColumn id="4" name="Justification"/>
    <tableColumn id="5" name="Statut_Implémentation"/>
    <tableColumn id="6" name="Preuves/Références"/>
    <tableColumn id="7" name="Propriétaire"/>
    <tableColumn id="8" name="Fréquence_Revue"/>
    <tableColumn id="9" name="Lien_Risque_ID"/>
  </tableColumns>
  <tableStyleInfo name="TableStyleMedium9" showRowStripes="1" showColumnStripes="0"/>
</table>
</file>

<file path=xl/tables/table6.xml><?xml version="1.0" encoding="utf-8"?>
<table xmlns="http://schemas.openxmlformats.org/spreadsheetml/2006/main" id="6" name="tbl_Incidents" displayName="tbl_Incidents" ref="A3:L303" headerRowCount="1">
  <autoFilter ref="A3:L303"/>
  <tableColumns count="12">
    <tableColumn id="1" name="Incident_ID"/>
    <tableColumn id="2" name="Date_Détection"/>
    <tableColumn id="3" name="Déclarant"/>
    <tableColumn id="4" name="Actif/Service"/>
    <tableColumn id="5" name="Description"/>
    <tableColumn id="6" name="Sévérité"/>
    <tableColumn id="7" name="Statut"/>
    <tableColumn id="8" name="Cause_Racine"/>
    <tableColumn id="9" name="Actions_Correctives"/>
    <tableColumn id="10" name="Lien_NC"/>
    <tableColumn id="11" name="Clôture_Date"/>
    <tableColumn id="12" name="Âge (jours)"/>
  </tableColumns>
  <tableStyleInfo name="TableStyleMedium9" showRowStripes="1" showColumnStripes="0"/>
</table>
</file>

<file path=xl/tables/table7.xml><?xml version="1.0" encoding="utf-8"?>
<table xmlns="http://schemas.openxmlformats.org/spreadsheetml/2006/main" id="7" name="tbl_NC" displayName="tbl_NC" ref="A3:L203" headerRowCount="1">
  <autoFilter ref="A3:L203"/>
  <tableColumns count="12">
    <tableColumn id="1" name="NC_ID"/>
    <tableColumn id="2" name="Source (Audit/Incident/Surveillance)"/>
    <tableColumn id="3" name="Description"/>
    <tableColumn id="4" name="Analyse_Causes"/>
    <tableColumn id="5" name="Correction"/>
    <tableColumn id="6" name="Action_Corrective"/>
    <tableColumn id="7" name="Propriétaire"/>
    <tableColumn id="8" name="Échéance"/>
    <tableColumn id="9" name="Statut"/>
    <tableColumn id="10" name="Vérif_Efficacité_Date"/>
    <tableColumn id="11" name="Résultat"/>
    <tableColumn id="12" name="Retard (jours)"/>
  </tableColumns>
  <tableStyleInfo name="TableStyleMedium9" showRowStripes="1" showColumnStripes="0"/>
</table>
</file>

<file path=xl/tables/table8.xml><?xml version="1.0" encoding="utf-8"?>
<table xmlns="http://schemas.openxmlformats.org/spreadsheetml/2006/main" id="8" name="tbl_Audit" displayName="tbl_Audit" ref="A3:L153" headerRowCount="1">
  <autoFilter ref="A3:L153"/>
  <tableColumns count="12">
    <tableColumn id="1" name="Audit_ID"/>
    <tableColumn id="2" name="Type"/>
    <tableColumn id="3" name="Périmètre/Processus"/>
    <tableColumn id="4" name="Critères (ISO 27001/Autres)"/>
    <tableColumn id="5" name="Auditeur(s)"/>
    <tableColumn id="6" name="Date"/>
    <tableColumn id="7" name="Résultat"/>
    <tableColumn id="8" name="Constats/Risques"/>
    <tableColumn id="9" name="Actions_Suivi"/>
    <tableColumn id="10" name="Échéance"/>
    <tableColumn id="11" name="Statut"/>
    <tableColumn id="12" name="Retard (jours)"/>
  </tableColumns>
  <tableStyleInfo name="TableStyleMedium9" showRowStripes="1" showColumnStripes="0"/>
</table>
</file>

<file path=xl/tables/table9.xml><?xml version="1.0" encoding="utf-8"?>
<table xmlns="http://schemas.openxmlformats.org/spreadsheetml/2006/main" id="9" name="tbl_Suppliers" displayName="tbl_Suppliers" ref="A3:K153" headerRowCount="1">
  <autoFilter ref="A3:K153"/>
  <tableColumns count="11">
    <tableColumn id="1" name="Fournisseur"/>
    <tableColumn id="2" name="Service/Produit"/>
    <tableColumn id="3" name="Données_Traitée"/>
    <tableColumn id="4" name="Criticité"/>
    <tableColumn id="5" name="Due_Diligence"/>
    <tableColumn id="6" name="Clauses_Sécurité"/>
    <tableColumn id="7" name="Dernière_Revue"/>
    <tableColumn id="8" name="Évaluation_Risque"/>
    <tableColumn id="9" name="Actions"/>
    <tableColumn id="10" name="Statut"/>
    <tableColumn id="11" name="Revue_due"/>
  </tableColumns>
  <tableStyleInfo name="TableStyleMedium9" showRowStripes="1" showColumnStripes="0"/>
</table>
</file>

<file path=xl/tables/table10.xml><?xml version="1.0" encoding="utf-8"?>
<table xmlns="http://schemas.openxmlformats.org/spreadsheetml/2006/main" id="10" name="tbl_Training" displayName="tbl_Training" ref="A3:I203" headerRowCount="1">
  <autoFilter ref="A3:I203"/>
  <tableColumns count="9">
    <tableColumn id="1" name="Personne"/>
    <tableColumn id="2" name="Rôle"/>
    <tableColumn id="3" name="Formation_Requise"/>
    <tableColumn id="4" name="Formation_Réalisée"/>
    <tableColumn id="5" name="Date"/>
    <tableColumn id="6" name="Prochaine_Échéance"/>
    <tableColumn id="7" name="Preuves"/>
    <tableColumn id="8" name="Statut"/>
    <tableColumn id="9" name="En_retard"/>
  </tableColumns>
  <tableStyleInfo name="TableStyleMedium9" showRowStripes="1" showColumnStripes="0"/>
</table>
</file>

<file path=xl/tables/table11.xml><?xml version="1.0" encoding="utf-8"?>
<table xmlns="http://schemas.openxmlformats.org/spreadsheetml/2006/main" id="11" name="tbl_Docs" displayName="tbl_Docs" ref="A3:J203" headerRowCount="1">
  <autoFilter ref="A3:J203"/>
  <tableColumns count="10">
    <tableColumn id="1" name="Doc_ID"/>
    <tableColumn id="2" name="Titre"/>
    <tableColumn id="3" name="Type"/>
    <tableColumn id="4" name="Propriétaire"/>
    <tableColumn id="5" name="Version"/>
    <tableColumn id="6" name="Date_Approbation"/>
    <tableColumn id="7" name="Prochaine_Revue"/>
    <tableColumn id="8" name="Statut"/>
    <tableColumn id="9" name="Emplacement/Lien"/>
    <tableColumn id="10" name="En_retard_revue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1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  <col width="24" customWidth="1" min="13" max="13"/>
  </cols>
  <sheetData>
    <row r="1">
      <c r="A1" s="1" t="inlineStr">
        <is>
          <t>Listes de référence (menus déroulants)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</row>
    <row r="2">
      <c r="A2" s="3" t="inlineStr">
        <is>
          <t>Modifiez ces listes pour adapter le modèle à votre organisation.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</row>
    <row r="3">
      <c r="A3" s="4" t="inlineStr">
        <is>
          <t>Statut</t>
        </is>
      </c>
      <c r="B3" s="4" t="inlineStr">
        <is>
          <t>OuiNon</t>
        </is>
      </c>
      <c r="C3" s="4" t="inlineStr">
        <is>
          <t>Applicabilite</t>
        </is>
      </c>
      <c r="D3" s="4" t="inlineStr">
        <is>
          <t>Impl_Status</t>
        </is>
      </c>
      <c r="E3" s="4" t="inlineStr">
        <is>
          <t>Traitement_Risque</t>
        </is>
      </c>
      <c r="F3" s="4" t="inlineStr">
        <is>
          <t>Severite_Incident</t>
        </is>
      </c>
      <c r="G3" s="4" t="inlineStr">
        <is>
          <t>Type_Audit</t>
        </is>
      </c>
      <c r="H3" s="4" t="inlineStr">
        <is>
          <t>Conformite</t>
        </is>
      </c>
      <c r="I3" s="4" t="inlineStr">
        <is>
          <t>Criticite_Fournisseur</t>
        </is>
      </c>
      <c r="J3" s="4" t="inlineStr">
        <is>
          <t>Classification_Info</t>
        </is>
      </c>
      <c r="K3" s="4" t="inlineStr">
        <is>
          <t>Frequence_Revue</t>
        </is>
      </c>
      <c r="L3" s="4" t="inlineStr">
        <is>
          <t>Impact</t>
        </is>
      </c>
      <c r="M3" s="4" t="inlineStr">
        <is>
          <t>Vraisemblance</t>
        </is>
      </c>
    </row>
    <row r="4">
      <c r="A4" t="inlineStr">
        <is>
          <t>Ouvert</t>
        </is>
      </c>
      <c r="B4" t="inlineStr">
        <is>
          <t>Oui</t>
        </is>
      </c>
      <c r="C4" t="inlineStr">
        <is>
          <t>Applicable</t>
        </is>
      </c>
      <c r="D4" t="inlineStr">
        <is>
          <t>Non démarré</t>
        </is>
      </c>
      <c r="E4" t="inlineStr">
        <is>
          <t>Réduire</t>
        </is>
      </c>
      <c r="F4" t="inlineStr">
        <is>
          <t>Mineur</t>
        </is>
      </c>
      <c r="G4" t="inlineStr">
        <is>
          <t>Interne</t>
        </is>
      </c>
      <c r="H4" t="inlineStr">
        <is>
          <t>Conforme</t>
        </is>
      </c>
      <c r="I4" t="inlineStr">
        <is>
          <t>Faible</t>
        </is>
      </c>
      <c r="J4" t="inlineStr">
        <is>
          <t>Public</t>
        </is>
      </c>
      <c r="K4" t="inlineStr">
        <is>
          <t>Mensuel</t>
        </is>
      </c>
      <c r="L4" t="inlineStr">
        <is>
          <t>1</t>
        </is>
      </c>
      <c r="M4" t="inlineStr">
        <is>
          <t>1</t>
        </is>
      </c>
    </row>
    <row r="5">
      <c r="A5" t="inlineStr">
        <is>
          <t>En cours</t>
        </is>
      </c>
      <c r="B5" t="inlineStr">
        <is>
          <t>Non</t>
        </is>
      </c>
      <c r="C5" t="inlineStr">
        <is>
          <t>Non applicable</t>
        </is>
      </c>
      <c r="D5" t="inlineStr">
        <is>
          <t>En cours</t>
        </is>
      </c>
      <c r="E5" t="inlineStr">
        <is>
          <t>Éviter</t>
        </is>
      </c>
      <c r="F5" t="inlineStr">
        <is>
          <t>Majeur</t>
        </is>
      </c>
      <c r="G5" t="inlineStr">
        <is>
          <t>Externe</t>
        </is>
      </c>
      <c r="H5" t="inlineStr">
        <is>
          <t>Non conforme</t>
        </is>
      </c>
      <c r="I5" t="inlineStr">
        <is>
          <t>Moyenne</t>
        </is>
      </c>
      <c r="J5" t="inlineStr">
        <is>
          <t>Interne</t>
        </is>
      </c>
      <c r="K5" t="inlineStr">
        <is>
          <t>Trimestriel</t>
        </is>
      </c>
      <c r="L5" t="inlineStr">
        <is>
          <t>2</t>
        </is>
      </c>
      <c r="M5" t="inlineStr">
        <is>
          <t>2</t>
        </is>
      </c>
    </row>
    <row r="6">
      <c r="A6" t="inlineStr">
        <is>
          <t>Clôturé</t>
        </is>
      </c>
      <c r="D6" t="inlineStr">
        <is>
          <t>Mis en œuvre</t>
        </is>
      </c>
      <c r="E6" t="inlineStr">
        <is>
          <t>Transférer</t>
        </is>
      </c>
      <c r="F6" t="inlineStr">
        <is>
          <t>Critique</t>
        </is>
      </c>
      <c r="H6" t="inlineStr">
        <is>
          <t>Observation</t>
        </is>
      </c>
      <c r="I6" t="inlineStr">
        <is>
          <t>Élevée</t>
        </is>
      </c>
      <c r="J6" t="inlineStr">
        <is>
          <t>Confidentiel</t>
        </is>
      </c>
      <c r="K6" t="inlineStr">
        <is>
          <t>Semestriel</t>
        </is>
      </c>
      <c r="L6" t="inlineStr">
        <is>
          <t>3</t>
        </is>
      </c>
      <c r="M6" t="inlineStr">
        <is>
          <t>3</t>
        </is>
      </c>
    </row>
    <row r="7">
      <c r="D7" t="inlineStr">
        <is>
          <t>Efficacité confirmée</t>
        </is>
      </c>
      <c r="E7" t="inlineStr">
        <is>
          <t>Accepter</t>
        </is>
      </c>
      <c r="J7" t="inlineStr">
        <is>
          <t>Strictement confidentiel</t>
        </is>
      </c>
      <c r="K7" t="inlineStr">
        <is>
          <t>Annuel</t>
        </is>
      </c>
      <c r="L7" t="inlineStr">
        <is>
          <t>4</t>
        </is>
      </c>
      <c r="M7" t="inlineStr">
        <is>
          <t>4</t>
        </is>
      </c>
    </row>
    <row r="8">
      <c r="L8" t="inlineStr">
        <is>
          <t>5</t>
        </is>
      </c>
      <c r="M8" t="inlineStr">
        <is>
          <t>5</t>
        </is>
      </c>
    </row>
  </sheetData>
  <mergeCells count="2">
    <mergeCell ref="A1:M1"/>
    <mergeCell ref="A2:M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8" customWidth="1" min="1" max="1"/>
    <col width="100" customWidth="1" min="2" max="2"/>
  </cols>
  <sheetData>
    <row r="1">
      <c r="A1" s="1" t="inlineStr">
        <is>
          <t>Contexte &amp; Périmètre ISMS</t>
        </is>
      </c>
      <c r="B1" s="2" t="n"/>
    </row>
    <row r="2">
      <c r="A2" s="3" t="inlineStr">
        <is>
          <t>Définissez le contexte interne/externe et le périmètre ISO 27001.</t>
        </is>
      </c>
      <c r="B2" s="2" t="n"/>
    </row>
    <row r="3">
      <c r="A3" s="5" t="inlineStr">
        <is>
          <t>Élément</t>
        </is>
      </c>
      <c r="B3" s="5" t="inlineStr">
        <is>
          <t>Description</t>
        </is>
      </c>
    </row>
    <row r="4">
      <c r="A4" t="inlineStr">
        <is>
          <t>Contexte interne</t>
        </is>
      </c>
      <c r="B4" t="inlineStr">
        <is>
          <t>Unités, processus, ressources, systèmes existants.</t>
        </is>
      </c>
    </row>
    <row r="5">
      <c r="A5" t="inlineStr">
        <is>
          <t>Contexte externe</t>
        </is>
      </c>
      <c r="B5" t="inlineStr">
        <is>
          <t>Parties intéressées, exigences légales &amp; contractuelles, facteurs socio-éco/techno.</t>
        </is>
      </c>
    </row>
    <row r="6">
      <c r="A6" t="inlineStr">
        <is>
          <t>Exigences des parties intéressées</t>
        </is>
      </c>
      <c r="B6" t="inlineStr">
        <is>
          <t>Clients, régulateurs, partenaires, utilisateurs, etc.</t>
        </is>
      </c>
    </row>
    <row r="7">
      <c r="A7" t="inlineStr">
        <is>
          <t>Périmètre ISMS</t>
        </is>
      </c>
      <c r="B7" t="inlineStr">
        <is>
          <t>Sites, activités, actifs, exclusions justifiées.</t>
        </is>
      </c>
    </row>
    <row r="8">
      <c r="A8" t="inlineStr">
        <is>
          <t>Rôles &amp; responsabilités ISMS</t>
        </is>
      </c>
      <c r="B8" t="inlineStr">
        <is>
          <t>Direction, RSSI, propriétaires de risques, auditeurs, etc.</t>
        </is>
      </c>
    </row>
  </sheetData>
  <mergeCells count="2">
    <mergeCell ref="A1:B1"/>
    <mergeCell ref="A2:B2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4" customWidth="1" min="1" max="1"/>
    <col width="26" customWidth="1" min="2" max="2"/>
    <col width="16" customWidth="1" min="3" max="3"/>
    <col width="18" customWidth="1" min="4" max="4"/>
    <col width="18" customWidth="1" min="5" max="5"/>
    <col width="24" customWidth="1" min="6" max="6"/>
    <col width="14" customWidth="1" min="7" max="7"/>
    <col width="14" customWidth="1" min="8" max="8"/>
    <col width="16" customWidth="1" min="9" max="9"/>
    <col width="12" customWidth="1" min="10" max="10"/>
    <col width="14" customWidth="1" min="11" max="11"/>
    <col width="32" customWidth="1" min="12" max="12"/>
  </cols>
  <sheetData>
    <row r="1">
      <c r="A1" s="1" t="inlineStr">
        <is>
          <t>Registre des actifs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>
      <c r="A2" s="3" t="inlineStr">
        <is>
          <t>Inventaire des actifs, classification et critères CIA.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>
      <c r="A3" s="5" t="inlineStr">
        <is>
          <t>Asset_ID</t>
        </is>
      </c>
      <c r="B3" s="5" t="inlineStr">
        <is>
          <t>Nom_Actif</t>
        </is>
      </c>
      <c r="C3" s="5" t="inlineStr">
        <is>
          <t>Type</t>
        </is>
      </c>
      <c r="D3" s="5" t="inlineStr">
        <is>
          <t>Propriétaire</t>
        </is>
      </c>
      <c r="E3" s="5" t="inlineStr">
        <is>
          <t>Localisation</t>
        </is>
      </c>
      <c r="F3" s="5" t="inlineStr">
        <is>
          <t>Classification_Info</t>
        </is>
      </c>
      <c r="G3" s="5" t="inlineStr">
        <is>
          <t>Confidentialité (C)</t>
        </is>
      </c>
      <c r="H3" s="5" t="inlineStr">
        <is>
          <t>Intégrité (I)</t>
        </is>
      </c>
      <c r="I3" s="5" t="inlineStr">
        <is>
          <t>Disponibilité (D)</t>
        </is>
      </c>
      <c r="J3" s="5" t="inlineStr">
        <is>
          <t>Score_CIA</t>
        </is>
      </c>
      <c r="K3" s="5" t="inlineStr">
        <is>
          <t>Niveau</t>
        </is>
      </c>
      <c r="L3" s="5" t="inlineStr">
        <is>
          <t>Commentaires</t>
        </is>
      </c>
    </row>
    <row r="4">
      <c r="J4">
        <f>IF(COUNTA(G4:I4)=3,SUM(G4:I4),"")</f>
        <v/>
      </c>
      <c r="K4">
        <f>IF(J4="","",IF(J4&gt;=12,"Élevé",IF(J4&gt;=7,"Moyen","Faible")))</f>
        <v/>
      </c>
    </row>
    <row r="5">
      <c r="J5">
        <f>IF(COUNTA(G5:I5)=3,SUM(G5:I5),"")</f>
        <v/>
      </c>
      <c r="K5">
        <f>IF(J5="","",IF(J5&gt;=12,"Élevé",IF(J5&gt;=7,"Moyen","Faible")))</f>
        <v/>
      </c>
    </row>
    <row r="6">
      <c r="J6">
        <f>IF(COUNTA(G6:I6)=3,SUM(G6:I6),"")</f>
        <v/>
      </c>
      <c r="K6">
        <f>IF(J6="","",IF(J6&gt;=12,"Élevé",IF(J6&gt;=7,"Moyen","Faible")))</f>
        <v/>
      </c>
    </row>
    <row r="7">
      <c r="J7">
        <f>IF(COUNTA(G7:I7)=3,SUM(G7:I7),"")</f>
        <v/>
      </c>
      <c r="K7">
        <f>IF(J7="","",IF(J7&gt;=12,"Élevé",IF(J7&gt;=7,"Moyen","Faible")))</f>
        <v/>
      </c>
    </row>
    <row r="8">
      <c r="J8">
        <f>IF(COUNTA(G8:I8)=3,SUM(G8:I8),"")</f>
        <v/>
      </c>
      <c r="K8">
        <f>IF(J8="","",IF(J8&gt;=12,"Élevé",IF(J8&gt;=7,"Moyen","Faible")))</f>
        <v/>
      </c>
    </row>
    <row r="9">
      <c r="J9">
        <f>IF(COUNTA(G9:I9)=3,SUM(G9:I9),"")</f>
        <v/>
      </c>
      <c r="K9">
        <f>IF(J9="","",IF(J9&gt;=12,"Élevé",IF(J9&gt;=7,"Moyen","Faible")))</f>
        <v/>
      </c>
    </row>
    <row r="10">
      <c r="J10">
        <f>IF(COUNTA(G10:I10)=3,SUM(G10:I10),"")</f>
        <v/>
      </c>
      <c r="K10">
        <f>IF(J10="","",IF(J10&gt;=12,"Élevé",IF(J10&gt;=7,"Moyen","Faible")))</f>
        <v/>
      </c>
    </row>
    <row r="11">
      <c r="J11">
        <f>IF(COUNTA(G11:I11)=3,SUM(G11:I11),"")</f>
        <v/>
      </c>
      <c r="K11">
        <f>IF(J11="","",IF(J11&gt;=12,"Élevé",IF(J11&gt;=7,"Moyen","Faible")))</f>
        <v/>
      </c>
    </row>
    <row r="12">
      <c r="J12">
        <f>IF(COUNTA(G12:I12)=3,SUM(G12:I12),"")</f>
        <v/>
      </c>
      <c r="K12">
        <f>IF(J12="","",IF(J12&gt;=12,"Élevé",IF(J12&gt;=7,"Moyen","Faible")))</f>
        <v/>
      </c>
    </row>
    <row r="13">
      <c r="J13">
        <f>IF(COUNTA(G13:I13)=3,SUM(G13:I13),"")</f>
        <v/>
      </c>
      <c r="K13">
        <f>IF(J13="","",IF(J13&gt;=12,"Élevé",IF(J13&gt;=7,"Moyen","Faible")))</f>
        <v/>
      </c>
    </row>
    <row r="14">
      <c r="J14">
        <f>IF(COUNTA(G14:I14)=3,SUM(G14:I14),"")</f>
        <v/>
      </c>
      <c r="K14">
        <f>IF(J14="","",IF(J14&gt;=12,"Élevé",IF(J14&gt;=7,"Moyen","Faible")))</f>
        <v/>
      </c>
    </row>
    <row r="15">
      <c r="J15">
        <f>IF(COUNTA(G15:I15)=3,SUM(G15:I15),"")</f>
        <v/>
      </c>
      <c r="K15">
        <f>IF(J15="","",IF(J15&gt;=12,"Élevé",IF(J15&gt;=7,"Moyen","Faible")))</f>
        <v/>
      </c>
    </row>
    <row r="16">
      <c r="J16">
        <f>IF(COUNTA(G16:I16)=3,SUM(G16:I16),"")</f>
        <v/>
      </c>
      <c r="K16">
        <f>IF(J16="","",IF(J16&gt;=12,"Élevé",IF(J16&gt;=7,"Moyen","Faible")))</f>
        <v/>
      </c>
    </row>
    <row r="17">
      <c r="J17">
        <f>IF(COUNTA(G17:I17)=3,SUM(G17:I17),"")</f>
        <v/>
      </c>
      <c r="K17">
        <f>IF(J17="","",IF(J17&gt;=12,"Élevé",IF(J17&gt;=7,"Moyen","Faible")))</f>
        <v/>
      </c>
    </row>
    <row r="18">
      <c r="J18">
        <f>IF(COUNTA(G18:I18)=3,SUM(G18:I18),"")</f>
        <v/>
      </c>
      <c r="K18">
        <f>IF(J18="","",IF(J18&gt;=12,"Élevé",IF(J18&gt;=7,"Moyen","Faible")))</f>
        <v/>
      </c>
    </row>
    <row r="19">
      <c r="J19">
        <f>IF(COUNTA(G19:I19)=3,SUM(G19:I19),"")</f>
        <v/>
      </c>
      <c r="K19">
        <f>IF(J19="","",IF(J19&gt;=12,"Élevé",IF(J19&gt;=7,"Moyen","Faible")))</f>
        <v/>
      </c>
    </row>
    <row r="20">
      <c r="J20">
        <f>IF(COUNTA(G20:I20)=3,SUM(G20:I20),"")</f>
        <v/>
      </c>
      <c r="K20">
        <f>IF(J20="","",IF(J20&gt;=12,"Élevé",IF(J20&gt;=7,"Moyen","Faible")))</f>
        <v/>
      </c>
    </row>
    <row r="21">
      <c r="J21">
        <f>IF(COUNTA(G21:I21)=3,SUM(G21:I21),"")</f>
        <v/>
      </c>
      <c r="K21">
        <f>IF(J21="","",IF(J21&gt;=12,"Élevé",IF(J21&gt;=7,"Moyen","Faible")))</f>
        <v/>
      </c>
    </row>
    <row r="22">
      <c r="J22">
        <f>IF(COUNTA(G22:I22)=3,SUM(G22:I22),"")</f>
        <v/>
      </c>
      <c r="K22">
        <f>IF(J22="","",IF(J22&gt;=12,"Élevé",IF(J22&gt;=7,"Moyen","Faible")))</f>
        <v/>
      </c>
    </row>
    <row r="23">
      <c r="J23">
        <f>IF(COUNTA(G23:I23)=3,SUM(G23:I23),"")</f>
        <v/>
      </c>
      <c r="K23">
        <f>IF(J23="","",IF(J23&gt;=12,"Élevé",IF(J23&gt;=7,"Moyen","Faible")))</f>
        <v/>
      </c>
    </row>
    <row r="24">
      <c r="J24">
        <f>IF(COUNTA(G24:I24)=3,SUM(G24:I24),"")</f>
        <v/>
      </c>
      <c r="K24">
        <f>IF(J24="","",IF(J24&gt;=12,"Élevé",IF(J24&gt;=7,"Moyen","Faible")))</f>
        <v/>
      </c>
    </row>
    <row r="25">
      <c r="J25">
        <f>IF(COUNTA(G25:I25)=3,SUM(G25:I25),"")</f>
        <v/>
      </c>
      <c r="K25">
        <f>IF(J25="","",IF(J25&gt;=12,"Élevé",IF(J25&gt;=7,"Moyen","Faible")))</f>
        <v/>
      </c>
    </row>
    <row r="26">
      <c r="J26">
        <f>IF(COUNTA(G26:I26)=3,SUM(G26:I26),"")</f>
        <v/>
      </c>
      <c r="K26">
        <f>IF(J26="","",IF(J26&gt;=12,"Élevé",IF(J26&gt;=7,"Moyen","Faible")))</f>
        <v/>
      </c>
    </row>
    <row r="27">
      <c r="J27">
        <f>IF(COUNTA(G27:I27)=3,SUM(G27:I27),"")</f>
        <v/>
      </c>
      <c r="K27">
        <f>IF(J27="","",IF(J27&gt;=12,"Élevé",IF(J27&gt;=7,"Moyen","Faible")))</f>
        <v/>
      </c>
    </row>
    <row r="28">
      <c r="J28">
        <f>IF(COUNTA(G28:I28)=3,SUM(G28:I28),"")</f>
        <v/>
      </c>
      <c r="K28">
        <f>IF(J28="","",IF(J28&gt;=12,"Élevé",IF(J28&gt;=7,"Moyen","Faible")))</f>
        <v/>
      </c>
    </row>
    <row r="29">
      <c r="J29">
        <f>IF(COUNTA(G29:I29)=3,SUM(G29:I29),"")</f>
        <v/>
      </c>
      <c r="K29">
        <f>IF(J29="","",IF(J29&gt;=12,"Élevé",IF(J29&gt;=7,"Moyen","Faible")))</f>
        <v/>
      </c>
    </row>
    <row r="30">
      <c r="J30">
        <f>IF(COUNTA(G30:I30)=3,SUM(G30:I30),"")</f>
        <v/>
      </c>
      <c r="K30">
        <f>IF(J30="","",IF(J30&gt;=12,"Élevé",IF(J30&gt;=7,"Moyen","Faible")))</f>
        <v/>
      </c>
    </row>
    <row r="31">
      <c r="J31">
        <f>IF(COUNTA(G31:I31)=3,SUM(G31:I31),"")</f>
        <v/>
      </c>
      <c r="K31">
        <f>IF(J31="","",IF(J31&gt;=12,"Élevé",IF(J31&gt;=7,"Moyen","Faible")))</f>
        <v/>
      </c>
    </row>
    <row r="32">
      <c r="J32">
        <f>IF(COUNTA(G32:I32)=3,SUM(G32:I32),"")</f>
        <v/>
      </c>
      <c r="K32">
        <f>IF(J32="","",IF(J32&gt;=12,"Élevé",IF(J32&gt;=7,"Moyen","Faible")))</f>
        <v/>
      </c>
    </row>
    <row r="33">
      <c r="J33">
        <f>IF(COUNTA(G33:I33)=3,SUM(G33:I33),"")</f>
        <v/>
      </c>
      <c r="K33">
        <f>IF(J33="","",IF(J33&gt;=12,"Élevé",IF(J33&gt;=7,"Moyen","Faible")))</f>
        <v/>
      </c>
    </row>
    <row r="34">
      <c r="J34">
        <f>IF(COUNTA(G34:I34)=3,SUM(G34:I34),"")</f>
        <v/>
      </c>
      <c r="K34">
        <f>IF(J34="","",IF(J34&gt;=12,"Élevé",IF(J34&gt;=7,"Moyen","Faible")))</f>
        <v/>
      </c>
    </row>
    <row r="35">
      <c r="J35">
        <f>IF(COUNTA(G35:I35)=3,SUM(G35:I35),"")</f>
        <v/>
      </c>
      <c r="K35">
        <f>IF(J35="","",IF(J35&gt;=12,"Élevé",IF(J35&gt;=7,"Moyen","Faible")))</f>
        <v/>
      </c>
    </row>
    <row r="36">
      <c r="J36">
        <f>IF(COUNTA(G36:I36)=3,SUM(G36:I36),"")</f>
        <v/>
      </c>
      <c r="K36">
        <f>IF(J36="","",IF(J36&gt;=12,"Élevé",IF(J36&gt;=7,"Moyen","Faible")))</f>
        <v/>
      </c>
    </row>
    <row r="37">
      <c r="J37">
        <f>IF(COUNTA(G37:I37)=3,SUM(G37:I37),"")</f>
        <v/>
      </c>
      <c r="K37">
        <f>IF(J37="","",IF(J37&gt;=12,"Élevé",IF(J37&gt;=7,"Moyen","Faible")))</f>
        <v/>
      </c>
    </row>
    <row r="38">
      <c r="J38">
        <f>IF(COUNTA(G38:I38)=3,SUM(G38:I38),"")</f>
        <v/>
      </c>
      <c r="K38">
        <f>IF(J38="","",IF(J38&gt;=12,"Élevé",IF(J38&gt;=7,"Moyen","Faible")))</f>
        <v/>
      </c>
    </row>
    <row r="39">
      <c r="J39">
        <f>IF(COUNTA(G39:I39)=3,SUM(G39:I39),"")</f>
        <v/>
      </c>
      <c r="K39">
        <f>IF(J39="","",IF(J39&gt;=12,"Élevé",IF(J39&gt;=7,"Moyen","Faible")))</f>
        <v/>
      </c>
    </row>
    <row r="40">
      <c r="J40">
        <f>IF(COUNTA(G40:I40)=3,SUM(G40:I40),"")</f>
        <v/>
      </c>
      <c r="K40">
        <f>IF(J40="","",IF(J40&gt;=12,"Élevé",IF(J40&gt;=7,"Moyen","Faible")))</f>
        <v/>
      </c>
    </row>
    <row r="41">
      <c r="J41">
        <f>IF(COUNTA(G41:I41)=3,SUM(G41:I41),"")</f>
        <v/>
      </c>
      <c r="K41">
        <f>IF(J41="","",IF(J41&gt;=12,"Élevé",IF(J41&gt;=7,"Moyen","Faible")))</f>
        <v/>
      </c>
    </row>
    <row r="42">
      <c r="J42">
        <f>IF(COUNTA(G42:I42)=3,SUM(G42:I42),"")</f>
        <v/>
      </c>
      <c r="K42">
        <f>IF(J42="","",IF(J42&gt;=12,"Élevé",IF(J42&gt;=7,"Moyen","Faible")))</f>
        <v/>
      </c>
    </row>
    <row r="43">
      <c r="J43">
        <f>IF(COUNTA(G43:I43)=3,SUM(G43:I43),"")</f>
        <v/>
      </c>
      <c r="K43">
        <f>IF(J43="","",IF(J43&gt;=12,"Élevé",IF(J43&gt;=7,"Moyen","Faible")))</f>
        <v/>
      </c>
    </row>
    <row r="44">
      <c r="J44">
        <f>IF(COUNTA(G44:I44)=3,SUM(G44:I44),"")</f>
        <v/>
      </c>
      <c r="K44">
        <f>IF(J44="","",IF(J44&gt;=12,"Élevé",IF(J44&gt;=7,"Moyen","Faible")))</f>
        <v/>
      </c>
    </row>
    <row r="45">
      <c r="J45">
        <f>IF(COUNTA(G45:I45)=3,SUM(G45:I45),"")</f>
        <v/>
      </c>
      <c r="K45">
        <f>IF(J45="","",IF(J45&gt;=12,"Élevé",IF(J45&gt;=7,"Moyen","Faible")))</f>
        <v/>
      </c>
    </row>
    <row r="46">
      <c r="J46">
        <f>IF(COUNTA(G46:I46)=3,SUM(G46:I46),"")</f>
        <v/>
      </c>
      <c r="K46">
        <f>IF(J46="","",IF(J46&gt;=12,"Élevé",IF(J46&gt;=7,"Moyen","Faible")))</f>
        <v/>
      </c>
    </row>
    <row r="47">
      <c r="J47">
        <f>IF(COUNTA(G47:I47)=3,SUM(G47:I47),"")</f>
        <v/>
      </c>
      <c r="K47">
        <f>IF(J47="","",IF(J47&gt;=12,"Élevé",IF(J47&gt;=7,"Moyen","Faible")))</f>
        <v/>
      </c>
    </row>
    <row r="48">
      <c r="J48">
        <f>IF(COUNTA(G48:I48)=3,SUM(G48:I48),"")</f>
        <v/>
      </c>
      <c r="K48">
        <f>IF(J48="","",IF(J48&gt;=12,"Élevé",IF(J48&gt;=7,"Moyen","Faible")))</f>
        <v/>
      </c>
    </row>
    <row r="49">
      <c r="J49">
        <f>IF(COUNTA(G49:I49)=3,SUM(G49:I49),"")</f>
        <v/>
      </c>
      <c r="K49">
        <f>IF(J49="","",IF(J49&gt;=12,"Élevé",IF(J49&gt;=7,"Moyen","Faible")))</f>
        <v/>
      </c>
    </row>
    <row r="50">
      <c r="J50">
        <f>IF(COUNTA(G50:I50)=3,SUM(G50:I50),"")</f>
        <v/>
      </c>
      <c r="K50">
        <f>IF(J50="","",IF(J50&gt;=12,"Élevé",IF(J50&gt;=7,"Moyen","Faible")))</f>
        <v/>
      </c>
    </row>
    <row r="51">
      <c r="J51">
        <f>IF(COUNTA(G51:I51)=3,SUM(G51:I51),"")</f>
        <v/>
      </c>
      <c r="K51">
        <f>IF(J51="","",IF(J51&gt;=12,"Élevé",IF(J51&gt;=7,"Moyen","Faible")))</f>
        <v/>
      </c>
    </row>
    <row r="52">
      <c r="J52">
        <f>IF(COUNTA(G52:I52)=3,SUM(G52:I52),"")</f>
        <v/>
      </c>
      <c r="K52">
        <f>IF(J52="","",IF(J52&gt;=12,"Élevé",IF(J52&gt;=7,"Moyen","Faible")))</f>
        <v/>
      </c>
    </row>
    <row r="53">
      <c r="J53">
        <f>IF(COUNTA(G53:I53)=3,SUM(G53:I53),"")</f>
        <v/>
      </c>
      <c r="K53">
        <f>IF(J53="","",IF(J53&gt;=12,"Élevé",IF(J53&gt;=7,"Moyen","Faible")))</f>
        <v/>
      </c>
    </row>
    <row r="54">
      <c r="J54">
        <f>IF(COUNTA(G54:I54)=3,SUM(G54:I54),"")</f>
        <v/>
      </c>
      <c r="K54">
        <f>IF(J54="","",IF(J54&gt;=12,"Élevé",IF(J54&gt;=7,"Moyen","Faible")))</f>
        <v/>
      </c>
    </row>
    <row r="55">
      <c r="J55">
        <f>IF(COUNTA(G55:I55)=3,SUM(G55:I55),"")</f>
        <v/>
      </c>
      <c r="K55">
        <f>IF(J55="","",IF(J55&gt;=12,"Élevé",IF(J55&gt;=7,"Moyen","Faible")))</f>
        <v/>
      </c>
    </row>
    <row r="56">
      <c r="J56">
        <f>IF(COUNTA(G56:I56)=3,SUM(G56:I56),"")</f>
        <v/>
      </c>
      <c r="K56">
        <f>IF(J56="","",IF(J56&gt;=12,"Élevé",IF(J56&gt;=7,"Moyen","Faible")))</f>
        <v/>
      </c>
    </row>
    <row r="57">
      <c r="J57">
        <f>IF(COUNTA(G57:I57)=3,SUM(G57:I57),"")</f>
        <v/>
      </c>
      <c r="K57">
        <f>IF(J57="","",IF(J57&gt;=12,"Élevé",IF(J57&gt;=7,"Moyen","Faible")))</f>
        <v/>
      </c>
    </row>
    <row r="58">
      <c r="J58">
        <f>IF(COUNTA(G58:I58)=3,SUM(G58:I58),"")</f>
        <v/>
      </c>
      <c r="K58">
        <f>IF(J58="","",IF(J58&gt;=12,"Élevé",IF(J58&gt;=7,"Moyen","Faible")))</f>
        <v/>
      </c>
    </row>
    <row r="59">
      <c r="J59">
        <f>IF(COUNTA(G59:I59)=3,SUM(G59:I59),"")</f>
        <v/>
      </c>
      <c r="K59">
        <f>IF(J59="","",IF(J59&gt;=12,"Élevé",IF(J59&gt;=7,"Moyen","Faible")))</f>
        <v/>
      </c>
    </row>
    <row r="60">
      <c r="J60">
        <f>IF(COUNTA(G60:I60)=3,SUM(G60:I60),"")</f>
        <v/>
      </c>
      <c r="K60">
        <f>IF(J60="","",IF(J60&gt;=12,"Élevé",IF(J60&gt;=7,"Moyen","Faible")))</f>
        <v/>
      </c>
    </row>
    <row r="61">
      <c r="J61">
        <f>IF(COUNTA(G61:I61)=3,SUM(G61:I61),"")</f>
        <v/>
      </c>
      <c r="K61">
        <f>IF(J61="","",IF(J61&gt;=12,"Élevé",IF(J61&gt;=7,"Moyen","Faible")))</f>
        <v/>
      </c>
    </row>
    <row r="62">
      <c r="J62">
        <f>IF(COUNTA(G62:I62)=3,SUM(G62:I62),"")</f>
        <v/>
      </c>
      <c r="K62">
        <f>IF(J62="","",IF(J62&gt;=12,"Élevé",IF(J62&gt;=7,"Moyen","Faible")))</f>
        <v/>
      </c>
    </row>
    <row r="63">
      <c r="J63">
        <f>IF(COUNTA(G63:I63)=3,SUM(G63:I63),"")</f>
        <v/>
      </c>
      <c r="K63">
        <f>IF(J63="","",IF(J63&gt;=12,"Élevé",IF(J63&gt;=7,"Moyen","Faible")))</f>
        <v/>
      </c>
    </row>
    <row r="64">
      <c r="J64">
        <f>IF(COUNTA(G64:I64)=3,SUM(G64:I64),"")</f>
        <v/>
      </c>
      <c r="K64">
        <f>IF(J64="","",IF(J64&gt;=12,"Élevé",IF(J64&gt;=7,"Moyen","Faible")))</f>
        <v/>
      </c>
    </row>
    <row r="65">
      <c r="J65">
        <f>IF(COUNTA(G65:I65)=3,SUM(G65:I65),"")</f>
        <v/>
      </c>
      <c r="K65">
        <f>IF(J65="","",IF(J65&gt;=12,"Élevé",IF(J65&gt;=7,"Moyen","Faible")))</f>
        <v/>
      </c>
    </row>
    <row r="66">
      <c r="J66">
        <f>IF(COUNTA(G66:I66)=3,SUM(G66:I66),"")</f>
        <v/>
      </c>
      <c r="K66">
        <f>IF(J66="","",IF(J66&gt;=12,"Élevé",IF(J66&gt;=7,"Moyen","Faible")))</f>
        <v/>
      </c>
    </row>
    <row r="67">
      <c r="J67">
        <f>IF(COUNTA(G67:I67)=3,SUM(G67:I67),"")</f>
        <v/>
      </c>
      <c r="K67">
        <f>IF(J67="","",IF(J67&gt;=12,"Élevé",IF(J67&gt;=7,"Moyen","Faible")))</f>
        <v/>
      </c>
    </row>
    <row r="68">
      <c r="J68">
        <f>IF(COUNTA(G68:I68)=3,SUM(G68:I68),"")</f>
        <v/>
      </c>
      <c r="K68">
        <f>IF(J68="","",IF(J68&gt;=12,"Élevé",IF(J68&gt;=7,"Moyen","Faible")))</f>
        <v/>
      </c>
    </row>
    <row r="69">
      <c r="J69">
        <f>IF(COUNTA(G69:I69)=3,SUM(G69:I69),"")</f>
        <v/>
      </c>
      <c r="K69">
        <f>IF(J69="","",IF(J69&gt;=12,"Élevé",IF(J69&gt;=7,"Moyen","Faible")))</f>
        <v/>
      </c>
    </row>
    <row r="70">
      <c r="J70">
        <f>IF(COUNTA(G70:I70)=3,SUM(G70:I70),"")</f>
        <v/>
      </c>
      <c r="K70">
        <f>IF(J70="","",IF(J70&gt;=12,"Élevé",IF(J70&gt;=7,"Moyen","Faible")))</f>
        <v/>
      </c>
    </row>
    <row r="71">
      <c r="J71">
        <f>IF(COUNTA(G71:I71)=3,SUM(G71:I71),"")</f>
        <v/>
      </c>
      <c r="K71">
        <f>IF(J71="","",IF(J71&gt;=12,"Élevé",IF(J71&gt;=7,"Moyen","Faible")))</f>
        <v/>
      </c>
    </row>
    <row r="72">
      <c r="J72">
        <f>IF(COUNTA(G72:I72)=3,SUM(G72:I72),"")</f>
        <v/>
      </c>
      <c r="K72">
        <f>IF(J72="","",IF(J72&gt;=12,"Élevé",IF(J72&gt;=7,"Moyen","Faible")))</f>
        <v/>
      </c>
    </row>
    <row r="73">
      <c r="J73">
        <f>IF(COUNTA(G73:I73)=3,SUM(G73:I73),"")</f>
        <v/>
      </c>
      <c r="K73">
        <f>IF(J73="","",IF(J73&gt;=12,"Élevé",IF(J73&gt;=7,"Moyen","Faible")))</f>
        <v/>
      </c>
    </row>
    <row r="74">
      <c r="J74">
        <f>IF(COUNTA(G74:I74)=3,SUM(G74:I74),"")</f>
        <v/>
      </c>
      <c r="K74">
        <f>IF(J74="","",IF(J74&gt;=12,"Élevé",IF(J74&gt;=7,"Moyen","Faible")))</f>
        <v/>
      </c>
    </row>
    <row r="75">
      <c r="J75">
        <f>IF(COUNTA(G75:I75)=3,SUM(G75:I75),"")</f>
        <v/>
      </c>
      <c r="K75">
        <f>IF(J75="","",IF(J75&gt;=12,"Élevé",IF(J75&gt;=7,"Moyen","Faible")))</f>
        <v/>
      </c>
    </row>
    <row r="76">
      <c r="J76">
        <f>IF(COUNTA(G76:I76)=3,SUM(G76:I76),"")</f>
        <v/>
      </c>
      <c r="K76">
        <f>IF(J76="","",IF(J76&gt;=12,"Élevé",IF(J76&gt;=7,"Moyen","Faible")))</f>
        <v/>
      </c>
    </row>
    <row r="77">
      <c r="J77">
        <f>IF(COUNTA(G77:I77)=3,SUM(G77:I77),"")</f>
        <v/>
      </c>
      <c r="K77">
        <f>IF(J77="","",IF(J77&gt;=12,"Élevé",IF(J77&gt;=7,"Moyen","Faible")))</f>
        <v/>
      </c>
    </row>
    <row r="78">
      <c r="J78">
        <f>IF(COUNTA(G78:I78)=3,SUM(G78:I78),"")</f>
        <v/>
      </c>
      <c r="K78">
        <f>IF(J78="","",IF(J78&gt;=12,"Élevé",IF(J78&gt;=7,"Moyen","Faible")))</f>
        <v/>
      </c>
    </row>
    <row r="79">
      <c r="J79">
        <f>IF(COUNTA(G79:I79)=3,SUM(G79:I79),"")</f>
        <v/>
      </c>
      <c r="K79">
        <f>IF(J79="","",IF(J79&gt;=12,"Élevé",IF(J79&gt;=7,"Moyen","Faible")))</f>
        <v/>
      </c>
    </row>
    <row r="80">
      <c r="J80">
        <f>IF(COUNTA(G80:I80)=3,SUM(G80:I80),"")</f>
        <v/>
      </c>
      <c r="K80">
        <f>IF(J80="","",IF(J80&gt;=12,"Élevé",IF(J80&gt;=7,"Moyen","Faible")))</f>
        <v/>
      </c>
    </row>
    <row r="81">
      <c r="J81">
        <f>IF(COUNTA(G81:I81)=3,SUM(G81:I81),"")</f>
        <v/>
      </c>
      <c r="K81">
        <f>IF(J81="","",IF(J81&gt;=12,"Élevé",IF(J81&gt;=7,"Moyen","Faible")))</f>
        <v/>
      </c>
    </row>
    <row r="82">
      <c r="J82">
        <f>IF(COUNTA(G82:I82)=3,SUM(G82:I82),"")</f>
        <v/>
      </c>
      <c r="K82">
        <f>IF(J82="","",IF(J82&gt;=12,"Élevé",IF(J82&gt;=7,"Moyen","Faible")))</f>
        <v/>
      </c>
    </row>
    <row r="83">
      <c r="J83">
        <f>IF(COUNTA(G83:I83)=3,SUM(G83:I83),"")</f>
        <v/>
      </c>
      <c r="K83">
        <f>IF(J83="","",IF(J83&gt;=12,"Élevé",IF(J83&gt;=7,"Moyen","Faible")))</f>
        <v/>
      </c>
    </row>
    <row r="84">
      <c r="J84">
        <f>IF(COUNTA(G84:I84)=3,SUM(G84:I84),"")</f>
        <v/>
      </c>
      <c r="K84">
        <f>IF(J84="","",IF(J84&gt;=12,"Élevé",IF(J84&gt;=7,"Moyen","Faible")))</f>
        <v/>
      </c>
    </row>
    <row r="85">
      <c r="J85">
        <f>IF(COUNTA(G85:I85)=3,SUM(G85:I85),"")</f>
        <v/>
      </c>
      <c r="K85">
        <f>IF(J85="","",IF(J85&gt;=12,"Élevé",IF(J85&gt;=7,"Moyen","Faible")))</f>
        <v/>
      </c>
    </row>
    <row r="86">
      <c r="J86">
        <f>IF(COUNTA(G86:I86)=3,SUM(G86:I86),"")</f>
        <v/>
      </c>
      <c r="K86">
        <f>IF(J86="","",IF(J86&gt;=12,"Élevé",IF(J86&gt;=7,"Moyen","Faible")))</f>
        <v/>
      </c>
    </row>
    <row r="87">
      <c r="J87">
        <f>IF(COUNTA(G87:I87)=3,SUM(G87:I87),"")</f>
        <v/>
      </c>
      <c r="K87">
        <f>IF(J87="","",IF(J87&gt;=12,"Élevé",IF(J87&gt;=7,"Moyen","Faible")))</f>
        <v/>
      </c>
    </row>
    <row r="88">
      <c r="J88">
        <f>IF(COUNTA(G88:I88)=3,SUM(G88:I88),"")</f>
        <v/>
      </c>
      <c r="K88">
        <f>IF(J88="","",IF(J88&gt;=12,"Élevé",IF(J88&gt;=7,"Moyen","Faible")))</f>
        <v/>
      </c>
    </row>
    <row r="89">
      <c r="J89">
        <f>IF(COUNTA(G89:I89)=3,SUM(G89:I89),"")</f>
        <v/>
      </c>
      <c r="K89">
        <f>IF(J89="","",IF(J89&gt;=12,"Élevé",IF(J89&gt;=7,"Moyen","Faible")))</f>
        <v/>
      </c>
    </row>
    <row r="90">
      <c r="J90">
        <f>IF(COUNTA(G90:I90)=3,SUM(G90:I90),"")</f>
        <v/>
      </c>
      <c r="K90">
        <f>IF(J90="","",IF(J90&gt;=12,"Élevé",IF(J90&gt;=7,"Moyen","Faible")))</f>
        <v/>
      </c>
    </row>
    <row r="91">
      <c r="J91">
        <f>IF(COUNTA(G91:I91)=3,SUM(G91:I91),"")</f>
        <v/>
      </c>
      <c r="K91">
        <f>IF(J91="","",IF(J91&gt;=12,"Élevé",IF(J91&gt;=7,"Moyen","Faible")))</f>
        <v/>
      </c>
    </row>
    <row r="92">
      <c r="J92">
        <f>IF(COUNTA(G92:I92)=3,SUM(G92:I92),"")</f>
        <v/>
      </c>
      <c r="K92">
        <f>IF(J92="","",IF(J92&gt;=12,"Élevé",IF(J92&gt;=7,"Moyen","Faible")))</f>
        <v/>
      </c>
    </row>
    <row r="93">
      <c r="J93">
        <f>IF(COUNTA(G93:I93)=3,SUM(G93:I93),"")</f>
        <v/>
      </c>
      <c r="K93">
        <f>IF(J93="","",IF(J93&gt;=12,"Élevé",IF(J93&gt;=7,"Moyen","Faible")))</f>
        <v/>
      </c>
    </row>
    <row r="94">
      <c r="J94">
        <f>IF(COUNTA(G94:I94)=3,SUM(G94:I94),"")</f>
        <v/>
      </c>
      <c r="K94">
        <f>IF(J94="","",IF(J94&gt;=12,"Élevé",IF(J94&gt;=7,"Moyen","Faible")))</f>
        <v/>
      </c>
    </row>
    <row r="95">
      <c r="J95">
        <f>IF(COUNTA(G95:I95)=3,SUM(G95:I95),"")</f>
        <v/>
      </c>
      <c r="K95">
        <f>IF(J95="","",IF(J95&gt;=12,"Élevé",IF(J95&gt;=7,"Moyen","Faible")))</f>
        <v/>
      </c>
    </row>
    <row r="96">
      <c r="J96">
        <f>IF(COUNTA(G96:I96)=3,SUM(G96:I96),"")</f>
        <v/>
      </c>
      <c r="K96">
        <f>IF(J96="","",IF(J96&gt;=12,"Élevé",IF(J96&gt;=7,"Moyen","Faible")))</f>
        <v/>
      </c>
    </row>
    <row r="97">
      <c r="J97">
        <f>IF(COUNTA(G97:I97)=3,SUM(G97:I97),"")</f>
        <v/>
      </c>
      <c r="K97">
        <f>IF(J97="","",IF(J97&gt;=12,"Élevé",IF(J97&gt;=7,"Moyen","Faible")))</f>
        <v/>
      </c>
    </row>
    <row r="98">
      <c r="J98">
        <f>IF(COUNTA(G98:I98)=3,SUM(G98:I98),"")</f>
        <v/>
      </c>
      <c r="K98">
        <f>IF(J98="","",IF(J98&gt;=12,"Élevé",IF(J98&gt;=7,"Moyen","Faible")))</f>
        <v/>
      </c>
    </row>
    <row r="99">
      <c r="J99">
        <f>IF(COUNTA(G99:I99)=3,SUM(G99:I99),"")</f>
        <v/>
      </c>
      <c r="K99">
        <f>IF(J99="","",IF(J99&gt;=12,"Élevé",IF(J99&gt;=7,"Moyen","Faible")))</f>
        <v/>
      </c>
    </row>
    <row r="100">
      <c r="J100">
        <f>IF(COUNTA(G100:I100)=3,SUM(G100:I100),"")</f>
        <v/>
      </c>
      <c r="K100">
        <f>IF(J100="","",IF(J100&gt;=12,"Élevé",IF(J100&gt;=7,"Moyen","Faible")))</f>
        <v/>
      </c>
    </row>
    <row r="101">
      <c r="J101">
        <f>IF(COUNTA(G101:I101)=3,SUM(G101:I101),"")</f>
        <v/>
      </c>
      <c r="K101">
        <f>IF(J101="","",IF(J101&gt;=12,"Élevé",IF(J101&gt;=7,"Moyen","Faible")))</f>
        <v/>
      </c>
    </row>
    <row r="102">
      <c r="J102">
        <f>IF(COUNTA(G102:I102)=3,SUM(G102:I102),"")</f>
        <v/>
      </c>
      <c r="K102">
        <f>IF(J102="","",IF(J102&gt;=12,"Élevé",IF(J102&gt;=7,"Moyen","Faible")))</f>
        <v/>
      </c>
    </row>
    <row r="103">
      <c r="J103">
        <f>IF(COUNTA(G103:I103)=3,SUM(G103:I103),"")</f>
        <v/>
      </c>
      <c r="K103">
        <f>IF(J103="","",IF(J103&gt;=12,"Élevé",IF(J103&gt;=7,"Moyen","Faible")))</f>
        <v/>
      </c>
    </row>
    <row r="104">
      <c r="J104">
        <f>IF(COUNTA(G104:I104)=3,SUM(G104:I104),"")</f>
        <v/>
      </c>
      <c r="K104">
        <f>IF(J104="","",IF(J104&gt;=12,"Élevé",IF(J104&gt;=7,"Moyen","Faible")))</f>
        <v/>
      </c>
    </row>
    <row r="105">
      <c r="J105">
        <f>IF(COUNTA(G105:I105)=3,SUM(G105:I105),"")</f>
        <v/>
      </c>
      <c r="K105">
        <f>IF(J105="","",IF(J105&gt;=12,"Élevé",IF(J105&gt;=7,"Moyen","Faible")))</f>
        <v/>
      </c>
    </row>
    <row r="106">
      <c r="J106">
        <f>IF(COUNTA(G106:I106)=3,SUM(G106:I106),"")</f>
        <v/>
      </c>
      <c r="K106">
        <f>IF(J106="","",IF(J106&gt;=12,"Élevé",IF(J106&gt;=7,"Moyen","Faible")))</f>
        <v/>
      </c>
    </row>
    <row r="107">
      <c r="J107">
        <f>IF(COUNTA(G107:I107)=3,SUM(G107:I107),"")</f>
        <v/>
      </c>
      <c r="K107">
        <f>IF(J107="","",IF(J107&gt;=12,"Élevé",IF(J107&gt;=7,"Moyen","Faible")))</f>
        <v/>
      </c>
    </row>
    <row r="108">
      <c r="J108">
        <f>IF(COUNTA(G108:I108)=3,SUM(G108:I108),"")</f>
        <v/>
      </c>
      <c r="K108">
        <f>IF(J108="","",IF(J108&gt;=12,"Élevé",IF(J108&gt;=7,"Moyen","Faible")))</f>
        <v/>
      </c>
    </row>
    <row r="109">
      <c r="J109">
        <f>IF(COUNTA(G109:I109)=3,SUM(G109:I109),"")</f>
        <v/>
      </c>
      <c r="K109">
        <f>IF(J109="","",IF(J109&gt;=12,"Élevé",IF(J109&gt;=7,"Moyen","Faible")))</f>
        <v/>
      </c>
    </row>
    <row r="110">
      <c r="J110">
        <f>IF(COUNTA(G110:I110)=3,SUM(G110:I110),"")</f>
        <v/>
      </c>
      <c r="K110">
        <f>IF(J110="","",IF(J110&gt;=12,"Élevé",IF(J110&gt;=7,"Moyen","Faible")))</f>
        <v/>
      </c>
    </row>
    <row r="111">
      <c r="J111">
        <f>IF(COUNTA(G111:I111)=3,SUM(G111:I111),"")</f>
        <v/>
      </c>
      <c r="K111">
        <f>IF(J111="","",IF(J111&gt;=12,"Élevé",IF(J111&gt;=7,"Moyen","Faible")))</f>
        <v/>
      </c>
    </row>
    <row r="112">
      <c r="J112">
        <f>IF(COUNTA(G112:I112)=3,SUM(G112:I112),"")</f>
        <v/>
      </c>
      <c r="K112">
        <f>IF(J112="","",IF(J112&gt;=12,"Élevé",IF(J112&gt;=7,"Moyen","Faible")))</f>
        <v/>
      </c>
    </row>
    <row r="113">
      <c r="J113">
        <f>IF(COUNTA(G113:I113)=3,SUM(G113:I113),"")</f>
        <v/>
      </c>
      <c r="K113">
        <f>IF(J113="","",IF(J113&gt;=12,"Élevé",IF(J113&gt;=7,"Moyen","Faible")))</f>
        <v/>
      </c>
    </row>
    <row r="114">
      <c r="J114">
        <f>IF(COUNTA(G114:I114)=3,SUM(G114:I114),"")</f>
        <v/>
      </c>
      <c r="K114">
        <f>IF(J114="","",IF(J114&gt;=12,"Élevé",IF(J114&gt;=7,"Moyen","Faible")))</f>
        <v/>
      </c>
    </row>
    <row r="115">
      <c r="J115">
        <f>IF(COUNTA(G115:I115)=3,SUM(G115:I115),"")</f>
        <v/>
      </c>
      <c r="K115">
        <f>IF(J115="","",IF(J115&gt;=12,"Élevé",IF(J115&gt;=7,"Moyen","Faible")))</f>
        <v/>
      </c>
    </row>
    <row r="116">
      <c r="J116">
        <f>IF(COUNTA(G116:I116)=3,SUM(G116:I116),"")</f>
        <v/>
      </c>
      <c r="K116">
        <f>IF(J116="","",IF(J116&gt;=12,"Élevé",IF(J116&gt;=7,"Moyen","Faible")))</f>
        <v/>
      </c>
    </row>
    <row r="117">
      <c r="J117">
        <f>IF(COUNTA(G117:I117)=3,SUM(G117:I117),"")</f>
        <v/>
      </c>
      <c r="K117">
        <f>IF(J117="","",IF(J117&gt;=12,"Élevé",IF(J117&gt;=7,"Moyen","Faible")))</f>
        <v/>
      </c>
    </row>
    <row r="118">
      <c r="J118">
        <f>IF(COUNTA(G118:I118)=3,SUM(G118:I118),"")</f>
        <v/>
      </c>
      <c r="K118">
        <f>IF(J118="","",IF(J118&gt;=12,"Élevé",IF(J118&gt;=7,"Moyen","Faible")))</f>
        <v/>
      </c>
    </row>
    <row r="119">
      <c r="J119">
        <f>IF(COUNTA(G119:I119)=3,SUM(G119:I119),"")</f>
        <v/>
      </c>
      <c r="K119">
        <f>IF(J119="","",IF(J119&gt;=12,"Élevé",IF(J119&gt;=7,"Moyen","Faible")))</f>
        <v/>
      </c>
    </row>
    <row r="120">
      <c r="J120">
        <f>IF(COUNTA(G120:I120)=3,SUM(G120:I120),"")</f>
        <v/>
      </c>
      <c r="K120">
        <f>IF(J120="","",IF(J120&gt;=12,"Élevé",IF(J120&gt;=7,"Moyen","Faible")))</f>
        <v/>
      </c>
    </row>
    <row r="121">
      <c r="J121">
        <f>IF(COUNTA(G121:I121)=3,SUM(G121:I121),"")</f>
        <v/>
      </c>
      <c r="K121">
        <f>IF(J121="","",IF(J121&gt;=12,"Élevé",IF(J121&gt;=7,"Moyen","Faible")))</f>
        <v/>
      </c>
    </row>
    <row r="122">
      <c r="J122">
        <f>IF(COUNTA(G122:I122)=3,SUM(G122:I122),"")</f>
        <v/>
      </c>
      <c r="K122">
        <f>IF(J122="","",IF(J122&gt;=12,"Élevé",IF(J122&gt;=7,"Moyen","Faible")))</f>
        <v/>
      </c>
    </row>
    <row r="123">
      <c r="J123">
        <f>IF(COUNTA(G123:I123)=3,SUM(G123:I123),"")</f>
        <v/>
      </c>
      <c r="K123">
        <f>IF(J123="","",IF(J123&gt;=12,"Élevé",IF(J123&gt;=7,"Moyen","Faible")))</f>
        <v/>
      </c>
    </row>
    <row r="124">
      <c r="J124">
        <f>IF(COUNTA(G124:I124)=3,SUM(G124:I124),"")</f>
        <v/>
      </c>
      <c r="K124">
        <f>IF(J124="","",IF(J124&gt;=12,"Élevé",IF(J124&gt;=7,"Moyen","Faible")))</f>
        <v/>
      </c>
    </row>
    <row r="125">
      <c r="J125">
        <f>IF(COUNTA(G125:I125)=3,SUM(G125:I125),"")</f>
        <v/>
      </c>
      <c r="K125">
        <f>IF(J125="","",IF(J125&gt;=12,"Élevé",IF(J125&gt;=7,"Moyen","Faible")))</f>
        <v/>
      </c>
    </row>
    <row r="126">
      <c r="J126">
        <f>IF(COUNTA(G126:I126)=3,SUM(G126:I126),"")</f>
        <v/>
      </c>
      <c r="K126">
        <f>IF(J126="","",IF(J126&gt;=12,"Élevé",IF(J126&gt;=7,"Moyen","Faible")))</f>
        <v/>
      </c>
    </row>
    <row r="127">
      <c r="J127">
        <f>IF(COUNTA(G127:I127)=3,SUM(G127:I127),"")</f>
        <v/>
      </c>
      <c r="K127">
        <f>IF(J127="","",IF(J127&gt;=12,"Élevé",IF(J127&gt;=7,"Moyen","Faible")))</f>
        <v/>
      </c>
    </row>
    <row r="128">
      <c r="J128">
        <f>IF(COUNTA(G128:I128)=3,SUM(G128:I128),"")</f>
        <v/>
      </c>
      <c r="K128">
        <f>IF(J128="","",IF(J128&gt;=12,"Élevé",IF(J128&gt;=7,"Moyen","Faible")))</f>
        <v/>
      </c>
    </row>
    <row r="129">
      <c r="J129">
        <f>IF(COUNTA(G129:I129)=3,SUM(G129:I129),"")</f>
        <v/>
      </c>
      <c r="K129">
        <f>IF(J129="","",IF(J129&gt;=12,"Élevé",IF(J129&gt;=7,"Moyen","Faible")))</f>
        <v/>
      </c>
    </row>
    <row r="130">
      <c r="J130">
        <f>IF(COUNTA(G130:I130)=3,SUM(G130:I130),"")</f>
        <v/>
      </c>
      <c r="K130">
        <f>IF(J130="","",IF(J130&gt;=12,"Élevé",IF(J130&gt;=7,"Moyen","Faible")))</f>
        <v/>
      </c>
    </row>
    <row r="131">
      <c r="J131">
        <f>IF(COUNTA(G131:I131)=3,SUM(G131:I131),"")</f>
        <v/>
      </c>
      <c r="K131">
        <f>IF(J131="","",IF(J131&gt;=12,"Élevé",IF(J131&gt;=7,"Moyen","Faible")))</f>
        <v/>
      </c>
    </row>
    <row r="132">
      <c r="J132">
        <f>IF(COUNTA(G132:I132)=3,SUM(G132:I132),"")</f>
        <v/>
      </c>
      <c r="K132">
        <f>IF(J132="","",IF(J132&gt;=12,"Élevé",IF(J132&gt;=7,"Moyen","Faible")))</f>
        <v/>
      </c>
    </row>
    <row r="133">
      <c r="J133">
        <f>IF(COUNTA(G133:I133)=3,SUM(G133:I133),"")</f>
        <v/>
      </c>
      <c r="K133">
        <f>IF(J133="","",IF(J133&gt;=12,"Élevé",IF(J133&gt;=7,"Moyen","Faible")))</f>
        <v/>
      </c>
    </row>
    <row r="134">
      <c r="J134">
        <f>IF(COUNTA(G134:I134)=3,SUM(G134:I134),"")</f>
        <v/>
      </c>
      <c r="K134">
        <f>IF(J134="","",IF(J134&gt;=12,"Élevé",IF(J134&gt;=7,"Moyen","Faible")))</f>
        <v/>
      </c>
    </row>
    <row r="135">
      <c r="J135">
        <f>IF(COUNTA(G135:I135)=3,SUM(G135:I135),"")</f>
        <v/>
      </c>
      <c r="K135">
        <f>IF(J135="","",IF(J135&gt;=12,"Élevé",IF(J135&gt;=7,"Moyen","Faible")))</f>
        <v/>
      </c>
    </row>
    <row r="136">
      <c r="J136">
        <f>IF(COUNTA(G136:I136)=3,SUM(G136:I136),"")</f>
        <v/>
      </c>
      <c r="K136">
        <f>IF(J136="","",IF(J136&gt;=12,"Élevé",IF(J136&gt;=7,"Moyen","Faible")))</f>
        <v/>
      </c>
    </row>
    <row r="137">
      <c r="J137">
        <f>IF(COUNTA(G137:I137)=3,SUM(G137:I137),"")</f>
        <v/>
      </c>
      <c r="K137">
        <f>IF(J137="","",IF(J137&gt;=12,"Élevé",IF(J137&gt;=7,"Moyen","Faible")))</f>
        <v/>
      </c>
    </row>
    <row r="138">
      <c r="J138">
        <f>IF(COUNTA(G138:I138)=3,SUM(G138:I138),"")</f>
        <v/>
      </c>
      <c r="K138">
        <f>IF(J138="","",IF(J138&gt;=12,"Élevé",IF(J138&gt;=7,"Moyen","Faible")))</f>
        <v/>
      </c>
    </row>
    <row r="139">
      <c r="J139">
        <f>IF(COUNTA(G139:I139)=3,SUM(G139:I139),"")</f>
        <v/>
      </c>
      <c r="K139">
        <f>IF(J139="","",IF(J139&gt;=12,"Élevé",IF(J139&gt;=7,"Moyen","Faible")))</f>
        <v/>
      </c>
    </row>
    <row r="140">
      <c r="J140">
        <f>IF(COUNTA(G140:I140)=3,SUM(G140:I140),"")</f>
        <v/>
      </c>
      <c r="K140">
        <f>IF(J140="","",IF(J140&gt;=12,"Élevé",IF(J140&gt;=7,"Moyen","Faible")))</f>
        <v/>
      </c>
    </row>
    <row r="141">
      <c r="J141">
        <f>IF(COUNTA(G141:I141)=3,SUM(G141:I141),"")</f>
        <v/>
      </c>
      <c r="K141">
        <f>IF(J141="","",IF(J141&gt;=12,"Élevé",IF(J141&gt;=7,"Moyen","Faible")))</f>
        <v/>
      </c>
    </row>
    <row r="142">
      <c r="J142">
        <f>IF(COUNTA(G142:I142)=3,SUM(G142:I142),"")</f>
        <v/>
      </c>
      <c r="K142">
        <f>IF(J142="","",IF(J142&gt;=12,"Élevé",IF(J142&gt;=7,"Moyen","Faible")))</f>
        <v/>
      </c>
    </row>
    <row r="143">
      <c r="J143">
        <f>IF(COUNTA(G143:I143)=3,SUM(G143:I143),"")</f>
        <v/>
      </c>
      <c r="K143">
        <f>IF(J143="","",IF(J143&gt;=12,"Élevé",IF(J143&gt;=7,"Moyen","Faible")))</f>
        <v/>
      </c>
    </row>
    <row r="144">
      <c r="J144">
        <f>IF(COUNTA(G144:I144)=3,SUM(G144:I144),"")</f>
        <v/>
      </c>
      <c r="K144">
        <f>IF(J144="","",IF(J144&gt;=12,"Élevé",IF(J144&gt;=7,"Moyen","Faible")))</f>
        <v/>
      </c>
    </row>
    <row r="145">
      <c r="J145">
        <f>IF(COUNTA(G145:I145)=3,SUM(G145:I145),"")</f>
        <v/>
      </c>
      <c r="K145">
        <f>IF(J145="","",IF(J145&gt;=12,"Élevé",IF(J145&gt;=7,"Moyen","Faible")))</f>
        <v/>
      </c>
    </row>
    <row r="146">
      <c r="J146">
        <f>IF(COUNTA(G146:I146)=3,SUM(G146:I146),"")</f>
        <v/>
      </c>
      <c r="K146">
        <f>IF(J146="","",IF(J146&gt;=12,"Élevé",IF(J146&gt;=7,"Moyen","Faible")))</f>
        <v/>
      </c>
    </row>
    <row r="147">
      <c r="J147">
        <f>IF(COUNTA(G147:I147)=3,SUM(G147:I147),"")</f>
        <v/>
      </c>
      <c r="K147">
        <f>IF(J147="","",IF(J147&gt;=12,"Élevé",IF(J147&gt;=7,"Moyen","Faible")))</f>
        <v/>
      </c>
    </row>
    <row r="148">
      <c r="J148">
        <f>IF(COUNTA(G148:I148)=3,SUM(G148:I148),"")</f>
        <v/>
      </c>
      <c r="K148">
        <f>IF(J148="","",IF(J148&gt;=12,"Élevé",IF(J148&gt;=7,"Moyen","Faible")))</f>
        <v/>
      </c>
    </row>
    <row r="149">
      <c r="J149">
        <f>IF(COUNTA(G149:I149)=3,SUM(G149:I149),"")</f>
        <v/>
      </c>
      <c r="K149">
        <f>IF(J149="","",IF(J149&gt;=12,"Élevé",IF(J149&gt;=7,"Moyen","Faible")))</f>
        <v/>
      </c>
    </row>
    <row r="150">
      <c r="J150">
        <f>IF(COUNTA(G150:I150)=3,SUM(G150:I150),"")</f>
        <v/>
      </c>
      <c r="K150">
        <f>IF(J150="","",IF(J150&gt;=12,"Élevé",IF(J150&gt;=7,"Moyen","Faible")))</f>
        <v/>
      </c>
    </row>
    <row r="151">
      <c r="J151">
        <f>IF(COUNTA(G151:I151)=3,SUM(G151:I151),"")</f>
        <v/>
      </c>
      <c r="K151">
        <f>IF(J151="","",IF(J151&gt;=12,"Élevé",IF(J151&gt;=7,"Moyen","Faible")))</f>
        <v/>
      </c>
    </row>
    <row r="152">
      <c r="J152">
        <f>IF(COUNTA(G152:I152)=3,SUM(G152:I152),"")</f>
        <v/>
      </c>
      <c r="K152">
        <f>IF(J152="","",IF(J152&gt;=12,"Élevé",IF(J152&gt;=7,"Moyen","Faible")))</f>
        <v/>
      </c>
    </row>
    <row r="153">
      <c r="J153">
        <f>IF(COUNTA(G153:I153)=3,SUM(G153:I153),"")</f>
        <v/>
      </c>
      <c r="K153">
        <f>IF(J153="","",IF(J153&gt;=12,"Élevé",IF(J153&gt;=7,"Moyen","Faible")))</f>
        <v/>
      </c>
    </row>
    <row r="154">
      <c r="J154">
        <f>IF(COUNTA(G154:I154)=3,SUM(G154:I154),"")</f>
        <v/>
      </c>
      <c r="K154">
        <f>IF(J154="","",IF(J154&gt;=12,"Élevé",IF(J154&gt;=7,"Moyen","Faible")))</f>
        <v/>
      </c>
    </row>
    <row r="155">
      <c r="J155">
        <f>IF(COUNTA(G155:I155)=3,SUM(G155:I155),"")</f>
        <v/>
      </c>
      <c r="K155">
        <f>IF(J155="","",IF(J155&gt;=12,"Élevé",IF(J155&gt;=7,"Moyen","Faible")))</f>
        <v/>
      </c>
    </row>
    <row r="156">
      <c r="J156">
        <f>IF(COUNTA(G156:I156)=3,SUM(G156:I156),"")</f>
        <v/>
      </c>
      <c r="K156">
        <f>IF(J156="","",IF(J156&gt;=12,"Élevé",IF(J156&gt;=7,"Moyen","Faible")))</f>
        <v/>
      </c>
    </row>
    <row r="157">
      <c r="J157">
        <f>IF(COUNTA(G157:I157)=3,SUM(G157:I157),"")</f>
        <v/>
      </c>
      <c r="K157">
        <f>IF(J157="","",IF(J157&gt;=12,"Élevé",IF(J157&gt;=7,"Moyen","Faible")))</f>
        <v/>
      </c>
    </row>
    <row r="158">
      <c r="J158">
        <f>IF(COUNTA(G158:I158)=3,SUM(G158:I158),"")</f>
        <v/>
      </c>
      <c r="K158">
        <f>IF(J158="","",IF(J158&gt;=12,"Élevé",IF(J158&gt;=7,"Moyen","Faible")))</f>
        <v/>
      </c>
    </row>
    <row r="159">
      <c r="J159">
        <f>IF(COUNTA(G159:I159)=3,SUM(G159:I159),"")</f>
        <v/>
      </c>
      <c r="K159">
        <f>IF(J159="","",IF(J159&gt;=12,"Élevé",IF(J159&gt;=7,"Moyen","Faible")))</f>
        <v/>
      </c>
    </row>
    <row r="160">
      <c r="J160">
        <f>IF(COUNTA(G160:I160)=3,SUM(G160:I160),"")</f>
        <v/>
      </c>
      <c r="K160">
        <f>IF(J160="","",IF(J160&gt;=12,"Élevé",IF(J160&gt;=7,"Moyen","Faible")))</f>
        <v/>
      </c>
    </row>
    <row r="161">
      <c r="J161">
        <f>IF(COUNTA(G161:I161)=3,SUM(G161:I161),"")</f>
        <v/>
      </c>
      <c r="K161">
        <f>IF(J161="","",IF(J161&gt;=12,"Élevé",IF(J161&gt;=7,"Moyen","Faible")))</f>
        <v/>
      </c>
    </row>
    <row r="162">
      <c r="J162">
        <f>IF(COUNTA(G162:I162)=3,SUM(G162:I162),"")</f>
        <v/>
      </c>
      <c r="K162">
        <f>IF(J162="","",IF(J162&gt;=12,"Élevé",IF(J162&gt;=7,"Moyen","Faible")))</f>
        <v/>
      </c>
    </row>
    <row r="163">
      <c r="J163">
        <f>IF(COUNTA(G163:I163)=3,SUM(G163:I163),"")</f>
        <v/>
      </c>
      <c r="K163">
        <f>IF(J163="","",IF(J163&gt;=12,"Élevé",IF(J163&gt;=7,"Moyen","Faible")))</f>
        <v/>
      </c>
    </row>
    <row r="164">
      <c r="J164">
        <f>IF(COUNTA(G164:I164)=3,SUM(G164:I164),"")</f>
        <v/>
      </c>
      <c r="K164">
        <f>IF(J164="","",IF(J164&gt;=12,"Élevé",IF(J164&gt;=7,"Moyen","Faible")))</f>
        <v/>
      </c>
    </row>
    <row r="165">
      <c r="J165">
        <f>IF(COUNTA(G165:I165)=3,SUM(G165:I165),"")</f>
        <v/>
      </c>
      <c r="K165">
        <f>IF(J165="","",IF(J165&gt;=12,"Élevé",IF(J165&gt;=7,"Moyen","Faible")))</f>
        <v/>
      </c>
    </row>
    <row r="166">
      <c r="J166">
        <f>IF(COUNTA(G166:I166)=3,SUM(G166:I166),"")</f>
        <v/>
      </c>
      <c r="K166">
        <f>IF(J166="","",IF(J166&gt;=12,"Élevé",IF(J166&gt;=7,"Moyen","Faible")))</f>
        <v/>
      </c>
    </row>
    <row r="167">
      <c r="J167">
        <f>IF(COUNTA(G167:I167)=3,SUM(G167:I167),"")</f>
        <v/>
      </c>
      <c r="K167">
        <f>IF(J167="","",IF(J167&gt;=12,"Élevé",IF(J167&gt;=7,"Moyen","Faible")))</f>
        <v/>
      </c>
    </row>
    <row r="168">
      <c r="J168">
        <f>IF(COUNTA(G168:I168)=3,SUM(G168:I168),"")</f>
        <v/>
      </c>
      <c r="K168">
        <f>IF(J168="","",IF(J168&gt;=12,"Élevé",IF(J168&gt;=7,"Moyen","Faible")))</f>
        <v/>
      </c>
    </row>
    <row r="169">
      <c r="J169">
        <f>IF(COUNTA(G169:I169)=3,SUM(G169:I169),"")</f>
        <v/>
      </c>
      <c r="K169">
        <f>IF(J169="","",IF(J169&gt;=12,"Élevé",IF(J169&gt;=7,"Moyen","Faible")))</f>
        <v/>
      </c>
    </row>
    <row r="170">
      <c r="J170">
        <f>IF(COUNTA(G170:I170)=3,SUM(G170:I170),"")</f>
        <v/>
      </c>
      <c r="K170">
        <f>IF(J170="","",IF(J170&gt;=12,"Élevé",IF(J170&gt;=7,"Moyen","Faible")))</f>
        <v/>
      </c>
    </row>
    <row r="171">
      <c r="J171">
        <f>IF(COUNTA(G171:I171)=3,SUM(G171:I171),"")</f>
        <v/>
      </c>
      <c r="K171">
        <f>IF(J171="","",IF(J171&gt;=12,"Élevé",IF(J171&gt;=7,"Moyen","Faible")))</f>
        <v/>
      </c>
    </row>
    <row r="172">
      <c r="J172">
        <f>IF(COUNTA(G172:I172)=3,SUM(G172:I172),"")</f>
        <v/>
      </c>
      <c r="K172">
        <f>IF(J172="","",IF(J172&gt;=12,"Élevé",IF(J172&gt;=7,"Moyen","Faible")))</f>
        <v/>
      </c>
    </row>
    <row r="173">
      <c r="J173">
        <f>IF(COUNTA(G173:I173)=3,SUM(G173:I173),"")</f>
        <v/>
      </c>
      <c r="K173">
        <f>IF(J173="","",IF(J173&gt;=12,"Élevé",IF(J173&gt;=7,"Moyen","Faible")))</f>
        <v/>
      </c>
    </row>
    <row r="174">
      <c r="J174">
        <f>IF(COUNTA(G174:I174)=3,SUM(G174:I174),"")</f>
        <v/>
      </c>
      <c r="K174">
        <f>IF(J174="","",IF(J174&gt;=12,"Élevé",IF(J174&gt;=7,"Moyen","Faible")))</f>
        <v/>
      </c>
    </row>
    <row r="175">
      <c r="J175">
        <f>IF(COUNTA(G175:I175)=3,SUM(G175:I175),"")</f>
        <v/>
      </c>
      <c r="K175">
        <f>IF(J175="","",IF(J175&gt;=12,"Élevé",IF(J175&gt;=7,"Moyen","Faible")))</f>
        <v/>
      </c>
    </row>
    <row r="176">
      <c r="J176">
        <f>IF(COUNTA(G176:I176)=3,SUM(G176:I176),"")</f>
        <v/>
      </c>
      <c r="K176">
        <f>IF(J176="","",IF(J176&gt;=12,"Élevé",IF(J176&gt;=7,"Moyen","Faible")))</f>
        <v/>
      </c>
    </row>
    <row r="177">
      <c r="J177">
        <f>IF(COUNTA(G177:I177)=3,SUM(G177:I177),"")</f>
        <v/>
      </c>
      <c r="K177">
        <f>IF(J177="","",IF(J177&gt;=12,"Élevé",IF(J177&gt;=7,"Moyen","Faible")))</f>
        <v/>
      </c>
    </row>
    <row r="178">
      <c r="J178">
        <f>IF(COUNTA(G178:I178)=3,SUM(G178:I178),"")</f>
        <v/>
      </c>
      <c r="K178">
        <f>IF(J178="","",IF(J178&gt;=12,"Élevé",IF(J178&gt;=7,"Moyen","Faible")))</f>
        <v/>
      </c>
    </row>
    <row r="179">
      <c r="J179">
        <f>IF(COUNTA(G179:I179)=3,SUM(G179:I179),"")</f>
        <v/>
      </c>
      <c r="K179">
        <f>IF(J179="","",IF(J179&gt;=12,"Élevé",IF(J179&gt;=7,"Moyen","Faible")))</f>
        <v/>
      </c>
    </row>
    <row r="180">
      <c r="J180">
        <f>IF(COUNTA(G180:I180)=3,SUM(G180:I180),"")</f>
        <v/>
      </c>
      <c r="K180">
        <f>IF(J180="","",IF(J180&gt;=12,"Élevé",IF(J180&gt;=7,"Moyen","Faible")))</f>
        <v/>
      </c>
    </row>
    <row r="181">
      <c r="J181">
        <f>IF(COUNTA(G181:I181)=3,SUM(G181:I181),"")</f>
        <v/>
      </c>
      <c r="K181">
        <f>IF(J181="","",IF(J181&gt;=12,"Élevé",IF(J181&gt;=7,"Moyen","Faible")))</f>
        <v/>
      </c>
    </row>
    <row r="182">
      <c r="J182">
        <f>IF(COUNTA(G182:I182)=3,SUM(G182:I182),"")</f>
        <v/>
      </c>
      <c r="K182">
        <f>IF(J182="","",IF(J182&gt;=12,"Élevé",IF(J182&gt;=7,"Moyen","Faible")))</f>
        <v/>
      </c>
    </row>
    <row r="183">
      <c r="J183">
        <f>IF(COUNTA(G183:I183)=3,SUM(G183:I183),"")</f>
        <v/>
      </c>
      <c r="K183">
        <f>IF(J183="","",IF(J183&gt;=12,"Élevé",IF(J183&gt;=7,"Moyen","Faible")))</f>
        <v/>
      </c>
    </row>
    <row r="184">
      <c r="J184">
        <f>IF(COUNTA(G184:I184)=3,SUM(G184:I184),"")</f>
        <v/>
      </c>
      <c r="K184">
        <f>IF(J184="","",IF(J184&gt;=12,"Élevé",IF(J184&gt;=7,"Moyen","Faible")))</f>
        <v/>
      </c>
    </row>
    <row r="185">
      <c r="J185">
        <f>IF(COUNTA(G185:I185)=3,SUM(G185:I185),"")</f>
        <v/>
      </c>
      <c r="K185">
        <f>IF(J185="","",IF(J185&gt;=12,"Élevé",IF(J185&gt;=7,"Moyen","Faible")))</f>
        <v/>
      </c>
    </row>
    <row r="186">
      <c r="J186">
        <f>IF(COUNTA(G186:I186)=3,SUM(G186:I186),"")</f>
        <v/>
      </c>
      <c r="K186">
        <f>IF(J186="","",IF(J186&gt;=12,"Élevé",IF(J186&gt;=7,"Moyen","Faible")))</f>
        <v/>
      </c>
    </row>
    <row r="187">
      <c r="J187">
        <f>IF(COUNTA(G187:I187)=3,SUM(G187:I187),"")</f>
        <v/>
      </c>
      <c r="K187">
        <f>IF(J187="","",IF(J187&gt;=12,"Élevé",IF(J187&gt;=7,"Moyen","Faible")))</f>
        <v/>
      </c>
    </row>
    <row r="188">
      <c r="J188">
        <f>IF(COUNTA(G188:I188)=3,SUM(G188:I188),"")</f>
        <v/>
      </c>
      <c r="K188">
        <f>IF(J188="","",IF(J188&gt;=12,"Élevé",IF(J188&gt;=7,"Moyen","Faible")))</f>
        <v/>
      </c>
    </row>
    <row r="189">
      <c r="J189">
        <f>IF(COUNTA(G189:I189)=3,SUM(G189:I189),"")</f>
        <v/>
      </c>
      <c r="K189">
        <f>IF(J189="","",IF(J189&gt;=12,"Élevé",IF(J189&gt;=7,"Moyen","Faible")))</f>
        <v/>
      </c>
    </row>
    <row r="190">
      <c r="J190">
        <f>IF(COUNTA(G190:I190)=3,SUM(G190:I190),"")</f>
        <v/>
      </c>
      <c r="K190">
        <f>IF(J190="","",IF(J190&gt;=12,"Élevé",IF(J190&gt;=7,"Moyen","Faible")))</f>
        <v/>
      </c>
    </row>
    <row r="191">
      <c r="J191">
        <f>IF(COUNTA(G191:I191)=3,SUM(G191:I191),"")</f>
        <v/>
      </c>
      <c r="K191">
        <f>IF(J191="","",IF(J191&gt;=12,"Élevé",IF(J191&gt;=7,"Moyen","Faible")))</f>
        <v/>
      </c>
    </row>
    <row r="192">
      <c r="J192">
        <f>IF(COUNTA(G192:I192)=3,SUM(G192:I192),"")</f>
        <v/>
      </c>
      <c r="K192">
        <f>IF(J192="","",IF(J192&gt;=12,"Élevé",IF(J192&gt;=7,"Moyen","Faible")))</f>
        <v/>
      </c>
    </row>
    <row r="193">
      <c r="J193">
        <f>IF(COUNTA(G193:I193)=3,SUM(G193:I193),"")</f>
        <v/>
      </c>
      <c r="K193">
        <f>IF(J193="","",IF(J193&gt;=12,"Élevé",IF(J193&gt;=7,"Moyen","Faible")))</f>
        <v/>
      </c>
    </row>
    <row r="194">
      <c r="J194">
        <f>IF(COUNTA(G194:I194)=3,SUM(G194:I194),"")</f>
        <v/>
      </c>
      <c r="K194">
        <f>IF(J194="","",IF(J194&gt;=12,"Élevé",IF(J194&gt;=7,"Moyen","Faible")))</f>
        <v/>
      </c>
    </row>
    <row r="195">
      <c r="J195">
        <f>IF(COUNTA(G195:I195)=3,SUM(G195:I195),"")</f>
        <v/>
      </c>
      <c r="K195">
        <f>IF(J195="","",IF(J195&gt;=12,"Élevé",IF(J195&gt;=7,"Moyen","Faible")))</f>
        <v/>
      </c>
    </row>
    <row r="196">
      <c r="J196">
        <f>IF(COUNTA(G196:I196)=3,SUM(G196:I196),"")</f>
        <v/>
      </c>
      <c r="K196">
        <f>IF(J196="","",IF(J196&gt;=12,"Élevé",IF(J196&gt;=7,"Moyen","Faible")))</f>
        <v/>
      </c>
    </row>
    <row r="197">
      <c r="J197">
        <f>IF(COUNTA(G197:I197)=3,SUM(G197:I197),"")</f>
        <v/>
      </c>
      <c r="K197">
        <f>IF(J197="","",IF(J197&gt;=12,"Élevé",IF(J197&gt;=7,"Moyen","Faible")))</f>
        <v/>
      </c>
    </row>
    <row r="198">
      <c r="J198">
        <f>IF(COUNTA(G198:I198)=3,SUM(G198:I198),"")</f>
        <v/>
      </c>
      <c r="K198">
        <f>IF(J198="","",IF(J198&gt;=12,"Élevé",IF(J198&gt;=7,"Moyen","Faible")))</f>
        <v/>
      </c>
    </row>
    <row r="199">
      <c r="J199">
        <f>IF(COUNTA(G199:I199)=3,SUM(G199:I199),"")</f>
        <v/>
      </c>
      <c r="K199">
        <f>IF(J199="","",IF(J199&gt;=12,"Élevé",IF(J199&gt;=7,"Moyen","Faible")))</f>
        <v/>
      </c>
    </row>
    <row r="200">
      <c r="J200">
        <f>IF(COUNTA(G200:I200)=3,SUM(G200:I200),"")</f>
        <v/>
      </c>
      <c r="K200">
        <f>IF(J200="","",IF(J200&gt;=12,"Élevé",IF(J200&gt;=7,"Moyen","Faible")))</f>
        <v/>
      </c>
    </row>
    <row r="201">
      <c r="J201">
        <f>IF(COUNTA(G201:I201)=3,SUM(G201:I201),"")</f>
        <v/>
      </c>
      <c r="K201">
        <f>IF(J201="","",IF(J201&gt;=12,"Élevé",IF(J201&gt;=7,"Moyen","Faible")))</f>
        <v/>
      </c>
    </row>
    <row r="202">
      <c r="J202">
        <f>IF(COUNTA(G202:I202)=3,SUM(G202:I202),"")</f>
        <v/>
      </c>
      <c r="K202">
        <f>IF(J202="","",IF(J202&gt;=12,"Élevé",IF(J202&gt;=7,"Moyen","Faible")))</f>
        <v/>
      </c>
    </row>
    <row r="203">
      <c r="J203">
        <f>IF(COUNTA(G203:I203)=3,SUM(G203:I203),"")</f>
        <v/>
      </c>
      <c r="K203">
        <f>IF(J203="","",IF(J203&gt;=12,"Élevé",IF(J203&gt;=7,"Moyen","Faible")))</f>
        <v/>
      </c>
    </row>
  </sheetData>
  <mergeCells count="2">
    <mergeCell ref="A1:L1"/>
    <mergeCell ref="A2:L2"/>
  </mergeCells>
  <conditionalFormatting sqref="G4:I203">
    <cfRule type="colorScale" priority="1">
      <colorScale>
        <cfvo type="min"/>
        <cfvo type="percentile" val="50"/>
        <cfvo type="max"/>
        <color rgb="00FFFFFF"/>
        <color rgb="FFF3C614"/>
        <color rgb="FFF59E0B"/>
      </colorScale>
    </cfRule>
  </conditionalFormatting>
  <conditionalFormatting sqref="J4:J203">
    <cfRule type="colorScale" priority="2">
      <colorScale>
        <cfvo type="min"/>
        <cfvo type="percentile" val="50"/>
        <cfvo type="max"/>
        <color rgb="00FFFFFF"/>
        <color rgb="FFE5E7EB"/>
        <color rgb="FF10B981"/>
      </colorScale>
    </cfRule>
  </conditionalFormatting>
  <dataValidations count="1">
    <dataValidation sqref="F4:F203" showErrorMessage="1" showInputMessage="1" allowBlank="1" type="list">
      <formula1>=Listes!$J$4:$J$7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W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22" customWidth="1" min="3" max="3"/>
    <col width="22" customWidth="1" min="4" max="4"/>
    <col width="24" customWidth="1" min="5" max="5"/>
    <col width="14" customWidth="1" min="6" max="6"/>
    <col width="18" customWidth="1" min="7" max="7"/>
    <col width="16" customWidth="1" min="8" max="8"/>
    <col width="16" customWidth="1" min="9" max="9"/>
    <col width="26" customWidth="1" min="10" max="10"/>
    <col width="18" customWidth="1" min="11" max="11"/>
    <col width="26" customWidth="1" min="12" max="12"/>
    <col width="18" customWidth="1" min="13" max="13"/>
    <col width="18" customWidth="1" min="14" max="14"/>
    <col width="14" customWidth="1" min="15" max="15"/>
    <col width="12" customWidth="1" min="16" max="16"/>
    <col width="16" customWidth="1" min="17" max="17"/>
    <col width="20" customWidth="1" min="18" max="18"/>
    <col width="16" customWidth="1" min="19" max="19"/>
    <col width="16" customWidth="1" min="20" max="20"/>
    <col width="16" customWidth="1" min="21" max="21"/>
    <col width="12" customWidth="1" min="22" max="22"/>
    <col width="30" customWidth="1" min="23" max="23"/>
  </cols>
  <sheetData>
    <row r="1">
      <c r="A1" s="1" t="inlineStr">
        <is>
          <t>Registre des risques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</row>
    <row r="2">
      <c r="A2" s="3" t="inlineStr">
        <is>
          <t>Évaluez le risque inhérent, définissez un traitement, puis suivez le risque résiduel.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</row>
    <row r="3">
      <c r="A3" s="5" t="inlineStr">
        <is>
          <t>Risk_ID</t>
        </is>
      </c>
      <c r="B3" s="5" t="inlineStr">
        <is>
          <t>Asset_ID</t>
        </is>
      </c>
      <c r="C3" s="5" t="inlineStr">
        <is>
          <t>Actif</t>
        </is>
      </c>
      <c r="D3" s="5" t="inlineStr">
        <is>
          <t>Menace</t>
        </is>
      </c>
      <c r="E3" s="5" t="inlineStr">
        <is>
          <t>Vulnérabilité</t>
        </is>
      </c>
      <c r="F3" s="5" t="inlineStr">
        <is>
          <t>Impact (1-5)</t>
        </is>
      </c>
      <c r="G3" s="5" t="inlineStr">
        <is>
          <t>Vraisemblance (1-5)</t>
        </is>
      </c>
      <c r="H3" s="5" t="inlineStr">
        <is>
          <t>Risque_Inhérent</t>
        </is>
      </c>
      <c r="I3" s="5" t="inlineStr">
        <is>
          <t>Niveau_Inhérent</t>
        </is>
      </c>
      <c r="J3" s="5" t="inlineStr">
        <is>
          <t>Contrôles_existants</t>
        </is>
      </c>
      <c r="K3" s="5" t="inlineStr">
        <is>
          <t>Option_Traitement</t>
        </is>
      </c>
      <c r="L3" s="5" t="inlineStr">
        <is>
          <t>Plan_Traitement</t>
        </is>
      </c>
      <c r="M3" s="5" t="inlineStr">
        <is>
          <t>Référence_AnnexeA</t>
        </is>
      </c>
      <c r="N3" s="5" t="inlineStr">
        <is>
          <t>Propriétaire</t>
        </is>
      </c>
      <c r="O3" s="5" t="inlineStr">
        <is>
          <t>Échéance</t>
        </is>
      </c>
      <c r="P3" s="5" t="inlineStr">
        <is>
          <t>Statut</t>
        </is>
      </c>
      <c r="Q3" s="5" t="inlineStr">
        <is>
          <t>Impact_Résiduel</t>
        </is>
      </c>
      <c r="R3" s="5" t="inlineStr">
        <is>
          <t>Vraisemblance_Résiduelle</t>
        </is>
      </c>
      <c r="S3" s="5" t="inlineStr">
        <is>
          <t>Risque_Résiduel</t>
        </is>
      </c>
      <c r="T3" s="5" t="inlineStr">
        <is>
          <t>Niveau_Résiduel</t>
        </is>
      </c>
      <c r="U3" s="5" t="inlineStr">
        <is>
          <t>Lien_SoA_Statut</t>
        </is>
      </c>
      <c r="V3" s="5" t="inlineStr">
        <is>
          <t>Alerte</t>
        </is>
      </c>
      <c r="W3" s="5" t="inlineStr">
        <is>
          <t>Commentaires</t>
        </is>
      </c>
    </row>
    <row r="4">
      <c r="A4">
        <f>IF(B4="","", "R-" &amp; TEXT(ROW()-3,"0000"))</f>
        <v/>
      </c>
      <c r="C4">
        <f>IFERROR(INDEX(Registre_Actifs!B:B, MATCH(B4, Registre_Actifs!A:A, 0)),"")</f>
        <v/>
      </c>
      <c r="H4">
        <f>IFERROR(F4*G4,"")</f>
        <v/>
      </c>
      <c r="I4">
        <f>IF(H4="","",IF(H4&gt;=20,"Critique",IF(H4&gt;=12,"Élevé",IF(H4&gt;=6,"Moyen","Faible"))))</f>
        <v/>
      </c>
      <c r="S4">
        <f>IFERROR(Q4*R4,"")</f>
        <v/>
      </c>
      <c r="T4">
        <f>IF(S4="","",IF(S4&gt;=20,"Critique",IF(S4&gt;=12,"Élevé",IF(S4&gt;=6,"Moyen","Faible"))))</f>
        <v/>
      </c>
      <c r="U4">
        <f>IFERROR(INDEX(Déclaration_Applicabilité_SoA!E:E, MATCH(M4, Déclaration_Applicabilité_SoA!A:A, 0)),"")</f>
        <v/>
      </c>
      <c r="V4">
        <f>IF(AND(P4&lt;&gt;"", P4&lt;&gt;"Clôturé", P4&lt;&gt;"", P4&lt;&gt;"Clôturé", O4&lt;=TODAY()+15), "Échéance proche", "")</f>
        <v/>
      </c>
    </row>
    <row r="5">
      <c r="A5">
        <f>IF(B5="","", "R-" &amp; TEXT(ROW()-3,"0000"))</f>
        <v/>
      </c>
      <c r="C5">
        <f>IFERROR(INDEX(Registre_Actifs!B:B, MATCH(B5, Registre_Actifs!A:A, 0)),"")</f>
        <v/>
      </c>
      <c r="H5">
        <f>IFERROR(F5*G5,"")</f>
        <v/>
      </c>
      <c r="I5">
        <f>IF(H5="","",IF(H5&gt;=20,"Critique",IF(H5&gt;=12,"Élevé",IF(H5&gt;=6,"Moyen","Faible"))))</f>
        <v/>
      </c>
      <c r="S5">
        <f>IFERROR(Q5*R5,"")</f>
        <v/>
      </c>
      <c r="T5">
        <f>IF(S5="","",IF(S5&gt;=20,"Critique",IF(S5&gt;=12,"Élevé",IF(S5&gt;=6,"Moyen","Faible"))))</f>
        <v/>
      </c>
      <c r="U5">
        <f>IFERROR(INDEX(Déclaration_Applicabilité_SoA!E:E, MATCH(M5, Déclaration_Applicabilité_SoA!A:A, 0)),"")</f>
        <v/>
      </c>
      <c r="V5">
        <f>IF(AND(P5&lt;&gt;"", P5&lt;&gt;"Clôturé", P5&lt;&gt;"", P5&lt;&gt;"Clôturé", O5&lt;=TODAY()+15), "Échéance proche", "")</f>
        <v/>
      </c>
    </row>
    <row r="6">
      <c r="A6">
        <f>IF(B6="","", "R-" &amp; TEXT(ROW()-3,"0000"))</f>
        <v/>
      </c>
      <c r="C6">
        <f>IFERROR(INDEX(Registre_Actifs!B:B, MATCH(B6, Registre_Actifs!A:A, 0)),"")</f>
        <v/>
      </c>
      <c r="H6">
        <f>IFERROR(F6*G6,"")</f>
        <v/>
      </c>
      <c r="I6">
        <f>IF(H6="","",IF(H6&gt;=20,"Critique",IF(H6&gt;=12,"Élevé",IF(H6&gt;=6,"Moyen","Faible"))))</f>
        <v/>
      </c>
      <c r="S6">
        <f>IFERROR(Q6*R6,"")</f>
        <v/>
      </c>
      <c r="T6">
        <f>IF(S6="","",IF(S6&gt;=20,"Critique",IF(S6&gt;=12,"Élevé",IF(S6&gt;=6,"Moyen","Faible"))))</f>
        <v/>
      </c>
      <c r="U6">
        <f>IFERROR(INDEX(Déclaration_Applicabilité_SoA!E:E, MATCH(M6, Déclaration_Applicabilité_SoA!A:A, 0)),"")</f>
        <v/>
      </c>
      <c r="V6">
        <f>IF(AND(P6&lt;&gt;"", P6&lt;&gt;"Clôturé", P6&lt;&gt;"", P6&lt;&gt;"Clôturé", O6&lt;=TODAY()+15), "Échéance proche", "")</f>
        <v/>
      </c>
    </row>
    <row r="7">
      <c r="A7">
        <f>IF(B7="","", "R-" &amp; TEXT(ROW()-3,"0000"))</f>
        <v/>
      </c>
      <c r="C7">
        <f>IFERROR(INDEX(Registre_Actifs!B:B, MATCH(B7, Registre_Actifs!A:A, 0)),"")</f>
        <v/>
      </c>
      <c r="H7">
        <f>IFERROR(F7*G7,"")</f>
        <v/>
      </c>
      <c r="I7">
        <f>IF(H7="","",IF(H7&gt;=20,"Critique",IF(H7&gt;=12,"Élevé",IF(H7&gt;=6,"Moyen","Faible"))))</f>
        <v/>
      </c>
      <c r="S7">
        <f>IFERROR(Q7*R7,"")</f>
        <v/>
      </c>
      <c r="T7">
        <f>IF(S7="","",IF(S7&gt;=20,"Critique",IF(S7&gt;=12,"Élevé",IF(S7&gt;=6,"Moyen","Faible"))))</f>
        <v/>
      </c>
      <c r="U7">
        <f>IFERROR(INDEX(Déclaration_Applicabilité_SoA!E:E, MATCH(M7, Déclaration_Applicabilité_SoA!A:A, 0)),"")</f>
        <v/>
      </c>
      <c r="V7">
        <f>IF(AND(P7&lt;&gt;"", P7&lt;&gt;"Clôturé", P7&lt;&gt;"", P7&lt;&gt;"Clôturé", O7&lt;=TODAY()+15), "Échéance proche", "")</f>
        <v/>
      </c>
    </row>
    <row r="8">
      <c r="A8">
        <f>IF(B8="","", "R-" &amp; TEXT(ROW()-3,"0000"))</f>
        <v/>
      </c>
      <c r="C8">
        <f>IFERROR(INDEX(Registre_Actifs!B:B, MATCH(B8, Registre_Actifs!A:A, 0)),"")</f>
        <v/>
      </c>
      <c r="H8">
        <f>IFERROR(F8*G8,"")</f>
        <v/>
      </c>
      <c r="I8">
        <f>IF(H8="","",IF(H8&gt;=20,"Critique",IF(H8&gt;=12,"Élevé",IF(H8&gt;=6,"Moyen","Faible"))))</f>
        <v/>
      </c>
      <c r="S8">
        <f>IFERROR(Q8*R8,"")</f>
        <v/>
      </c>
      <c r="T8">
        <f>IF(S8="","",IF(S8&gt;=20,"Critique",IF(S8&gt;=12,"Élevé",IF(S8&gt;=6,"Moyen","Faible"))))</f>
        <v/>
      </c>
      <c r="U8">
        <f>IFERROR(INDEX(Déclaration_Applicabilité_SoA!E:E, MATCH(M8, Déclaration_Applicabilité_SoA!A:A, 0)),"")</f>
        <v/>
      </c>
      <c r="V8">
        <f>IF(AND(P8&lt;&gt;"", P8&lt;&gt;"Clôturé", P8&lt;&gt;"", P8&lt;&gt;"Clôturé", O8&lt;=TODAY()+15), "Échéance proche", "")</f>
        <v/>
      </c>
    </row>
    <row r="9">
      <c r="A9">
        <f>IF(B9="","", "R-" &amp; TEXT(ROW()-3,"0000"))</f>
        <v/>
      </c>
      <c r="C9">
        <f>IFERROR(INDEX(Registre_Actifs!B:B, MATCH(B9, Registre_Actifs!A:A, 0)),"")</f>
        <v/>
      </c>
      <c r="H9">
        <f>IFERROR(F9*G9,"")</f>
        <v/>
      </c>
      <c r="I9">
        <f>IF(H9="","",IF(H9&gt;=20,"Critique",IF(H9&gt;=12,"Élevé",IF(H9&gt;=6,"Moyen","Faible"))))</f>
        <v/>
      </c>
      <c r="S9">
        <f>IFERROR(Q9*R9,"")</f>
        <v/>
      </c>
      <c r="T9">
        <f>IF(S9="","",IF(S9&gt;=20,"Critique",IF(S9&gt;=12,"Élevé",IF(S9&gt;=6,"Moyen","Faible"))))</f>
        <v/>
      </c>
      <c r="U9">
        <f>IFERROR(INDEX(Déclaration_Applicabilité_SoA!E:E, MATCH(M9, Déclaration_Applicabilité_SoA!A:A, 0)),"")</f>
        <v/>
      </c>
      <c r="V9">
        <f>IF(AND(P9&lt;&gt;"", P9&lt;&gt;"Clôturé", P9&lt;&gt;"", P9&lt;&gt;"Clôturé", O9&lt;=TODAY()+15), "Échéance proche", "")</f>
        <v/>
      </c>
    </row>
    <row r="10">
      <c r="A10">
        <f>IF(B10="","", "R-" &amp; TEXT(ROW()-3,"0000"))</f>
        <v/>
      </c>
      <c r="C10">
        <f>IFERROR(INDEX(Registre_Actifs!B:B, MATCH(B10, Registre_Actifs!A:A, 0)),"")</f>
        <v/>
      </c>
      <c r="H10">
        <f>IFERROR(F10*G10,"")</f>
        <v/>
      </c>
      <c r="I10">
        <f>IF(H10="","",IF(H10&gt;=20,"Critique",IF(H10&gt;=12,"Élevé",IF(H10&gt;=6,"Moyen","Faible"))))</f>
        <v/>
      </c>
      <c r="S10">
        <f>IFERROR(Q10*R10,"")</f>
        <v/>
      </c>
      <c r="T10">
        <f>IF(S10="","",IF(S10&gt;=20,"Critique",IF(S10&gt;=12,"Élevé",IF(S10&gt;=6,"Moyen","Faible"))))</f>
        <v/>
      </c>
      <c r="U10">
        <f>IFERROR(INDEX(Déclaration_Applicabilité_SoA!E:E, MATCH(M10, Déclaration_Applicabilité_SoA!A:A, 0)),"")</f>
        <v/>
      </c>
      <c r="V10">
        <f>IF(AND(P10&lt;&gt;"", P10&lt;&gt;"Clôturé", P10&lt;&gt;"", P10&lt;&gt;"Clôturé", O10&lt;=TODAY()+15), "Échéance proche", "")</f>
        <v/>
      </c>
    </row>
    <row r="11">
      <c r="A11">
        <f>IF(B11="","", "R-" &amp; TEXT(ROW()-3,"0000"))</f>
        <v/>
      </c>
      <c r="C11">
        <f>IFERROR(INDEX(Registre_Actifs!B:B, MATCH(B11, Registre_Actifs!A:A, 0)),"")</f>
        <v/>
      </c>
      <c r="H11">
        <f>IFERROR(F11*G11,"")</f>
        <v/>
      </c>
      <c r="I11">
        <f>IF(H11="","",IF(H11&gt;=20,"Critique",IF(H11&gt;=12,"Élevé",IF(H11&gt;=6,"Moyen","Faible"))))</f>
        <v/>
      </c>
      <c r="S11">
        <f>IFERROR(Q11*R11,"")</f>
        <v/>
      </c>
      <c r="T11">
        <f>IF(S11="","",IF(S11&gt;=20,"Critique",IF(S11&gt;=12,"Élevé",IF(S11&gt;=6,"Moyen","Faible"))))</f>
        <v/>
      </c>
      <c r="U11">
        <f>IFERROR(INDEX(Déclaration_Applicabilité_SoA!E:E, MATCH(M11, Déclaration_Applicabilité_SoA!A:A, 0)),"")</f>
        <v/>
      </c>
      <c r="V11">
        <f>IF(AND(P11&lt;&gt;"", P11&lt;&gt;"Clôturé", P11&lt;&gt;"", P11&lt;&gt;"Clôturé", O11&lt;=TODAY()+15), "Échéance proche", "")</f>
        <v/>
      </c>
    </row>
    <row r="12">
      <c r="A12">
        <f>IF(B12="","", "R-" &amp; TEXT(ROW()-3,"0000"))</f>
        <v/>
      </c>
      <c r="C12">
        <f>IFERROR(INDEX(Registre_Actifs!B:B, MATCH(B12, Registre_Actifs!A:A, 0)),"")</f>
        <v/>
      </c>
      <c r="H12">
        <f>IFERROR(F12*G12,"")</f>
        <v/>
      </c>
      <c r="I12">
        <f>IF(H12="","",IF(H12&gt;=20,"Critique",IF(H12&gt;=12,"Élevé",IF(H12&gt;=6,"Moyen","Faible"))))</f>
        <v/>
      </c>
      <c r="S12">
        <f>IFERROR(Q12*R12,"")</f>
        <v/>
      </c>
      <c r="T12">
        <f>IF(S12="","",IF(S12&gt;=20,"Critique",IF(S12&gt;=12,"Élevé",IF(S12&gt;=6,"Moyen","Faible"))))</f>
        <v/>
      </c>
      <c r="U12">
        <f>IFERROR(INDEX(Déclaration_Applicabilité_SoA!E:E, MATCH(M12, Déclaration_Applicabilité_SoA!A:A, 0)),"")</f>
        <v/>
      </c>
      <c r="V12">
        <f>IF(AND(P12&lt;&gt;"", P12&lt;&gt;"Clôturé", P12&lt;&gt;"", P12&lt;&gt;"Clôturé", O12&lt;=TODAY()+15), "Échéance proche", "")</f>
        <v/>
      </c>
    </row>
    <row r="13">
      <c r="A13">
        <f>IF(B13="","", "R-" &amp; TEXT(ROW()-3,"0000"))</f>
        <v/>
      </c>
      <c r="C13">
        <f>IFERROR(INDEX(Registre_Actifs!B:B, MATCH(B13, Registre_Actifs!A:A, 0)),"")</f>
        <v/>
      </c>
      <c r="H13">
        <f>IFERROR(F13*G13,"")</f>
        <v/>
      </c>
      <c r="I13">
        <f>IF(H13="","",IF(H13&gt;=20,"Critique",IF(H13&gt;=12,"Élevé",IF(H13&gt;=6,"Moyen","Faible"))))</f>
        <v/>
      </c>
      <c r="S13">
        <f>IFERROR(Q13*R13,"")</f>
        <v/>
      </c>
      <c r="T13">
        <f>IF(S13="","",IF(S13&gt;=20,"Critique",IF(S13&gt;=12,"Élevé",IF(S13&gt;=6,"Moyen","Faible"))))</f>
        <v/>
      </c>
      <c r="U13">
        <f>IFERROR(INDEX(Déclaration_Applicabilité_SoA!E:E, MATCH(M13, Déclaration_Applicabilité_SoA!A:A, 0)),"")</f>
        <v/>
      </c>
      <c r="V13">
        <f>IF(AND(P13&lt;&gt;"", P13&lt;&gt;"Clôturé", P13&lt;&gt;"", P13&lt;&gt;"Clôturé", O13&lt;=TODAY()+15), "Échéance proche", "")</f>
        <v/>
      </c>
    </row>
    <row r="14">
      <c r="A14">
        <f>IF(B14="","", "R-" &amp; TEXT(ROW()-3,"0000"))</f>
        <v/>
      </c>
      <c r="C14">
        <f>IFERROR(INDEX(Registre_Actifs!B:B, MATCH(B14, Registre_Actifs!A:A, 0)),"")</f>
        <v/>
      </c>
      <c r="H14">
        <f>IFERROR(F14*G14,"")</f>
        <v/>
      </c>
      <c r="I14">
        <f>IF(H14="","",IF(H14&gt;=20,"Critique",IF(H14&gt;=12,"Élevé",IF(H14&gt;=6,"Moyen","Faible"))))</f>
        <v/>
      </c>
      <c r="S14">
        <f>IFERROR(Q14*R14,"")</f>
        <v/>
      </c>
      <c r="T14">
        <f>IF(S14="","",IF(S14&gt;=20,"Critique",IF(S14&gt;=12,"Élevé",IF(S14&gt;=6,"Moyen","Faible"))))</f>
        <v/>
      </c>
      <c r="U14">
        <f>IFERROR(INDEX(Déclaration_Applicabilité_SoA!E:E, MATCH(M14, Déclaration_Applicabilité_SoA!A:A, 0)),"")</f>
        <v/>
      </c>
      <c r="V14">
        <f>IF(AND(P14&lt;&gt;"", P14&lt;&gt;"Clôturé", P14&lt;&gt;"", P14&lt;&gt;"Clôturé", O14&lt;=TODAY()+15), "Échéance proche", "")</f>
        <v/>
      </c>
    </row>
    <row r="15">
      <c r="A15">
        <f>IF(B15="","", "R-" &amp; TEXT(ROW()-3,"0000"))</f>
        <v/>
      </c>
      <c r="C15">
        <f>IFERROR(INDEX(Registre_Actifs!B:B, MATCH(B15, Registre_Actifs!A:A, 0)),"")</f>
        <v/>
      </c>
      <c r="H15">
        <f>IFERROR(F15*G15,"")</f>
        <v/>
      </c>
      <c r="I15">
        <f>IF(H15="","",IF(H15&gt;=20,"Critique",IF(H15&gt;=12,"Élevé",IF(H15&gt;=6,"Moyen","Faible"))))</f>
        <v/>
      </c>
      <c r="S15">
        <f>IFERROR(Q15*R15,"")</f>
        <v/>
      </c>
      <c r="T15">
        <f>IF(S15="","",IF(S15&gt;=20,"Critique",IF(S15&gt;=12,"Élevé",IF(S15&gt;=6,"Moyen","Faible"))))</f>
        <v/>
      </c>
      <c r="U15">
        <f>IFERROR(INDEX(Déclaration_Applicabilité_SoA!E:E, MATCH(M15, Déclaration_Applicabilité_SoA!A:A, 0)),"")</f>
        <v/>
      </c>
      <c r="V15">
        <f>IF(AND(P15&lt;&gt;"", P15&lt;&gt;"Clôturé", P15&lt;&gt;"", P15&lt;&gt;"Clôturé", O15&lt;=TODAY()+15), "Échéance proche", "")</f>
        <v/>
      </c>
    </row>
    <row r="16">
      <c r="A16">
        <f>IF(B16="","", "R-" &amp; TEXT(ROW()-3,"0000"))</f>
        <v/>
      </c>
      <c r="C16">
        <f>IFERROR(INDEX(Registre_Actifs!B:B, MATCH(B16, Registre_Actifs!A:A, 0)),"")</f>
        <v/>
      </c>
      <c r="H16">
        <f>IFERROR(F16*G16,"")</f>
        <v/>
      </c>
      <c r="I16">
        <f>IF(H16="","",IF(H16&gt;=20,"Critique",IF(H16&gt;=12,"Élevé",IF(H16&gt;=6,"Moyen","Faible"))))</f>
        <v/>
      </c>
      <c r="S16">
        <f>IFERROR(Q16*R16,"")</f>
        <v/>
      </c>
      <c r="T16">
        <f>IF(S16="","",IF(S16&gt;=20,"Critique",IF(S16&gt;=12,"Élevé",IF(S16&gt;=6,"Moyen","Faible"))))</f>
        <v/>
      </c>
      <c r="U16">
        <f>IFERROR(INDEX(Déclaration_Applicabilité_SoA!E:E, MATCH(M16, Déclaration_Applicabilité_SoA!A:A, 0)),"")</f>
        <v/>
      </c>
      <c r="V16">
        <f>IF(AND(P16&lt;&gt;"", P16&lt;&gt;"Clôturé", P16&lt;&gt;"", P16&lt;&gt;"Clôturé", O16&lt;=TODAY()+15), "Échéance proche", "")</f>
        <v/>
      </c>
    </row>
    <row r="17">
      <c r="A17">
        <f>IF(B17="","", "R-" &amp; TEXT(ROW()-3,"0000"))</f>
        <v/>
      </c>
      <c r="C17">
        <f>IFERROR(INDEX(Registre_Actifs!B:B, MATCH(B17, Registre_Actifs!A:A, 0)),"")</f>
        <v/>
      </c>
      <c r="H17">
        <f>IFERROR(F17*G17,"")</f>
        <v/>
      </c>
      <c r="I17">
        <f>IF(H17="","",IF(H17&gt;=20,"Critique",IF(H17&gt;=12,"Élevé",IF(H17&gt;=6,"Moyen","Faible"))))</f>
        <v/>
      </c>
      <c r="S17">
        <f>IFERROR(Q17*R17,"")</f>
        <v/>
      </c>
      <c r="T17">
        <f>IF(S17="","",IF(S17&gt;=20,"Critique",IF(S17&gt;=12,"Élevé",IF(S17&gt;=6,"Moyen","Faible"))))</f>
        <v/>
      </c>
      <c r="U17">
        <f>IFERROR(INDEX(Déclaration_Applicabilité_SoA!E:E, MATCH(M17, Déclaration_Applicabilité_SoA!A:A, 0)),"")</f>
        <v/>
      </c>
      <c r="V17">
        <f>IF(AND(P17&lt;&gt;"", P17&lt;&gt;"Clôturé", P17&lt;&gt;"", P17&lt;&gt;"Clôturé", O17&lt;=TODAY()+15), "Échéance proche", "")</f>
        <v/>
      </c>
    </row>
    <row r="18">
      <c r="A18">
        <f>IF(B18="","", "R-" &amp; TEXT(ROW()-3,"0000"))</f>
        <v/>
      </c>
      <c r="C18">
        <f>IFERROR(INDEX(Registre_Actifs!B:B, MATCH(B18, Registre_Actifs!A:A, 0)),"")</f>
        <v/>
      </c>
      <c r="H18">
        <f>IFERROR(F18*G18,"")</f>
        <v/>
      </c>
      <c r="I18">
        <f>IF(H18="","",IF(H18&gt;=20,"Critique",IF(H18&gt;=12,"Élevé",IF(H18&gt;=6,"Moyen","Faible"))))</f>
        <v/>
      </c>
      <c r="S18">
        <f>IFERROR(Q18*R18,"")</f>
        <v/>
      </c>
      <c r="T18">
        <f>IF(S18="","",IF(S18&gt;=20,"Critique",IF(S18&gt;=12,"Élevé",IF(S18&gt;=6,"Moyen","Faible"))))</f>
        <v/>
      </c>
      <c r="U18">
        <f>IFERROR(INDEX(Déclaration_Applicabilité_SoA!E:E, MATCH(M18, Déclaration_Applicabilité_SoA!A:A, 0)),"")</f>
        <v/>
      </c>
      <c r="V18">
        <f>IF(AND(P18&lt;&gt;"", P18&lt;&gt;"Clôturé", P18&lt;&gt;"", P18&lt;&gt;"Clôturé", O18&lt;=TODAY()+15), "Échéance proche", "")</f>
        <v/>
      </c>
    </row>
    <row r="19">
      <c r="A19">
        <f>IF(B19="","", "R-" &amp; TEXT(ROW()-3,"0000"))</f>
        <v/>
      </c>
      <c r="C19">
        <f>IFERROR(INDEX(Registre_Actifs!B:B, MATCH(B19, Registre_Actifs!A:A, 0)),"")</f>
        <v/>
      </c>
      <c r="H19">
        <f>IFERROR(F19*G19,"")</f>
        <v/>
      </c>
      <c r="I19">
        <f>IF(H19="","",IF(H19&gt;=20,"Critique",IF(H19&gt;=12,"Élevé",IF(H19&gt;=6,"Moyen","Faible"))))</f>
        <v/>
      </c>
      <c r="S19">
        <f>IFERROR(Q19*R19,"")</f>
        <v/>
      </c>
      <c r="T19">
        <f>IF(S19="","",IF(S19&gt;=20,"Critique",IF(S19&gt;=12,"Élevé",IF(S19&gt;=6,"Moyen","Faible"))))</f>
        <v/>
      </c>
      <c r="U19">
        <f>IFERROR(INDEX(Déclaration_Applicabilité_SoA!E:E, MATCH(M19, Déclaration_Applicabilité_SoA!A:A, 0)),"")</f>
        <v/>
      </c>
      <c r="V19">
        <f>IF(AND(P19&lt;&gt;"", P19&lt;&gt;"Clôturé", P19&lt;&gt;"", P19&lt;&gt;"Clôturé", O19&lt;=TODAY()+15), "Échéance proche", "")</f>
        <v/>
      </c>
    </row>
    <row r="20">
      <c r="A20">
        <f>IF(B20="","", "R-" &amp; TEXT(ROW()-3,"0000"))</f>
        <v/>
      </c>
      <c r="C20">
        <f>IFERROR(INDEX(Registre_Actifs!B:B, MATCH(B20, Registre_Actifs!A:A, 0)),"")</f>
        <v/>
      </c>
      <c r="H20">
        <f>IFERROR(F20*G20,"")</f>
        <v/>
      </c>
      <c r="I20">
        <f>IF(H20="","",IF(H20&gt;=20,"Critique",IF(H20&gt;=12,"Élevé",IF(H20&gt;=6,"Moyen","Faible"))))</f>
        <v/>
      </c>
      <c r="S20">
        <f>IFERROR(Q20*R20,"")</f>
        <v/>
      </c>
      <c r="T20">
        <f>IF(S20="","",IF(S20&gt;=20,"Critique",IF(S20&gt;=12,"Élevé",IF(S20&gt;=6,"Moyen","Faible"))))</f>
        <v/>
      </c>
      <c r="U20">
        <f>IFERROR(INDEX(Déclaration_Applicabilité_SoA!E:E, MATCH(M20, Déclaration_Applicabilité_SoA!A:A, 0)),"")</f>
        <v/>
      </c>
      <c r="V20">
        <f>IF(AND(P20&lt;&gt;"", P20&lt;&gt;"Clôturé", P20&lt;&gt;"", P20&lt;&gt;"Clôturé", O20&lt;=TODAY()+15), "Échéance proche", "")</f>
        <v/>
      </c>
    </row>
    <row r="21">
      <c r="A21">
        <f>IF(B21="","", "R-" &amp; TEXT(ROW()-3,"0000"))</f>
        <v/>
      </c>
      <c r="C21">
        <f>IFERROR(INDEX(Registre_Actifs!B:B, MATCH(B21, Registre_Actifs!A:A, 0)),"")</f>
        <v/>
      </c>
      <c r="H21">
        <f>IFERROR(F21*G21,"")</f>
        <v/>
      </c>
      <c r="I21">
        <f>IF(H21="","",IF(H21&gt;=20,"Critique",IF(H21&gt;=12,"Élevé",IF(H21&gt;=6,"Moyen","Faible"))))</f>
        <v/>
      </c>
      <c r="S21">
        <f>IFERROR(Q21*R21,"")</f>
        <v/>
      </c>
      <c r="T21">
        <f>IF(S21="","",IF(S21&gt;=20,"Critique",IF(S21&gt;=12,"Élevé",IF(S21&gt;=6,"Moyen","Faible"))))</f>
        <v/>
      </c>
      <c r="U21">
        <f>IFERROR(INDEX(Déclaration_Applicabilité_SoA!E:E, MATCH(M21, Déclaration_Applicabilité_SoA!A:A, 0)),"")</f>
        <v/>
      </c>
      <c r="V21">
        <f>IF(AND(P21&lt;&gt;"", P21&lt;&gt;"Clôturé", P21&lt;&gt;"", P21&lt;&gt;"Clôturé", O21&lt;=TODAY()+15), "Échéance proche", "")</f>
        <v/>
      </c>
    </row>
    <row r="22">
      <c r="A22">
        <f>IF(B22="","", "R-" &amp; TEXT(ROW()-3,"0000"))</f>
        <v/>
      </c>
      <c r="C22">
        <f>IFERROR(INDEX(Registre_Actifs!B:B, MATCH(B22, Registre_Actifs!A:A, 0)),"")</f>
        <v/>
      </c>
      <c r="H22">
        <f>IFERROR(F22*G22,"")</f>
        <v/>
      </c>
      <c r="I22">
        <f>IF(H22="","",IF(H22&gt;=20,"Critique",IF(H22&gt;=12,"Élevé",IF(H22&gt;=6,"Moyen","Faible"))))</f>
        <v/>
      </c>
      <c r="S22">
        <f>IFERROR(Q22*R22,"")</f>
        <v/>
      </c>
      <c r="T22">
        <f>IF(S22="","",IF(S22&gt;=20,"Critique",IF(S22&gt;=12,"Élevé",IF(S22&gt;=6,"Moyen","Faible"))))</f>
        <v/>
      </c>
      <c r="U22">
        <f>IFERROR(INDEX(Déclaration_Applicabilité_SoA!E:E, MATCH(M22, Déclaration_Applicabilité_SoA!A:A, 0)),"")</f>
        <v/>
      </c>
      <c r="V22">
        <f>IF(AND(P22&lt;&gt;"", P22&lt;&gt;"Clôturé", P22&lt;&gt;"", P22&lt;&gt;"Clôturé", O22&lt;=TODAY()+15), "Échéance proche", "")</f>
        <v/>
      </c>
    </row>
    <row r="23">
      <c r="A23">
        <f>IF(B23="","", "R-" &amp; TEXT(ROW()-3,"0000"))</f>
        <v/>
      </c>
      <c r="C23">
        <f>IFERROR(INDEX(Registre_Actifs!B:B, MATCH(B23, Registre_Actifs!A:A, 0)),"")</f>
        <v/>
      </c>
      <c r="H23">
        <f>IFERROR(F23*G23,"")</f>
        <v/>
      </c>
      <c r="I23">
        <f>IF(H23="","",IF(H23&gt;=20,"Critique",IF(H23&gt;=12,"Élevé",IF(H23&gt;=6,"Moyen","Faible"))))</f>
        <v/>
      </c>
      <c r="S23">
        <f>IFERROR(Q23*R23,"")</f>
        <v/>
      </c>
      <c r="T23">
        <f>IF(S23="","",IF(S23&gt;=20,"Critique",IF(S23&gt;=12,"Élevé",IF(S23&gt;=6,"Moyen","Faible"))))</f>
        <v/>
      </c>
      <c r="U23">
        <f>IFERROR(INDEX(Déclaration_Applicabilité_SoA!E:E, MATCH(M23, Déclaration_Applicabilité_SoA!A:A, 0)),"")</f>
        <v/>
      </c>
      <c r="V23">
        <f>IF(AND(P23&lt;&gt;"", P23&lt;&gt;"Clôturé", P23&lt;&gt;"", P23&lt;&gt;"Clôturé", O23&lt;=TODAY()+15), "Échéance proche", "")</f>
        <v/>
      </c>
    </row>
    <row r="24">
      <c r="A24">
        <f>IF(B24="","", "R-" &amp; TEXT(ROW()-3,"0000"))</f>
        <v/>
      </c>
      <c r="C24">
        <f>IFERROR(INDEX(Registre_Actifs!B:B, MATCH(B24, Registre_Actifs!A:A, 0)),"")</f>
        <v/>
      </c>
      <c r="H24">
        <f>IFERROR(F24*G24,"")</f>
        <v/>
      </c>
      <c r="I24">
        <f>IF(H24="","",IF(H24&gt;=20,"Critique",IF(H24&gt;=12,"Élevé",IF(H24&gt;=6,"Moyen","Faible"))))</f>
        <v/>
      </c>
      <c r="S24">
        <f>IFERROR(Q24*R24,"")</f>
        <v/>
      </c>
      <c r="T24">
        <f>IF(S24="","",IF(S24&gt;=20,"Critique",IF(S24&gt;=12,"Élevé",IF(S24&gt;=6,"Moyen","Faible"))))</f>
        <v/>
      </c>
      <c r="U24">
        <f>IFERROR(INDEX(Déclaration_Applicabilité_SoA!E:E, MATCH(M24, Déclaration_Applicabilité_SoA!A:A, 0)),"")</f>
        <v/>
      </c>
      <c r="V24">
        <f>IF(AND(P24&lt;&gt;"", P24&lt;&gt;"Clôturé", P24&lt;&gt;"", P24&lt;&gt;"Clôturé", O24&lt;=TODAY()+15), "Échéance proche", "")</f>
        <v/>
      </c>
    </row>
    <row r="25">
      <c r="A25">
        <f>IF(B25="","", "R-" &amp; TEXT(ROW()-3,"0000"))</f>
        <v/>
      </c>
      <c r="C25">
        <f>IFERROR(INDEX(Registre_Actifs!B:B, MATCH(B25, Registre_Actifs!A:A, 0)),"")</f>
        <v/>
      </c>
      <c r="H25">
        <f>IFERROR(F25*G25,"")</f>
        <v/>
      </c>
      <c r="I25">
        <f>IF(H25="","",IF(H25&gt;=20,"Critique",IF(H25&gt;=12,"Élevé",IF(H25&gt;=6,"Moyen","Faible"))))</f>
        <v/>
      </c>
      <c r="S25">
        <f>IFERROR(Q25*R25,"")</f>
        <v/>
      </c>
      <c r="T25">
        <f>IF(S25="","",IF(S25&gt;=20,"Critique",IF(S25&gt;=12,"Élevé",IF(S25&gt;=6,"Moyen","Faible"))))</f>
        <v/>
      </c>
      <c r="U25">
        <f>IFERROR(INDEX(Déclaration_Applicabilité_SoA!E:E, MATCH(M25, Déclaration_Applicabilité_SoA!A:A, 0)),"")</f>
        <v/>
      </c>
      <c r="V25">
        <f>IF(AND(P25&lt;&gt;"", P25&lt;&gt;"Clôturé", P25&lt;&gt;"", P25&lt;&gt;"Clôturé", O25&lt;=TODAY()+15), "Échéance proche", "")</f>
        <v/>
      </c>
    </row>
    <row r="26">
      <c r="A26">
        <f>IF(B26="","", "R-" &amp; TEXT(ROW()-3,"0000"))</f>
        <v/>
      </c>
      <c r="C26">
        <f>IFERROR(INDEX(Registre_Actifs!B:B, MATCH(B26, Registre_Actifs!A:A, 0)),"")</f>
        <v/>
      </c>
      <c r="H26">
        <f>IFERROR(F26*G26,"")</f>
        <v/>
      </c>
      <c r="I26">
        <f>IF(H26="","",IF(H26&gt;=20,"Critique",IF(H26&gt;=12,"Élevé",IF(H26&gt;=6,"Moyen","Faible"))))</f>
        <v/>
      </c>
      <c r="S26">
        <f>IFERROR(Q26*R26,"")</f>
        <v/>
      </c>
      <c r="T26">
        <f>IF(S26="","",IF(S26&gt;=20,"Critique",IF(S26&gt;=12,"Élevé",IF(S26&gt;=6,"Moyen","Faible"))))</f>
        <v/>
      </c>
      <c r="U26">
        <f>IFERROR(INDEX(Déclaration_Applicabilité_SoA!E:E, MATCH(M26, Déclaration_Applicabilité_SoA!A:A, 0)),"")</f>
        <v/>
      </c>
      <c r="V26">
        <f>IF(AND(P26&lt;&gt;"", P26&lt;&gt;"Clôturé", P26&lt;&gt;"", P26&lt;&gt;"Clôturé", O26&lt;=TODAY()+15), "Échéance proche", "")</f>
        <v/>
      </c>
    </row>
    <row r="27">
      <c r="A27">
        <f>IF(B27="","", "R-" &amp; TEXT(ROW()-3,"0000"))</f>
        <v/>
      </c>
      <c r="C27">
        <f>IFERROR(INDEX(Registre_Actifs!B:B, MATCH(B27, Registre_Actifs!A:A, 0)),"")</f>
        <v/>
      </c>
      <c r="H27">
        <f>IFERROR(F27*G27,"")</f>
        <v/>
      </c>
      <c r="I27">
        <f>IF(H27="","",IF(H27&gt;=20,"Critique",IF(H27&gt;=12,"Élevé",IF(H27&gt;=6,"Moyen","Faible"))))</f>
        <v/>
      </c>
      <c r="S27">
        <f>IFERROR(Q27*R27,"")</f>
        <v/>
      </c>
      <c r="T27">
        <f>IF(S27="","",IF(S27&gt;=20,"Critique",IF(S27&gt;=12,"Élevé",IF(S27&gt;=6,"Moyen","Faible"))))</f>
        <v/>
      </c>
      <c r="U27">
        <f>IFERROR(INDEX(Déclaration_Applicabilité_SoA!E:E, MATCH(M27, Déclaration_Applicabilité_SoA!A:A, 0)),"")</f>
        <v/>
      </c>
      <c r="V27">
        <f>IF(AND(P27&lt;&gt;"", P27&lt;&gt;"Clôturé", P27&lt;&gt;"", P27&lt;&gt;"Clôturé", O27&lt;=TODAY()+15), "Échéance proche", "")</f>
        <v/>
      </c>
    </row>
    <row r="28">
      <c r="A28">
        <f>IF(B28="","", "R-" &amp; TEXT(ROW()-3,"0000"))</f>
        <v/>
      </c>
      <c r="C28">
        <f>IFERROR(INDEX(Registre_Actifs!B:B, MATCH(B28, Registre_Actifs!A:A, 0)),"")</f>
        <v/>
      </c>
      <c r="H28">
        <f>IFERROR(F28*G28,"")</f>
        <v/>
      </c>
      <c r="I28">
        <f>IF(H28="","",IF(H28&gt;=20,"Critique",IF(H28&gt;=12,"Élevé",IF(H28&gt;=6,"Moyen","Faible"))))</f>
        <v/>
      </c>
      <c r="S28">
        <f>IFERROR(Q28*R28,"")</f>
        <v/>
      </c>
      <c r="T28">
        <f>IF(S28="","",IF(S28&gt;=20,"Critique",IF(S28&gt;=12,"Élevé",IF(S28&gt;=6,"Moyen","Faible"))))</f>
        <v/>
      </c>
      <c r="U28">
        <f>IFERROR(INDEX(Déclaration_Applicabilité_SoA!E:E, MATCH(M28, Déclaration_Applicabilité_SoA!A:A, 0)),"")</f>
        <v/>
      </c>
      <c r="V28">
        <f>IF(AND(P28&lt;&gt;"", P28&lt;&gt;"Clôturé", P28&lt;&gt;"", P28&lt;&gt;"Clôturé", O28&lt;=TODAY()+15), "Échéance proche", "")</f>
        <v/>
      </c>
    </row>
    <row r="29">
      <c r="A29">
        <f>IF(B29="","", "R-" &amp; TEXT(ROW()-3,"0000"))</f>
        <v/>
      </c>
      <c r="C29">
        <f>IFERROR(INDEX(Registre_Actifs!B:B, MATCH(B29, Registre_Actifs!A:A, 0)),"")</f>
        <v/>
      </c>
      <c r="H29">
        <f>IFERROR(F29*G29,"")</f>
        <v/>
      </c>
      <c r="I29">
        <f>IF(H29="","",IF(H29&gt;=20,"Critique",IF(H29&gt;=12,"Élevé",IF(H29&gt;=6,"Moyen","Faible"))))</f>
        <v/>
      </c>
      <c r="S29">
        <f>IFERROR(Q29*R29,"")</f>
        <v/>
      </c>
      <c r="T29">
        <f>IF(S29="","",IF(S29&gt;=20,"Critique",IF(S29&gt;=12,"Élevé",IF(S29&gt;=6,"Moyen","Faible"))))</f>
        <v/>
      </c>
      <c r="U29">
        <f>IFERROR(INDEX(Déclaration_Applicabilité_SoA!E:E, MATCH(M29, Déclaration_Applicabilité_SoA!A:A, 0)),"")</f>
        <v/>
      </c>
      <c r="V29">
        <f>IF(AND(P29&lt;&gt;"", P29&lt;&gt;"Clôturé", P29&lt;&gt;"", P29&lt;&gt;"Clôturé", O29&lt;=TODAY()+15), "Échéance proche", "")</f>
        <v/>
      </c>
    </row>
    <row r="30">
      <c r="A30">
        <f>IF(B30="","", "R-" &amp; TEXT(ROW()-3,"0000"))</f>
        <v/>
      </c>
      <c r="C30">
        <f>IFERROR(INDEX(Registre_Actifs!B:B, MATCH(B30, Registre_Actifs!A:A, 0)),"")</f>
        <v/>
      </c>
      <c r="H30">
        <f>IFERROR(F30*G30,"")</f>
        <v/>
      </c>
      <c r="I30">
        <f>IF(H30="","",IF(H30&gt;=20,"Critique",IF(H30&gt;=12,"Élevé",IF(H30&gt;=6,"Moyen","Faible"))))</f>
        <v/>
      </c>
      <c r="S30">
        <f>IFERROR(Q30*R30,"")</f>
        <v/>
      </c>
      <c r="T30">
        <f>IF(S30="","",IF(S30&gt;=20,"Critique",IF(S30&gt;=12,"Élevé",IF(S30&gt;=6,"Moyen","Faible"))))</f>
        <v/>
      </c>
      <c r="U30">
        <f>IFERROR(INDEX(Déclaration_Applicabilité_SoA!E:E, MATCH(M30, Déclaration_Applicabilité_SoA!A:A, 0)),"")</f>
        <v/>
      </c>
      <c r="V30">
        <f>IF(AND(P30&lt;&gt;"", P30&lt;&gt;"Clôturé", P30&lt;&gt;"", P30&lt;&gt;"Clôturé", O30&lt;=TODAY()+15), "Échéance proche", "")</f>
        <v/>
      </c>
    </row>
    <row r="31">
      <c r="A31">
        <f>IF(B31="","", "R-" &amp; TEXT(ROW()-3,"0000"))</f>
        <v/>
      </c>
      <c r="C31">
        <f>IFERROR(INDEX(Registre_Actifs!B:B, MATCH(B31, Registre_Actifs!A:A, 0)),"")</f>
        <v/>
      </c>
      <c r="H31">
        <f>IFERROR(F31*G31,"")</f>
        <v/>
      </c>
      <c r="I31">
        <f>IF(H31="","",IF(H31&gt;=20,"Critique",IF(H31&gt;=12,"Élevé",IF(H31&gt;=6,"Moyen","Faible"))))</f>
        <v/>
      </c>
      <c r="S31">
        <f>IFERROR(Q31*R31,"")</f>
        <v/>
      </c>
      <c r="T31">
        <f>IF(S31="","",IF(S31&gt;=20,"Critique",IF(S31&gt;=12,"Élevé",IF(S31&gt;=6,"Moyen","Faible"))))</f>
        <v/>
      </c>
      <c r="U31">
        <f>IFERROR(INDEX(Déclaration_Applicabilité_SoA!E:E, MATCH(M31, Déclaration_Applicabilité_SoA!A:A, 0)),"")</f>
        <v/>
      </c>
      <c r="V31">
        <f>IF(AND(P31&lt;&gt;"", P31&lt;&gt;"Clôturé", P31&lt;&gt;"", P31&lt;&gt;"Clôturé", O31&lt;=TODAY()+15), "Échéance proche", "")</f>
        <v/>
      </c>
    </row>
    <row r="32">
      <c r="A32">
        <f>IF(B32="","", "R-" &amp; TEXT(ROW()-3,"0000"))</f>
        <v/>
      </c>
      <c r="C32">
        <f>IFERROR(INDEX(Registre_Actifs!B:B, MATCH(B32, Registre_Actifs!A:A, 0)),"")</f>
        <v/>
      </c>
      <c r="H32">
        <f>IFERROR(F32*G32,"")</f>
        <v/>
      </c>
      <c r="I32">
        <f>IF(H32="","",IF(H32&gt;=20,"Critique",IF(H32&gt;=12,"Élevé",IF(H32&gt;=6,"Moyen","Faible"))))</f>
        <v/>
      </c>
      <c r="S32">
        <f>IFERROR(Q32*R32,"")</f>
        <v/>
      </c>
      <c r="T32">
        <f>IF(S32="","",IF(S32&gt;=20,"Critique",IF(S32&gt;=12,"Élevé",IF(S32&gt;=6,"Moyen","Faible"))))</f>
        <v/>
      </c>
      <c r="U32">
        <f>IFERROR(INDEX(Déclaration_Applicabilité_SoA!E:E, MATCH(M32, Déclaration_Applicabilité_SoA!A:A, 0)),"")</f>
        <v/>
      </c>
      <c r="V32">
        <f>IF(AND(P32&lt;&gt;"", P32&lt;&gt;"Clôturé", P32&lt;&gt;"", P32&lt;&gt;"Clôturé", O32&lt;=TODAY()+15), "Échéance proche", "")</f>
        <v/>
      </c>
    </row>
    <row r="33">
      <c r="A33">
        <f>IF(B33="","", "R-" &amp; TEXT(ROW()-3,"0000"))</f>
        <v/>
      </c>
      <c r="C33">
        <f>IFERROR(INDEX(Registre_Actifs!B:B, MATCH(B33, Registre_Actifs!A:A, 0)),"")</f>
        <v/>
      </c>
      <c r="H33">
        <f>IFERROR(F33*G33,"")</f>
        <v/>
      </c>
      <c r="I33">
        <f>IF(H33="","",IF(H33&gt;=20,"Critique",IF(H33&gt;=12,"Élevé",IF(H33&gt;=6,"Moyen","Faible"))))</f>
        <v/>
      </c>
      <c r="S33">
        <f>IFERROR(Q33*R33,"")</f>
        <v/>
      </c>
      <c r="T33">
        <f>IF(S33="","",IF(S33&gt;=20,"Critique",IF(S33&gt;=12,"Élevé",IF(S33&gt;=6,"Moyen","Faible"))))</f>
        <v/>
      </c>
      <c r="U33">
        <f>IFERROR(INDEX(Déclaration_Applicabilité_SoA!E:E, MATCH(M33, Déclaration_Applicabilité_SoA!A:A, 0)),"")</f>
        <v/>
      </c>
      <c r="V33">
        <f>IF(AND(P33&lt;&gt;"", P33&lt;&gt;"Clôturé", P33&lt;&gt;"", P33&lt;&gt;"Clôturé", O33&lt;=TODAY()+15), "Échéance proche", "")</f>
        <v/>
      </c>
    </row>
    <row r="34">
      <c r="A34">
        <f>IF(B34="","", "R-" &amp; TEXT(ROW()-3,"0000"))</f>
        <v/>
      </c>
      <c r="C34">
        <f>IFERROR(INDEX(Registre_Actifs!B:B, MATCH(B34, Registre_Actifs!A:A, 0)),"")</f>
        <v/>
      </c>
      <c r="H34">
        <f>IFERROR(F34*G34,"")</f>
        <v/>
      </c>
      <c r="I34">
        <f>IF(H34="","",IF(H34&gt;=20,"Critique",IF(H34&gt;=12,"Élevé",IF(H34&gt;=6,"Moyen","Faible"))))</f>
        <v/>
      </c>
      <c r="S34">
        <f>IFERROR(Q34*R34,"")</f>
        <v/>
      </c>
      <c r="T34">
        <f>IF(S34="","",IF(S34&gt;=20,"Critique",IF(S34&gt;=12,"Élevé",IF(S34&gt;=6,"Moyen","Faible"))))</f>
        <v/>
      </c>
      <c r="U34">
        <f>IFERROR(INDEX(Déclaration_Applicabilité_SoA!E:E, MATCH(M34, Déclaration_Applicabilité_SoA!A:A, 0)),"")</f>
        <v/>
      </c>
      <c r="V34">
        <f>IF(AND(P34&lt;&gt;"", P34&lt;&gt;"Clôturé", P34&lt;&gt;"", P34&lt;&gt;"Clôturé", O34&lt;=TODAY()+15), "Échéance proche", "")</f>
        <v/>
      </c>
    </row>
    <row r="35">
      <c r="A35">
        <f>IF(B35="","", "R-" &amp; TEXT(ROW()-3,"0000"))</f>
        <v/>
      </c>
      <c r="C35">
        <f>IFERROR(INDEX(Registre_Actifs!B:B, MATCH(B35, Registre_Actifs!A:A, 0)),"")</f>
        <v/>
      </c>
      <c r="H35">
        <f>IFERROR(F35*G35,"")</f>
        <v/>
      </c>
      <c r="I35">
        <f>IF(H35="","",IF(H35&gt;=20,"Critique",IF(H35&gt;=12,"Élevé",IF(H35&gt;=6,"Moyen","Faible"))))</f>
        <v/>
      </c>
      <c r="S35">
        <f>IFERROR(Q35*R35,"")</f>
        <v/>
      </c>
      <c r="T35">
        <f>IF(S35="","",IF(S35&gt;=20,"Critique",IF(S35&gt;=12,"Élevé",IF(S35&gt;=6,"Moyen","Faible"))))</f>
        <v/>
      </c>
      <c r="U35">
        <f>IFERROR(INDEX(Déclaration_Applicabilité_SoA!E:E, MATCH(M35, Déclaration_Applicabilité_SoA!A:A, 0)),"")</f>
        <v/>
      </c>
      <c r="V35">
        <f>IF(AND(P35&lt;&gt;"", P35&lt;&gt;"Clôturé", P35&lt;&gt;"", P35&lt;&gt;"Clôturé", O35&lt;=TODAY()+15), "Échéance proche", "")</f>
        <v/>
      </c>
    </row>
    <row r="36">
      <c r="A36">
        <f>IF(B36="","", "R-" &amp; TEXT(ROW()-3,"0000"))</f>
        <v/>
      </c>
      <c r="C36">
        <f>IFERROR(INDEX(Registre_Actifs!B:B, MATCH(B36, Registre_Actifs!A:A, 0)),"")</f>
        <v/>
      </c>
      <c r="H36">
        <f>IFERROR(F36*G36,"")</f>
        <v/>
      </c>
      <c r="I36">
        <f>IF(H36="","",IF(H36&gt;=20,"Critique",IF(H36&gt;=12,"Élevé",IF(H36&gt;=6,"Moyen","Faible"))))</f>
        <v/>
      </c>
      <c r="S36">
        <f>IFERROR(Q36*R36,"")</f>
        <v/>
      </c>
      <c r="T36">
        <f>IF(S36="","",IF(S36&gt;=20,"Critique",IF(S36&gt;=12,"Élevé",IF(S36&gt;=6,"Moyen","Faible"))))</f>
        <v/>
      </c>
      <c r="U36">
        <f>IFERROR(INDEX(Déclaration_Applicabilité_SoA!E:E, MATCH(M36, Déclaration_Applicabilité_SoA!A:A, 0)),"")</f>
        <v/>
      </c>
      <c r="V36">
        <f>IF(AND(P36&lt;&gt;"", P36&lt;&gt;"Clôturé", P36&lt;&gt;"", P36&lt;&gt;"Clôturé", O36&lt;=TODAY()+15), "Échéance proche", "")</f>
        <v/>
      </c>
    </row>
    <row r="37">
      <c r="A37">
        <f>IF(B37="","", "R-" &amp; TEXT(ROW()-3,"0000"))</f>
        <v/>
      </c>
      <c r="C37">
        <f>IFERROR(INDEX(Registre_Actifs!B:B, MATCH(B37, Registre_Actifs!A:A, 0)),"")</f>
        <v/>
      </c>
      <c r="H37">
        <f>IFERROR(F37*G37,"")</f>
        <v/>
      </c>
      <c r="I37">
        <f>IF(H37="","",IF(H37&gt;=20,"Critique",IF(H37&gt;=12,"Élevé",IF(H37&gt;=6,"Moyen","Faible"))))</f>
        <v/>
      </c>
      <c r="S37">
        <f>IFERROR(Q37*R37,"")</f>
        <v/>
      </c>
      <c r="T37">
        <f>IF(S37="","",IF(S37&gt;=20,"Critique",IF(S37&gt;=12,"Élevé",IF(S37&gt;=6,"Moyen","Faible"))))</f>
        <v/>
      </c>
      <c r="U37">
        <f>IFERROR(INDEX(Déclaration_Applicabilité_SoA!E:E, MATCH(M37, Déclaration_Applicabilité_SoA!A:A, 0)),"")</f>
        <v/>
      </c>
      <c r="V37">
        <f>IF(AND(P37&lt;&gt;"", P37&lt;&gt;"Clôturé", P37&lt;&gt;"", P37&lt;&gt;"Clôturé", O37&lt;=TODAY()+15), "Échéance proche", "")</f>
        <v/>
      </c>
    </row>
    <row r="38">
      <c r="A38">
        <f>IF(B38="","", "R-" &amp; TEXT(ROW()-3,"0000"))</f>
        <v/>
      </c>
      <c r="C38">
        <f>IFERROR(INDEX(Registre_Actifs!B:B, MATCH(B38, Registre_Actifs!A:A, 0)),"")</f>
        <v/>
      </c>
      <c r="H38">
        <f>IFERROR(F38*G38,"")</f>
        <v/>
      </c>
      <c r="I38">
        <f>IF(H38="","",IF(H38&gt;=20,"Critique",IF(H38&gt;=12,"Élevé",IF(H38&gt;=6,"Moyen","Faible"))))</f>
        <v/>
      </c>
      <c r="S38">
        <f>IFERROR(Q38*R38,"")</f>
        <v/>
      </c>
      <c r="T38">
        <f>IF(S38="","",IF(S38&gt;=20,"Critique",IF(S38&gt;=12,"Élevé",IF(S38&gt;=6,"Moyen","Faible"))))</f>
        <v/>
      </c>
      <c r="U38">
        <f>IFERROR(INDEX(Déclaration_Applicabilité_SoA!E:E, MATCH(M38, Déclaration_Applicabilité_SoA!A:A, 0)),"")</f>
        <v/>
      </c>
      <c r="V38">
        <f>IF(AND(P38&lt;&gt;"", P38&lt;&gt;"Clôturé", P38&lt;&gt;"", P38&lt;&gt;"Clôturé", O38&lt;=TODAY()+15), "Échéance proche", "")</f>
        <v/>
      </c>
    </row>
    <row r="39">
      <c r="A39">
        <f>IF(B39="","", "R-" &amp; TEXT(ROW()-3,"0000"))</f>
        <v/>
      </c>
      <c r="C39">
        <f>IFERROR(INDEX(Registre_Actifs!B:B, MATCH(B39, Registre_Actifs!A:A, 0)),"")</f>
        <v/>
      </c>
      <c r="H39">
        <f>IFERROR(F39*G39,"")</f>
        <v/>
      </c>
      <c r="I39">
        <f>IF(H39="","",IF(H39&gt;=20,"Critique",IF(H39&gt;=12,"Élevé",IF(H39&gt;=6,"Moyen","Faible"))))</f>
        <v/>
      </c>
      <c r="S39">
        <f>IFERROR(Q39*R39,"")</f>
        <v/>
      </c>
      <c r="T39">
        <f>IF(S39="","",IF(S39&gt;=20,"Critique",IF(S39&gt;=12,"Élevé",IF(S39&gt;=6,"Moyen","Faible"))))</f>
        <v/>
      </c>
      <c r="U39">
        <f>IFERROR(INDEX(Déclaration_Applicabilité_SoA!E:E, MATCH(M39, Déclaration_Applicabilité_SoA!A:A, 0)),"")</f>
        <v/>
      </c>
      <c r="V39">
        <f>IF(AND(P39&lt;&gt;"", P39&lt;&gt;"Clôturé", P39&lt;&gt;"", P39&lt;&gt;"Clôturé", O39&lt;=TODAY()+15), "Échéance proche", "")</f>
        <v/>
      </c>
    </row>
    <row r="40">
      <c r="A40">
        <f>IF(B40="","", "R-" &amp; TEXT(ROW()-3,"0000"))</f>
        <v/>
      </c>
      <c r="C40">
        <f>IFERROR(INDEX(Registre_Actifs!B:B, MATCH(B40, Registre_Actifs!A:A, 0)),"")</f>
        <v/>
      </c>
      <c r="H40">
        <f>IFERROR(F40*G40,"")</f>
        <v/>
      </c>
      <c r="I40">
        <f>IF(H40="","",IF(H40&gt;=20,"Critique",IF(H40&gt;=12,"Élevé",IF(H40&gt;=6,"Moyen","Faible"))))</f>
        <v/>
      </c>
      <c r="S40">
        <f>IFERROR(Q40*R40,"")</f>
        <v/>
      </c>
      <c r="T40">
        <f>IF(S40="","",IF(S40&gt;=20,"Critique",IF(S40&gt;=12,"Élevé",IF(S40&gt;=6,"Moyen","Faible"))))</f>
        <v/>
      </c>
      <c r="U40">
        <f>IFERROR(INDEX(Déclaration_Applicabilité_SoA!E:E, MATCH(M40, Déclaration_Applicabilité_SoA!A:A, 0)),"")</f>
        <v/>
      </c>
      <c r="V40">
        <f>IF(AND(P40&lt;&gt;"", P40&lt;&gt;"Clôturé", P40&lt;&gt;"", P40&lt;&gt;"Clôturé", O40&lt;=TODAY()+15), "Échéance proche", "")</f>
        <v/>
      </c>
    </row>
    <row r="41">
      <c r="A41">
        <f>IF(B41="","", "R-" &amp; TEXT(ROW()-3,"0000"))</f>
        <v/>
      </c>
      <c r="C41">
        <f>IFERROR(INDEX(Registre_Actifs!B:B, MATCH(B41, Registre_Actifs!A:A, 0)),"")</f>
        <v/>
      </c>
      <c r="H41">
        <f>IFERROR(F41*G41,"")</f>
        <v/>
      </c>
      <c r="I41">
        <f>IF(H41="","",IF(H41&gt;=20,"Critique",IF(H41&gt;=12,"Élevé",IF(H41&gt;=6,"Moyen","Faible"))))</f>
        <v/>
      </c>
      <c r="S41">
        <f>IFERROR(Q41*R41,"")</f>
        <v/>
      </c>
      <c r="T41">
        <f>IF(S41="","",IF(S41&gt;=20,"Critique",IF(S41&gt;=12,"Élevé",IF(S41&gt;=6,"Moyen","Faible"))))</f>
        <v/>
      </c>
      <c r="U41">
        <f>IFERROR(INDEX(Déclaration_Applicabilité_SoA!E:E, MATCH(M41, Déclaration_Applicabilité_SoA!A:A, 0)),"")</f>
        <v/>
      </c>
      <c r="V41">
        <f>IF(AND(P41&lt;&gt;"", P41&lt;&gt;"Clôturé", P41&lt;&gt;"", P41&lt;&gt;"Clôturé", O41&lt;=TODAY()+15), "Échéance proche", "")</f>
        <v/>
      </c>
    </row>
    <row r="42">
      <c r="A42">
        <f>IF(B42="","", "R-" &amp; TEXT(ROW()-3,"0000"))</f>
        <v/>
      </c>
      <c r="C42">
        <f>IFERROR(INDEX(Registre_Actifs!B:B, MATCH(B42, Registre_Actifs!A:A, 0)),"")</f>
        <v/>
      </c>
      <c r="H42">
        <f>IFERROR(F42*G42,"")</f>
        <v/>
      </c>
      <c r="I42">
        <f>IF(H42="","",IF(H42&gt;=20,"Critique",IF(H42&gt;=12,"Élevé",IF(H42&gt;=6,"Moyen","Faible"))))</f>
        <v/>
      </c>
      <c r="S42">
        <f>IFERROR(Q42*R42,"")</f>
        <v/>
      </c>
      <c r="T42">
        <f>IF(S42="","",IF(S42&gt;=20,"Critique",IF(S42&gt;=12,"Élevé",IF(S42&gt;=6,"Moyen","Faible"))))</f>
        <v/>
      </c>
      <c r="U42">
        <f>IFERROR(INDEX(Déclaration_Applicabilité_SoA!E:E, MATCH(M42, Déclaration_Applicabilité_SoA!A:A, 0)),"")</f>
        <v/>
      </c>
      <c r="V42">
        <f>IF(AND(P42&lt;&gt;"", P42&lt;&gt;"Clôturé", P42&lt;&gt;"", P42&lt;&gt;"Clôturé", O42&lt;=TODAY()+15), "Échéance proche", "")</f>
        <v/>
      </c>
    </row>
    <row r="43">
      <c r="A43">
        <f>IF(B43="","", "R-" &amp; TEXT(ROW()-3,"0000"))</f>
        <v/>
      </c>
      <c r="C43">
        <f>IFERROR(INDEX(Registre_Actifs!B:B, MATCH(B43, Registre_Actifs!A:A, 0)),"")</f>
        <v/>
      </c>
      <c r="H43">
        <f>IFERROR(F43*G43,"")</f>
        <v/>
      </c>
      <c r="I43">
        <f>IF(H43="","",IF(H43&gt;=20,"Critique",IF(H43&gt;=12,"Élevé",IF(H43&gt;=6,"Moyen","Faible"))))</f>
        <v/>
      </c>
      <c r="S43">
        <f>IFERROR(Q43*R43,"")</f>
        <v/>
      </c>
      <c r="T43">
        <f>IF(S43="","",IF(S43&gt;=20,"Critique",IF(S43&gt;=12,"Élevé",IF(S43&gt;=6,"Moyen","Faible"))))</f>
        <v/>
      </c>
      <c r="U43">
        <f>IFERROR(INDEX(Déclaration_Applicabilité_SoA!E:E, MATCH(M43, Déclaration_Applicabilité_SoA!A:A, 0)),"")</f>
        <v/>
      </c>
      <c r="V43">
        <f>IF(AND(P43&lt;&gt;"", P43&lt;&gt;"Clôturé", P43&lt;&gt;"", P43&lt;&gt;"Clôturé", O43&lt;=TODAY()+15), "Échéance proche", "")</f>
        <v/>
      </c>
    </row>
    <row r="44">
      <c r="A44">
        <f>IF(B44="","", "R-" &amp; TEXT(ROW()-3,"0000"))</f>
        <v/>
      </c>
      <c r="C44">
        <f>IFERROR(INDEX(Registre_Actifs!B:B, MATCH(B44, Registre_Actifs!A:A, 0)),"")</f>
        <v/>
      </c>
      <c r="H44">
        <f>IFERROR(F44*G44,"")</f>
        <v/>
      </c>
      <c r="I44">
        <f>IF(H44="","",IF(H44&gt;=20,"Critique",IF(H44&gt;=12,"Élevé",IF(H44&gt;=6,"Moyen","Faible"))))</f>
        <v/>
      </c>
      <c r="S44">
        <f>IFERROR(Q44*R44,"")</f>
        <v/>
      </c>
      <c r="T44">
        <f>IF(S44="","",IF(S44&gt;=20,"Critique",IF(S44&gt;=12,"Élevé",IF(S44&gt;=6,"Moyen","Faible"))))</f>
        <v/>
      </c>
      <c r="U44">
        <f>IFERROR(INDEX(Déclaration_Applicabilité_SoA!E:E, MATCH(M44, Déclaration_Applicabilité_SoA!A:A, 0)),"")</f>
        <v/>
      </c>
      <c r="V44">
        <f>IF(AND(P44&lt;&gt;"", P44&lt;&gt;"Clôturé", P44&lt;&gt;"", P44&lt;&gt;"Clôturé", O44&lt;=TODAY()+15), "Échéance proche", "")</f>
        <v/>
      </c>
    </row>
    <row r="45">
      <c r="A45">
        <f>IF(B45="","", "R-" &amp; TEXT(ROW()-3,"0000"))</f>
        <v/>
      </c>
      <c r="C45">
        <f>IFERROR(INDEX(Registre_Actifs!B:B, MATCH(B45, Registre_Actifs!A:A, 0)),"")</f>
        <v/>
      </c>
      <c r="H45">
        <f>IFERROR(F45*G45,"")</f>
        <v/>
      </c>
      <c r="I45">
        <f>IF(H45="","",IF(H45&gt;=20,"Critique",IF(H45&gt;=12,"Élevé",IF(H45&gt;=6,"Moyen","Faible"))))</f>
        <v/>
      </c>
      <c r="S45">
        <f>IFERROR(Q45*R45,"")</f>
        <v/>
      </c>
      <c r="T45">
        <f>IF(S45="","",IF(S45&gt;=20,"Critique",IF(S45&gt;=12,"Élevé",IF(S45&gt;=6,"Moyen","Faible"))))</f>
        <v/>
      </c>
      <c r="U45">
        <f>IFERROR(INDEX(Déclaration_Applicabilité_SoA!E:E, MATCH(M45, Déclaration_Applicabilité_SoA!A:A, 0)),"")</f>
        <v/>
      </c>
      <c r="V45">
        <f>IF(AND(P45&lt;&gt;"", P45&lt;&gt;"Clôturé", P45&lt;&gt;"", P45&lt;&gt;"Clôturé", O45&lt;=TODAY()+15), "Échéance proche", "")</f>
        <v/>
      </c>
    </row>
    <row r="46">
      <c r="A46">
        <f>IF(B46="","", "R-" &amp; TEXT(ROW()-3,"0000"))</f>
        <v/>
      </c>
      <c r="C46">
        <f>IFERROR(INDEX(Registre_Actifs!B:B, MATCH(B46, Registre_Actifs!A:A, 0)),"")</f>
        <v/>
      </c>
      <c r="H46">
        <f>IFERROR(F46*G46,"")</f>
        <v/>
      </c>
      <c r="I46">
        <f>IF(H46="","",IF(H46&gt;=20,"Critique",IF(H46&gt;=12,"Élevé",IF(H46&gt;=6,"Moyen","Faible"))))</f>
        <v/>
      </c>
      <c r="S46">
        <f>IFERROR(Q46*R46,"")</f>
        <v/>
      </c>
      <c r="T46">
        <f>IF(S46="","",IF(S46&gt;=20,"Critique",IF(S46&gt;=12,"Élevé",IF(S46&gt;=6,"Moyen","Faible"))))</f>
        <v/>
      </c>
      <c r="U46">
        <f>IFERROR(INDEX(Déclaration_Applicabilité_SoA!E:E, MATCH(M46, Déclaration_Applicabilité_SoA!A:A, 0)),"")</f>
        <v/>
      </c>
      <c r="V46">
        <f>IF(AND(P46&lt;&gt;"", P46&lt;&gt;"Clôturé", P46&lt;&gt;"", P46&lt;&gt;"Clôturé", O46&lt;=TODAY()+15), "Échéance proche", "")</f>
        <v/>
      </c>
    </row>
    <row r="47">
      <c r="A47">
        <f>IF(B47="","", "R-" &amp; TEXT(ROW()-3,"0000"))</f>
        <v/>
      </c>
      <c r="C47">
        <f>IFERROR(INDEX(Registre_Actifs!B:B, MATCH(B47, Registre_Actifs!A:A, 0)),"")</f>
        <v/>
      </c>
      <c r="H47">
        <f>IFERROR(F47*G47,"")</f>
        <v/>
      </c>
      <c r="I47">
        <f>IF(H47="","",IF(H47&gt;=20,"Critique",IF(H47&gt;=12,"Élevé",IF(H47&gt;=6,"Moyen","Faible"))))</f>
        <v/>
      </c>
      <c r="S47">
        <f>IFERROR(Q47*R47,"")</f>
        <v/>
      </c>
      <c r="T47">
        <f>IF(S47="","",IF(S47&gt;=20,"Critique",IF(S47&gt;=12,"Élevé",IF(S47&gt;=6,"Moyen","Faible"))))</f>
        <v/>
      </c>
      <c r="U47">
        <f>IFERROR(INDEX(Déclaration_Applicabilité_SoA!E:E, MATCH(M47, Déclaration_Applicabilité_SoA!A:A, 0)),"")</f>
        <v/>
      </c>
      <c r="V47">
        <f>IF(AND(P47&lt;&gt;"", P47&lt;&gt;"Clôturé", P47&lt;&gt;"", P47&lt;&gt;"Clôturé", O47&lt;=TODAY()+15), "Échéance proche", "")</f>
        <v/>
      </c>
    </row>
    <row r="48">
      <c r="A48">
        <f>IF(B48="","", "R-" &amp; TEXT(ROW()-3,"0000"))</f>
        <v/>
      </c>
      <c r="C48">
        <f>IFERROR(INDEX(Registre_Actifs!B:B, MATCH(B48, Registre_Actifs!A:A, 0)),"")</f>
        <v/>
      </c>
      <c r="H48">
        <f>IFERROR(F48*G48,"")</f>
        <v/>
      </c>
      <c r="I48">
        <f>IF(H48="","",IF(H48&gt;=20,"Critique",IF(H48&gt;=12,"Élevé",IF(H48&gt;=6,"Moyen","Faible"))))</f>
        <v/>
      </c>
      <c r="S48">
        <f>IFERROR(Q48*R48,"")</f>
        <v/>
      </c>
      <c r="T48">
        <f>IF(S48="","",IF(S48&gt;=20,"Critique",IF(S48&gt;=12,"Élevé",IF(S48&gt;=6,"Moyen","Faible"))))</f>
        <v/>
      </c>
      <c r="U48">
        <f>IFERROR(INDEX(Déclaration_Applicabilité_SoA!E:E, MATCH(M48, Déclaration_Applicabilité_SoA!A:A, 0)),"")</f>
        <v/>
      </c>
      <c r="V48">
        <f>IF(AND(P48&lt;&gt;"", P48&lt;&gt;"Clôturé", P48&lt;&gt;"", P48&lt;&gt;"Clôturé", O48&lt;=TODAY()+15), "Échéance proche", "")</f>
        <v/>
      </c>
    </row>
    <row r="49">
      <c r="A49">
        <f>IF(B49="","", "R-" &amp; TEXT(ROW()-3,"0000"))</f>
        <v/>
      </c>
      <c r="C49">
        <f>IFERROR(INDEX(Registre_Actifs!B:B, MATCH(B49, Registre_Actifs!A:A, 0)),"")</f>
        <v/>
      </c>
      <c r="H49">
        <f>IFERROR(F49*G49,"")</f>
        <v/>
      </c>
      <c r="I49">
        <f>IF(H49="","",IF(H49&gt;=20,"Critique",IF(H49&gt;=12,"Élevé",IF(H49&gt;=6,"Moyen","Faible"))))</f>
        <v/>
      </c>
      <c r="S49">
        <f>IFERROR(Q49*R49,"")</f>
        <v/>
      </c>
      <c r="T49">
        <f>IF(S49="","",IF(S49&gt;=20,"Critique",IF(S49&gt;=12,"Élevé",IF(S49&gt;=6,"Moyen","Faible"))))</f>
        <v/>
      </c>
      <c r="U49">
        <f>IFERROR(INDEX(Déclaration_Applicabilité_SoA!E:E, MATCH(M49, Déclaration_Applicabilité_SoA!A:A, 0)),"")</f>
        <v/>
      </c>
      <c r="V49">
        <f>IF(AND(P49&lt;&gt;"", P49&lt;&gt;"Clôturé", P49&lt;&gt;"", P49&lt;&gt;"Clôturé", O49&lt;=TODAY()+15), "Échéance proche", "")</f>
        <v/>
      </c>
    </row>
    <row r="50">
      <c r="A50">
        <f>IF(B50="","", "R-" &amp; TEXT(ROW()-3,"0000"))</f>
        <v/>
      </c>
      <c r="C50">
        <f>IFERROR(INDEX(Registre_Actifs!B:B, MATCH(B50, Registre_Actifs!A:A, 0)),"")</f>
        <v/>
      </c>
      <c r="H50">
        <f>IFERROR(F50*G50,"")</f>
        <v/>
      </c>
      <c r="I50">
        <f>IF(H50="","",IF(H50&gt;=20,"Critique",IF(H50&gt;=12,"Élevé",IF(H50&gt;=6,"Moyen","Faible"))))</f>
        <v/>
      </c>
      <c r="S50">
        <f>IFERROR(Q50*R50,"")</f>
        <v/>
      </c>
      <c r="T50">
        <f>IF(S50="","",IF(S50&gt;=20,"Critique",IF(S50&gt;=12,"Élevé",IF(S50&gt;=6,"Moyen","Faible"))))</f>
        <v/>
      </c>
      <c r="U50">
        <f>IFERROR(INDEX(Déclaration_Applicabilité_SoA!E:E, MATCH(M50, Déclaration_Applicabilité_SoA!A:A, 0)),"")</f>
        <v/>
      </c>
      <c r="V50">
        <f>IF(AND(P50&lt;&gt;"", P50&lt;&gt;"Clôturé", P50&lt;&gt;"", P50&lt;&gt;"Clôturé", O50&lt;=TODAY()+15), "Échéance proche", "")</f>
        <v/>
      </c>
    </row>
    <row r="51">
      <c r="A51">
        <f>IF(B51="","", "R-" &amp; TEXT(ROW()-3,"0000"))</f>
        <v/>
      </c>
      <c r="C51">
        <f>IFERROR(INDEX(Registre_Actifs!B:B, MATCH(B51, Registre_Actifs!A:A, 0)),"")</f>
        <v/>
      </c>
      <c r="H51">
        <f>IFERROR(F51*G51,"")</f>
        <v/>
      </c>
      <c r="I51">
        <f>IF(H51="","",IF(H51&gt;=20,"Critique",IF(H51&gt;=12,"Élevé",IF(H51&gt;=6,"Moyen","Faible"))))</f>
        <v/>
      </c>
      <c r="S51">
        <f>IFERROR(Q51*R51,"")</f>
        <v/>
      </c>
      <c r="T51">
        <f>IF(S51="","",IF(S51&gt;=20,"Critique",IF(S51&gt;=12,"Élevé",IF(S51&gt;=6,"Moyen","Faible"))))</f>
        <v/>
      </c>
      <c r="U51">
        <f>IFERROR(INDEX(Déclaration_Applicabilité_SoA!E:E, MATCH(M51, Déclaration_Applicabilité_SoA!A:A, 0)),"")</f>
        <v/>
      </c>
      <c r="V51">
        <f>IF(AND(P51&lt;&gt;"", P51&lt;&gt;"Clôturé", P51&lt;&gt;"", P51&lt;&gt;"Clôturé", O51&lt;=TODAY()+15), "Échéance proche", "")</f>
        <v/>
      </c>
    </row>
    <row r="52">
      <c r="A52">
        <f>IF(B52="","", "R-" &amp; TEXT(ROW()-3,"0000"))</f>
        <v/>
      </c>
      <c r="C52">
        <f>IFERROR(INDEX(Registre_Actifs!B:B, MATCH(B52, Registre_Actifs!A:A, 0)),"")</f>
        <v/>
      </c>
      <c r="H52">
        <f>IFERROR(F52*G52,"")</f>
        <v/>
      </c>
      <c r="I52">
        <f>IF(H52="","",IF(H52&gt;=20,"Critique",IF(H52&gt;=12,"Élevé",IF(H52&gt;=6,"Moyen","Faible"))))</f>
        <v/>
      </c>
      <c r="S52">
        <f>IFERROR(Q52*R52,"")</f>
        <v/>
      </c>
      <c r="T52">
        <f>IF(S52="","",IF(S52&gt;=20,"Critique",IF(S52&gt;=12,"Élevé",IF(S52&gt;=6,"Moyen","Faible"))))</f>
        <v/>
      </c>
      <c r="U52">
        <f>IFERROR(INDEX(Déclaration_Applicabilité_SoA!E:E, MATCH(M52, Déclaration_Applicabilité_SoA!A:A, 0)),"")</f>
        <v/>
      </c>
      <c r="V52">
        <f>IF(AND(P52&lt;&gt;"", P52&lt;&gt;"Clôturé", P52&lt;&gt;"", P52&lt;&gt;"Clôturé", O52&lt;=TODAY()+15), "Échéance proche", "")</f>
        <v/>
      </c>
    </row>
    <row r="53">
      <c r="A53">
        <f>IF(B53="","", "R-" &amp; TEXT(ROW()-3,"0000"))</f>
        <v/>
      </c>
      <c r="C53">
        <f>IFERROR(INDEX(Registre_Actifs!B:B, MATCH(B53, Registre_Actifs!A:A, 0)),"")</f>
        <v/>
      </c>
      <c r="H53">
        <f>IFERROR(F53*G53,"")</f>
        <v/>
      </c>
      <c r="I53">
        <f>IF(H53="","",IF(H53&gt;=20,"Critique",IF(H53&gt;=12,"Élevé",IF(H53&gt;=6,"Moyen","Faible"))))</f>
        <v/>
      </c>
      <c r="S53">
        <f>IFERROR(Q53*R53,"")</f>
        <v/>
      </c>
      <c r="T53">
        <f>IF(S53="","",IF(S53&gt;=20,"Critique",IF(S53&gt;=12,"Élevé",IF(S53&gt;=6,"Moyen","Faible"))))</f>
        <v/>
      </c>
      <c r="U53">
        <f>IFERROR(INDEX(Déclaration_Applicabilité_SoA!E:E, MATCH(M53, Déclaration_Applicabilité_SoA!A:A, 0)),"")</f>
        <v/>
      </c>
      <c r="V53">
        <f>IF(AND(P53&lt;&gt;"", P53&lt;&gt;"Clôturé", P53&lt;&gt;"", P53&lt;&gt;"Clôturé", O53&lt;=TODAY()+15), "Échéance proche", "")</f>
        <v/>
      </c>
    </row>
    <row r="54">
      <c r="A54">
        <f>IF(B54="","", "R-" &amp; TEXT(ROW()-3,"0000"))</f>
        <v/>
      </c>
      <c r="C54">
        <f>IFERROR(INDEX(Registre_Actifs!B:B, MATCH(B54, Registre_Actifs!A:A, 0)),"")</f>
        <v/>
      </c>
      <c r="H54">
        <f>IFERROR(F54*G54,"")</f>
        <v/>
      </c>
      <c r="I54">
        <f>IF(H54="","",IF(H54&gt;=20,"Critique",IF(H54&gt;=12,"Élevé",IF(H54&gt;=6,"Moyen","Faible"))))</f>
        <v/>
      </c>
      <c r="S54">
        <f>IFERROR(Q54*R54,"")</f>
        <v/>
      </c>
      <c r="T54">
        <f>IF(S54="","",IF(S54&gt;=20,"Critique",IF(S54&gt;=12,"Élevé",IF(S54&gt;=6,"Moyen","Faible"))))</f>
        <v/>
      </c>
      <c r="U54">
        <f>IFERROR(INDEX(Déclaration_Applicabilité_SoA!E:E, MATCH(M54, Déclaration_Applicabilité_SoA!A:A, 0)),"")</f>
        <v/>
      </c>
      <c r="V54">
        <f>IF(AND(P54&lt;&gt;"", P54&lt;&gt;"Clôturé", P54&lt;&gt;"", P54&lt;&gt;"Clôturé", O54&lt;=TODAY()+15), "Échéance proche", "")</f>
        <v/>
      </c>
    </row>
    <row r="55">
      <c r="A55">
        <f>IF(B55="","", "R-" &amp; TEXT(ROW()-3,"0000"))</f>
        <v/>
      </c>
      <c r="C55">
        <f>IFERROR(INDEX(Registre_Actifs!B:B, MATCH(B55, Registre_Actifs!A:A, 0)),"")</f>
        <v/>
      </c>
      <c r="H55">
        <f>IFERROR(F55*G55,"")</f>
        <v/>
      </c>
      <c r="I55">
        <f>IF(H55="","",IF(H55&gt;=20,"Critique",IF(H55&gt;=12,"Élevé",IF(H55&gt;=6,"Moyen","Faible"))))</f>
        <v/>
      </c>
      <c r="S55">
        <f>IFERROR(Q55*R55,"")</f>
        <v/>
      </c>
      <c r="T55">
        <f>IF(S55="","",IF(S55&gt;=20,"Critique",IF(S55&gt;=12,"Élevé",IF(S55&gt;=6,"Moyen","Faible"))))</f>
        <v/>
      </c>
      <c r="U55">
        <f>IFERROR(INDEX(Déclaration_Applicabilité_SoA!E:E, MATCH(M55, Déclaration_Applicabilité_SoA!A:A, 0)),"")</f>
        <v/>
      </c>
      <c r="V55">
        <f>IF(AND(P55&lt;&gt;"", P55&lt;&gt;"Clôturé", P55&lt;&gt;"", P55&lt;&gt;"Clôturé", O55&lt;=TODAY()+15), "Échéance proche", "")</f>
        <v/>
      </c>
    </row>
    <row r="56">
      <c r="A56">
        <f>IF(B56="","", "R-" &amp; TEXT(ROW()-3,"0000"))</f>
        <v/>
      </c>
      <c r="C56">
        <f>IFERROR(INDEX(Registre_Actifs!B:B, MATCH(B56, Registre_Actifs!A:A, 0)),"")</f>
        <v/>
      </c>
      <c r="H56">
        <f>IFERROR(F56*G56,"")</f>
        <v/>
      </c>
      <c r="I56">
        <f>IF(H56="","",IF(H56&gt;=20,"Critique",IF(H56&gt;=12,"Élevé",IF(H56&gt;=6,"Moyen","Faible"))))</f>
        <v/>
      </c>
      <c r="S56">
        <f>IFERROR(Q56*R56,"")</f>
        <v/>
      </c>
      <c r="T56">
        <f>IF(S56="","",IF(S56&gt;=20,"Critique",IF(S56&gt;=12,"Élevé",IF(S56&gt;=6,"Moyen","Faible"))))</f>
        <v/>
      </c>
      <c r="U56">
        <f>IFERROR(INDEX(Déclaration_Applicabilité_SoA!E:E, MATCH(M56, Déclaration_Applicabilité_SoA!A:A, 0)),"")</f>
        <v/>
      </c>
      <c r="V56">
        <f>IF(AND(P56&lt;&gt;"", P56&lt;&gt;"Clôturé", P56&lt;&gt;"", P56&lt;&gt;"Clôturé", O56&lt;=TODAY()+15), "Échéance proche", "")</f>
        <v/>
      </c>
    </row>
    <row r="57">
      <c r="A57">
        <f>IF(B57="","", "R-" &amp; TEXT(ROW()-3,"0000"))</f>
        <v/>
      </c>
      <c r="C57">
        <f>IFERROR(INDEX(Registre_Actifs!B:B, MATCH(B57, Registre_Actifs!A:A, 0)),"")</f>
        <v/>
      </c>
      <c r="H57">
        <f>IFERROR(F57*G57,"")</f>
        <v/>
      </c>
      <c r="I57">
        <f>IF(H57="","",IF(H57&gt;=20,"Critique",IF(H57&gt;=12,"Élevé",IF(H57&gt;=6,"Moyen","Faible"))))</f>
        <v/>
      </c>
      <c r="S57">
        <f>IFERROR(Q57*R57,"")</f>
        <v/>
      </c>
      <c r="T57">
        <f>IF(S57="","",IF(S57&gt;=20,"Critique",IF(S57&gt;=12,"Élevé",IF(S57&gt;=6,"Moyen","Faible"))))</f>
        <v/>
      </c>
      <c r="U57">
        <f>IFERROR(INDEX(Déclaration_Applicabilité_SoA!E:E, MATCH(M57, Déclaration_Applicabilité_SoA!A:A, 0)),"")</f>
        <v/>
      </c>
      <c r="V57">
        <f>IF(AND(P57&lt;&gt;"", P57&lt;&gt;"Clôturé", P57&lt;&gt;"", P57&lt;&gt;"Clôturé", O57&lt;=TODAY()+15), "Échéance proche", "")</f>
        <v/>
      </c>
    </row>
    <row r="58">
      <c r="A58">
        <f>IF(B58="","", "R-" &amp; TEXT(ROW()-3,"0000"))</f>
        <v/>
      </c>
      <c r="C58">
        <f>IFERROR(INDEX(Registre_Actifs!B:B, MATCH(B58, Registre_Actifs!A:A, 0)),"")</f>
        <v/>
      </c>
      <c r="H58">
        <f>IFERROR(F58*G58,"")</f>
        <v/>
      </c>
      <c r="I58">
        <f>IF(H58="","",IF(H58&gt;=20,"Critique",IF(H58&gt;=12,"Élevé",IF(H58&gt;=6,"Moyen","Faible"))))</f>
        <v/>
      </c>
      <c r="S58">
        <f>IFERROR(Q58*R58,"")</f>
        <v/>
      </c>
      <c r="T58">
        <f>IF(S58="","",IF(S58&gt;=20,"Critique",IF(S58&gt;=12,"Élevé",IF(S58&gt;=6,"Moyen","Faible"))))</f>
        <v/>
      </c>
      <c r="U58">
        <f>IFERROR(INDEX(Déclaration_Applicabilité_SoA!E:E, MATCH(M58, Déclaration_Applicabilité_SoA!A:A, 0)),"")</f>
        <v/>
      </c>
      <c r="V58">
        <f>IF(AND(P58&lt;&gt;"", P58&lt;&gt;"Clôturé", P58&lt;&gt;"", P58&lt;&gt;"Clôturé", O58&lt;=TODAY()+15), "Échéance proche", "")</f>
        <v/>
      </c>
    </row>
    <row r="59">
      <c r="A59">
        <f>IF(B59="","", "R-" &amp; TEXT(ROW()-3,"0000"))</f>
        <v/>
      </c>
      <c r="C59">
        <f>IFERROR(INDEX(Registre_Actifs!B:B, MATCH(B59, Registre_Actifs!A:A, 0)),"")</f>
        <v/>
      </c>
      <c r="H59">
        <f>IFERROR(F59*G59,"")</f>
        <v/>
      </c>
      <c r="I59">
        <f>IF(H59="","",IF(H59&gt;=20,"Critique",IF(H59&gt;=12,"Élevé",IF(H59&gt;=6,"Moyen","Faible"))))</f>
        <v/>
      </c>
      <c r="S59">
        <f>IFERROR(Q59*R59,"")</f>
        <v/>
      </c>
      <c r="T59">
        <f>IF(S59="","",IF(S59&gt;=20,"Critique",IF(S59&gt;=12,"Élevé",IF(S59&gt;=6,"Moyen","Faible"))))</f>
        <v/>
      </c>
      <c r="U59">
        <f>IFERROR(INDEX(Déclaration_Applicabilité_SoA!E:E, MATCH(M59, Déclaration_Applicabilité_SoA!A:A, 0)),"")</f>
        <v/>
      </c>
      <c r="V59">
        <f>IF(AND(P59&lt;&gt;"", P59&lt;&gt;"Clôturé", P59&lt;&gt;"", P59&lt;&gt;"Clôturé", O59&lt;=TODAY()+15), "Échéance proche", "")</f>
        <v/>
      </c>
    </row>
    <row r="60">
      <c r="A60">
        <f>IF(B60="","", "R-" &amp; TEXT(ROW()-3,"0000"))</f>
        <v/>
      </c>
      <c r="C60">
        <f>IFERROR(INDEX(Registre_Actifs!B:B, MATCH(B60, Registre_Actifs!A:A, 0)),"")</f>
        <v/>
      </c>
      <c r="H60">
        <f>IFERROR(F60*G60,"")</f>
        <v/>
      </c>
      <c r="I60">
        <f>IF(H60="","",IF(H60&gt;=20,"Critique",IF(H60&gt;=12,"Élevé",IF(H60&gt;=6,"Moyen","Faible"))))</f>
        <v/>
      </c>
      <c r="S60">
        <f>IFERROR(Q60*R60,"")</f>
        <v/>
      </c>
      <c r="T60">
        <f>IF(S60="","",IF(S60&gt;=20,"Critique",IF(S60&gt;=12,"Élevé",IF(S60&gt;=6,"Moyen","Faible"))))</f>
        <v/>
      </c>
      <c r="U60">
        <f>IFERROR(INDEX(Déclaration_Applicabilité_SoA!E:E, MATCH(M60, Déclaration_Applicabilité_SoA!A:A, 0)),"")</f>
        <v/>
      </c>
      <c r="V60">
        <f>IF(AND(P60&lt;&gt;"", P60&lt;&gt;"Clôturé", P60&lt;&gt;"", P60&lt;&gt;"Clôturé", O60&lt;=TODAY()+15), "Échéance proche", "")</f>
        <v/>
      </c>
    </row>
    <row r="61">
      <c r="A61">
        <f>IF(B61="","", "R-" &amp; TEXT(ROW()-3,"0000"))</f>
        <v/>
      </c>
      <c r="C61">
        <f>IFERROR(INDEX(Registre_Actifs!B:B, MATCH(B61, Registre_Actifs!A:A, 0)),"")</f>
        <v/>
      </c>
      <c r="H61">
        <f>IFERROR(F61*G61,"")</f>
        <v/>
      </c>
      <c r="I61">
        <f>IF(H61="","",IF(H61&gt;=20,"Critique",IF(H61&gt;=12,"Élevé",IF(H61&gt;=6,"Moyen","Faible"))))</f>
        <v/>
      </c>
      <c r="S61">
        <f>IFERROR(Q61*R61,"")</f>
        <v/>
      </c>
      <c r="T61">
        <f>IF(S61="","",IF(S61&gt;=20,"Critique",IF(S61&gt;=12,"Élevé",IF(S61&gt;=6,"Moyen","Faible"))))</f>
        <v/>
      </c>
      <c r="U61">
        <f>IFERROR(INDEX(Déclaration_Applicabilité_SoA!E:E, MATCH(M61, Déclaration_Applicabilité_SoA!A:A, 0)),"")</f>
        <v/>
      </c>
      <c r="V61">
        <f>IF(AND(P61&lt;&gt;"", P61&lt;&gt;"Clôturé", P61&lt;&gt;"", P61&lt;&gt;"Clôturé", O61&lt;=TODAY()+15), "Échéance proche", "")</f>
        <v/>
      </c>
    </row>
    <row r="62">
      <c r="A62">
        <f>IF(B62="","", "R-" &amp; TEXT(ROW()-3,"0000"))</f>
        <v/>
      </c>
      <c r="C62">
        <f>IFERROR(INDEX(Registre_Actifs!B:B, MATCH(B62, Registre_Actifs!A:A, 0)),"")</f>
        <v/>
      </c>
      <c r="H62">
        <f>IFERROR(F62*G62,"")</f>
        <v/>
      </c>
      <c r="I62">
        <f>IF(H62="","",IF(H62&gt;=20,"Critique",IF(H62&gt;=12,"Élevé",IF(H62&gt;=6,"Moyen","Faible"))))</f>
        <v/>
      </c>
      <c r="S62">
        <f>IFERROR(Q62*R62,"")</f>
        <v/>
      </c>
      <c r="T62">
        <f>IF(S62="","",IF(S62&gt;=20,"Critique",IF(S62&gt;=12,"Élevé",IF(S62&gt;=6,"Moyen","Faible"))))</f>
        <v/>
      </c>
      <c r="U62">
        <f>IFERROR(INDEX(Déclaration_Applicabilité_SoA!E:E, MATCH(M62, Déclaration_Applicabilité_SoA!A:A, 0)),"")</f>
        <v/>
      </c>
      <c r="V62">
        <f>IF(AND(P62&lt;&gt;"", P62&lt;&gt;"Clôturé", P62&lt;&gt;"", P62&lt;&gt;"Clôturé", O62&lt;=TODAY()+15), "Échéance proche", "")</f>
        <v/>
      </c>
    </row>
    <row r="63">
      <c r="A63">
        <f>IF(B63="","", "R-" &amp; TEXT(ROW()-3,"0000"))</f>
        <v/>
      </c>
      <c r="C63">
        <f>IFERROR(INDEX(Registre_Actifs!B:B, MATCH(B63, Registre_Actifs!A:A, 0)),"")</f>
        <v/>
      </c>
      <c r="H63">
        <f>IFERROR(F63*G63,"")</f>
        <v/>
      </c>
      <c r="I63">
        <f>IF(H63="","",IF(H63&gt;=20,"Critique",IF(H63&gt;=12,"Élevé",IF(H63&gt;=6,"Moyen","Faible"))))</f>
        <v/>
      </c>
      <c r="S63">
        <f>IFERROR(Q63*R63,"")</f>
        <v/>
      </c>
      <c r="T63">
        <f>IF(S63="","",IF(S63&gt;=20,"Critique",IF(S63&gt;=12,"Élevé",IF(S63&gt;=6,"Moyen","Faible"))))</f>
        <v/>
      </c>
      <c r="U63">
        <f>IFERROR(INDEX(Déclaration_Applicabilité_SoA!E:E, MATCH(M63, Déclaration_Applicabilité_SoA!A:A, 0)),"")</f>
        <v/>
      </c>
      <c r="V63">
        <f>IF(AND(P63&lt;&gt;"", P63&lt;&gt;"Clôturé", P63&lt;&gt;"", P63&lt;&gt;"Clôturé", O63&lt;=TODAY()+15), "Échéance proche", "")</f>
        <v/>
      </c>
    </row>
    <row r="64">
      <c r="A64">
        <f>IF(B64="","", "R-" &amp; TEXT(ROW()-3,"0000"))</f>
        <v/>
      </c>
      <c r="C64">
        <f>IFERROR(INDEX(Registre_Actifs!B:B, MATCH(B64, Registre_Actifs!A:A, 0)),"")</f>
        <v/>
      </c>
      <c r="H64">
        <f>IFERROR(F64*G64,"")</f>
        <v/>
      </c>
      <c r="I64">
        <f>IF(H64="","",IF(H64&gt;=20,"Critique",IF(H64&gt;=12,"Élevé",IF(H64&gt;=6,"Moyen","Faible"))))</f>
        <v/>
      </c>
      <c r="S64">
        <f>IFERROR(Q64*R64,"")</f>
        <v/>
      </c>
      <c r="T64">
        <f>IF(S64="","",IF(S64&gt;=20,"Critique",IF(S64&gt;=12,"Élevé",IF(S64&gt;=6,"Moyen","Faible"))))</f>
        <v/>
      </c>
      <c r="U64">
        <f>IFERROR(INDEX(Déclaration_Applicabilité_SoA!E:E, MATCH(M64, Déclaration_Applicabilité_SoA!A:A, 0)),"")</f>
        <v/>
      </c>
      <c r="V64">
        <f>IF(AND(P64&lt;&gt;"", P64&lt;&gt;"Clôturé", P64&lt;&gt;"", P64&lt;&gt;"Clôturé", O64&lt;=TODAY()+15), "Échéance proche", "")</f>
        <v/>
      </c>
    </row>
    <row r="65">
      <c r="A65">
        <f>IF(B65="","", "R-" &amp; TEXT(ROW()-3,"0000"))</f>
        <v/>
      </c>
      <c r="C65">
        <f>IFERROR(INDEX(Registre_Actifs!B:B, MATCH(B65, Registre_Actifs!A:A, 0)),"")</f>
        <v/>
      </c>
      <c r="H65">
        <f>IFERROR(F65*G65,"")</f>
        <v/>
      </c>
      <c r="I65">
        <f>IF(H65="","",IF(H65&gt;=20,"Critique",IF(H65&gt;=12,"Élevé",IF(H65&gt;=6,"Moyen","Faible"))))</f>
        <v/>
      </c>
      <c r="S65">
        <f>IFERROR(Q65*R65,"")</f>
        <v/>
      </c>
      <c r="T65">
        <f>IF(S65="","",IF(S65&gt;=20,"Critique",IF(S65&gt;=12,"Élevé",IF(S65&gt;=6,"Moyen","Faible"))))</f>
        <v/>
      </c>
      <c r="U65">
        <f>IFERROR(INDEX(Déclaration_Applicabilité_SoA!E:E, MATCH(M65, Déclaration_Applicabilité_SoA!A:A, 0)),"")</f>
        <v/>
      </c>
      <c r="V65">
        <f>IF(AND(P65&lt;&gt;"", P65&lt;&gt;"Clôturé", P65&lt;&gt;"", P65&lt;&gt;"Clôturé", O65&lt;=TODAY()+15), "Échéance proche", "")</f>
        <v/>
      </c>
    </row>
    <row r="66">
      <c r="A66">
        <f>IF(B66="","", "R-" &amp; TEXT(ROW()-3,"0000"))</f>
        <v/>
      </c>
      <c r="C66">
        <f>IFERROR(INDEX(Registre_Actifs!B:B, MATCH(B66, Registre_Actifs!A:A, 0)),"")</f>
        <v/>
      </c>
      <c r="H66">
        <f>IFERROR(F66*G66,"")</f>
        <v/>
      </c>
      <c r="I66">
        <f>IF(H66="","",IF(H66&gt;=20,"Critique",IF(H66&gt;=12,"Élevé",IF(H66&gt;=6,"Moyen","Faible"))))</f>
        <v/>
      </c>
      <c r="S66">
        <f>IFERROR(Q66*R66,"")</f>
        <v/>
      </c>
      <c r="T66">
        <f>IF(S66="","",IF(S66&gt;=20,"Critique",IF(S66&gt;=12,"Élevé",IF(S66&gt;=6,"Moyen","Faible"))))</f>
        <v/>
      </c>
      <c r="U66">
        <f>IFERROR(INDEX(Déclaration_Applicabilité_SoA!E:E, MATCH(M66, Déclaration_Applicabilité_SoA!A:A, 0)),"")</f>
        <v/>
      </c>
      <c r="V66">
        <f>IF(AND(P66&lt;&gt;"", P66&lt;&gt;"Clôturé", P66&lt;&gt;"", P66&lt;&gt;"Clôturé", O66&lt;=TODAY()+15), "Échéance proche", "")</f>
        <v/>
      </c>
    </row>
    <row r="67">
      <c r="A67">
        <f>IF(B67="","", "R-" &amp; TEXT(ROW()-3,"0000"))</f>
        <v/>
      </c>
      <c r="C67">
        <f>IFERROR(INDEX(Registre_Actifs!B:B, MATCH(B67, Registre_Actifs!A:A, 0)),"")</f>
        <v/>
      </c>
      <c r="H67">
        <f>IFERROR(F67*G67,"")</f>
        <v/>
      </c>
      <c r="I67">
        <f>IF(H67="","",IF(H67&gt;=20,"Critique",IF(H67&gt;=12,"Élevé",IF(H67&gt;=6,"Moyen","Faible"))))</f>
        <v/>
      </c>
      <c r="S67">
        <f>IFERROR(Q67*R67,"")</f>
        <v/>
      </c>
      <c r="T67">
        <f>IF(S67="","",IF(S67&gt;=20,"Critique",IF(S67&gt;=12,"Élevé",IF(S67&gt;=6,"Moyen","Faible"))))</f>
        <v/>
      </c>
      <c r="U67">
        <f>IFERROR(INDEX(Déclaration_Applicabilité_SoA!E:E, MATCH(M67, Déclaration_Applicabilité_SoA!A:A, 0)),"")</f>
        <v/>
      </c>
      <c r="V67">
        <f>IF(AND(P67&lt;&gt;"", P67&lt;&gt;"Clôturé", P67&lt;&gt;"", P67&lt;&gt;"Clôturé", O67&lt;=TODAY()+15), "Échéance proche", "")</f>
        <v/>
      </c>
    </row>
    <row r="68">
      <c r="A68">
        <f>IF(B68="","", "R-" &amp; TEXT(ROW()-3,"0000"))</f>
        <v/>
      </c>
      <c r="C68">
        <f>IFERROR(INDEX(Registre_Actifs!B:B, MATCH(B68, Registre_Actifs!A:A, 0)),"")</f>
        <v/>
      </c>
      <c r="H68">
        <f>IFERROR(F68*G68,"")</f>
        <v/>
      </c>
      <c r="I68">
        <f>IF(H68="","",IF(H68&gt;=20,"Critique",IF(H68&gt;=12,"Élevé",IF(H68&gt;=6,"Moyen","Faible"))))</f>
        <v/>
      </c>
      <c r="S68">
        <f>IFERROR(Q68*R68,"")</f>
        <v/>
      </c>
      <c r="T68">
        <f>IF(S68="","",IF(S68&gt;=20,"Critique",IF(S68&gt;=12,"Élevé",IF(S68&gt;=6,"Moyen","Faible"))))</f>
        <v/>
      </c>
      <c r="U68">
        <f>IFERROR(INDEX(Déclaration_Applicabilité_SoA!E:E, MATCH(M68, Déclaration_Applicabilité_SoA!A:A, 0)),"")</f>
        <v/>
      </c>
      <c r="V68">
        <f>IF(AND(P68&lt;&gt;"", P68&lt;&gt;"Clôturé", P68&lt;&gt;"", P68&lt;&gt;"Clôturé", O68&lt;=TODAY()+15), "Échéance proche", "")</f>
        <v/>
      </c>
    </row>
    <row r="69">
      <c r="A69">
        <f>IF(B69="","", "R-" &amp; TEXT(ROW()-3,"0000"))</f>
        <v/>
      </c>
      <c r="C69">
        <f>IFERROR(INDEX(Registre_Actifs!B:B, MATCH(B69, Registre_Actifs!A:A, 0)),"")</f>
        <v/>
      </c>
      <c r="H69">
        <f>IFERROR(F69*G69,"")</f>
        <v/>
      </c>
      <c r="I69">
        <f>IF(H69="","",IF(H69&gt;=20,"Critique",IF(H69&gt;=12,"Élevé",IF(H69&gt;=6,"Moyen","Faible"))))</f>
        <v/>
      </c>
      <c r="S69">
        <f>IFERROR(Q69*R69,"")</f>
        <v/>
      </c>
      <c r="T69">
        <f>IF(S69="","",IF(S69&gt;=20,"Critique",IF(S69&gt;=12,"Élevé",IF(S69&gt;=6,"Moyen","Faible"))))</f>
        <v/>
      </c>
      <c r="U69">
        <f>IFERROR(INDEX(Déclaration_Applicabilité_SoA!E:E, MATCH(M69, Déclaration_Applicabilité_SoA!A:A, 0)),"")</f>
        <v/>
      </c>
      <c r="V69">
        <f>IF(AND(P69&lt;&gt;"", P69&lt;&gt;"Clôturé", P69&lt;&gt;"", P69&lt;&gt;"Clôturé", O69&lt;=TODAY()+15), "Échéance proche", "")</f>
        <v/>
      </c>
    </row>
    <row r="70">
      <c r="A70">
        <f>IF(B70="","", "R-" &amp; TEXT(ROW()-3,"0000"))</f>
        <v/>
      </c>
      <c r="C70">
        <f>IFERROR(INDEX(Registre_Actifs!B:B, MATCH(B70, Registre_Actifs!A:A, 0)),"")</f>
        <v/>
      </c>
      <c r="H70">
        <f>IFERROR(F70*G70,"")</f>
        <v/>
      </c>
      <c r="I70">
        <f>IF(H70="","",IF(H70&gt;=20,"Critique",IF(H70&gt;=12,"Élevé",IF(H70&gt;=6,"Moyen","Faible"))))</f>
        <v/>
      </c>
      <c r="S70">
        <f>IFERROR(Q70*R70,"")</f>
        <v/>
      </c>
      <c r="T70">
        <f>IF(S70="","",IF(S70&gt;=20,"Critique",IF(S70&gt;=12,"Élevé",IF(S70&gt;=6,"Moyen","Faible"))))</f>
        <v/>
      </c>
      <c r="U70">
        <f>IFERROR(INDEX(Déclaration_Applicabilité_SoA!E:E, MATCH(M70, Déclaration_Applicabilité_SoA!A:A, 0)),"")</f>
        <v/>
      </c>
      <c r="V70">
        <f>IF(AND(P70&lt;&gt;"", P70&lt;&gt;"Clôturé", P70&lt;&gt;"", P70&lt;&gt;"Clôturé", O70&lt;=TODAY()+15), "Échéance proche", "")</f>
        <v/>
      </c>
    </row>
    <row r="71">
      <c r="A71">
        <f>IF(B71="","", "R-" &amp; TEXT(ROW()-3,"0000"))</f>
        <v/>
      </c>
      <c r="C71">
        <f>IFERROR(INDEX(Registre_Actifs!B:B, MATCH(B71, Registre_Actifs!A:A, 0)),"")</f>
        <v/>
      </c>
      <c r="H71">
        <f>IFERROR(F71*G71,"")</f>
        <v/>
      </c>
      <c r="I71">
        <f>IF(H71="","",IF(H71&gt;=20,"Critique",IF(H71&gt;=12,"Élevé",IF(H71&gt;=6,"Moyen","Faible"))))</f>
        <v/>
      </c>
      <c r="S71">
        <f>IFERROR(Q71*R71,"")</f>
        <v/>
      </c>
      <c r="T71">
        <f>IF(S71="","",IF(S71&gt;=20,"Critique",IF(S71&gt;=12,"Élevé",IF(S71&gt;=6,"Moyen","Faible"))))</f>
        <v/>
      </c>
      <c r="U71">
        <f>IFERROR(INDEX(Déclaration_Applicabilité_SoA!E:E, MATCH(M71, Déclaration_Applicabilité_SoA!A:A, 0)),"")</f>
        <v/>
      </c>
      <c r="V71">
        <f>IF(AND(P71&lt;&gt;"", P71&lt;&gt;"Clôturé", P71&lt;&gt;"", P71&lt;&gt;"Clôturé", O71&lt;=TODAY()+15), "Échéance proche", "")</f>
        <v/>
      </c>
    </row>
    <row r="72">
      <c r="A72">
        <f>IF(B72="","", "R-" &amp; TEXT(ROW()-3,"0000"))</f>
        <v/>
      </c>
      <c r="C72">
        <f>IFERROR(INDEX(Registre_Actifs!B:B, MATCH(B72, Registre_Actifs!A:A, 0)),"")</f>
        <v/>
      </c>
      <c r="H72">
        <f>IFERROR(F72*G72,"")</f>
        <v/>
      </c>
      <c r="I72">
        <f>IF(H72="","",IF(H72&gt;=20,"Critique",IF(H72&gt;=12,"Élevé",IF(H72&gt;=6,"Moyen","Faible"))))</f>
        <v/>
      </c>
      <c r="S72">
        <f>IFERROR(Q72*R72,"")</f>
        <v/>
      </c>
      <c r="T72">
        <f>IF(S72="","",IF(S72&gt;=20,"Critique",IF(S72&gt;=12,"Élevé",IF(S72&gt;=6,"Moyen","Faible"))))</f>
        <v/>
      </c>
      <c r="U72">
        <f>IFERROR(INDEX(Déclaration_Applicabilité_SoA!E:E, MATCH(M72, Déclaration_Applicabilité_SoA!A:A, 0)),"")</f>
        <v/>
      </c>
      <c r="V72">
        <f>IF(AND(P72&lt;&gt;"", P72&lt;&gt;"Clôturé", P72&lt;&gt;"", P72&lt;&gt;"Clôturé", O72&lt;=TODAY()+15), "Échéance proche", "")</f>
        <v/>
      </c>
    </row>
    <row r="73">
      <c r="A73">
        <f>IF(B73="","", "R-" &amp; TEXT(ROW()-3,"0000"))</f>
        <v/>
      </c>
      <c r="C73">
        <f>IFERROR(INDEX(Registre_Actifs!B:B, MATCH(B73, Registre_Actifs!A:A, 0)),"")</f>
        <v/>
      </c>
      <c r="H73">
        <f>IFERROR(F73*G73,"")</f>
        <v/>
      </c>
      <c r="I73">
        <f>IF(H73="","",IF(H73&gt;=20,"Critique",IF(H73&gt;=12,"Élevé",IF(H73&gt;=6,"Moyen","Faible"))))</f>
        <v/>
      </c>
      <c r="S73">
        <f>IFERROR(Q73*R73,"")</f>
        <v/>
      </c>
      <c r="T73">
        <f>IF(S73="","",IF(S73&gt;=20,"Critique",IF(S73&gt;=12,"Élevé",IF(S73&gt;=6,"Moyen","Faible"))))</f>
        <v/>
      </c>
      <c r="U73">
        <f>IFERROR(INDEX(Déclaration_Applicabilité_SoA!E:E, MATCH(M73, Déclaration_Applicabilité_SoA!A:A, 0)),"")</f>
        <v/>
      </c>
      <c r="V73">
        <f>IF(AND(P73&lt;&gt;"", P73&lt;&gt;"Clôturé", P73&lt;&gt;"", P73&lt;&gt;"Clôturé", O73&lt;=TODAY()+15), "Échéance proche", "")</f>
        <v/>
      </c>
    </row>
    <row r="74">
      <c r="A74">
        <f>IF(B74="","", "R-" &amp; TEXT(ROW()-3,"0000"))</f>
        <v/>
      </c>
      <c r="C74">
        <f>IFERROR(INDEX(Registre_Actifs!B:B, MATCH(B74, Registre_Actifs!A:A, 0)),"")</f>
        <v/>
      </c>
      <c r="H74">
        <f>IFERROR(F74*G74,"")</f>
        <v/>
      </c>
      <c r="I74">
        <f>IF(H74="","",IF(H74&gt;=20,"Critique",IF(H74&gt;=12,"Élevé",IF(H74&gt;=6,"Moyen","Faible"))))</f>
        <v/>
      </c>
      <c r="S74">
        <f>IFERROR(Q74*R74,"")</f>
        <v/>
      </c>
      <c r="T74">
        <f>IF(S74="","",IF(S74&gt;=20,"Critique",IF(S74&gt;=12,"Élevé",IF(S74&gt;=6,"Moyen","Faible"))))</f>
        <v/>
      </c>
      <c r="U74">
        <f>IFERROR(INDEX(Déclaration_Applicabilité_SoA!E:E, MATCH(M74, Déclaration_Applicabilité_SoA!A:A, 0)),"")</f>
        <v/>
      </c>
      <c r="V74">
        <f>IF(AND(P74&lt;&gt;"", P74&lt;&gt;"Clôturé", P74&lt;&gt;"", P74&lt;&gt;"Clôturé", O74&lt;=TODAY()+15), "Échéance proche", "")</f>
        <v/>
      </c>
    </row>
    <row r="75">
      <c r="A75">
        <f>IF(B75="","", "R-" &amp; TEXT(ROW()-3,"0000"))</f>
        <v/>
      </c>
      <c r="C75">
        <f>IFERROR(INDEX(Registre_Actifs!B:B, MATCH(B75, Registre_Actifs!A:A, 0)),"")</f>
        <v/>
      </c>
      <c r="H75">
        <f>IFERROR(F75*G75,"")</f>
        <v/>
      </c>
      <c r="I75">
        <f>IF(H75="","",IF(H75&gt;=20,"Critique",IF(H75&gt;=12,"Élevé",IF(H75&gt;=6,"Moyen","Faible"))))</f>
        <v/>
      </c>
      <c r="S75">
        <f>IFERROR(Q75*R75,"")</f>
        <v/>
      </c>
      <c r="T75">
        <f>IF(S75="","",IF(S75&gt;=20,"Critique",IF(S75&gt;=12,"Élevé",IF(S75&gt;=6,"Moyen","Faible"))))</f>
        <v/>
      </c>
      <c r="U75">
        <f>IFERROR(INDEX(Déclaration_Applicabilité_SoA!E:E, MATCH(M75, Déclaration_Applicabilité_SoA!A:A, 0)),"")</f>
        <v/>
      </c>
      <c r="V75">
        <f>IF(AND(P75&lt;&gt;"", P75&lt;&gt;"Clôturé", P75&lt;&gt;"", P75&lt;&gt;"Clôturé", O75&lt;=TODAY()+15), "Échéance proche", "")</f>
        <v/>
      </c>
    </row>
    <row r="76">
      <c r="A76">
        <f>IF(B76="","", "R-" &amp; TEXT(ROW()-3,"0000"))</f>
        <v/>
      </c>
      <c r="C76">
        <f>IFERROR(INDEX(Registre_Actifs!B:B, MATCH(B76, Registre_Actifs!A:A, 0)),"")</f>
        <v/>
      </c>
      <c r="H76">
        <f>IFERROR(F76*G76,"")</f>
        <v/>
      </c>
      <c r="I76">
        <f>IF(H76="","",IF(H76&gt;=20,"Critique",IF(H76&gt;=12,"Élevé",IF(H76&gt;=6,"Moyen","Faible"))))</f>
        <v/>
      </c>
      <c r="S76">
        <f>IFERROR(Q76*R76,"")</f>
        <v/>
      </c>
      <c r="T76">
        <f>IF(S76="","",IF(S76&gt;=20,"Critique",IF(S76&gt;=12,"Élevé",IF(S76&gt;=6,"Moyen","Faible"))))</f>
        <v/>
      </c>
      <c r="U76">
        <f>IFERROR(INDEX(Déclaration_Applicabilité_SoA!E:E, MATCH(M76, Déclaration_Applicabilité_SoA!A:A, 0)),"")</f>
        <v/>
      </c>
      <c r="V76">
        <f>IF(AND(P76&lt;&gt;"", P76&lt;&gt;"Clôturé", P76&lt;&gt;"", P76&lt;&gt;"Clôturé", O76&lt;=TODAY()+15), "Échéance proche", "")</f>
        <v/>
      </c>
    </row>
    <row r="77">
      <c r="A77">
        <f>IF(B77="","", "R-" &amp; TEXT(ROW()-3,"0000"))</f>
        <v/>
      </c>
      <c r="C77">
        <f>IFERROR(INDEX(Registre_Actifs!B:B, MATCH(B77, Registre_Actifs!A:A, 0)),"")</f>
        <v/>
      </c>
      <c r="H77">
        <f>IFERROR(F77*G77,"")</f>
        <v/>
      </c>
      <c r="I77">
        <f>IF(H77="","",IF(H77&gt;=20,"Critique",IF(H77&gt;=12,"Élevé",IF(H77&gt;=6,"Moyen","Faible"))))</f>
        <v/>
      </c>
      <c r="S77">
        <f>IFERROR(Q77*R77,"")</f>
        <v/>
      </c>
      <c r="T77">
        <f>IF(S77="","",IF(S77&gt;=20,"Critique",IF(S77&gt;=12,"Élevé",IF(S77&gt;=6,"Moyen","Faible"))))</f>
        <v/>
      </c>
      <c r="U77">
        <f>IFERROR(INDEX(Déclaration_Applicabilité_SoA!E:E, MATCH(M77, Déclaration_Applicabilité_SoA!A:A, 0)),"")</f>
        <v/>
      </c>
      <c r="V77">
        <f>IF(AND(P77&lt;&gt;"", P77&lt;&gt;"Clôturé", P77&lt;&gt;"", P77&lt;&gt;"Clôturé", O77&lt;=TODAY()+15), "Échéance proche", "")</f>
        <v/>
      </c>
    </row>
    <row r="78">
      <c r="A78">
        <f>IF(B78="","", "R-" &amp; TEXT(ROW()-3,"0000"))</f>
        <v/>
      </c>
      <c r="C78">
        <f>IFERROR(INDEX(Registre_Actifs!B:B, MATCH(B78, Registre_Actifs!A:A, 0)),"")</f>
        <v/>
      </c>
      <c r="H78">
        <f>IFERROR(F78*G78,"")</f>
        <v/>
      </c>
      <c r="I78">
        <f>IF(H78="","",IF(H78&gt;=20,"Critique",IF(H78&gt;=12,"Élevé",IF(H78&gt;=6,"Moyen","Faible"))))</f>
        <v/>
      </c>
      <c r="S78">
        <f>IFERROR(Q78*R78,"")</f>
        <v/>
      </c>
      <c r="T78">
        <f>IF(S78="","",IF(S78&gt;=20,"Critique",IF(S78&gt;=12,"Élevé",IF(S78&gt;=6,"Moyen","Faible"))))</f>
        <v/>
      </c>
      <c r="U78">
        <f>IFERROR(INDEX(Déclaration_Applicabilité_SoA!E:E, MATCH(M78, Déclaration_Applicabilité_SoA!A:A, 0)),"")</f>
        <v/>
      </c>
      <c r="V78">
        <f>IF(AND(P78&lt;&gt;"", P78&lt;&gt;"Clôturé", P78&lt;&gt;"", P78&lt;&gt;"Clôturé", O78&lt;=TODAY()+15), "Échéance proche", "")</f>
        <v/>
      </c>
    </row>
    <row r="79">
      <c r="A79">
        <f>IF(B79="","", "R-" &amp; TEXT(ROW()-3,"0000"))</f>
        <v/>
      </c>
      <c r="C79">
        <f>IFERROR(INDEX(Registre_Actifs!B:B, MATCH(B79, Registre_Actifs!A:A, 0)),"")</f>
        <v/>
      </c>
      <c r="H79">
        <f>IFERROR(F79*G79,"")</f>
        <v/>
      </c>
      <c r="I79">
        <f>IF(H79="","",IF(H79&gt;=20,"Critique",IF(H79&gt;=12,"Élevé",IF(H79&gt;=6,"Moyen","Faible"))))</f>
        <v/>
      </c>
      <c r="S79">
        <f>IFERROR(Q79*R79,"")</f>
        <v/>
      </c>
      <c r="T79">
        <f>IF(S79="","",IF(S79&gt;=20,"Critique",IF(S79&gt;=12,"Élevé",IF(S79&gt;=6,"Moyen","Faible"))))</f>
        <v/>
      </c>
      <c r="U79">
        <f>IFERROR(INDEX(Déclaration_Applicabilité_SoA!E:E, MATCH(M79, Déclaration_Applicabilité_SoA!A:A, 0)),"")</f>
        <v/>
      </c>
      <c r="V79">
        <f>IF(AND(P79&lt;&gt;"", P79&lt;&gt;"Clôturé", P79&lt;&gt;"", P79&lt;&gt;"Clôturé", O79&lt;=TODAY()+15), "Échéance proche", "")</f>
        <v/>
      </c>
    </row>
    <row r="80">
      <c r="A80">
        <f>IF(B80="","", "R-" &amp; TEXT(ROW()-3,"0000"))</f>
        <v/>
      </c>
      <c r="C80">
        <f>IFERROR(INDEX(Registre_Actifs!B:B, MATCH(B80, Registre_Actifs!A:A, 0)),"")</f>
        <v/>
      </c>
      <c r="H80">
        <f>IFERROR(F80*G80,"")</f>
        <v/>
      </c>
      <c r="I80">
        <f>IF(H80="","",IF(H80&gt;=20,"Critique",IF(H80&gt;=12,"Élevé",IF(H80&gt;=6,"Moyen","Faible"))))</f>
        <v/>
      </c>
      <c r="S80">
        <f>IFERROR(Q80*R80,"")</f>
        <v/>
      </c>
      <c r="T80">
        <f>IF(S80="","",IF(S80&gt;=20,"Critique",IF(S80&gt;=12,"Élevé",IF(S80&gt;=6,"Moyen","Faible"))))</f>
        <v/>
      </c>
      <c r="U80">
        <f>IFERROR(INDEX(Déclaration_Applicabilité_SoA!E:E, MATCH(M80, Déclaration_Applicabilité_SoA!A:A, 0)),"")</f>
        <v/>
      </c>
      <c r="V80">
        <f>IF(AND(P80&lt;&gt;"", P80&lt;&gt;"Clôturé", P80&lt;&gt;"", P80&lt;&gt;"Clôturé", O80&lt;=TODAY()+15), "Échéance proche", "")</f>
        <v/>
      </c>
    </row>
    <row r="81">
      <c r="A81">
        <f>IF(B81="","", "R-" &amp; TEXT(ROW()-3,"0000"))</f>
        <v/>
      </c>
      <c r="C81">
        <f>IFERROR(INDEX(Registre_Actifs!B:B, MATCH(B81, Registre_Actifs!A:A, 0)),"")</f>
        <v/>
      </c>
      <c r="H81">
        <f>IFERROR(F81*G81,"")</f>
        <v/>
      </c>
      <c r="I81">
        <f>IF(H81="","",IF(H81&gt;=20,"Critique",IF(H81&gt;=12,"Élevé",IF(H81&gt;=6,"Moyen","Faible"))))</f>
        <v/>
      </c>
      <c r="S81">
        <f>IFERROR(Q81*R81,"")</f>
        <v/>
      </c>
      <c r="T81">
        <f>IF(S81="","",IF(S81&gt;=20,"Critique",IF(S81&gt;=12,"Élevé",IF(S81&gt;=6,"Moyen","Faible"))))</f>
        <v/>
      </c>
      <c r="U81">
        <f>IFERROR(INDEX(Déclaration_Applicabilité_SoA!E:E, MATCH(M81, Déclaration_Applicabilité_SoA!A:A, 0)),"")</f>
        <v/>
      </c>
      <c r="V81">
        <f>IF(AND(P81&lt;&gt;"", P81&lt;&gt;"Clôturé", P81&lt;&gt;"", P81&lt;&gt;"Clôturé", O81&lt;=TODAY()+15), "Échéance proche", "")</f>
        <v/>
      </c>
    </row>
    <row r="82">
      <c r="A82">
        <f>IF(B82="","", "R-" &amp; TEXT(ROW()-3,"0000"))</f>
        <v/>
      </c>
      <c r="C82">
        <f>IFERROR(INDEX(Registre_Actifs!B:B, MATCH(B82, Registre_Actifs!A:A, 0)),"")</f>
        <v/>
      </c>
      <c r="H82">
        <f>IFERROR(F82*G82,"")</f>
        <v/>
      </c>
      <c r="I82">
        <f>IF(H82="","",IF(H82&gt;=20,"Critique",IF(H82&gt;=12,"Élevé",IF(H82&gt;=6,"Moyen","Faible"))))</f>
        <v/>
      </c>
      <c r="S82">
        <f>IFERROR(Q82*R82,"")</f>
        <v/>
      </c>
      <c r="T82">
        <f>IF(S82="","",IF(S82&gt;=20,"Critique",IF(S82&gt;=12,"Élevé",IF(S82&gt;=6,"Moyen","Faible"))))</f>
        <v/>
      </c>
      <c r="U82">
        <f>IFERROR(INDEX(Déclaration_Applicabilité_SoA!E:E, MATCH(M82, Déclaration_Applicabilité_SoA!A:A, 0)),"")</f>
        <v/>
      </c>
      <c r="V82">
        <f>IF(AND(P82&lt;&gt;"", P82&lt;&gt;"Clôturé", P82&lt;&gt;"", P82&lt;&gt;"Clôturé", O82&lt;=TODAY()+15), "Échéance proche", "")</f>
        <v/>
      </c>
    </row>
    <row r="83">
      <c r="A83">
        <f>IF(B83="","", "R-" &amp; TEXT(ROW()-3,"0000"))</f>
        <v/>
      </c>
      <c r="C83">
        <f>IFERROR(INDEX(Registre_Actifs!B:B, MATCH(B83, Registre_Actifs!A:A, 0)),"")</f>
        <v/>
      </c>
      <c r="H83">
        <f>IFERROR(F83*G83,"")</f>
        <v/>
      </c>
      <c r="I83">
        <f>IF(H83="","",IF(H83&gt;=20,"Critique",IF(H83&gt;=12,"Élevé",IF(H83&gt;=6,"Moyen","Faible"))))</f>
        <v/>
      </c>
      <c r="S83">
        <f>IFERROR(Q83*R83,"")</f>
        <v/>
      </c>
      <c r="T83">
        <f>IF(S83="","",IF(S83&gt;=20,"Critique",IF(S83&gt;=12,"Élevé",IF(S83&gt;=6,"Moyen","Faible"))))</f>
        <v/>
      </c>
      <c r="U83">
        <f>IFERROR(INDEX(Déclaration_Applicabilité_SoA!E:E, MATCH(M83, Déclaration_Applicabilité_SoA!A:A, 0)),"")</f>
        <v/>
      </c>
      <c r="V83">
        <f>IF(AND(P83&lt;&gt;"", P83&lt;&gt;"Clôturé", P83&lt;&gt;"", P83&lt;&gt;"Clôturé", O83&lt;=TODAY()+15), "Échéance proche", "")</f>
        <v/>
      </c>
    </row>
    <row r="84">
      <c r="A84">
        <f>IF(B84="","", "R-" &amp; TEXT(ROW()-3,"0000"))</f>
        <v/>
      </c>
      <c r="C84">
        <f>IFERROR(INDEX(Registre_Actifs!B:B, MATCH(B84, Registre_Actifs!A:A, 0)),"")</f>
        <v/>
      </c>
      <c r="H84">
        <f>IFERROR(F84*G84,"")</f>
        <v/>
      </c>
      <c r="I84">
        <f>IF(H84="","",IF(H84&gt;=20,"Critique",IF(H84&gt;=12,"Élevé",IF(H84&gt;=6,"Moyen","Faible"))))</f>
        <v/>
      </c>
      <c r="S84">
        <f>IFERROR(Q84*R84,"")</f>
        <v/>
      </c>
      <c r="T84">
        <f>IF(S84="","",IF(S84&gt;=20,"Critique",IF(S84&gt;=12,"Élevé",IF(S84&gt;=6,"Moyen","Faible"))))</f>
        <v/>
      </c>
      <c r="U84">
        <f>IFERROR(INDEX(Déclaration_Applicabilité_SoA!E:E, MATCH(M84, Déclaration_Applicabilité_SoA!A:A, 0)),"")</f>
        <v/>
      </c>
      <c r="V84">
        <f>IF(AND(P84&lt;&gt;"", P84&lt;&gt;"Clôturé", P84&lt;&gt;"", P84&lt;&gt;"Clôturé", O84&lt;=TODAY()+15), "Échéance proche", "")</f>
        <v/>
      </c>
    </row>
    <row r="85">
      <c r="A85">
        <f>IF(B85="","", "R-" &amp; TEXT(ROW()-3,"0000"))</f>
        <v/>
      </c>
      <c r="C85">
        <f>IFERROR(INDEX(Registre_Actifs!B:B, MATCH(B85, Registre_Actifs!A:A, 0)),"")</f>
        <v/>
      </c>
      <c r="H85">
        <f>IFERROR(F85*G85,"")</f>
        <v/>
      </c>
      <c r="I85">
        <f>IF(H85="","",IF(H85&gt;=20,"Critique",IF(H85&gt;=12,"Élevé",IF(H85&gt;=6,"Moyen","Faible"))))</f>
        <v/>
      </c>
      <c r="S85">
        <f>IFERROR(Q85*R85,"")</f>
        <v/>
      </c>
      <c r="T85">
        <f>IF(S85="","",IF(S85&gt;=20,"Critique",IF(S85&gt;=12,"Élevé",IF(S85&gt;=6,"Moyen","Faible"))))</f>
        <v/>
      </c>
      <c r="U85">
        <f>IFERROR(INDEX(Déclaration_Applicabilité_SoA!E:E, MATCH(M85, Déclaration_Applicabilité_SoA!A:A, 0)),"")</f>
        <v/>
      </c>
      <c r="V85">
        <f>IF(AND(P85&lt;&gt;"", P85&lt;&gt;"Clôturé", P85&lt;&gt;"", P85&lt;&gt;"Clôturé", O85&lt;=TODAY()+15), "Échéance proche", "")</f>
        <v/>
      </c>
    </row>
    <row r="86">
      <c r="A86">
        <f>IF(B86="","", "R-" &amp; TEXT(ROW()-3,"0000"))</f>
        <v/>
      </c>
      <c r="C86">
        <f>IFERROR(INDEX(Registre_Actifs!B:B, MATCH(B86, Registre_Actifs!A:A, 0)),"")</f>
        <v/>
      </c>
      <c r="H86">
        <f>IFERROR(F86*G86,"")</f>
        <v/>
      </c>
      <c r="I86">
        <f>IF(H86="","",IF(H86&gt;=20,"Critique",IF(H86&gt;=12,"Élevé",IF(H86&gt;=6,"Moyen","Faible"))))</f>
        <v/>
      </c>
      <c r="S86">
        <f>IFERROR(Q86*R86,"")</f>
        <v/>
      </c>
      <c r="T86">
        <f>IF(S86="","",IF(S86&gt;=20,"Critique",IF(S86&gt;=12,"Élevé",IF(S86&gt;=6,"Moyen","Faible"))))</f>
        <v/>
      </c>
      <c r="U86">
        <f>IFERROR(INDEX(Déclaration_Applicabilité_SoA!E:E, MATCH(M86, Déclaration_Applicabilité_SoA!A:A, 0)),"")</f>
        <v/>
      </c>
      <c r="V86">
        <f>IF(AND(P86&lt;&gt;"", P86&lt;&gt;"Clôturé", P86&lt;&gt;"", P86&lt;&gt;"Clôturé", O86&lt;=TODAY()+15), "Échéance proche", "")</f>
        <v/>
      </c>
    </row>
    <row r="87">
      <c r="A87">
        <f>IF(B87="","", "R-" &amp; TEXT(ROW()-3,"0000"))</f>
        <v/>
      </c>
      <c r="C87">
        <f>IFERROR(INDEX(Registre_Actifs!B:B, MATCH(B87, Registre_Actifs!A:A, 0)),"")</f>
        <v/>
      </c>
      <c r="H87">
        <f>IFERROR(F87*G87,"")</f>
        <v/>
      </c>
      <c r="I87">
        <f>IF(H87="","",IF(H87&gt;=20,"Critique",IF(H87&gt;=12,"Élevé",IF(H87&gt;=6,"Moyen","Faible"))))</f>
        <v/>
      </c>
      <c r="S87">
        <f>IFERROR(Q87*R87,"")</f>
        <v/>
      </c>
      <c r="T87">
        <f>IF(S87="","",IF(S87&gt;=20,"Critique",IF(S87&gt;=12,"Élevé",IF(S87&gt;=6,"Moyen","Faible"))))</f>
        <v/>
      </c>
      <c r="U87">
        <f>IFERROR(INDEX(Déclaration_Applicabilité_SoA!E:E, MATCH(M87, Déclaration_Applicabilité_SoA!A:A, 0)),"")</f>
        <v/>
      </c>
      <c r="V87">
        <f>IF(AND(P87&lt;&gt;"", P87&lt;&gt;"Clôturé", P87&lt;&gt;"", P87&lt;&gt;"Clôturé", O87&lt;=TODAY()+15), "Échéance proche", "")</f>
        <v/>
      </c>
    </row>
    <row r="88">
      <c r="A88">
        <f>IF(B88="","", "R-" &amp; TEXT(ROW()-3,"0000"))</f>
        <v/>
      </c>
      <c r="C88">
        <f>IFERROR(INDEX(Registre_Actifs!B:B, MATCH(B88, Registre_Actifs!A:A, 0)),"")</f>
        <v/>
      </c>
      <c r="H88">
        <f>IFERROR(F88*G88,"")</f>
        <v/>
      </c>
      <c r="I88">
        <f>IF(H88="","",IF(H88&gt;=20,"Critique",IF(H88&gt;=12,"Élevé",IF(H88&gt;=6,"Moyen","Faible"))))</f>
        <v/>
      </c>
      <c r="S88">
        <f>IFERROR(Q88*R88,"")</f>
        <v/>
      </c>
      <c r="T88">
        <f>IF(S88="","",IF(S88&gt;=20,"Critique",IF(S88&gt;=12,"Élevé",IF(S88&gt;=6,"Moyen","Faible"))))</f>
        <v/>
      </c>
      <c r="U88">
        <f>IFERROR(INDEX(Déclaration_Applicabilité_SoA!E:E, MATCH(M88, Déclaration_Applicabilité_SoA!A:A, 0)),"")</f>
        <v/>
      </c>
      <c r="V88">
        <f>IF(AND(P88&lt;&gt;"", P88&lt;&gt;"Clôturé", P88&lt;&gt;"", P88&lt;&gt;"Clôturé", O88&lt;=TODAY()+15), "Échéance proche", "")</f>
        <v/>
      </c>
    </row>
    <row r="89">
      <c r="A89">
        <f>IF(B89="","", "R-" &amp; TEXT(ROW()-3,"0000"))</f>
        <v/>
      </c>
      <c r="C89">
        <f>IFERROR(INDEX(Registre_Actifs!B:B, MATCH(B89, Registre_Actifs!A:A, 0)),"")</f>
        <v/>
      </c>
      <c r="H89">
        <f>IFERROR(F89*G89,"")</f>
        <v/>
      </c>
      <c r="I89">
        <f>IF(H89="","",IF(H89&gt;=20,"Critique",IF(H89&gt;=12,"Élevé",IF(H89&gt;=6,"Moyen","Faible"))))</f>
        <v/>
      </c>
      <c r="S89">
        <f>IFERROR(Q89*R89,"")</f>
        <v/>
      </c>
      <c r="T89">
        <f>IF(S89="","",IF(S89&gt;=20,"Critique",IF(S89&gt;=12,"Élevé",IF(S89&gt;=6,"Moyen","Faible"))))</f>
        <v/>
      </c>
      <c r="U89">
        <f>IFERROR(INDEX(Déclaration_Applicabilité_SoA!E:E, MATCH(M89, Déclaration_Applicabilité_SoA!A:A, 0)),"")</f>
        <v/>
      </c>
      <c r="V89">
        <f>IF(AND(P89&lt;&gt;"", P89&lt;&gt;"Clôturé", P89&lt;&gt;"", P89&lt;&gt;"Clôturé", O89&lt;=TODAY()+15), "Échéance proche", "")</f>
        <v/>
      </c>
    </row>
    <row r="90">
      <c r="A90">
        <f>IF(B90="","", "R-" &amp; TEXT(ROW()-3,"0000"))</f>
        <v/>
      </c>
      <c r="C90">
        <f>IFERROR(INDEX(Registre_Actifs!B:B, MATCH(B90, Registre_Actifs!A:A, 0)),"")</f>
        <v/>
      </c>
      <c r="H90">
        <f>IFERROR(F90*G90,"")</f>
        <v/>
      </c>
      <c r="I90">
        <f>IF(H90="","",IF(H90&gt;=20,"Critique",IF(H90&gt;=12,"Élevé",IF(H90&gt;=6,"Moyen","Faible"))))</f>
        <v/>
      </c>
      <c r="S90">
        <f>IFERROR(Q90*R90,"")</f>
        <v/>
      </c>
      <c r="T90">
        <f>IF(S90="","",IF(S90&gt;=20,"Critique",IF(S90&gt;=12,"Élevé",IF(S90&gt;=6,"Moyen","Faible"))))</f>
        <v/>
      </c>
      <c r="U90">
        <f>IFERROR(INDEX(Déclaration_Applicabilité_SoA!E:E, MATCH(M90, Déclaration_Applicabilité_SoA!A:A, 0)),"")</f>
        <v/>
      </c>
      <c r="V90">
        <f>IF(AND(P90&lt;&gt;"", P90&lt;&gt;"Clôturé", P90&lt;&gt;"", P90&lt;&gt;"Clôturé", O90&lt;=TODAY()+15), "Échéance proche", "")</f>
        <v/>
      </c>
    </row>
    <row r="91">
      <c r="A91">
        <f>IF(B91="","", "R-" &amp; TEXT(ROW()-3,"0000"))</f>
        <v/>
      </c>
      <c r="C91">
        <f>IFERROR(INDEX(Registre_Actifs!B:B, MATCH(B91, Registre_Actifs!A:A, 0)),"")</f>
        <v/>
      </c>
      <c r="H91">
        <f>IFERROR(F91*G91,"")</f>
        <v/>
      </c>
      <c r="I91">
        <f>IF(H91="","",IF(H91&gt;=20,"Critique",IF(H91&gt;=12,"Élevé",IF(H91&gt;=6,"Moyen","Faible"))))</f>
        <v/>
      </c>
      <c r="S91">
        <f>IFERROR(Q91*R91,"")</f>
        <v/>
      </c>
      <c r="T91">
        <f>IF(S91="","",IF(S91&gt;=20,"Critique",IF(S91&gt;=12,"Élevé",IF(S91&gt;=6,"Moyen","Faible"))))</f>
        <v/>
      </c>
      <c r="U91">
        <f>IFERROR(INDEX(Déclaration_Applicabilité_SoA!E:E, MATCH(M91, Déclaration_Applicabilité_SoA!A:A, 0)),"")</f>
        <v/>
      </c>
      <c r="V91">
        <f>IF(AND(P91&lt;&gt;"", P91&lt;&gt;"Clôturé", P91&lt;&gt;"", P91&lt;&gt;"Clôturé", O91&lt;=TODAY()+15), "Échéance proche", "")</f>
        <v/>
      </c>
    </row>
    <row r="92">
      <c r="A92">
        <f>IF(B92="","", "R-" &amp; TEXT(ROW()-3,"0000"))</f>
        <v/>
      </c>
      <c r="C92">
        <f>IFERROR(INDEX(Registre_Actifs!B:B, MATCH(B92, Registre_Actifs!A:A, 0)),"")</f>
        <v/>
      </c>
      <c r="H92">
        <f>IFERROR(F92*G92,"")</f>
        <v/>
      </c>
      <c r="I92">
        <f>IF(H92="","",IF(H92&gt;=20,"Critique",IF(H92&gt;=12,"Élevé",IF(H92&gt;=6,"Moyen","Faible"))))</f>
        <v/>
      </c>
      <c r="S92">
        <f>IFERROR(Q92*R92,"")</f>
        <v/>
      </c>
      <c r="T92">
        <f>IF(S92="","",IF(S92&gt;=20,"Critique",IF(S92&gt;=12,"Élevé",IF(S92&gt;=6,"Moyen","Faible"))))</f>
        <v/>
      </c>
      <c r="U92">
        <f>IFERROR(INDEX(Déclaration_Applicabilité_SoA!E:E, MATCH(M92, Déclaration_Applicabilité_SoA!A:A, 0)),"")</f>
        <v/>
      </c>
      <c r="V92">
        <f>IF(AND(P92&lt;&gt;"", P92&lt;&gt;"Clôturé", P92&lt;&gt;"", P92&lt;&gt;"Clôturé", O92&lt;=TODAY()+15), "Échéance proche", "")</f>
        <v/>
      </c>
    </row>
    <row r="93">
      <c r="A93">
        <f>IF(B93="","", "R-" &amp; TEXT(ROW()-3,"0000"))</f>
        <v/>
      </c>
      <c r="C93">
        <f>IFERROR(INDEX(Registre_Actifs!B:B, MATCH(B93, Registre_Actifs!A:A, 0)),"")</f>
        <v/>
      </c>
      <c r="H93">
        <f>IFERROR(F93*G93,"")</f>
        <v/>
      </c>
      <c r="I93">
        <f>IF(H93="","",IF(H93&gt;=20,"Critique",IF(H93&gt;=12,"Élevé",IF(H93&gt;=6,"Moyen","Faible"))))</f>
        <v/>
      </c>
      <c r="S93">
        <f>IFERROR(Q93*R93,"")</f>
        <v/>
      </c>
      <c r="T93">
        <f>IF(S93="","",IF(S93&gt;=20,"Critique",IF(S93&gt;=12,"Élevé",IF(S93&gt;=6,"Moyen","Faible"))))</f>
        <v/>
      </c>
      <c r="U93">
        <f>IFERROR(INDEX(Déclaration_Applicabilité_SoA!E:E, MATCH(M93, Déclaration_Applicabilité_SoA!A:A, 0)),"")</f>
        <v/>
      </c>
      <c r="V93">
        <f>IF(AND(P93&lt;&gt;"", P93&lt;&gt;"Clôturé", P93&lt;&gt;"", P93&lt;&gt;"Clôturé", O93&lt;=TODAY()+15), "Échéance proche", "")</f>
        <v/>
      </c>
    </row>
    <row r="94">
      <c r="A94">
        <f>IF(B94="","", "R-" &amp; TEXT(ROW()-3,"0000"))</f>
        <v/>
      </c>
      <c r="C94">
        <f>IFERROR(INDEX(Registre_Actifs!B:B, MATCH(B94, Registre_Actifs!A:A, 0)),"")</f>
        <v/>
      </c>
      <c r="H94">
        <f>IFERROR(F94*G94,"")</f>
        <v/>
      </c>
      <c r="I94">
        <f>IF(H94="","",IF(H94&gt;=20,"Critique",IF(H94&gt;=12,"Élevé",IF(H94&gt;=6,"Moyen","Faible"))))</f>
        <v/>
      </c>
      <c r="S94">
        <f>IFERROR(Q94*R94,"")</f>
        <v/>
      </c>
      <c r="T94">
        <f>IF(S94="","",IF(S94&gt;=20,"Critique",IF(S94&gt;=12,"Élevé",IF(S94&gt;=6,"Moyen","Faible"))))</f>
        <v/>
      </c>
      <c r="U94">
        <f>IFERROR(INDEX(Déclaration_Applicabilité_SoA!E:E, MATCH(M94, Déclaration_Applicabilité_SoA!A:A, 0)),"")</f>
        <v/>
      </c>
      <c r="V94">
        <f>IF(AND(P94&lt;&gt;"", P94&lt;&gt;"Clôturé", P94&lt;&gt;"", P94&lt;&gt;"Clôturé", O94&lt;=TODAY()+15), "Échéance proche", "")</f>
        <v/>
      </c>
    </row>
    <row r="95">
      <c r="A95">
        <f>IF(B95="","", "R-" &amp; TEXT(ROW()-3,"0000"))</f>
        <v/>
      </c>
      <c r="C95">
        <f>IFERROR(INDEX(Registre_Actifs!B:B, MATCH(B95, Registre_Actifs!A:A, 0)),"")</f>
        <v/>
      </c>
      <c r="H95">
        <f>IFERROR(F95*G95,"")</f>
        <v/>
      </c>
      <c r="I95">
        <f>IF(H95="","",IF(H95&gt;=20,"Critique",IF(H95&gt;=12,"Élevé",IF(H95&gt;=6,"Moyen","Faible"))))</f>
        <v/>
      </c>
      <c r="S95">
        <f>IFERROR(Q95*R95,"")</f>
        <v/>
      </c>
      <c r="T95">
        <f>IF(S95="","",IF(S95&gt;=20,"Critique",IF(S95&gt;=12,"Élevé",IF(S95&gt;=6,"Moyen","Faible"))))</f>
        <v/>
      </c>
      <c r="U95">
        <f>IFERROR(INDEX(Déclaration_Applicabilité_SoA!E:E, MATCH(M95, Déclaration_Applicabilité_SoA!A:A, 0)),"")</f>
        <v/>
      </c>
      <c r="V95">
        <f>IF(AND(P95&lt;&gt;"", P95&lt;&gt;"Clôturé", P95&lt;&gt;"", P95&lt;&gt;"Clôturé", O95&lt;=TODAY()+15), "Échéance proche", "")</f>
        <v/>
      </c>
    </row>
    <row r="96">
      <c r="A96">
        <f>IF(B96="","", "R-" &amp; TEXT(ROW()-3,"0000"))</f>
        <v/>
      </c>
      <c r="C96">
        <f>IFERROR(INDEX(Registre_Actifs!B:B, MATCH(B96, Registre_Actifs!A:A, 0)),"")</f>
        <v/>
      </c>
      <c r="H96">
        <f>IFERROR(F96*G96,"")</f>
        <v/>
      </c>
      <c r="I96">
        <f>IF(H96="","",IF(H96&gt;=20,"Critique",IF(H96&gt;=12,"Élevé",IF(H96&gt;=6,"Moyen","Faible"))))</f>
        <v/>
      </c>
      <c r="S96">
        <f>IFERROR(Q96*R96,"")</f>
        <v/>
      </c>
      <c r="T96">
        <f>IF(S96="","",IF(S96&gt;=20,"Critique",IF(S96&gt;=12,"Élevé",IF(S96&gt;=6,"Moyen","Faible"))))</f>
        <v/>
      </c>
      <c r="U96">
        <f>IFERROR(INDEX(Déclaration_Applicabilité_SoA!E:E, MATCH(M96, Déclaration_Applicabilité_SoA!A:A, 0)),"")</f>
        <v/>
      </c>
      <c r="V96">
        <f>IF(AND(P96&lt;&gt;"", P96&lt;&gt;"Clôturé", P96&lt;&gt;"", P96&lt;&gt;"Clôturé", O96&lt;=TODAY()+15), "Échéance proche", "")</f>
        <v/>
      </c>
    </row>
    <row r="97">
      <c r="A97">
        <f>IF(B97="","", "R-" &amp; TEXT(ROW()-3,"0000"))</f>
        <v/>
      </c>
      <c r="C97">
        <f>IFERROR(INDEX(Registre_Actifs!B:B, MATCH(B97, Registre_Actifs!A:A, 0)),"")</f>
        <v/>
      </c>
      <c r="H97">
        <f>IFERROR(F97*G97,"")</f>
        <v/>
      </c>
      <c r="I97">
        <f>IF(H97="","",IF(H97&gt;=20,"Critique",IF(H97&gt;=12,"Élevé",IF(H97&gt;=6,"Moyen","Faible"))))</f>
        <v/>
      </c>
      <c r="S97">
        <f>IFERROR(Q97*R97,"")</f>
        <v/>
      </c>
      <c r="T97">
        <f>IF(S97="","",IF(S97&gt;=20,"Critique",IF(S97&gt;=12,"Élevé",IF(S97&gt;=6,"Moyen","Faible"))))</f>
        <v/>
      </c>
      <c r="U97">
        <f>IFERROR(INDEX(Déclaration_Applicabilité_SoA!E:E, MATCH(M97, Déclaration_Applicabilité_SoA!A:A, 0)),"")</f>
        <v/>
      </c>
      <c r="V97">
        <f>IF(AND(P97&lt;&gt;"", P97&lt;&gt;"Clôturé", P97&lt;&gt;"", P97&lt;&gt;"Clôturé", O97&lt;=TODAY()+15), "Échéance proche", "")</f>
        <v/>
      </c>
    </row>
    <row r="98">
      <c r="A98">
        <f>IF(B98="","", "R-" &amp; TEXT(ROW()-3,"0000"))</f>
        <v/>
      </c>
      <c r="C98">
        <f>IFERROR(INDEX(Registre_Actifs!B:B, MATCH(B98, Registre_Actifs!A:A, 0)),"")</f>
        <v/>
      </c>
      <c r="H98">
        <f>IFERROR(F98*G98,"")</f>
        <v/>
      </c>
      <c r="I98">
        <f>IF(H98="","",IF(H98&gt;=20,"Critique",IF(H98&gt;=12,"Élevé",IF(H98&gt;=6,"Moyen","Faible"))))</f>
        <v/>
      </c>
      <c r="S98">
        <f>IFERROR(Q98*R98,"")</f>
        <v/>
      </c>
      <c r="T98">
        <f>IF(S98="","",IF(S98&gt;=20,"Critique",IF(S98&gt;=12,"Élevé",IF(S98&gt;=6,"Moyen","Faible"))))</f>
        <v/>
      </c>
      <c r="U98">
        <f>IFERROR(INDEX(Déclaration_Applicabilité_SoA!E:E, MATCH(M98, Déclaration_Applicabilité_SoA!A:A, 0)),"")</f>
        <v/>
      </c>
      <c r="V98">
        <f>IF(AND(P98&lt;&gt;"", P98&lt;&gt;"Clôturé", P98&lt;&gt;"", P98&lt;&gt;"Clôturé", O98&lt;=TODAY()+15), "Échéance proche", "")</f>
        <v/>
      </c>
    </row>
    <row r="99">
      <c r="A99">
        <f>IF(B99="","", "R-" &amp; TEXT(ROW()-3,"0000"))</f>
        <v/>
      </c>
      <c r="C99">
        <f>IFERROR(INDEX(Registre_Actifs!B:B, MATCH(B99, Registre_Actifs!A:A, 0)),"")</f>
        <v/>
      </c>
      <c r="H99">
        <f>IFERROR(F99*G99,"")</f>
        <v/>
      </c>
      <c r="I99">
        <f>IF(H99="","",IF(H99&gt;=20,"Critique",IF(H99&gt;=12,"Élevé",IF(H99&gt;=6,"Moyen","Faible"))))</f>
        <v/>
      </c>
      <c r="S99">
        <f>IFERROR(Q99*R99,"")</f>
        <v/>
      </c>
      <c r="T99">
        <f>IF(S99="","",IF(S99&gt;=20,"Critique",IF(S99&gt;=12,"Élevé",IF(S99&gt;=6,"Moyen","Faible"))))</f>
        <v/>
      </c>
      <c r="U99">
        <f>IFERROR(INDEX(Déclaration_Applicabilité_SoA!E:E, MATCH(M99, Déclaration_Applicabilité_SoA!A:A, 0)),"")</f>
        <v/>
      </c>
      <c r="V99">
        <f>IF(AND(P99&lt;&gt;"", P99&lt;&gt;"Clôturé", P99&lt;&gt;"", P99&lt;&gt;"Clôturé", O99&lt;=TODAY()+15), "Échéance proche", "")</f>
        <v/>
      </c>
    </row>
    <row r="100">
      <c r="A100">
        <f>IF(B100="","", "R-" &amp; TEXT(ROW()-3,"0000"))</f>
        <v/>
      </c>
      <c r="C100">
        <f>IFERROR(INDEX(Registre_Actifs!B:B, MATCH(B100, Registre_Actifs!A:A, 0)),"")</f>
        <v/>
      </c>
      <c r="H100">
        <f>IFERROR(F100*G100,"")</f>
        <v/>
      </c>
      <c r="I100">
        <f>IF(H100="","",IF(H100&gt;=20,"Critique",IF(H100&gt;=12,"Élevé",IF(H100&gt;=6,"Moyen","Faible"))))</f>
        <v/>
      </c>
      <c r="S100">
        <f>IFERROR(Q100*R100,"")</f>
        <v/>
      </c>
      <c r="T100">
        <f>IF(S100="","",IF(S100&gt;=20,"Critique",IF(S100&gt;=12,"Élevé",IF(S100&gt;=6,"Moyen","Faible"))))</f>
        <v/>
      </c>
      <c r="U100">
        <f>IFERROR(INDEX(Déclaration_Applicabilité_SoA!E:E, MATCH(M100, Déclaration_Applicabilité_SoA!A:A, 0)),"")</f>
        <v/>
      </c>
      <c r="V100">
        <f>IF(AND(P100&lt;&gt;"", P100&lt;&gt;"Clôturé", P100&lt;&gt;"", P100&lt;&gt;"Clôturé", O100&lt;=TODAY()+15), "Échéance proche", "")</f>
        <v/>
      </c>
    </row>
    <row r="101">
      <c r="A101">
        <f>IF(B101="","", "R-" &amp; TEXT(ROW()-3,"0000"))</f>
        <v/>
      </c>
      <c r="C101">
        <f>IFERROR(INDEX(Registre_Actifs!B:B, MATCH(B101, Registre_Actifs!A:A, 0)),"")</f>
        <v/>
      </c>
      <c r="H101">
        <f>IFERROR(F101*G101,"")</f>
        <v/>
      </c>
      <c r="I101">
        <f>IF(H101="","",IF(H101&gt;=20,"Critique",IF(H101&gt;=12,"Élevé",IF(H101&gt;=6,"Moyen","Faible"))))</f>
        <v/>
      </c>
      <c r="S101">
        <f>IFERROR(Q101*R101,"")</f>
        <v/>
      </c>
      <c r="T101">
        <f>IF(S101="","",IF(S101&gt;=20,"Critique",IF(S101&gt;=12,"Élevé",IF(S101&gt;=6,"Moyen","Faible"))))</f>
        <v/>
      </c>
      <c r="U101">
        <f>IFERROR(INDEX(Déclaration_Applicabilité_SoA!E:E, MATCH(M101, Déclaration_Applicabilité_SoA!A:A, 0)),"")</f>
        <v/>
      </c>
      <c r="V101">
        <f>IF(AND(P101&lt;&gt;"", P101&lt;&gt;"Clôturé", P101&lt;&gt;"", P101&lt;&gt;"Clôturé", O101&lt;=TODAY()+15), "Échéance proche", "")</f>
        <v/>
      </c>
    </row>
    <row r="102">
      <c r="A102">
        <f>IF(B102="","", "R-" &amp; TEXT(ROW()-3,"0000"))</f>
        <v/>
      </c>
      <c r="C102">
        <f>IFERROR(INDEX(Registre_Actifs!B:B, MATCH(B102, Registre_Actifs!A:A, 0)),"")</f>
        <v/>
      </c>
      <c r="H102">
        <f>IFERROR(F102*G102,"")</f>
        <v/>
      </c>
      <c r="I102">
        <f>IF(H102="","",IF(H102&gt;=20,"Critique",IF(H102&gt;=12,"Élevé",IF(H102&gt;=6,"Moyen","Faible"))))</f>
        <v/>
      </c>
      <c r="S102">
        <f>IFERROR(Q102*R102,"")</f>
        <v/>
      </c>
      <c r="T102">
        <f>IF(S102="","",IF(S102&gt;=20,"Critique",IF(S102&gt;=12,"Élevé",IF(S102&gt;=6,"Moyen","Faible"))))</f>
        <v/>
      </c>
      <c r="U102">
        <f>IFERROR(INDEX(Déclaration_Applicabilité_SoA!E:E, MATCH(M102, Déclaration_Applicabilité_SoA!A:A, 0)),"")</f>
        <v/>
      </c>
      <c r="V102">
        <f>IF(AND(P102&lt;&gt;"", P102&lt;&gt;"Clôturé", P102&lt;&gt;"", P102&lt;&gt;"Clôturé", O102&lt;=TODAY()+15), "Échéance proche", "")</f>
        <v/>
      </c>
    </row>
    <row r="103">
      <c r="A103">
        <f>IF(B103="","", "R-" &amp; TEXT(ROW()-3,"0000"))</f>
        <v/>
      </c>
      <c r="C103">
        <f>IFERROR(INDEX(Registre_Actifs!B:B, MATCH(B103, Registre_Actifs!A:A, 0)),"")</f>
        <v/>
      </c>
      <c r="H103">
        <f>IFERROR(F103*G103,"")</f>
        <v/>
      </c>
      <c r="I103">
        <f>IF(H103="","",IF(H103&gt;=20,"Critique",IF(H103&gt;=12,"Élevé",IF(H103&gt;=6,"Moyen","Faible"))))</f>
        <v/>
      </c>
      <c r="S103">
        <f>IFERROR(Q103*R103,"")</f>
        <v/>
      </c>
      <c r="T103">
        <f>IF(S103="","",IF(S103&gt;=20,"Critique",IF(S103&gt;=12,"Élevé",IF(S103&gt;=6,"Moyen","Faible"))))</f>
        <v/>
      </c>
      <c r="U103">
        <f>IFERROR(INDEX(Déclaration_Applicabilité_SoA!E:E, MATCH(M103, Déclaration_Applicabilité_SoA!A:A, 0)),"")</f>
        <v/>
      </c>
      <c r="V103">
        <f>IF(AND(P103&lt;&gt;"", P103&lt;&gt;"Clôturé", P103&lt;&gt;"", P103&lt;&gt;"Clôturé", O103&lt;=TODAY()+15), "Échéance proche", "")</f>
        <v/>
      </c>
    </row>
    <row r="104">
      <c r="A104">
        <f>IF(B104="","", "R-" &amp; TEXT(ROW()-3,"0000"))</f>
        <v/>
      </c>
      <c r="C104">
        <f>IFERROR(INDEX(Registre_Actifs!B:B, MATCH(B104, Registre_Actifs!A:A, 0)),"")</f>
        <v/>
      </c>
      <c r="H104">
        <f>IFERROR(F104*G104,"")</f>
        <v/>
      </c>
      <c r="I104">
        <f>IF(H104="","",IF(H104&gt;=20,"Critique",IF(H104&gt;=12,"Élevé",IF(H104&gt;=6,"Moyen","Faible"))))</f>
        <v/>
      </c>
      <c r="S104">
        <f>IFERROR(Q104*R104,"")</f>
        <v/>
      </c>
      <c r="T104">
        <f>IF(S104="","",IF(S104&gt;=20,"Critique",IF(S104&gt;=12,"Élevé",IF(S104&gt;=6,"Moyen","Faible"))))</f>
        <v/>
      </c>
      <c r="U104">
        <f>IFERROR(INDEX(Déclaration_Applicabilité_SoA!E:E, MATCH(M104, Déclaration_Applicabilité_SoA!A:A, 0)),"")</f>
        <v/>
      </c>
      <c r="V104">
        <f>IF(AND(P104&lt;&gt;"", P104&lt;&gt;"Clôturé", P104&lt;&gt;"", P104&lt;&gt;"Clôturé", O104&lt;=TODAY()+15), "Échéance proche", "")</f>
        <v/>
      </c>
    </row>
    <row r="105">
      <c r="A105">
        <f>IF(B105="","", "R-" &amp; TEXT(ROW()-3,"0000"))</f>
        <v/>
      </c>
      <c r="C105">
        <f>IFERROR(INDEX(Registre_Actifs!B:B, MATCH(B105, Registre_Actifs!A:A, 0)),"")</f>
        <v/>
      </c>
      <c r="H105">
        <f>IFERROR(F105*G105,"")</f>
        <v/>
      </c>
      <c r="I105">
        <f>IF(H105="","",IF(H105&gt;=20,"Critique",IF(H105&gt;=12,"Élevé",IF(H105&gt;=6,"Moyen","Faible"))))</f>
        <v/>
      </c>
      <c r="S105">
        <f>IFERROR(Q105*R105,"")</f>
        <v/>
      </c>
      <c r="T105">
        <f>IF(S105="","",IF(S105&gt;=20,"Critique",IF(S105&gt;=12,"Élevé",IF(S105&gt;=6,"Moyen","Faible"))))</f>
        <v/>
      </c>
      <c r="U105">
        <f>IFERROR(INDEX(Déclaration_Applicabilité_SoA!E:E, MATCH(M105, Déclaration_Applicabilité_SoA!A:A, 0)),"")</f>
        <v/>
      </c>
      <c r="V105">
        <f>IF(AND(P105&lt;&gt;"", P105&lt;&gt;"Clôturé", P105&lt;&gt;"", P105&lt;&gt;"Clôturé", O105&lt;=TODAY()+15), "Échéance proche", "")</f>
        <v/>
      </c>
    </row>
    <row r="106">
      <c r="A106">
        <f>IF(B106="","", "R-" &amp; TEXT(ROW()-3,"0000"))</f>
        <v/>
      </c>
      <c r="C106">
        <f>IFERROR(INDEX(Registre_Actifs!B:B, MATCH(B106, Registre_Actifs!A:A, 0)),"")</f>
        <v/>
      </c>
      <c r="H106">
        <f>IFERROR(F106*G106,"")</f>
        <v/>
      </c>
      <c r="I106">
        <f>IF(H106="","",IF(H106&gt;=20,"Critique",IF(H106&gt;=12,"Élevé",IF(H106&gt;=6,"Moyen","Faible"))))</f>
        <v/>
      </c>
      <c r="S106">
        <f>IFERROR(Q106*R106,"")</f>
        <v/>
      </c>
      <c r="T106">
        <f>IF(S106="","",IF(S106&gt;=20,"Critique",IF(S106&gt;=12,"Élevé",IF(S106&gt;=6,"Moyen","Faible"))))</f>
        <v/>
      </c>
      <c r="U106">
        <f>IFERROR(INDEX(Déclaration_Applicabilité_SoA!E:E, MATCH(M106, Déclaration_Applicabilité_SoA!A:A, 0)),"")</f>
        <v/>
      </c>
      <c r="V106">
        <f>IF(AND(P106&lt;&gt;"", P106&lt;&gt;"Clôturé", P106&lt;&gt;"", P106&lt;&gt;"Clôturé", O106&lt;=TODAY()+15), "Échéance proche", "")</f>
        <v/>
      </c>
    </row>
    <row r="107">
      <c r="A107">
        <f>IF(B107="","", "R-" &amp; TEXT(ROW()-3,"0000"))</f>
        <v/>
      </c>
      <c r="C107">
        <f>IFERROR(INDEX(Registre_Actifs!B:B, MATCH(B107, Registre_Actifs!A:A, 0)),"")</f>
        <v/>
      </c>
      <c r="H107">
        <f>IFERROR(F107*G107,"")</f>
        <v/>
      </c>
      <c r="I107">
        <f>IF(H107="","",IF(H107&gt;=20,"Critique",IF(H107&gt;=12,"Élevé",IF(H107&gt;=6,"Moyen","Faible"))))</f>
        <v/>
      </c>
      <c r="S107">
        <f>IFERROR(Q107*R107,"")</f>
        <v/>
      </c>
      <c r="T107">
        <f>IF(S107="","",IF(S107&gt;=20,"Critique",IF(S107&gt;=12,"Élevé",IF(S107&gt;=6,"Moyen","Faible"))))</f>
        <v/>
      </c>
      <c r="U107">
        <f>IFERROR(INDEX(Déclaration_Applicabilité_SoA!E:E, MATCH(M107, Déclaration_Applicabilité_SoA!A:A, 0)),"")</f>
        <v/>
      </c>
      <c r="V107">
        <f>IF(AND(P107&lt;&gt;"", P107&lt;&gt;"Clôturé", P107&lt;&gt;"", P107&lt;&gt;"Clôturé", O107&lt;=TODAY()+15), "Échéance proche", "")</f>
        <v/>
      </c>
    </row>
    <row r="108">
      <c r="A108">
        <f>IF(B108="","", "R-" &amp; TEXT(ROW()-3,"0000"))</f>
        <v/>
      </c>
      <c r="C108">
        <f>IFERROR(INDEX(Registre_Actifs!B:B, MATCH(B108, Registre_Actifs!A:A, 0)),"")</f>
        <v/>
      </c>
      <c r="H108">
        <f>IFERROR(F108*G108,"")</f>
        <v/>
      </c>
      <c r="I108">
        <f>IF(H108="","",IF(H108&gt;=20,"Critique",IF(H108&gt;=12,"Élevé",IF(H108&gt;=6,"Moyen","Faible"))))</f>
        <v/>
      </c>
      <c r="S108">
        <f>IFERROR(Q108*R108,"")</f>
        <v/>
      </c>
      <c r="T108">
        <f>IF(S108="","",IF(S108&gt;=20,"Critique",IF(S108&gt;=12,"Élevé",IF(S108&gt;=6,"Moyen","Faible"))))</f>
        <v/>
      </c>
      <c r="U108">
        <f>IFERROR(INDEX(Déclaration_Applicabilité_SoA!E:E, MATCH(M108, Déclaration_Applicabilité_SoA!A:A, 0)),"")</f>
        <v/>
      </c>
      <c r="V108">
        <f>IF(AND(P108&lt;&gt;"", P108&lt;&gt;"Clôturé", P108&lt;&gt;"", P108&lt;&gt;"Clôturé", O108&lt;=TODAY()+15), "Échéance proche", "")</f>
        <v/>
      </c>
    </row>
    <row r="109">
      <c r="A109">
        <f>IF(B109="","", "R-" &amp; TEXT(ROW()-3,"0000"))</f>
        <v/>
      </c>
      <c r="C109">
        <f>IFERROR(INDEX(Registre_Actifs!B:B, MATCH(B109, Registre_Actifs!A:A, 0)),"")</f>
        <v/>
      </c>
      <c r="H109">
        <f>IFERROR(F109*G109,"")</f>
        <v/>
      </c>
      <c r="I109">
        <f>IF(H109="","",IF(H109&gt;=20,"Critique",IF(H109&gt;=12,"Élevé",IF(H109&gt;=6,"Moyen","Faible"))))</f>
        <v/>
      </c>
      <c r="S109">
        <f>IFERROR(Q109*R109,"")</f>
        <v/>
      </c>
      <c r="T109">
        <f>IF(S109="","",IF(S109&gt;=20,"Critique",IF(S109&gt;=12,"Élevé",IF(S109&gt;=6,"Moyen","Faible"))))</f>
        <v/>
      </c>
      <c r="U109">
        <f>IFERROR(INDEX(Déclaration_Applicabilité_SoA!E:E, MATCH(M109, Déclaration_Applicabilité_SoA!A:A, 0)),"")</f>
        <v/>
      </c>
      <c r="V109">
        <f>IF(AND(P109&lt;&gt;"", P109&lt;&gt;"Clôturé", P109&lt;&gt;"", P109&lt;&gt;"Clôturé", O109&lt;=TODAY()+15), "Échéance proche", "")</f>
        <v/>
      </c>
    </row>
    <row r="110">
      <c r="A110">
        <f>IF(B110="","", "R-" &amp; TEXT(ROW()-3,"0000"))</f>
        <v/>
      </c>
      <c r="C110">
        <f>IFERROR(INDEX(Registre_Actifs!B:B, MATCH(B110, Registre_Actifs!A:A, 0)),"")</f>
        <v/>
      </c>
      <c r="H110">
        <f>IFERROR(F110*G110,"")</f>
        <v/>
      </c>
      <c r="I110">
        <f>IF(H110="","",IF(H110&gt;=20,"Critique",IF(H110&gt;=12,"Élevé",IF(H110&gt;=6,"Moyen","Faible"))))</f>
        <v/>
      </c>
      <c r="S110">
        <f>IFERROR(Q110*R110,"")</f>
        <v/>
      </c>
      <c r="T110">
        <f>IF(S110="","",IF(S110&gt;=20,"Critique",IF(S110&gt;=12,"Élevé",IF(S110&gt;=6,"Moyen","Faible"))))</f>
        <v/>
      </c>
      <c r="U110">
        <f>IFERROR(INDEX(Déclaration_Applicabilité_SoA!E:E, MATCH(M110, Déclaration_Applicabilité_SoA!A:A, 0)),"")</f>
        <v/>
      </c>
      <c r="V110">
        <f>IF(AND(P110&lt;&gt;"", P110&lt;&gt;"Clôturé", P110&lt;&gt;"", P110&lt;&gt;"Clôturé", O110&lt;=TODAY()+15), "Échéance proche", "")</f>
        <v/>
      </c>
    </row>
    <row r="111">
      <c r="A111">
        <f>IF(B111="","", "R-" &amp; TEXT(ROW()-3,"0000"))</f>
        <v/>
      </c>
      <c r="C111">
        <f>IFERROR(INDEX(Registre_Actifs!B:B, MATCH(B111, Registre_Actifs!A:A, 0)),"")</f>
        <v/>
      </c>
      <c r="H111">
        <f>IFERROR(F111*G111,"")</f>
        <v/>
      </c>
      <c r="I111">
        <f>IF(H111="","",IF(H111&gt;=20,"Critique",IF(H111&gt;=12,"Élevé",IF(H111&gt;=6,"Moyen","Faible"))))</f>
        <v/>
      </c>
      <c r="S111">
        <f>IFERROR(Q111*R111,"")</f>
        <v/>
      </c>
      <c r="T111">
        <f>IF(S111="","",IF(S111&gt;=20,"Critique",IF(S111&gt;=12,"Élevé",IF(S111&gt;=6,"Moyen","Faible"))))</f>
        <v/>
      </c>
      <c r="U111">
        <f>IFERROR(INDEX(Déclaration_Applicabilité_SoA!E:E, MATCH(M111, Déclaration_Applicabilité_SoA!A:A, 0)),"")</f>
        <v/>
      </c>
      <c r="V111">
        <f>IF(AND(P111&lt;&gt;"", P111&lt;&gt;"Clôturé", P111&lt;&gt;"", P111&lt;&gt;"Clôturé", O111&lt;=TODAY()+15), "Échéance proche", "")</f>
        <v/>
      </c>
    </row>
    <row r="112">
      <c r="A112">
        <f>IF(B112="","", "R-" &amp; TEXT(ROW()-3,"0000"))</f>
        <v/>
      </c>
      <c r="C112">
        <f>IFERROR(INDEX(Registre_Actifs!B:B, MATCH(B112, Registre_Actifs!A:A, 0)),"")</f>
        <v/>
      </c>
      <c r="H112">
        <f>IFERROR(F112*G112,"")</f>
        <v/>
      </c>
      <c r="I112">
        <f>IF(H112="","",IF(H112&gt;=20,"Critique",IF(H112&gt;=12,"Élevé",IF(H112&gt;=6,"Moyen","Faible"))))</f>
        <v/>
      </c>
      <c r="S112">
        <f>IFERROR(Q112*R112,"")</f>
        <v/>
      </c>
      <c r="T112">
        <f>IF(S112="","",IF(S112&gt;=20,"Critique",IF(S112&gt;=12,"Élevé",IF(S112&gt;=6,"Moyen","Faible"))))</f>
        <v/>
      </c>
      <c r="U112">
        <f>IFERROR(INDEX(Déclaration_Applicabilité_SoA!E:E, MATCH(M112, Déclaration_Applicabilité_SoA!A:A, 0)),"")</f>
        <v/>
      </c>
      <c r="V112">
        <f>IF(AND(P112&lt;&gt;"", P112&lt;&gt;"Clôturé", P112&lt;&gt;"", P112&lt;&gt;"Clôturé", O112&lt;=TODAY()+15), "Échéance proche", "")</f>
        <v/>
      </c>
    </row>
    <row r="113">
      <c r="A113">
        <f>IF(B113="","", "R-" &amp; TEXT(ROW()-3,"0000"))</f>
        <v/>
      </c>
      <c r="C113">
        <f>IFERROR(INDEX(Registre_Actifs!B:B, MATCH(B113, Registre_Actifs!A:A, 0)),"")</f>
        <v/>
      </c>
      <c r="H113">
        <f>IFERROR(F113*G113,"")</f>
        <v/>
      </c>
      <c r="I113">
        <f>IF(H113="","",IF(H113&gt;=20,"Critique",IF(H113&gt;=12,"Élevé",IF(H113&gt;=6,"Moyen","Faible"))))</f>
        <v/>
      </c>
      <c r="S113">
        <f>IFERROR(Q113*R113,"")</f>
        <v/>
      </c>
      <c r="T113">
        <f>IF(S113="","",IF(S113&gt;=20,"Critique",IF(S113&gt;=12,"Élevé",IF(S113&gt;=6,"Moyen","Faible"))))</f>
        <v/>
      </c>
      <c r="U113">
        <f>IFERROR(INDEX(Déclaration_Applicabilité_SoA!E:E, MATCH(M113, Déclaration_Applicabilité_SoA!A:A, 0)),"")</f>
        <v/>
      </c>
      <c r="V113">
        <f>IF(AND(P113&lt;&gt;"", P113&lt;&gt;"Clôturé", P113&lt;&gt;"", P113&lt;&gt;"Clôturé", O113&lt;=TODAY()+15), "Échéance proche", "")</f>
        <v/>
      </c>
    </row>
    <row r="114">
      <c r="A114">
        <f>IF(B114="","", "R-" &amp; TEXT(ROW()-3,"0000"))</f>
        <v/>
      </c>
      <c r="C114">
        <f>IFERROR(INDEX(Registre_Actifs!B:B, MATCH(B114, Registre_Actifs!A:A, 0)),"")</f>
        <v/>
      </c>
      <c r="H114">
        <f>IFERROR(F114*G114,"")</f>
        <v/>
      </c>
      <c r="I114">
        <f>IF(H114="","",IF(H114&gt;=20,"Critique",IF(H114&gt;=12,"Élevé",IF(H114&gt;=6,"Moyen","Faible"))))</f>
        <v/>
      </c>
      <c r="S114">
        <f>IFERROR(Q114*R114,"")</f>
        <v/>
      </c>
      <c r="T114">
        <f>IF(S114="","",IF(S114&gt;=20,"Critique",IF(S114&gt;=12,"Élevé",IF(S114&gt;=6,"Moyen","Faible"))))</f>
        <v/>
      </c>
      <c r="U114">
        <f>IFERROR(INDEX(Déclaration_Applicabilité_SoA!E:E, MATCH(M114, Déclaration_Applicabilité_SoA!A:A, 0)),"")</f>
        <v/>
      </c>
      <c r="V114">
        <f>IF(AND(P114&lt;&gt;"", P114&lt;&gt;"Clôturé", P114&lt;&gt;"", P114&lt;&gt;"Clôturé", O114&lt;=TODAY()+15), "Échéance proche", "")</f>
        <v/>
      </c>
    </row>
    <row r="115">
      <c r="A115">
        <f>IF(B115="","", "R-" &amp; TEXT(ROW()-3,"0000"))</f>
        <v/>
      </c>
      <c r="C115">
        <f>IFERROR(INDEX(Registre_Actifs!B:B, MATCH(B115, Registre_Actifs!A:A, 0)),"")</f>
        <v/>
      </c>
      <c r="H115">
        <f>IFERROR(F115*G115,"")</f>
        <v/>
      </c>
      <c r="I115">
        <f>IF(H115="","",IF(H115&gt;=20,"Critique",IF(H115&gt;=12,"Élevé",IF(H115&gt;=6,"Moyen","Faible"))))</f>
        <v/>
      </c>
      <c r="S115">
        <f>IFERROR(Q115*R115,"")</f>
        <v/>
      </c>
      <c r="T115">
        <f>IF(S115="","",IF(S115&gt;=20,"Critique",IF(S115&gt;=12,"Élevé",IF(S115&gt;=6,"Moyen","Faible"))))</f>
        <v/>
      </c>
      <c r="U115">
        <f>IFERROR(INDEX(Déclaration_Applicabilité_SoA!E:E, MATCH(M115, Déclaration_Applicabilité_SoA!A:A, 0)),"")</f>
        <v/>
      </c>
      <c r="V115">
        <f>IF(AND(P115&lt;&gt;"", P115&lt;&gt;"Clôturé", P115&lt;&gt;"", P115&lt;&gt;"Clôturé", O115&lt;=TODAY()+15), "Échéance proche", "")</f>
        <v/>
      </c>
    </row>
    <row r="116">
      <c r="A116">
        <f>IF(B116="","", "R-" &amp; TEXT(ROW()-3,"0000"))</f>
        <v/>
      </c>
      <c r="C116">
        <f>IFERROR(INDEX(Registre_Actifs!B:B, MATCH(B116, Registre_Actifs!A:A, 0)),"")</f>
        <v/>
      </c>
      <c r="H116">
        <f>IFERROR(F116*G116,"")</f>
        <v/>
      </c>
      <c r="I116">
        <f>IF(H116="","",IF(H116&gt;=20,"Critique",IF(H116&gt;=12,"Élevé",IF(H116&gt;=6,"Moyen","Faible"))))</f>
        <v/>
      </c>
      <c r="S116">
        <f>IFERROR(Q116*R116,"")</f>
        <v/>
      </c>
      <c r="T116">
        <f>IF(S116="","",IF(S116&gt;=20,"Critique",IF(S116&gt;=12,"Élevé",IF(S116&gt;=6,"Moyen","Faible"))))</f>
        <v/>
      </c>
      <c r="U116">
        <f>IFERROR(INDEX(Déclaration_Applicabilité_SoA!E:E, MATCH(M116, Déclaration_Applicabilité_SoA!A:A, 0)),"")</f>
        <v/>
      </c>
      <c r="V116">
        <f>IF(AND(P116&lt;&gt;"", P116&lt;&gt;"Clôturé", P116&lt;&gt;"", P116&lt;&gt;"Clôturé", O116&lt;=TODAY()+15), "Échéance proche", "")</f>
        <v/>
      </c>
    </row>
    <row r="117">
      <c r="A117">
        <f>IF(B117="","", "R-" &amp; TEXT(ROW()-3,"0000"))</f>
        <v/>
      </c>
      <c r="C117">
        <f>IFERROR(INDEX(Registre_Actifs!B:B, MATCH(B117, Registre_Actifs!A:A, 0)),"")</f>
        <v/>
      </c>
      <c r="H117">
        <f>IFERROR(F117*G117,"")</f>
        <v/>
      </c>
      <c r="I117">
        <f>IF(H117="","",IF(H117&gt;=20,"Critique",IF(H117&gt;=12,"Élevé",IF(H117&gt;=6,"Moyen","Faible"))))</f>
        <v/>
      </c>
      <c r="S117">
        <f>IFERROR(Q117*R117,"")</f>
        <v/>
      </c>
      <c r="T117">
        <f>IF(S117="","",IF(S117&gt;=20,"Critique",IF(S117&gt;=12,"Élevé",IF(S117&gt;=6,"Moyen","Faible"))))</f>
        <v/>
      </c>
      <c r="U117">
        <f>IFERROR(INDEX(Déclaration_Applicabilité_SoA!E:E, MATCH(M117, Déclaration_Applicabilité_SoA!A:A, 0)),"")</f>
        <v/>
      </c>
      <c r="V117">
        <f>IF(AND(P117&lt;&gt;"", P117&lt;&gt;"Clôturé", P117&lt;&gt;"", P117&lt;&gt;"Clôturé", O117&lt;=TODAY()+15), "Échéance proche", "")</f>
        <v/>
      </c>
    </row>
    <row r="118">
      <c r="A118">
        <f>IF(B118="","", "R-" &amp; TEXT(ROW()-3,"0000"))</f>
        <v/>
      </c>
      <c r="C118">
        <f>IFERROR(INDEX(Registre_Actifs!B:B, MATCH(B118, Registre_Actifs!A:A, 0)),"")</f>
        <v/>
      </c>
      <c r="H118">
        <f>IFERROR(F118*G118,"")</f>
        <v/>
      </c>
      <c r="I118">
        <f>IF(H118="","",IF(H118&gt;=20,"Critique",IF(H118&gt;=12,"Élevé",IF(H118&gt;=6,"Moyen","Faible"))))</f>
        <v/>
      </c>
      <c r="S118">
        <f>IFERROR(Q118*R118,"")</f>
        <v/>
      </c>
      <c r="T118">
        <f>IF(S118="","",IF(S118&gt;=20,"Critique",IF(S118&gt;=12,"Élevé",IF(S118&gt;=6,"Moyen","Faible"))))</f>
        <v/>
      </c>
      <c r="U118">
        <f>IFERROR(INDEX(Déclaration_Applicabilité_SoA!E:E, MATCH(M118, Déclaration_Applicabilité_SoA!A:A, 0)),"")</f>
        <v/>
      </c>
      <c r="V118">
        <f>IF(AND(P118&lt;&gt;"", P118&lt;&gt;"Clôturé", P118&lt;&gt;"", P118&lt;&gt;"Clôturé", O118&lt;=TODAY()+15), "Échéance proche", "")</f>
        <v/>
      </c>
    </row>
    <row r="119">
      <c r="A119">
        <f>IF(B119="","", "R-" &amp; TEXT(ROW()-3,"0000"))</f>
        <v/>
      </c>
      <c r="C119">
        <f>IFERROR(INDEX(Registre_Actifs!B:B, MATCH(B119, Registre_Actifs!A:A, 0)),"")</f>
        <v/>
      </c>
      <c r="H119">
        <f>IFERROR(F119*G119,"")</f>
        <v/>
      </c>
      <c r="I119">
        <f>IF(H119="","",IF(H119&gt;=20,"Critique",IF(H119&gt;=12,"Élevé",IF(H119&gt;=6,"Moyen","Faible"))))</f>
        <v/>
      </c>
      <c r="S119">
        <f>IFERROR(Q119*R119,"")</f>
        <v/>
      </c>
      <c r="T119">
        <f>IF(S119="","",IF(S119&gt;=20,"Critique",IF(S119&gt;=12,"Élevé",IF(S119&gt;=6,"Moyen","Faible"))))</f>
        <v/>
      </c>
      <c r="U119">
        <f>IFERROR(INDEX(Déclaration_Applicabilité_SoA!E:E, MATCH(M119, Déclaration_Applicabilité_SoA!A:A, 0)),"")</f>
        <v/>
      </c>
      <c r="V119">
        <f>IF(AND(P119&lt;&gt;"", P119&lt;&gt;"Clôturé", P119&lt;&gt;"", P119&lt;&gt;"Clôturé", O119&lt;=TODAY()+15), "Échéance proche", "")</f>
        <v/>
      </c>
    </row>
    <row r="120">
      <c r="A120">
        <f>IF(B120="","", "R-" &amp; TEXT(ROW()-3,"0000"))</f>
        <v/>
      </c>
      <c r="C120">
        <f>IFERROR(INDEX(Registre_Actifs!B:B, MATCH(B120, Registre_Actifs!A:A, 0)),"")</f>
        <v/>
      </c>
      <c r="H120">
        <f>IFERROR(F120*G120,"")</f>
        <v/>
      </c>
      <c r="I120">
        <f>IF(H120="","",IF(H120&gt;=20,"Critique",IF(H120&gt;=12,"Élevé",IF(H120&gt;=6,"Moyen","Faible"))))</f>
        <v/>
      </c>
      <c r="S120">
        <f>IFERROR(Q120*R120,"")</f>
        <v/>
      </c>
      <c r="T120">
        <f>IF(S120="","",IF(S120&gt;=20,"Critique",IF(S120&gt;=12,"Élevé",IF(S120&gt;=6,"Moyen","Faible"))))</f>
        <v/>
      </c>
      <c r="U120">
        <f>IFERROR(INDEX(Déclaration_Applicabilité_SoA!E:E, MATCH(M120, Déclaration_Applicabilité_SoA!A:A, 0)),"")</f>
        <v/>
      </c>
      <c r="V120">
        <f>IF(AND(P120&lt;&gt;"", P120&lt;&gt;"Clôturé", P120&lt;&gt;"", P120&lt;&gt;"Clôturé", O120&lt;=TODAY()+15), "Échéance proche", "")</f>
        <v/>
      </c>
    </row>
    <row r="121">
      <c r="A121">
        <f>IF(B121="","", "R-" &amp; TEXT(ROW()-3,"0000"))</f>
        <v/>
      </c>
      <c r="C121">
        <f>IFERROR(INDEX(Registre_Actifs!B:B, MATCH(B121, Registre_Actifs!A:A, 0)),"")</f>
        <v/>
      </c>
      <c r="H121">
        <f>IFERROR(F121*G121,"")</f>
        <v/>
      </c>
      <c r="I121">
        <f>IF(H121="","",IF(H121&gt;=20,"Critique",IF(H121&gt;=12,"Élevé",IF(H121&gt;=6,"Moyen","Faible"))))</f>
        <v/>
      </c>
      <c r="S121">
        <f>IFERROR(Q121*R121,"")</f>
        <v/>
      </c>
      <c r="T121">
        <f>IF(S121="","",IF(S121&gt;=20,"Critique",IF(S121&gt;=12,"Élevé",IF(S121&gt;=6,"Moyen","Faible"))))</f>
        <v/>
      </c>
      <c r="U121">
        <f>IFERROR(INDEX(Déclaration_Applicabilité_SoA!E:E, MATCH(M121, Déclaration_Applicabilité_SoA!A:A, 0)),"")</f>
        <v/>
      </c>
      <c r="V121">
        <f>IF(AND(P121&lt;&gt;"", P121&lt;&gt;"Clôturé", P121&lt;&gt;"", P121&lt;&gt;"Clôturé", O121&lt;=TODAY()+15), "Échéance proche", "")</f>
        <v/>
      </c>
    </row>
    <row r="122">
      <c r="A122">
        <f>IF(B122="","", "R-" &amp; TEXT(ROW()-3,"0000"))</f>
        <v/>
      </c>
      <c r="C122">
        <f>IFERROR(INDEX(Registre_Actifs!B:B, MATCH(B122, Registre_Actifs!A:A, 0)),"")</f>
        <v/>
      </c>
      <c r="H122">
        <f>IFERROR(F122*G122,"")</f>
        <v/>
      </c>
      <c r="I122">
        <f>IF(H122="","",IF(H122&gt;=20,"Critique",IF(H122&gt;=12,"Élevé",IF(H122&gt;=6,"Moyen","Faible"))))</f>
        <v/>
      </c>
      <c r="S122">
        <f>IFERROR(Q122*R122,"")</f>
        <v/>
      </c>
      <c r="T122">
        <f>IF(S122="","",IF(S122&gt;=20,"Critique",IF(S122&gt;=12,"Élevé",IF(S122&gt;=6,"Moyen","Faible"))))</f>
        <v/>
      </c>
      <c r="U122">
        <f>IFERROR(INDEX(Déclaration_Applicabilité_SoA!E:E, MATCH(M122, Déclaration_Applicabilité_SoA!A:A, 0)),"")</f>
        <v/>
      </c>
      <c r="V122">
        <f>IF(AND(P122&lt;&gt;"", P122&lt;&gt;"Clôturé", P122&lt;&gt;"", P122&lt;&gt;"Clôturé", O122&lt;=TODAY()+15), "Échéance proche", "")</f>
        <v/>
      </c>
    </row>
    <row r="123">
      <c r="A123">
        <f>IF(B123="","", "R-" &amp; TEXT(ROW()-3,"0000"))</f>
        <v/>
      </c>
      <c r="C123">
        <f>IFERROR(INDEX(Registre_Actifs!B:B, MATCH(B123, Registre_Actifs!A:A, 0)),"")</f>
        <v/>
      </c>
      <c r="H123">
        <f>IFERROR(F123*G123,"")</f>
        <v/>
      </c>
      <c r="I123">
        <f>IF(H123="","",IF(H123&gt;=20,"Critique",IF(H123&gt;=12,"Élevé",IF(H123&gt;=6,"Moyen","Faible"))))</f>
        <v/>
      </c>
      <c r="S123">
        <f>IFERROR(Q123*R123,"")</f>
        <v/>
      </c>
      <c r="T123">
        <f>IF(S123="","",IF(S123&gt;=20,"Critique",IF(S123&gt;=12,"Élevé",IF(S123&gt;=6,"Moyen","Faible"))))</f>
        <v/>
      </c>
      <c r="U123">
        <f>IFERROR(INDEX(Déclaration_Applicabilité_SoA!E:E, MATCH(M123, Déclaration_Applicabilité_SoA!A:A, 0)),"")</f>
        <v/>
      </c>
      <c r="V123">
        <f>IF(AND(P123&lt;&gt;"", P123&lt;&gt;"Clôturé", P123&lt;&gt;"", P123&lt;&gt;"Clôturé", O123&lt;=TODAY()+15), "Échéance proche", "")</f>
        <v/>
      </c>
    </row>
    <row r="124">
      <c r="A124">
        <f>IF(B124="","", "R-" &amp; TEXT(ROW()-3,"0000"))</f>
        <v/>
      </c>
      <c r="C124">
        <f>IFERROR(INDEX(Registre_Actifs!B:B, MATCH(B124, Registre_Actifs!A:A, 0)),"")</f>
        <v/>
      </c>
      <c r="H124">
        <f>IFERROR(F124*G124,"")</f>
        <v/>
      </c>
      <c r="I124">
        <f>IF(H124="","",IF(H124&gt;=20,"Critique",IF(H124&gt;=12,"Élevé",IF(H124&gt;=6,"Moyen","Faible"))))</f>
        <v/>
      </c>
      <c r="S124">
        <f>IFERROR(Q124*R124,"")</f>
        <v/>
      </c>
      <c r="T124">
        <f>IF(S124="","",IF(S124&gt;=20,"Critique",IF(S124&gt;=12,"Élevé",IF(S124&gt;=6,"Moyen","Faible"))))</f>
        <v/>
      </c>
      <c r="U124">
        <f>IFERROR(INDEX(Déclaration_Applicabilité_SoA!E:E, MATCH(M124, Déclaration_Applicabilité_SoA!A:A, 0)),"")</f>
        <v/>
      </c>
      <c r="V124">
        <f>IF(AND(P124&lt;&gt;"", P124&lt;&gt;"Clôturé", P124&lt;&gt;"", P124&lt;&gt;"Clôturé", O124&lt;=TODAY()+15), "Échéance proche", "")</f>
        <v/>
      </c>
    </row>
    <row r="125">
      <c r="A125">
        <f>IF(B125="","", "R-" &amp; TEXT(ROW()-3,"0000"))</f>
        <v/>
      </c>
      <c r="C125">
        <f>IFERROR(INDEX(Registre_Actifs!B:B, MATCH(B125, Registre_Actifs!A:A, 0)),"")</f>
        <v/>
      </c>
      <c r="H125">
        <f>IFERROR(F125*G125,"")</f>
        <v/>
      </c>
      <c r="I125">
        <f>IF(H125="","",IF(H125&gt;=20,"Critique",IF(H125&gt;=12,"Élevé",IF(H125&gt;=6,"Moyen","Faible"))))</f>
        <v/>
      </c>
      <c r="S125">
        <f>IFERROR(Q125*R125,"")</f>
        <v/>
      </c>
      <c r="T125">
        <f>IF(S125="","",IF(S125&gt;=20,"Critique",IF(S125&gt;=12,"Élevé",IF(S125&gt;=6,"Moyen","Faible"))))</f>
        <v/>
      </c>
      <c r="U125">
        <f>IFERROR(INDEX(Déclaration_Applicabilité_SoA!E:E, MATCH(M125, Déclaration_Applicabilité_SoA!A:A, 0)),"")</f>
        <v/>
      </c>
      <c r="V125">
        <f>IF(AND(P125&lt;&gt;"", P125&lt;&gt;"Clôturé", P125&lt;&gt;"", P125&lt;&gt;"Clôturé", O125&lt;=TODAY()+15), "Échéance proche", "")</f>
        <v/>
      </c>
    </row>
    <row r="126">
      <c r="A126">
        <f>IF(B126="","", "R-" &amp; TEXT(ROW()-3,"0000"))</f>
        <v/>
      </c>
      <c r="C126">
        <f>IFERROR(INDEX(Registre_Actifs!B:B, MATCH(B126, Registre_Actifs!A:A, 0)),"")</f>
        <v/>
      </c>
      <c r="H126">
        <f>IFERROR(F126*G126,"")</f>
        <v/>
      </c>
      <c r="I126">
        <f>IF(H126="","",IF(H126&gt;=20,"Critique",IF(H126&gt;=12,"Élevé",IF(H126&gt;=6,"Moyen","Faible"))))</f>
        <v/>
      </c>
      <c r="S126">
        <f>IFERROR(Q126*R126,"")</f>
        <v/>
      </c>
      <c r="T126">
        <f>IF(S126="","",IF(S126&gt;=20,"Critique",IF(S126&gt;=12,"Élevé",IF(S126&gt;=6,"Moyen","Faible"))))</f>
        <v/>
      </c>
      <c r="U126">
        <f>IFERROR(INDEX(Déclaration_Applicabilité_SoA!E:E, MATCH(M126, Déclaration_Applicabilité_SoA!A:A, 0)),"")</f>
        <v/>
      </c>
      <c r="V126">
        <f>IF(AND(P126&lt;&gt;"", P126&lt;&gt;"Clôturé", P126&lt;&gt;"", P126&lt;&gt;"Clôturé", O126&lt;=TODAY()+15), "Échéance proche", "")</f>
        <v/>
      </c>
    </row>
    <row r="127">
      <c r="A127">
        <f>IF(B127="","", "R-" &amp; TEXT(ROW()-3,"0000"))</f>
        <v/>
      </c>
      <c r="C127">
        <f>IFERROR(INDEX(Registre_Actifs!B:B, MATCH(B127, Registre_Actifs!A:A, 0)),"")</f>
        <v/>
      </c>
      <c r="H127">
        <f>IFERROR(F127*G127,"")</f>
        <v/>
      </c>
      <c r="I127">
        <f>IF(H127="","",IF(H127&gt;=20,"Critique",IF(H127&gt;=12,"Élevé",IF(H127&gt;=6,"Moyen","Faible"))))</f>
        <v/>
      </c>
      <c r="S127">
        <f>IFERROR(Q127*R127,"")</f>
        <v/>
      </c>
      <c r="T127">
        <f>IF(S127="","",IF(S127&gt;=20,"Critique",IF(S127&gt;=12,"Élevé",IF(S127&gt;=6,"Moyen","Faible"))))</f>
        <v/>
      </c>
      <c r="U127">
        <f>IFERROR(INDEX(Déclaration_Applicabilité_SoA!E:E, MATCH(M127, Déclaration_Applicabilité_SoA!A:A, 0)),"")</f>
        <v/>
      </c>
      <c r="V127">
        <f>IF(AND(P127&lt;&gt;"", P127&lt;&gt;"Clôturé", P127&lt;&gt;"", P127&lt;&gt;"Clôturé", O127&lt;=TODAY()+15), "Échéance proche", "")</f>
        <v/>
      </c>
    </row>
    <row r="128">
      <c r="A128">
        <f>IF(B128="","", "R-" &amp; TEXT(ROW()-3,"0000"))</f>
        <v/>
      </c>
      <c r="C128">
        <f>IFERROR(INDEX(Registre_Actifs!B:B, MATCH(B128, Registre_Actifs!A:A, 0)),"")</f>
        <v/>
      </c>
      <c r="H128">
        <f>IFERROR(F128*G128,"")</f>
        <v/>
      </c>
      <c r="I128">
        <f>IF(H128="","",IF(H128&gt;=20,"Critique",IF(H128&gt;=12,"Élevé",IF(H128&gt;=6,"Moyen","Faible"))))</f>
        <v/>
      </c>
      <c r="S128">
        <f>IFERROR(Q128*R128,"")</f>
        <v/>
      </c>
      <c r="T128">
        <f>IF(S128="","",IF(S128&gt;=20,"Critique",IF(S128&gt;=12,"Élevé",IF(S128&gt;=6,"Moyen","Faible"))))</f>
        <v/>
      </c>
      <c r="U128">
        <f>IFERROR(INDEX(Déclaration_Applicabilité_SoA!E:E, MATCH(M128, Déclaration_Applicabilité_SoA!A:A, 0)),"")</f>
        <v/>
      </c>
      <c r="V128">
        <f>IF(AND(P128&lt;&gt;"", P128&lt;&gt;"Clôturé", P128&lt;&gt;"", P128&lt;&gt;"Clôturé", O128&lt;=TODAY()+15), "Échéance proche", "")</f>
        <v/>
      </c>
    </row>
    <row r="129">
      <c r="A129">
        <f>IF(B129="","", "R-" &amp; TEXT(ROW()-3,"0000"))</f>
        <v/>
      </c>
      <c r="C129">
        <f>IFERROR(INDEX(Registre_Actifs!B:B, MATCH(B129, Registre_Actifs!A:A, 0)),"")</f>
        <v/>
      </c>
      <c r="H129">
        <f>IFERROR(F129*G129,"")</f>
        <v/>
      </c>
      <c r="I129">
        <f>IF(H129="","",IF(H129&gt;=20,"Critique",IF(H129&gt;=12,"Élevé",IF(H129&gt;=6,"Moyen","Faible"))))</f>
        <v/>
      </c>
      <c r="S129">
        <f>IFERROR(Q129*R129,"")</f>
        <v/>
      </c>
      <c r="T129">
        <f>IF(S129="","",IF(S129&gt;=20,"Critique",IF(S129&gt;=12,"Élevé",IF(S129&gt;=6,"Moyen","Faible"))))</f>
        <v/>
      </c>
      <c r="U129">
        <f>IFERROR(INDEX(Déclaration_Applicabilité_SoA!E:E, MATCH(M129, Déclaration_Applicabilité_SoA!A:A, 0)),"")</f>
        <v/>
      </c>
      <c r="V129">
        <f>IF(AND(P129&lt;&gt;"", P129&lt;&gt;"Clôturé", P129&lt;&gt;"", P129&lt;&gt;"Clôturé", O129&lt;=TODAY()+15), "Échéance proche", "")</f>
        <v/>
      </c>
    </row>
    <row r="130">
      <c r="A130">
        <f>IF(B130="","", "R-" &amp; TEXT(ROW()-3,"0000"))</f>
        <v/>
      </c>
      <c r="C130">
        <f>IFERROR(INDEX(Registre_Actifs!B:B, MATCH(B130, Registre_Actifs!A:A, 0)),"")</f>
        <v/>
      </c>
      <c r="H130">
        <f>IFERROR(F130*G130,"")</f>
        <v/>
      </c>
      <c r="I130">
        <f>IF(H130="","",IF(H130&gt;=20,"Critique",IF(H130&gt;=12,"Élevé",IF(H130&gt;=6,"Moyen","Faible"))))</f>
        <v/>
      </c>
      <c r="S130">
        <f>IFERROR(Q130*R130,"")</f>
        <v/>
      </c>
      <c r="T130">
        <f>IF(S130="","",IF(S130&gt;=20,"Critique",IF(S130&gt;=12,"Élevé",IF(S130&gt;=6,"Moyen","Faible"))))</f>
        <v/>
      </c>
      <c r="U130">
        <f>IFERROR(INDEX(Déclaration_Applicabilité_SoA!E:E, MATCH(M130, Déclaration_Applicabilité_SoA!A:A, 0)),"")</f>
        <v/>
      </c>
      <c r="V130">
        <f>IF(AND(P130&lt;&gt;"", P130&lt;&gt;"Clôturé", P130&lt;&gt;"", P130&lt;&gt;"Clôturé", O130&lt;=TODAY()+15), "Échéance proche", "")</f>
        <v/>
      </c>
    </row>
    <row r="131">
      <c r="A131">
        <f>IF(B131="","", "R-" &amp; TEXT(ROW()-3,"0000"))</f>
        <v/>
      </c>
      <c r="C131">
        <f>IFERROR(INDEX(Registre_Actifs!B:B, MATCH(B131, Registre_Actifs!A:A, 0)),"")</f>
        <v/>
      </c>
      <c r="H131">
        <f>IFERROR(F131*G131,"")</f>
        <v/>
      </c>
      <c r="I131">
        <f>IF(H131="","",IF(H131&gt;=20,"Critique",IF(H131&gt;=12,"Élevé",IF(H131&gt;=6,"Moyen","Faible"))))</f>
        <v/>
      </c>
      <c r="S131">
        <f>IFERROR(Q131*R131,"")</f>
        <v/>
      </c>
      <c r="T131">
        <f>IF(S131="","",IF(S131&gt;=20,"Critique",IF(S131&gt;=12,"Élevé",IF(S131&gt;=6,"Moyen","Faible"))))</f>
        <v/>
      </c>
      <c r="U131">
        <f>IFERROR(INDEX(Déclaration_Applicabilité_SoA!E:E, MATCH(M131, Déclaration_Applicabilité_SoA!A:A, 0)),"")</f>
        <v/>
      </c>
      <c r="V131">
        <f>IF(AND(P131&lt;&gt;"", P131&lt;&gt;"Clôturé", P131&lt;&gt;"", P131&lt;&gt;"Clôturé", O131&lt;=TODAY()+15), "Échéance proche", "")</f>
        <v/>
      </c>
    </row>
    <row r="132">
      <c r="A132">
        <f>IF(B132="","", "R-" &amp; TEXT(ROW()-3,"0000"))</f>
        <v/>
      </c>
      <c r="C132">
        <f>IFERROR(INDEX(Registre_Actifs!B:B, MATCH(B132, Registre_Actifs!A:A, 0)),"")</f>
        <v/>
      </c>
      <c r="H132">
        <f>IFERROR(F132*G132,"")</f>
        <v/>
      </c>
      <c r="I132">
        <f>IF(H132="","",IF(H132&gt;=20,"Critique",IF(H132&gt;=12,"Élevé",IF(H132&gt;=6,"Moyen","Faible"))))</f>
        <v/>
      </c>
      <c r="S132">
        <f>IFERROR(Q132*R132,"")</f>
        <v/>
      </c>
      <c r="T132">
        <f>IF(S132="","",IF(S132&gt;=20,"Critique",IF(S132&gt;=12,"Élevé",IF(S132&gt;=6,"Moyen","Faible"))))</f>
        <v/>
      </c>
      <c r="U132">
        <f>IFERROR(INDEX(Déclaration_Applicabilité_SoA!E:E, MATCH(M132, Déclaration_Applicabilité_SoA!A:A, 0)),"")</f>
        <v/>
      </c>
      <c r="V132">
        <f>IF(AND(P132&lt;&gt;"", P132&lt;&gt;"Clôturé", P132&lt;&gt;"", P132&lt;&gt;"Clôturé", O132&lt;=TODAY()+15), "Échéance proche", "")</f>
        <v/>
      </c>
    </row>
    <row r="133">
      <c r="A133">
        <f>IF(B133="","", "R-" &amp; TEXT(ROW()-3,"0000"))</f>
        <v/>
      </c>
      <c r="C133">
        <f>IFERROR(INDEX(Registre_Actifs!B:B, MATCH(B133, Registre_Actifs!A:A, 0)),"")</f>
        <v/>
      </c>
      <c r="H133">
        <f>IFERROR(F133*G133,"")</f>
        <v/>
      </c>
      <c r="I133">
        <f>IF(H133="","",IF(H133&gt;=20,"Critique",IF(H133&gt;=12,"Élevé",IF(H133&gt;=6,"Moyen","Faible"))))</f>
        <v/>
      </c>
      <c r="S133">
        <f>IFERROR(Q133*R133,"")</f>
        <v/>
      </c>
      <c r="T133">
        <f>IF(S133="","",IF(S133&gt;=20,"Critique",IF(S133&gt;=12,"Élevé",IF(S133&gt;=6,"Moyen","Faible"))))</f>
        <v/>
      </c>
      <c r="U133">
        <f>IFERROR(INDEX(Déclaration_Applicabilité_SoA!E:E, MATCH(M133, Déclaration_Applicabilité_SoA!A:A, 0)),"")</f>
        <v/>
      </c>
      <c r="V133">
        <f>IF(AND(P133&lt;&gt;"", P133&lt;&gt;"Clôturé", P133&lt;&gt;"", P133&lt;&gt;"Clôturé", O133&lt;=TODAY()+15), "Échéance proche", "")</f>
        <v/>
      </c>
    </row>
    <row r="134">
      <c r="A134">
        <f>IF(B134="","", "R-" &amp; TEXT(ROW()-3,"0000"))</f>
        <v/>
      </c>
      <c r="C134">
        <f>IFERROR(INDEX(Registre_Actifs!B:B, MATCH(B134, Registre_Actifs!A:A, 0)),"")</f>
        <v/>
      </c>
      <c r="H134">
        <f>IFERROR(F134*G134,"")</f>
        <v/>
      </c>
      <c r="I134">
        <f>IF(H134="","",IF(H134&gt;=20,"Critique",IF(H134&gt;=12,"Élevé",IF(H134&gt;=6,"Moyen","Faible"))))</f>
        <v/>
      </c>
      <c r="S134">
        <f>IFERROR(Q134*R134,"")</f>
        <v/>
      </c>
      <c r="T134">
        <f>IF(S134="","",IF(S134&gt;=20,"Critique",IF(S134&gt;=12,"Élevé",IF(S134&gt;=6,"Moyen","Faible"))))</f>
        <v/>
      </c>
      <c r="U134">
        <f>IFERROR(INDEX(Déclaration_Applicabilité_SoA!E:E, MATCH(M134, Déclaration_Applicabilité_SoA!A:A, 0)),"")</f>
        <v/>
      </c>
      <c r="V134">
        <f>IF(AND(P134&lt;&gt;"", P134&lt;&gt;"Clôturé", P134&lt;&gt;"", P134&lt;&gt;"Clôturé", O134&lt;=TODAY()+15), "Échéance proche", "")</f>
        <v/>
      </c>
    </row>
    <row r="135">
      <c r="A135">
        <f>IF(B135="","", "R-" &amp; TEXT(ROW()-3,"0000"))</f>
        <v/>
      </c>
      <c r="C135">
        <f>IFERROR(INDEX(Registre_Actifs!B:B, MATCH(B135, Registre_Actifs!A:A, 0)),"")</f>
        <v/>
      </c>
      <c r="H135">
        <f>IFERROR(F135*G135,"")</f>
        <v/>
      </c>
      <c r="I135">
        <f>IF(H135="","",IF(H135&gt;=20,"Critique",IF(H135&gt;=12,"Élevé",IF(H135&gt;=6,"Moyen","Faible"))))</f>
        <v/>
      </c>
      <c r="S135">
        <f>IFERROR(Q135*R135,"")</f>
        <v/>
      </c>
      <c r="T135">
        <f>IF(S135="","",IF(S135&gt;=20,"Critique",IF(S135&gt;=12,"Élevé",IF(S135&gt;=6,"Moyen","Faible"))))</f>
        <v/>
      </c>
      <c r="U135">
        <f>IFERROR(INDEX(Déclaration_Applicabilité_SoA!E:E, MATCH(M135, Déclaration_Applicabilité_SoA!A:A, 0)),"")</f>
        <v/>
      </c>
      <c r="V135">
        <f>IF(AND(P135&lt;&gt;"", P135&lt;&gt;"Clôturé", P135&lt;&gt;"", P135&lt;&gt;"Clôturé", O135&lt;=TODAY()+15), "Échéance proche", "")</f>
        <v/>
      </c>
    </row>
    <row r="136">
      <c r="A136">
        <f>IF(B136="","", "R-" &amp; TEXT(ROW()-3,"0000"))</f>
        <v/>
      </c>
      <c r="C136">
        <f>IFERROR(INDEX(Registre_Actifs!B:B, MATCH(B136, Registre_Actifs!A:A, 0)),"")</f>
        <v/>
      </c>
      <c r="H136">
        <f>IFERROR(F136*G136,"")</f>
        <v/>
      </c>
      <c r="I136">
        <f>IF(H136="","",IF(H136&gt;=20,"Critique",IF(H136&gt;=12,"Élevé",IF(H136&gt;=6,"Moyen","Faible"))))</f>
        <v/>
      </c>
      <c r="S136">
        <f>IFERROR(Q136*R136,"")</f>
        <v/>
      </c>
      <c r="T136">
        <f>IF(S136="","",IF(S136&gt;=20,"Critique",IF(S136&gt;=12,"Élevé",IF(S136&gt;=6,"Moyen","Faible"))))</f>
        <v/>
      </c>
      <c r="U136">
        <f>IFERROR(INDEX(Déclaration_Applicabilité_SoA!E:E, MATCH(M136, Déclaration_Applicabilité_SoA!A:A, 0)),"")</f>
        <v/>
      </c>
      <c r="V136">
        <f>IF(AND(P136&lt;&gt;"", P136&lt;&gt;"Clôturé", P136&lt;&gt;"", P136&lt;&gt;"Clôturé", O136&lt;=TODAY()+15), "Échéance proche", "")</f>
        <v/>
      </c>
    </row>
    <row r="137">
      <c r="A137">
        <f>IF(B137="","", "R-" &amp; TEXT(ROW()-3,"0000"))</f>
        <v/>
      </c>
      <c r="C137">
        <f>IFERROR(INDEX(Registre_Actifs!B:B, MATCH(B137, Registre_Actifs!A:A, 0)),"")</f>
        <v/>
      </c>
      <c r="H137">
        <f>IFERROR(F137*G137,"")</f>
        <v/>
      </c>
      <c r="I137">
        <f>IF(H137="","",IF(H137&gt;=20,"Critique",IF(H137&gt;=12,"Élevé",IF(H137&gt;=6,"Moyen","Faible"))))</f>
        <v/>
      </c>
      <c r="S137">
        <f>IFERROR(Q137*R137,"")</f>
        <v/>
      </c>
      <c r="T137">
        <f>IF(S137="","",IF(S137&gt;=20,"Critique",IF(S137&gt;=12,"Élevé",IF(S137&gt;=6,"Moyen","Faible"))))</f>
        <v/>
      </c>
      <c r="U137">
        <f>IFERROR(INDEX(Déclaration_Applicabilité_SoA!E:E, MATCH(M137, Déclaration_Applicabilité_SoA!A:A, 0)),"")</f>
        <v/>
      </c>
      <c r="V137">
        <f>IF(AND(P137&lt;&gt;"", P137&lt;&gt;"Clôturé", P137&lt;&gt;"", P137&lt;&gt;"Clôturé", O137&lt;=TODAY()+15), "Échéance proche", "")</f>
        <v/>
      </c>
    </row>
    <row r="138">
      <c r="A138">
        <f>IF(B138="","", "R-" &amp; TEXT(ROW()-3,"0000"))</f>
        <v/>
      </c>
      <c r="C138">
        <f>IFERROR(INDEX(Registre_Actifs!B:B, MATCH(B138, Registre_Actifs!A:A, 0)),"")</f>
        <v/>
      </c>
      <c r="H138">
        <f>IFERROR(F138*G138,"")</f>
        <v/>
      </c>
      <c r="I138">
        <f>IF(H138="","",IF(H138&gt;=20,"Critique",IF(H138&gt;=12,"Élevé",IF(H138&gt;=6,"Moyen","Faible"))))</f>
        <v/>
      </c>
      <c r="S138">
        <f>IFERROR(Q138*R138,"")</f>
        <v/>
      </c>
      <c r="T138">
        <f>IF(S138="","",IF(S138&gt;=20,"Critique",IF(S138&gt;=12,"Élevé",IF(S138&gt;=6,"Moyen","Faible"))))</f>
        <v/>
      </c>
      <c r="U138">
        <f>IFERROR(INDEX(Déclaration_Applicabilité_SoA!E:E, MATCH(M138, Déclaration_Applicabilité_SoA!A:A, 0)),"")</f>
        <v/>
      </c>
      <c r="V138">
        <f>IF(AND(P138&lt;&gt;"", P138&lt;&gt;"Clôturé", P138&lt;&gt;"", P138&lt;&gt;"Clôturé", O138&lt;=TODAY()+15), "Échéance proche", "")</f>
        <v/>
      </c>
    </row>
    <row r="139">
      <c r="A139">
        <f>IF(B139="","", "R-" &amp; TEXT(ROW()-3,"0000"))</f>
        <v/>
      </c>
      <c r="C139">
        <f>IFERROR(INDEX(Registre_Actifs!B:B, MATCH(B139, Registre_Actifs!A:A, 0)),"")</f>
        <v/>
      </c>
      <c r="H139">
        <f>IFERROR(F139*G139,"")</f>
        <v/>
      </c>
      <c r="I139">
        <f>IF(H139="","",IF(H139&gt;=20,"Critique",IF(H139&gt;=12,"Élevé",IF(H139&gt;=6,"Moyen","Faible"))))</f>
        <v/>
      </c>
      <c r="S139">
        <f>IFERROR(Q139*R139,"")</f>
        <v/>
      </c>
      <c r="T139">
        <f>IF(S139="","",IF(S139&gt;=20,"Critique",IF(S139&gt;=12,"Élevé",IF(S139&gt;=6,"Moyen","Faible"))))</f>
        <v/>
      </c>
      <c r="U139">
        <f>IFERROR(INDEX(Déclaration_Applicabilité_SoA!E:E, MATCH(M139, Déclaration_Applicabilité_SoA!A:A, 0)),"")</f>
        <v/>
      </c>
      <c r="V139">
        <f>IF(AND(P139&lt;&gt;"", P139&lt;&gt;"Clôturé", P139&lt;&gt;"", P139&lt;&gt;"Clôturé", O139&lt;=TODAY()+15), "Échéance proche", "")</f>
        <v/>
      </c>
    </row>
    <row r="140">
      <c r="A140">
        <f>IF(B140="","", "R-" &amp; TEXT(ROW()-3,"0000"))</f>
        <v/>
      </c>
      <c r="C140">
        <f>IFERROR(INDEX(Registre_Actifs!B:B, MATCH(B140, Registre_Actifs!A:A, 0)),"")</f>
        <v/>
      </c>
      <c r="H140">
        <f>IFERROR(F140*G140,"")</f>
        <v/>
      </c>
      <c r="I140">
        <f>IF(H140="","",IF(H140&gt;=20,"Critique",IF(H140&gt;=12,"Élevé",IF(H140&gt;=6,"Moyen","Faible"))))</f>
        <v/>
      </c>
      <c r="S140">
        <f>IFERROR(Q140*R140,"")</f>
        <v/>
      </c>
      <c r="T140">
        <f>IF(S140="","",IF(S140&gt;=20,"Critique",IF(S140&gt;=12,"Élevé",IF(S140&gt;=6,"Moyen","Faible"))))</f>
        <v/>
      </c>
      <c r="U140">
        <f>IFERROR(INDEX(Déclaration_Applicabilité_SoA!E:E, MATCH(M140, Déclaration_Applicabilité_SoA!A:A, 0)),"")</f>
        <v/>
      </c>
      <c r="V140">
        <f>IF(AND(P140&lt;&gt;"", P140&lt;&gt;"Clôturé", P140&lt;&gt;"", P140&lt;&gt;"Clôturé", O140&lt;=TODAY()+15), "Échéance proche", "")</f>
        <v/>
      </c>
    </row>
    <row r="141">
      <c r="A141">
        <f>IF(B141="","", "R-" &amp; TEXT(ROW()-3,"0000"))</f>
        <v/>
      </c>
      <c r="C141">
        <f>IFERROR(INDEX(Registre_Actifs!B:B, MATCH(B141, Registre_Actifs!A:A, 0)),"")</f>
        <v/>
      </c>
      <c r="H141">
        <f>IFERROR(F141*G141,"")</f>
        <v/>
      </c>
      <c r="I141">
        <f>IF(H141="","",IF(H141&gt;=20,"Critique",IF(H141&gt;=12,"Élevé",IF(H141&gt;=6,"Moyen","Faible"))))</f>
        <v/>
      </c>
      <c r="S141">
        <f>IFERROR(Q141*R141,"")</f>
        <v/>
      </c>
      <c r="T141">
        <f>IF(S141="","",IF(S141&gt;=20,"Critique",IF(S141&gt;=12,"Élevé",IF(S141&gt;=6,"Moyen","Faible"))))</f>
        <v/>
      </c>
      <c r="U141">
        <f>IFERROR(INDEX(Déclaration_Applicabilité_SoA!E:E, MATCH(M141, Déclaration_Applicabilité_SoA!A:A, 0)),"")</f>
        <v/>
      </c>
      <c r="V141">
        <f>IF(AND(P141&lt;&gt;"", P141&lt;&gt;"Clôturé", P141&lt;&gt;"", P141&lt;&gt;"Clôturé", O141&lt;=TODAY()+15), "Échéance proche", "")</f>
        <v/>
      </c>
    </row>
    <row r="142">
      <c r="A142">
        <f>IF(B142="","", "R-" &amp; TEXT(ROW()-3,"0000"))</f>
        <v/>
      </c>
      <c r="C142">
        <f>IFERROR(INDEX(Registre_Actifs!B:B, MATCH(B142, Registre_Actifs!A:A, 0)),"")</f>
        <v/>
      </c>
      <c r="H142">
        <f>IFERROR(F142*G142,"")</f>
        <v/>
      </c>
      <c r="I142">
        <f>IF(H142="","",IF(H142&gt;=20,"Critique",IF(H142&gt;=12,"Élevé",IF(H142&gt;=6,"Moyen","Faible"))))</f>
        <v/>
      </c>
      <c r="S142">
        <f>IFERROR(Q142*R142,"")</f>
        <v/>
      </c>
      <c r="T142">
        <f>IF(S142="","",IF(S142&gt;=20,"Critique",IF(S142&gt;=12,"Élevé",IF(S142&gt;=6,"Moyen","Faible"))))</f>
        <v/>
      </c>
      <c r="U142">
        <f>IFERROR(INDEX(Déclaration_Applicabilité_SoA!E:E, MATCH(M142, Déclaration_Applicabilité_SoA!A:A, 0)),"")</f>
        <v/>
      </c>
      <c r="V142">
        <f>IF(AND(P142&lt;&gt;"", P142&lt;&gt;"Clôturé", P142&lt;&gt;"", P142&lt;&gt;"Clôturé", O142&lt;=TODAY()+15), "Échéance proche", "")</f>
        <v/>
      </c>
    </row>
    <row r="143">
      <c r="A143">
        <f>IF(B143="","", "R-" &amp; TEXT(ROW()-3,"0000"))</f>
        <v/>
      </c>
      <c r="C143">
        <f>IFERROR(INDEX(Registre_Actifs!B:B, MATCH(B143, Registre_Actifs!A:A, 0)),"")</f>
        <v/>
      </c>
      <c r="H143">
        <f>IFERROR(F143*G143,"")</f>
        <v/>
      </c>
      <c r="I143">
        <f>IF(H143="","",IF(H143&gt;=20,"Critique",IF(H143&gt;=12,"Élevé",IF(H143&gt;=6,"Moyen","Faible"))))</f>
        <v/>
      </c>
      <c r="S143">
        <f>IFERROR(Q143*R143,"")</f>
        <v/>
      </c>
      <c r="T143">
        <f>IF(S143="","",IF(S143&gt;=20,"Critique",IF(S143&gt;=12,"Élevé",IF(S143&gt;=6,"Moyen","Faible"))))</f>
        <v/>
      </c>
      <c r="U143">
        <f>IFERROR(INDEX(Déclaration_Applicabilité_SoA!E:E, MATCH(M143, Déclaration_Applicabilité_SoA!A:A, 0)),"")</f>
        <v/>
      </c>
      <c r="V143">
        <f>IF(AND(P143&lt;&gt;"", P143&lt;&gt;"Clôturé", P143&lt;&gt;"", P143&lt;&gt;"Clôturé", O143&lt;=TODAY()+15), "Échéance proche", "")</f>
        <v/>
      </c>
    </row>
    <row r="144">
      <c r="A144">
        <f>IF(B144="","", "R-" &amp; TEXT(ROW()-3,"0000"))</f>
        <v/>
      </c>
      <c r="C144">
        <f>IFERROR(INDEX(Registre_Actifs!B:B, MATCH(B144, Registre_Actifs!A:A, 0)),"")</f>
        <v/>
      </c>
      <c r="H144">
        <f>IFERROR(F144*G144,"")</f>
        <v/>
      </c>
      <c r="I144">
        <f>IF(H144="","",IF(H144&gt;=20,"Critique",IF(H144&gt;=12,"Élevé",IF(H144&gt;=6,"Moyen","Faible"))))</f>
        <v/>
      </c>
      <c r="S144">
        <f>IFERROR(Q144*R144,"")</f>
        <v/>
      </c>
      <c r="T144">
        <f>IF(S144="","",IF(S144&gt;=20,"Critique",IF(S144&gt;=12,"Élevé",IF(S144&gt;=6,"Moyen","Faible"))))</f>
        <v/>
      </c>
      <c r="U144">
        <f>IFERROR(INDEX(Déclaration_Applicabilité_SoA!E:E, MATCH(M144, Déclaration_Applicabilité_SoA!A:A, 0)),"")</f>
        <v/>
      </c>
      <c r="V144">
        <f>IF(AND(P144&lt;&gt;"", P144&lt;&gt;"Clôturé", P144&lt;&gt;"", P144&lt;&gt;"Clôturé", O144&lt;=TODAY()+15), "Échéance proche", "")</f>
        <v/>
      </c>
    </row>
    <row r="145">
      <c r="A145">
        <f>IF(B145="","", "R-" &amp; TEXT(ROW()-3,"0000"))</f>
        <v/>
      </c>
      <c r="C145">
        <f>IFERROR(INDEX(Registre_Actifs!B:B, MATCH(B145, Registre_Actifs!A:A, 0)),"")</f>
        <v/>
      </c>
      <c r="H145">
        <f>IFERROR(F145*G145,"")</f>
        <v/>
      </c>
      <c r="I145">
        <f>IF(H145="","",IF(H145&gt;=20,"Critique",IF(H145&gt;=12,"Élevé",IF(H145&gt;=6,"Moyen","Faible"))))</f>
        <v/>
      </c>
      <c r="S145">
        <f>IFERROR(Q145*R145,"")</f>
        <v/>
      </c>
      <c r="T145">
        <f>IF(S145="","",IF(S145&gt;=20,"Critique",IF(S145&gt;=12,"Élevé",IF(S145&gt;=6,"Moyen","Faible"))))</f>
        <v/>
      </c>
      <c r="U145">
        <f>IFERROR(INDEX(Déclaration_Applicabilité_SoA!E:E, MATCH(M145, Déclaration_Applicabilité_SoA!A:A, 0)),"")</f>
        <v/>
      </c>
      <c r="V145">
        <f>IF(AND(P145&lt;&gt;"", P145&lt;&gt;"Clôturé", P145&lt;&gt;"", P145&lt;&gt;"Clôturé", O145&lt;=TODAY()+15), "Échéance proche", "")</f>
        <v/>
      </c>
    </row>
    <row r="146">
      <c r="A146">
        <f>IF(B146="","", "R-" &amp; TEXT(ROW()-3,"0000"))</f>
        <v/>
      </c>
      <c r="C146">
        <f>IFERROR(INDEX(Registre_Actifs!B:B, MATCH(B146, Registre_Actifs!A:A, 0)),"")</f>
        <v/>
      </c>
      <c r="H146">
        <f>IFERROR(F146*G146,"")</f>
        <v/>
      </c>
      <c r="I146">
        <f>IF(H146="","",IF(H146&gt;=20,"Critique",IF(H146&gt;=12,"Élevé",IF(H146&gt;=6,"Moyen","Faible"))))</f>
        <v/>
      </c>
      <c r="S146">
        <f>IFERROR(Q146*R146,"")</f>
        <v/>
      </c>
      <c r="T146">
        <f>IF(S146="","",IF(S146&gt;=20,"Critique",IF(S146&gt;=12,"Élevé",IF(S146&gt;=6,"Moyen","Faible"))))</f>
        <v/>
      </c>
      <c r="U146">
        <f>IFERROR(INDEX(Déclaration_Applicabilité_SoA!E:E, MATCH(M146, Déclaration_Applicabilité_SoA!A:A, 0)),"")</f>
        <v/>
      </c>
      <c r="V146">
        <f>IF(AND(P146&lt;&gt;"", P146&lt;&gt;"Clôturé", P146&lt;&gt;"", P146&lt;&gt;"Clôturé", O146&lt;=TODAY()+15), "Échéance proche", "")</f>
        <v/>
      </c>
    </row>
    <row r="147">
      <c r="A147">
        <f>IF(B147="","", "R-" &amp; TEXT(ROW()-3,"0000"))</f>
        <v/>
      </c>
      <c r="C147">
        <f>IFERROR(INDEX(Registre_Actifs!B:B, MATCH(B147, Registre_Actifs!A:A, 0)),"")</f>
        <v/>
      </c>
      <c r="H147">
        <f>IFERROR(F147*G147,"")</f>
        <v/>
      </c>
      <c r="I147">
        <f>IF(H147="","",IF(H147&gt;=20,"Critique",IF(H147&gt;=12,"Élevé",IF(H147&gt;=6,"Moyen","Faible"))))</f>
        <v/>
      </c>
      <c r="S147">
        <f>IFERROR(Q147*R147,"")</f>
        <v/>
      </c>
      <c r="T147">
        <f>IF(S147="","",IF(S147&gt;=20,"Critique",IF(S147&gt;=12,"Élevé",IF(S147&gt;=6,"Moyen","Faible"))))</f>
        <v/>
      </c>
      <c r="U147">
        <f>IFERROR(INDEX(Déclaration_Applicabilité_SoA!E:E, MATCH(M147, Déclaration_Applicabilité_SoA!A:A, 0)),"")</f>
        <v/>
      </c>
      <c r="V147">
        <f>IF(AND(P147&lt;&gt;"", P147&lt;&gt;"Clôturé", P147&lt;&gt;"", P147&lt;&gt;"Clôturé", O147&lt;=TODAY()+15), "Échéance proche", "")</f>
        <v/>
      </c>
    </row>
    <row r="148">
      <c r="A148">
        <f>IF(B148="","", "R-" &amp; TEXT(ROW()-3,"0000"))</f>
        <v/>
      </c>
      <c r="C148">
        <f>IFERROR(INDEX(Registre_Actifs!B:B, MATCH(B148, Registre_Actifs!A:A, 0)),"")</f>
        <v/>
      </c>
      <c r="H148">
        <f>IFERROR(F148*G148,"")</f>
        <v/>
      </c>
      <c r="I148">
        <f>IF(H148="","",IF(H148&gt;=20,"Critique",IF(H148&gt;=12,"Élevé",IF(H148&gt;=6,"Moyen","Faible"))))</f>
        <v/>
      </c>
      <c r="S148">
        <f>IFERROR(Q148*R148,"")</f>
        <v/>
      </c>
      <c r="T148">
        <f>IF(S148="","",IF(S148&gt;=20,"Critique",IF(S148&gt;=12,"Élevé",IF(S148&gt;=6,"Moyen","Faible"))))</f>
        <v/>
      </c>
      <c r="U148">
        <f>IFERROR(INDEX(Déclaration_Applicabilité_SoA!E:E, MATCH(M148, Déclaration_Applicabilité_SoA!A:A, 0)),"")</f>
        <v/>
      </c>
      <c r="V148">
        <f>IF(AND(P148&lt;&gt;"", P148&lt;&gt;"Clôturé", P148&lt;&gt;"", P148&lt;&gt;"Clôturé", O148&lt;=TODAY()+15), "Échéance proche", "")</f>
        <v/>
      </c>
    </row>
    <row r="149">
      <c r="A149">
        <f>IF(B149="","", "R-" &amp; TEXT(ROW()-3,"0000"))</f>
        <v/>
      </c>
      <c r="C149">
        <f>IFERROR(INDEX(Registre_Actifs!B:B, MATCH(B149, Registre_Actifs!A:A, 0)),"")</f>
        <v/>
      </c>
      <c r="H149">
        <f>IFERROR(F149*G149,"")</f>
        <v/>
      </c>
      <c r="I149">
        <f>IF(H149="","",IF(H149&gt;=20,"Critique",IF(H149&gt;=12,"Élevé",IF(H149&gt;=6,"Moyen","Faible"))))</f>
        <v/>
      </c>
      <c r="S149">
        <f>IFERROR(Q149*R149,"")</f>
        <v/>
      </c>
      <c r="T149">
        <f>IF(S149="","",IF(S149&gt;=20,"Critique",IF(S149&gt;=12,"Élevé",IF(S149&gt;=6,"Moyen","Faible"))))</f>
        <v/>
      </c>
      <c r="U149">
        <f>IFERROR(INDEX(Déclaration_Applicabilité_SoA!E:E, MATCH(M149, Déclaration_Applicabilité_SoA!A:A, 0)),"")</f>
        <v/>
      </c>
      <c r="V149">
        <f>IF(AND(P149&lt;&gt;"", P149&lt;&gt;"Clôturé", P149&lt;&gt;"", P149&lt;&gt;"Clôturé", O149&lt;=TODAY()+15), "Échéance proche", "")</f>
        <v/>
      </c>
    </row>
    <row r="150">
      <c r="A150">
        <f>IF(B150="","", "R-" &amp; TEXT(ROW()-3,"0000"))</f>
        <v/>
      </c>
      <c r="C150">
        <f>IFERROR(INDEX(Registre_Actifs!B:B, MATCH(B150, Registre_Actifs!A:A, 0)),"")</f>
        <v/>
      </c>
      <c r="H150">
        <f>IFERROR(F150*G150,"")</f>
        <v/>
      </c>
      <c r="I150">
        <f>IF(H150="","",IF(H150&gt;=20,"Critique",IF(H150&gt;=12,"Élevé",IF(H150&gt;=6,"Moyen","Faible"))))</f>
        <v/>
      </c>
      <c r="S150">
        <f>IFERROR(Q150*R150,"")</f>
        <v/>
      </c>
      <c r="T150">
        <f>IF(S150="","",IF(S150&gt;=20,"Critique",IF(S150&gt;=12,"Élevé",IF(S150&gt;=6,"Moyen","Faible"))))</f>
        <v/>
      </c>
      <c r="U150">
        <f>IFERROR(INDEX(Déclaration_Applicabilité_SoA!E:E, MATCH(M150, Déclaration_Applicabilité_SoA!A:A, 0)),"")</f>
        <v/>
      </c>
      <c r="V150">
        <f>IF(AND(P150&lt;&gt;"", P150&lt;&gt;"Clôturé", P150&lt;&gt;"", P150&lt;&gt;"Clôturé", O150&lt;=TODAY()+15), "Échéance proche", "")</f>
        <v/>
      </c>
    </row>
    <row r="151">
      <c r="A151">
        <f>IF(B151="","", "R-" &amp; TEXT(ROW()-3,"0000"))</f>
        <v/>
      </c>
      <c r="C151">
        <f>IFERROR(INDEX(Registre_Actifs!B:B, MATCH(B151, Registre_Actifs!A:A, 0)),"")</f>
        <v/>
      </c>
      <c r="H151">
        <f>IFERROR(F151*G151,"")</f>
        <v/>
      </c>
      <c r="I151">
        <f>IF(H151="","",IF(H151&gt;=20,"Critique",IF(H151&gt;=12,"Élevé",IF(H151&gt;=6,"Moyen","Faible"))))</f>
        <v/>
      </c>
      <c r="S151">
        <f>IFERROR(Q151*R151,"")</f>
        <v/>
      </c>
      <c r="T151">
        <f>IF(S151="","",IF(S151&gt;=20,"Critique",IF(S151&gt;=12,"Élevé",IF(S151&gt;=6,"Moyen","Faible"))))</f>
        <v/>
      </c>
      <c r="U151">
        <f>IFERROR(INDEX(Déclaration_Applicabilité_SoA!E:E, MATCH(M151, Déclaration_Applicabilité_SoA!A:A, 0)),"")</f>
        <v/>
      </c>
      <c r="V151">
        <f>IF(AND(P151&lt;&gt;"", P151&lt;&gt;"Clôturé", P151&lt;&gt;"", P151&lt;&gt;"Clôturé", O151&lt;=TODAY()+15), "Échéance proche", "")</f>
        <v/>
      </c>
    </row>
    <row r="152">
      <c r="A152">
        <f>IF(B152="","", "R-" &amp; TEXT(ROW()-3,"0000"))</f>
        <v/>
      </c>
      <c r="C152">
        <f>IFERROR(INDEX(Registre_Actifs!B:B, MATCH(B152, Registre_Actifs!A:A, 0)),"")</f>
        <v/>
      </c>
      <c r="H152">
        <f>IFERROR(F152*G152,"")</f>
        <v/>
      </c>
      <c r="I152">
        <f>IF(H152="","",IF(H152&gt;=20,"Critique",IF(H152&gt;=12,"Élevé",IF(H152&gt;=6,"Moyen","Faible"))))</f>
        <v/>
      </c>
      <c r="S152">
        <f>IFERROR(Q152*R152,"")</f>
        <v/>
      </c>
      <c r="T152">
        <f>IF(S152="","",IF(S152&gt;=20,"Critique",IF(S152&gt;=12,"Élevé",IF(S152&gt;=6,"Moyen","Faible"))))</f>
        <v/>
      </c>
      <c r="U152">
        <f>IFERROR(INDEX(Déclaration_Applicabilité_SoA!E:E, MATCH(M152, Déclaration_Applicabilité_SoA!A:A, 0)),"")</f>
        <v/>
      </c>
      <c r="V152">
        <f>IF(AND(P152&lt;&gt;"", P152&lt;&gt;"Clôturé", P152&lt;&gt;"", P152&lt;&gt;"Clôturé", O152&lt;=TODAY()+15), "Échéance proche", "")</f>
        <v/>
      </c>
    </row>
    <row r="153">
      <c r="A153">
        <f>IF(B153="","", "R-" &amp; TEXT(ROW()-3,"0000"))</f>
        <v/>
      </c>
      <c r="C153">
        <f>IFERROR(INDEX(Registre_Actifs!B:B, MATCH(B153, Registre_Actifs!A:A, 0)),"")</f>
        <v/>
      </c>
      <c r="H153">
        <f>IFERROR(F153*G153,"")</f>
        <v/>
      </c>
      <c r="I153">
        <f>IF(H153="","",IF(H153&gt;=20,"Critique",IF(H153&gt;=12,"Élevé",IF(H153&gt;=6,"Moyen","Faible"))))</f>
        <v/>
      </c>
      <c r="S153">
        <f>IFERROR(Q153*R153,"")</f>
        <v/>
      </c>
      <c r="T153">
        <f>IF(S153="","",IF(S153&gt;=20,"Critique",IF(S153&gt;=12,"Élevé",IF(S153&gt;=6,"Moyen","Faible"))))</f>
        <v/>
      </c>
      <c r="U153">
        <f>IFERROR(INDEX(Déclaration_Applicabilité_SoA!E:E, MATCH(M153, Déclaration_Applicabilité_SoA!A:A, 0)),"")</f>
        <v/>
      </c>
      <c r="V153">
        <f>IF(AND(P153&lt;&gt;"", P153&lt;&gt;"Clôturé", P153&lt;&gt;"", P153&lt;&gt;"Clôturé", O153&lt;=TODAY()+15), "Échéance proche", "")</f>
        <v/>
      </c>
    </row>
    <row r="154">
      <c r="A154">
        <f>IF(B154="","", "R-" &amp; TEXT(ROW()-3,"0000"))</f>
        <v/>
      </c>
      <c r="C154">
        <f>IFERROR(INDEX(Registre_Actifs!B:B, MATCH(B154, Registre_Actifs!A:A, 0)),"")</f>
        <v/>
      </c>
      <c r="H154">
        <f>IFERROR(F154*G154,"")</f>
        <v/>
      </c>
      <c r="I154">
        <f>IF(H154="","",IF(H154&gt;=20,"Critique",IF(H154&gt;=12,"Élevé",IF(H154&gt;=6,"Moyen","Faible"))))</f>
        <v/>
      </c>
      <c r="S154">
        <f>IFERROR(Q154*R154,"")</f>
        <v/>
      </c>
      <c r="T154">
        <f>IF(S154="","",IF(S154&gt;=20,"Critique",IF(S154&gt;=12,"Élevé",IF(S154&gt;=6,"Moyen","Faible"))))</f>
        <v/>
      </c>
      <c r="U154">
        <f>IFERROR(INDEX(Déclaration_Applicabilité_SoA!E:E, MATCH(M154, Déclaration_Applicabilité_SoA!A:A, 0)),"")</f>
        <v/>
      </c>
      <c r="V154">
        <f>IF(AND(P154&lt;&gt;"", P154&lt;&gt;"Clôturé", P154&lt;&gt;"", P154&lt;&gt;"Clôturé", O154&lt;=TODAY()+15), "Échéance proche", "")</f>
        <v/>
      </c>
    </row>
    <row r="155">
      <c r="A155">
        <f>IF(B155="","", "R-" &amp; TEXT(ROW()-3,"0000"))</f>
        <v/>
      </c>
      <c r="C155">
        <f>IFERROR(INDEX(Registre_Actifs!B:B, MATCH(B155, Registre_Actifs!A:A, 0)),"")</f>
        <v/>
      </c>
      <c r="H155">
        <f>IFERROR(F155*G155,"")</f>
        <v/>
      </c>
      <c r="I155">
        <f>IF(H155="","",IF(H155&gt;=20,"Critique",IF(H155&gt;=12,"Élevé",IF(H155&gt;=6,"Moyen","Faible"))))</f>
        <v/>
      </c>
      <c r="S155">
        <f>IFERROR(Q155*R155,"")</f>
        <v/>
      </c>
      <c r="T155">
        <f>IF(S155="","",IF(S155&gt;=20,"Critique",IF(S155&gt;=12,"Élevé",IF(S155&gt;=6,"Moyen","Faible"))))</f>
        <v/>
      </c>
      <c r="U155">
        <f>IFERROR(INDEX(Déclaration_Applicabilité_SoA!E:E, MATCH(M155, Déclaration_Applicabilité_SoA!A:A, 0)),"")</f>
        <v/>
      </c>
      <c r="V155">
        <f>IF(AND(P155&lt;&gt;"", P155&lt;&gt;"Clôturé", P155&lt;&gt;"", P155&lt;&gt;"Clôturé", O155&lt;=TODAY()+15), "Échéance proche", "")</f>
        <v/>
      </c>
    </row>
    <row r="156">
      <c r="A156">
        <f>IF(B156="","", "R-" &amp; TEXT(ROW()-3,"0000"))</f>
        <v/>
      </c>
      <c r="C156">
        <f>IFERROR(INDEX(Registre_Actifs!B:B, MATCH(B156, Registre_Actifs!A:A, 0)),"")</f>
        <v/>
      </c>
      <c r="H156">
        <f>IFERROR(F156*G156,"")</f>
        <v/>
      </c>
      <c r="I156">
        <f>IF(H156="","",IF(H156&gt;=20,"Critique",IF(H156&gt;=12,"Élevé",IF(H156&gt;=6,"Moyen","Faible"))))</f>
        <v/>
      </c>
      <c r="S156">
        <f>IFERROR(Q156*R156,"")</f>
        <v/>
      </c>
      <c r="T156">
        <f>IF(S156="","",IF(S156&gt;=20,"Critique",IF(S156&gt;=12,"Élevé",IF(S156&gt;=6,"Moyen","Faible"))))</f>
        <v/>
      </c>
      <c r="U156">
        <f>IFERROR(INDEX(Déclaration_Applicabilité_SoA!E:E, MATCH(M156, Déclaration_Applicabilité_SoA!A:A, 0)),"")</f>
        <v/>
      </c>
      <c r="V156">
        <f>IF(AND(P156&lt;&gt;"", P156&lt;&gt;"Clôturé", P156&lt;&gt;"", P156&lt;&gt;"Clôturé", O156&lt;=TODAY()+15), "Échéance proche", "")</f>
        <v/>
      </c>
    </row>
    <row r="157">
      <c r="A157">
        <f>IF(B157="","", "R-" &amp; TEXT(ROW()-3,"0000"))</f>
        <v/>
      </c>
      <c r="C157">
        <f>IFERROR(INDEX(Registre_Actifs!B:B, MATCH(B157, Registre_Actifs!A:A, 0)),"")</f>
        <v/>
      </c>
      <c r="H157">
        <f>IFERROR(F157*G157,"")</f>
        <v/>
      </c>
      <c r="I157">
        <f>IF(H157="","",IF(H157&gt;=20,"Critique",IF(H157&gt;=12,"Élevé",IF(H157&gt;=6,"Moyen","Faible"))))</f>
        <v/>
      </c>
      <c r="S157">
        <f>IFERROR(Q157*R157,"")</f>
        <v/>
      </c>
      <c r="T157">
        <f>IF(S157="","",IF(S157&gt;=20,"Critique",IF(S157&gt;=12,"Élevé",IF(S157&gt;=6,"Moyen","Faible"))))</f>
        <v/>
      </c>
      <c r="U157">
        <f>IFERROR(INDEX(Déclaration_Applicabilité_SoA!E:E, MATCH(M157, Déclaration_Applicabilité_SoA!A:A, 0)),"")</f>
        <v/>
      </c>
      <c r="V157">
        <f>IF(AND(P157&lt;&gt;"", P157&lt;&gt;"Clôturé", P157&lt;&gt;"", P157&lt;&gt;"Clôturé", O157&lt;=TODAY()+15), "Échéance proche", "")</f>
        <v/>
      </c>
    </row>
    <row r="158">
      <c r="A158">
        <f>IF(B158="","", "R-" &amp; TEXT(ROW()-3,"0000"))</f>
        <v/>
      </c>
      <c r="C158">
        <f>IFERROR(INDEX(Registre_Actifs!B:B, MATCH(B158, Registre_Actifs!A:A, 0)),"")</f>
        <v/>
      </c>
      <c r="H158">
        <f>IFERROR(F158*G158,"")</f>
        <v/>
      </c>
      <c r="I158">
        <f>IF(H158="","",IF(H158&gt;=20,"Critique",IF(H158&gt;=12,"Élevé",IF(H158&gt;=6,"Moyen","Faible"))))</f>
        <v/>
      </c>
      <c r="S158">
        <f>IFERROR(Q158*R158,"")</f>
        <v/>
      </c>
      <c r="T158">
        <f>IF(S158="","",IF(S158&gt;=20,"Critique",IF(S158&gt;=12,"Élevé",IF(S158&gt;=6,"Moyen","Faible"))))</f>
        <v/>
      </c>
      <c r="U158">
        <f>IFERROR(INDEX(Déclaration_Applicabilité_SoA!E:E, MATCH(M158, Déclaration_Applicabilité_SoA!A:A, 0)),"")</f>
        <v/>
      </c>
      <c r="V158">
        <f>IF(AND(P158&lt;&gt;"", P158&lt;&gt;"Clôturé", P158&lt;&gt;"", P158&lt;&gt;"Clôturé", O158&lt;=TODAY()+15), "Échéance proche", "")</f>
        <v/>
      </c>
    </row>
    <row r="159">
      <c r="A159">
        <f>IF(B159="","", "R-" &amp; TEXT(ROW()-3,"0000"))</f>
        <v/>
      </c>
      <c r="C159">
        <f>IFERROR(INDEX(Registre_Actifs!B:B, MATCH(B159, Registre_Actifs!A:A, 0)),"")</f>
        <v/>
      </c>
      <c r="H159">
        <f>IFERROR(F159*G159,"")</f>
        <v/>
      </c>
      <c r="I159">
        <f>IF(H159="","",IF(H159&gt;=20,"Critique",IF(H159&gt;=12,"Élevé",IF(H159&gt;=6,"Moyen","Faible"))))</f>
        <v/>
      </c>
      <c r="S159">
        <f>IFERROR(Q159*R159,"")</f>
        <v/>
      </c>
      <c r="T159">
        <f>IF(S159="","",IF(S159&gt;=20,"Critique",IF(S159&gt;=12,"Élevé",IF(S159&gt;=6,"Moyen","Faible"))))</f>
        <v/>
      </c>
      <c r="U159">
        <f>IFERROR(INDEX(Déclaration_Applicabilité_SoA!E:E, MATCH(M159, Déclaration_Applicabilité_SoA!A:A, 0)),"")</f>
        <v/>
      </c>
      <c r="V159">
        <f>IF(AND(P159&lt;&gt;"", P159&lt;&gt;"Clôturé", P159&lt;&gt;"", P159&lt;&gt;"Clôturé", O159&lt;=TODAY()+15), "Échéance proche", "")</f>
        <v/>
      </c>
    </row>
    <row r="160">
      <c r="A160">
        <f>IF(B160="","", "R-" &amp; TEXT(ROW()-3,"0000"))</f>
        <v/>
      </c>
      <c r="C160">
        <f>IFERROR(INDEX(Registre_Actifs!B:B, MATCH(B160, Registre_Actifs!A:A, 0)),"")</f>
        <v/>
      </c>
      <c r="H160">
        <f>IFERROR(F160*G160,"")</f>
        <v/>
      </c>
      <c r="I160">
        <f>IF(H160="","",IF(H160&gt;=20,"Critique",IF(H160&gt;=12,"Élevé",IF(H160&gt;=6,"Moyen","Faible"))))</f>
        <v/>
      </c>
      <c r="S160">
        <f>IFERROR(Q160*R160,"")</f>
        <v/>
      </c>
      <c r="T160">
        <f>IF(S160="","",IF(S160&gt;=20,"Critique",IF(S160&gt;=12,"Élevé",IF(S160&gt;=6,"Moyen","Faible"))))</f>
        <v/>
      </c>
      <c r="U160">
        <f>IFERROR(INDEX(Déclaration_Applicabilité_SoA!E:E, MATCH(M160, Déclaration_Applicabilité_SoA!A:A, 0)),"")</f>
        <v/>
      </c>
      <c r="V160">
        <f>IF(AND(P160&lt;&gt;"", P160&lt;&gt;"Clôturé", P160&lt;&gt;"", P160&lt;&gt;"Clôturé", O160&lt;=TODAY()+15), "Échéance proche", "")</f>
        <v/>
      </c>
    </row>
    <row r="161">
      <c r="A161">
        <f>IF(B161="","", "R-" &amp; TEXT(ROW()-3,"0000"))</f>
        <v/>
      </c>
      <c r="C161">
        <f>IFERROR(INDEX(Registre_Actifs!B:B, MATCH(B161, Registre_Actifs!A:A, 0)),"")</f>
        <v/>
      </c>
      <c r="H161">
        <f>IFERROR(F161*G161,"")</f>
        <v/>
      </c>
      <c r="I161">
        <f>IF(H161="","",IF(H161&gt;=20,"Critique",IF(H161&gt;=12,"Élevé",IF(H161&gt;=6,"Moyen","Faible"))))</f>
        <v/>
      </c>
      <c r="S161">
        <f>IFERROR(Q161*R161,"")</f>
        <v/>
      </c>
      <c r="T161">
        <f>IF(S161="","",IF(S161&gt;=20,"Critique",IF(S161&gt;=12,"Élevé",IF(S161&gt;=6,"Moyen","Faible"))))</f>
        <v/>
      </c>
      <c r="U161">
        <f>IFERROR(INDEX(Déclaration_Applicabilité_SoA!E:E, MATCH(M161, Déclaration_Applicabilité_SoA!A:A, 0)),"")</f>
        <v/>
      </c>
      <c r="V161">
        <f>IF(AND(P161&lt;&gt;"", P161&lt;&gt;"Clôturé", P161&lt;&gt;"", P161&lt;&gt;"Clôturé", O161&lt;=TODAY()+15), "Échéance proche", "")</f>
        <v/>
      </c>
    </row>
    <row r="162">
      <c r="A162">
        <f>IF(B162="","", "R-" &amp; TEXT(ROW()-3,"0000"))</f>
        <v/>
      </c>
      <c r="C162">
        <f>IFERROR(INDEX(Registre_Actifs!B:B, MATCH(B162, Registre_Actifs!A:A, 0)),"")</f>
        <v/>
      </c>
      <c r="H162">
        <f>IFERROR(F162*G162,"")</f>
        <v/>
      </c>
      <c r="I162">
        <f>IF(H162="","",IF(H162&gt;=20,"Critique",IF(H162&gt;=12,"Élevé",IF(H162&gt;=6,"Moyen","Faible"))))</f>
        <v/>
      </c>
      <c r="S162">
        <f>IFERROR(Q162*R162,"")</f>
        <v/>
      </c>
      <c r="T162">
        <f>IF(S162="","",IF(S162&gt;=20,"Critique",IF(S162&gt;=12,"Élevé",IF(S162&gt;=6,"Moyen","Faible"))))</f>
        <v/>
      </c>
      <c r="U162">
        <f>IFERROR(INDEX(Déclaration_Applicabilité_SoA!E:E, MATCH(M162, Déclaration_Applicabilité_SoA!A:A, 0)),"")</f>
        <v/>
      </c>
      <c r="V162">
        <f>IF(AND(P162&lt;&gt;"", P162&lt;&gt;"Clôturé", P162&lt;&gt;"", P162&lt;&gt;"Clôturé", O162&lt;=TODAY()+15), "Échéance proche", "")</f>
        <v/>
      </c>
    </row>
    <row r="163">
      <c r="A163">
        <f>IF(B163="","", "R-" &amp; TEXT(ROW()-3,"0000"))</f>
        <v/>
      </c>
      <c r="C163">
        <f>IFERROR(INDEX(Registre_Actifs!B:B, MATCH(B163, Registre_Actifs!A:A, 0)),"")</f>
        <v/>
      </c>
      <c r="H163">
        <f>IFERROR(F163*G163,"")</f>
        <v/>
      </c>
      <c r="I163">
        <f>IF(H163="","",IF(H163&gt;=20,"Critique",IF(H163&gt;=12,"Élevé",IF(H163&gt;=6,"Moyen","Faible"))))</f>
        <v/>
      </c>
      <c r="S163">
        <f>IFERROR(Q163*R163,"")</f>
        <v/>
      </c>
      <c r="T163">
        <f>IF(S163="","",IF(S163&gt;=20,"Critique",IF(S163&gt;=12,"Élevé",IF(S163&gt;=6,"Moyen","Faible"))))</f>
        <v/>
      </c>
      <c r="U163">
        <f>IFERROR(INDEX(Déclaration_Applicabilité_SoA!E:E, MATCH(M163, Déclaration_Applicabilité_SoA!A:A, 0)),"")</f>
        <v/>
      </c>
      <c r="V163">
        <f>IF(AND(P163&lt;&gt;"", P163&lt;&gt;"Clôturé", P163&lt;&gt;"", P163&lt;&gt;"Clôturé", O163&lt;=TODAY()+15), "Échéance proche", "")</f>
        <v/>
      </c>
    </row>
    <row r="164">
      <c r="A164">
        <f>IF(B164="","", "R-" &amp; TEXT(ROW()-3,"0000"))</f>
        <v/>
      </c>
      <c r="C164">
        <f>IFERROR(INDEX(Registre_Actifs!B:B, MATCH(B164, Registre_Actifs!A:A, 0)),"")</f>
        <v/>
      </c>
      <c r="H164">
        <f>IFERROR(F164*G164,"")</f>
        <v/>
      </c>
      <c r="I164">
        <f>IF(H164="","",IF(H164&gt;=20,"Critique",IF(H164&gt;=12,"Élevé",IF(H164&gt;=6,"Moyen","Faible"))))</f>
        <v/>
      </c>
      <c r="S164">
        <f>IFERROR(Q164*R164,"")</f>
        <v/>
      </c>
      <c r="T164">
        <f>IF(S164="","",IF(S164&gt;=20,"Critique",IF(S164&gt;=12,"Élevé",IF(S164&gt;=6,"Moyen","Faible"))))</f>
        <v/>
      </c>
      <c r="U164">
        <f>IFERROR(INDEX(Déclaration_Applicabilité_SoA!E:E, MATCH(M164, Déclaration_Applicabilité_SoA!A:A, 0)),"")</f>
        <v/>
      </c>
      <c r="V164">
        <f>IF(AND(P164&lt;&gt;"", P164&lt;&gt;"Clôturé", P164&lt;&gt;"", P164&lt;&gt;"Clôturé", O164&lt;=TODAY()+15), "Échéance proche", "")</f>
        <v/>
      </c>
    </row>
    <row r="165">
      <c r="A165">
        <f>IF(B165="","", "R-" &amp; TEXT(ROW()-3,"0000"))</f>
        <v/>
      </c>
      <c r="C165">
        <f>IFERROR(INDEX(Registre_Actifs!B:B, MATCH(B165, Registre_Actifs!A:A, 0)),"")</f>
        <v/>
      </c>
      <c r="H165">
        <f>IFERROR(F165*G165,"")</f>
        <v/>
      </c>
      <c r="I165">
        <f>IF(H165="","",IF(H165&gt;=20,"Critique",IF(H165&gt;=12,"Élevé",IF(H165&gt;=6,"Moyen","Faible"))))</f>
        <v/>
      </c>
      <c r="S165">
        <f>IFERROR(Q165*R165,"")</f>
        <v/>
      </c>
      <c r="T165">
        <f>IF(S165="","",IF(S165&gt;=20,"Critique",IF(S165&gt;=12,"Élevé",IF(S165&gt;=6,"Moyen","Faible"))))</f>
        <v/>
      </c>
      <c r="U165">
        <f>IFERROR(INDEX(Déclaration_Applicabilité_SoA!E:E, MATCH(M165, Déclaration_Applicabilité_SoA!A:A, 0)),"")</f>
        <v/>
      </c>
      <c r="V165">
        <f>IF(AND(P165&lt;&gt;"", P165&lt;&gt;"Clôturé", P165&lt;&gt;"", P165&lt;&gt;"Clôturé", O165&lt;=TODAY()+15), "Échéance proche", "")</f>
        <v/>
      </c>
    </row>
    <row r="166">
      <c r="A166">
        <f>IF(B166="","", "R-" &amp; TEXT(ROW()-3,"0000"))</f>
        <v/>
      </c>
      <c r="C166">
        <f>IFERROR(INDEX(Registre_Actifs!B:B, MATCH(B166, Registre_Actifs!A:A, 0)),"")</f>
        <v/>
      </c>
      <c r="H166">
        <f>IFERROR(F166*G166,"")</f>
        <v/>
      </c>
      <c r="I166">
        <f>IF(H166="","",IF(H166&gt;=20,"Critique",IF(H166&gt;=12,"Élevé",IF(H166&gt;=6,"Moyen","Faible"))))</f>
        <v/>
      </c>
      <c r="S166">
        <f>IFERROR(Q166*R166,"")</f>
        <v/>
      </c>
      <c r="T166">
        <f>IF(S166="","",IF(S166&gt;=20,"Critique",IF(S166&gt;=12,"Élevé",IF(S166&gt;=6,"Moyen","Faible"))))</f>
        <v/>
      </c>
      <c r="U166">
        <f>IFERROR(INDEX(Déclaration_Applicabilité_SoA!E:E, MATCH(M166, Déclaration_Applicabilité_SoA!A:A, 0)),"")</f>
        <v/>
      </c>
      <c r="V166">
        <f>IF(AND(P166&lt;&gt;"", P166&lt;&gt;"Clôturé", P166&lt;&gt;"", P166&lt;&gt;"Clôturé", O166&lt;=TODAY()+15), "Échéance proche", "")</f>
        <v/>
      </c>
    </row>
    <row r="167">
      <c r="A167">
        <f>IF(B167="","", "R-" &amp; TEXT(ROW()-3,"0000"))</f>
        <v/>
      </c>
      <c r="C167">
        <f>IFERROR(INDEX(Registre_Actifs!B:B, MATCH(B167, Registre_Actifs!A:A, 0)),"")</f>
        <v/>
      </c>
      <c r="H167">
        <f>IFERROR(F167*G167,"")</f>
        <v/>
      </c>
      <c r="I167">
        <f>IF(H167="","",IF(H167&gt;=20,"Critique",IF(H167&gt;=12,"Élevé",IF(H167&gt;=6,"Moyen","Faible"))))</f>
        <v/>
      </c>
      <c r="S167">
        <f>IFERROR(Q167*R167,"")</f>
        <v/>
      </c>
      <c r="T167">
        <f>IF(S167="","",IF(S167&gt;=20,"Critique",IF(S167&gt;=12,"Élevé",IF(S167&gt;=6,"Moyen","Faible"))))</f>
        <v/>
      </c>
      <c r="U167">
        <f>IFERROR(INDEX(Déclaration_Applicabilité_SoA!E:E, MATCH(M167, Déclaration_Applicabilité_SoA!A:A, 0)),"")</f>
        <v/>
      </c>
      <c r="V167">
        <f>IF(AND(P167&lt;&gt;"", P167&lt;&gt;"Clôturé", P167&lt;&gt;"", P167&lt;&gt;"Clôturé", O167&lt;=TODAY()+15), "Échéance proche", "")</f>
        <v/>
      </c>
    </row>
    <row r="168">
      <c r="A168">
        <f>IF(B168="","", "R-" &amp; TEXT(ROW()-3,"0000"))</f>
        <v/>
      </c>
      <c r="C168">
        <f>IFERROR(INDEX(Registre_Actifs!B:B, MATCH(B168, Registre_Actifs!A:A, 0)),"")</f>
        <v/>
      </c>
      <c r="H168">
        <f>IFERROR(F168*G168,"")</f>
        <v/>
      </c>
      <c r="I168">
        <f>IF(H168="","",IF(H168&gt;=20,"Critique",IF(H168&gt;=12,"Élevé",IF(H168&gt;=6,"Moyen","Faible"))))</f>
        <v/>
      </c>
      <c r="S168">
        <f>IFERROR(Q168*R168,"")</f>
        <v/>
      </c>
      <c r="T168">
        <f>IF(S168="","",IF(S168&gt;=20,"Critique",IF(S168&gt;=12,"Élevé",IF(S168&gt;=6,"Moyen","Faible"))))</f>
        <v/>
      </c>
      <c r="U168">
        <f>IFERROR(INDEX(Déclaration_Applicabilité_SoA!E:E, MATCH(M168, Déclaration_Applicabilité_SoA!A:A, 0)),"")</f>
        <v/>
      </c>
      <c r="V168">
        <f>IF(AND(P168&lt;&gt;"", P168&lt;&gt;"Clôturé", P168&lt;&gt;"", P168&lt;&gt;"Clôturé", O168&lt;=TODAY()+15), "Échéance proche", "")</f>
        <v/>
      </c>
    </row>
    <row r="169">
      <c r="A169">
        <f>IF(B169="","", "R-" &amp; TEXT(ROW()-3,"0000"))</f>
        <v/>
      </c>
      <c r="C169">
        <f>IFERROR(INDEX(Registre_Actifs!B:B, MATCH(B169, Registre_Actifs!A:A, 0)),"")</f>
        <v/>
      </c>
      <c r="H169">
        <f>IFERROR(F169*G169,"")</f>
        <v/>
      </c>
      <c r="I169">
        <f>IF(H169="","",IF(H169&gt;=20,"Critique",IF(H169&gt;=12,"Élevé",IF(H169&gt;=6,"Moyen","Faible"))))</f>
        <v/>
      </c>
      <c r="S169">
        <f>IFERROR(Q169*R169,"")</f>
        <v/>
      </c>
      <c r="T169">
        <f>IF(S169="","",IF(S169&gt;=20,"Critique",IF(S169&gt;=12,"Élevé",IF(S169&gt;=6,"Moyen","Faible"))))</f>
        <v/>
      </c>
      <c r="U169">
        <f>IFERROR(INDEX(Déclaration_Applicabilité_SoA!E:E, MATCH(M169, Déclaration_Applicabilité_SoA!A:A, 0)),"")</f>
        <v/>
      </c>
      <c r="V169">
        <f>IF(AND(P169&lt;&gt;"", P169&lt;&gt;"Clôturé", P169&lt;&gt;"", P169&lt;&gt;"Clôturé", O169&lt;=TODAY()+15), "Échéance proche", "")</f>
        <v/>
      </c>
    </row>
    <row r="170">
      <c r="A170">
        <f>IF(B170="","", "R-" &amp; TEXT(ROW()-3,"0000"))</f>
        <v/>
      </c>
      <c r="C170">
        <f>IFERROR(INDEX(Registre_Actifs!B:B, MATCH(B170, Registre_Actifs!A:A, 0)),"")</f>
        <v/>
      </c>
      <c r="H170">
        <f>IFERROR(F170*G170,"")</f>
        <v/>
      </c>
      <c r="I170">
        <f>IF(H170="","",IF(H170&gt;=20,"Critique",IF(H170&gt;=12,"Élevé",IF(H170&gt;=6,"Moyen","Faible"))))</f>
        <v/>
      </c>
      <c r="S170">
        <f>IFERROR(Q170*R170,"")</f>
        <v/>
      </c>
      <c r="T170">
        <f>IF(S170="","",IF(S170&gt;=20,"Critique",IF(S170&gt;=12,"Élevé",IF(S170&gt;=6,"Moyen","Faible"))))</f>
        <v/>
      </c>
      <c r="U170">
        <f>IFERROR(INDEX(Déclaration_Applicabilité_SoA!E:E, MATCH(M170, Déclaration_Applicabilité_SoA!A:A, 0)),"")</f>
        <v/>
      </c>
      <c r="V170">
        <f>IF(AND(P170&lt;&gt;"", P170&lt;&gt;"Clôturé", P170&lt;&gt;"", P170&lt;&gt;"Clôturé", O170&lt;=TODAY()+15), "Échéance proche", "")</f>
        <v/>
      </c>
    </row>
    <row r="171">
      <c r="A171">
        <f>IF(B171="","", "R-" &amp; TEXT(ROW()-3,"0000"))</f>
        <v/>
      </c>
      <c r="C171">
        <f>IFERROR(INDEX(Registre_Actifs!B:B, MATCH(B171, Registre_Actifs!A:A, 0)),"")</f>
        <v/>
      </c>
      <c r="H171">
        <f>IFERROR(F171*G171,"")</f>
        <v/>
      </c>
      <c r="I171">
        <f>IF(H171="","",IF(H171&gt;=20,"Critique",IF(H171&gt;=12,"Élevé",IF(H171&gt;=6,"Moyen","Faible"))))</f>
        <v/>
      </c>
      <c r="S171">
        <f>IFERROR(Q171*R171,"")</f>
        <v/>
      </c>
      <c r="T171">
        <f>IF(S171="","",IF(S171&gt;=20,"Critique",IF(S171&gt;=12,"Élevé",IF(S171&gt;=6,"Moyen","Faible"))))</f>
        <v/>
      </c>
      <c r="U171">
        <f>IFERROR(INDEX(Déclaration_Applicabilité_SoA!E:E, MATCH(M171, Déclaration_Applicabilité_SoA!A:A, 0)),"")</f>
        <v/>
      </c>
      <c r="V171">
        <f>IF(AND(P171&lt;&gt;"", P171&lt;&gt;"Clôturé", P171&lt;&gt;"", P171&lt;&gt;"Clôturé", O171&lt;=TODAY()+15), "Échéance proche", "")</f>
        <v/>
      </c>
    </row>
    <row r="172">
      <c r="A172">
        <f>IF(B172="","", "R-" &amp; TEXT(ROW()-3,"0000"))</f>
        <v/>
      </c>
      <c r="C172">
        <f>IFERROR(INDEX(Registre_Actifs!B:B, MATCH(B172, Registre_Actifs!A:A, 0)),"")</f>
        <v/>
      </c>
      <c r="H172">
        <f>IFERROR(F172*G172,"")</f>
        <v/>
      </c>
      <c r="I172">
        <f>IF(H172="","",IF(H172&gt;=20,"Critique",IF(H172&gt;=12,"Élevé",IF(H172&gt;=6,"Moyen","Faible"))))</f>
        <v/>
      </c>
      <c r="S172">
        <f>IFERROR(Q172*R172,"")</f>
        <v/>
      </c>
      <c r="T172">
        <f>IF(S172="","",IF(S172&gt;=20,"Critique",IF(S172&gt;=12,"Élevé",IF(S172&gt;=6,"Moyen","Faible"))))</f>
        <v/>
      </c>
      <c r="U172">
        <f>IFERROR(INDEX(Déclaration_Applicabilité_SoA!E:E, MATCH(M172, Déclaration_Applicabilité_SoA!A:A, 0)),"")</f>
        <v/>
      </c>
      <c r="V172">
        <f>IF(AND(P172&lt;&gt;"", P172&lt;&gt;"Clôturé", P172&lt;&gt;"", P172&lt;&gt;"Clôturé", O172&lt;=TODAY()+15), "Échéance proche", "")</f>
        <v/>
      </c>
    </row>
    <row r="173">
      <c r="A173">
        <f>IF(B173="","", "R-" &amp; TEXT(ROW()-3,"0000"))</f>
        <v/>
      </c>
      <c r="C173">
        <f>IFERROR(INDEX(Registre_Actifs!B:B, MATCH(B173, Registre_Actifs!A:A, 0)),"")</f>
        <v/>
      </c>
      <c r="H173">
        <f>IFERROR(F173*G173,"")</f>
        <v/>
      </c>
      <c r="I173">
        <f>IF(H173="","",IF(H173&gt;=20,"Critique",IF(H173&gt;=12,"Élevé",IF(H173&gt;=6,"Moyen","Faible"))))</f>
        <v/>
      </c>
      <c r="S173">
        <f>IFERROR(Q173*R173,"")</f>
        <v/>
      </c>
      <c r="T173">
        <f>IF(S173="","",IF(S173&gt;=20,"Critique",IF(S173&gt;=12,"Élevé",IF(S173&gt;=6,"Moyen","Faible"))))</f>
        <v/>
      </c>
      <c r="U173">
        <f>IFERROR(INDEX(Déclaration_Applicabilité_SoA!E:E, MATCH(M173, Déclaration_Applicabilité_SoA!A:A, 0)),"")</f>
        <v/>
      </c>
      <c r="V173">
        <f>IF(AND(P173&lt;&gt;"", P173&lt;&gt;"Clôturé", P173&lt;&gt;"", P173&lt;&gt;"Clôturé", O173&lt;=TODAY()+15), "Échéance proche", "")</f>
        <v/>
      </c>
    </row>
    <row r="174">
      <c r="A174">
        <f>IF(B174="","", "R-" &amp; TEXT(ROW()-3,"0000"))</f>
        <v/>
      </c>
      <c r="C174">
        <f>IFERROR(INDEX(Registre_Actifs!B:B, MATCH(B174, Registre_Actifs!A:A, 0)),"")</f>
        <v/>
      </c>
      <c r="H174">
        <f>IFERROR(F174*G174,"")</f>
        <v/>
      </c>
      <c r="I174">
        <f>IF(H174="","",IF(H174&gt;=20,"Critique",IF(H174&gt;=12,"Élevé",IF(H174&gt;=6,"Moyen","Faible"))))</f>
        <v/>
      </c>
      <c r="S174">
        <f>IFERROR(Q174*R174,"")</f>
        <v/>
      </c>
      <c r="T174">
        <f>IF(S174="","",IF(S174&gt;=20,"Critique",IF(S174&gt;=12,"Élevé",IF(S174&gt;=6,"Moyen","Faible"))))</f>
        <v/>
      </c>
      <c r="U174">
        <f>IFERROR(INDEX(Déclaration_Applicabilité_SoA!E:E, MATCH(M174, Déclaration_Applicabilité_SoA!A:A, 0)),"")</f>
        <v/>
      </c>
      <c r="V174">
        <f>IF(AND(P174&lt;&gt;"", P174&lt;&gt;"Clôturé", P174&lt;&gt;"", P174&lt;&gt;"Clôturé", O174&lt;=TODAY()+15), "Échéance proche", "")</f>
        <v/>
      </c>
    </row>
    <row r="175">
      <c r="A175">
        <f>IF(B175="","", "R-" &amp; TEXT(ROW()-3,"0000"))</f>
        <v/>
      </c>
      <c r="C175">
        <f>IFERROR(INDEX(Registre_Actifs!B:B, MATCH(B175, Registre_Actifs!A:A, 0)),"")</f>
        <v/>
      </c>
      <c r="H175">
        <f>IFERROR(F175*G175,"")</f>
        <v/>
      </c>
      <c r="I175">
        <f>IF(H175="","",IF(H175&gt;=20,"Critique",IF(H175&gt;=12,"Élevé",IF(H175&gt;=6,"Moyen","Faible"))))</f>
        <v/>
      </c>
      <c r="S175">
        <f>IFERROR(Q175*R175,"")</f>
        <v/>
      </c>
      <c r="T175">
        <f>IF(S175="","",IF(S175&gt;=20,"Critique",IF(S175&gt;=12,"Élevé",IF(S175&gt;=6,"Moyen","Faible"))))</f>
        <v/>
      </c>
      <c r="U175">
        <f>IFERROR(INDEX(Déclaration_Applicabilité_SoA!E:E, MATCH(M175, Déclaration_Applicabilité_SoA!A:A, 0)),"")</f>
        <v/>
      </c>
      <c r="V175">
        <f>IF(AND(P175&lt;&gt;"", P175&lt;&gt;"Clôturé", P175&lt;&gt;"", P175&lt;&gt;"Clôturé", O175&lt;=TODAY()+15), "Échéance proche", "")</f>
        <v/>
      </c>
    </row>
    <row r="176">
      <c r="A176">
        <f>IF(B176="","", "R-" &amp; TEXT(ROW()-3,"0000"))</f>
        <v/>
      </c>
      <c r="C176">
        <f>IFERROR(INDEX(Registre_Actifs!B:B, MATCH(B176, Registre_Actifs!A:A, 0)),"")</f>
        <v/>
      </c>
      <c r="H176">
        <f>IFERROR(F176*G176,"")</f>
        <v/>
      </c>
      <c r="I176">
        <f>IF(H176="","",IF(H176&gt;=20,"Critique",IF(H176&gt;=12,"Élevé",IF(H176&gt;=6,"Moyen","Faible"))))</f>
        <v/>
      </c>
      <c r="S176">
        <f>IFERROR(Q176*R176,"")</f>
        <v/>
      </c>
      <c r="T176">
        <f>IF(S176="","",IF(S176&gt;=20,"Critique",IF(S176&gt;=12,"Élevé",IF(S176&gt;=6,"Moyen","Faible"))))</f>
        <v/>
      </c>
      <c r="U176">
        <f>IFERROR(INDEX(Déclaration_Applicabilité_SoA!E:E, MATCH(M176, Déclaration_Applicabilité_SoA!A:A, 0)),"")</f>
        <v/>
      </c>
      <c r="V176">
        <f>IF(AND(P176&lt;&gt;"", P176&lt;&gt;"Clôturé", P176&lt;&gt;"", P176&lt;&gt;"Clôturé", O176&lt;=TODAY()+15), "Échéance proche", "")</f>
        <v/>
      </c>
    </row>
    <row r="177">
      <c r="A177">
        <f>IF(B177="","", "R-" &amp; TEXT(ROW()-3,"0000"))</f>
        <v/>
      </c>
      <c r="C177">
        <f>IFERROR(INDEX(Registre_Actifs!B:B, MATCH(B177, Registre_Actifs!A:A, 0)),"")</f>
        <v/>
      </c>
      <c r="H177">
        <f>IFERROR(F177*G177,"")</f>
        <v/>
      </c>
      <c r="I177">
        <f>IF(H177="","",IF(H177&gt;=20,"Critique",IF(H177&gt;=12,"Élevé",IF(H177&gt;=6,"Moyen","Faible"))))</f>
        <v/>
      </c>
      <c r="S177">
        <f>IFERROR(Q177*R177,"")</f>
        <v/>
      </c>
      <c r="T177">
        <f>IF(S177="","",IF(S177&gt;=20,"Critique",IF(S177&gt;=12,"Élevé",IF(S177&gt;=6,"Moyen","Faible"))))</f>
        <v/>
      </c>
      <c r="U177">
        <f>IFERROR(INDEX(Déclaration_Applicabilité_SoA!E:E, MATCH(M177, Déclaration_Applicabilité_SoA!A:A, 0)),"")</f>
        <v/>
      </c>
      <c r="V177">
        <f>IF(AND(P177&lt;&gt;"", P177&lt;&gt;"Clôturé", P177&lt;&gt;"", P177&lt;&gt;"Clôturé", O177&lt;=TODAY()+15), "Échéance proche", "")</f>
        <v/>
      </c>
    </row>
    <row r="178">
      <c r="A178">
        <f>IF(B178="","", "R-" &amp; TEXT(ROW()-3,"0000"))</f>
        <v/>
      </c>
      <c r="C178">
        <f>IFERROR(INDEX(Registre_Actifs!B:B, MATCH(B178, Registre_Actifs!A:A, 0)),"")</f>
        <v/>
      </c>
      <c r="H178">
        <f>IFERROR(F178*G178,"")</f>
        <v/>
      </c>
      <c r="I178">
        <f>IF(H178="","",IF(H178&gt;=20,"Critique",IF(H178&gt;=12,"Élevé",IF(H178&gt;=6,"Moyen","Faible"))))</f>
        <v/>
      </c>
      <c r="S178">
        <f>IFERROR(Q178*R178,"")</f>
        <v/>
      </c>
      <c r="T178">
        <f>IF(S178="","",IF(S178&gt;=20,"Critique",IF(S178&gt;=12,"Élevé",IF(S178&gt;=6,"Moyen","Faible"))))</f>
        <v/>
      </c>
      <c r="U178">
        <f>IFERROR(INDEX(Déclaration_Applicabilité_SoA!E:E, MATCH(M178, Déclaration_Applicabilité_SoA!A:A, 0)),"")</f>
        <v/>
      </c>
      <c r="V178">
        <f>IF(AND(P178&lt;&gt;"", P178&lt;&gt;"Clôturé", P178&lt;&gt;"", P178&lt;&gt;"Clôturé", O178&lt;=TODAY()+15), "Échéance proche", "")</f>
        <v/>
      </c>
    </row>
    <row r="179">
      <c r="A179">
        <f>IF(B179="","", "R-" &amp; TEXT(ROW()-3,"0000"))</f>
        <v/>
      </c>
      <c r="C179">
        <f>IFERROR(INDEX(Registre_Actifs!B:B, MATCH(B179, Registre_Actifs!A:A, 0)),"")</f>
        <v/>
      </c>
      <c r="H179">
        <f>IFERROR(F179*G179,"")</f>
        <v/>
      </c>
      <c r="I179">
        <f>IF(H179="","",IF(H179&gt;=20,"Critique",IF(H179&gt;=12,"Élevé",IF(H179&gt;=6,"Moyen","Faible"))))</f>
        <v/>
      </c>
      <c r="S179">
        <f>IFERROR(Q179*R179,"")</f>
        <v/>
      </c>
      <c r="T179">
        <f>IF(S179="","",IF(S179&gt;=20,"Critique",IF(S179&gt;=12,"Élevé",IF(S179&gt;=6,"Moyen","Faible"))))</f>
        <v/>
      </c>
      <c r="U179">
        <f>IFERROR(INDEX(Déclaration_Applicabilité_SoA!E:E, MATCH(M179, Déclaration_Applicabilité_SoA!A:A, 0)),"")</f>
        <v/>
      </c>
      <c r="V179">
        <f>IF(AND(P179&lt;&gt;"", P179&lt;&gt;"Clôturé", P179&lt;&gt;"", P179&lt;&gt;"Clôturé", O179&lt;=TODAY()+15), "Échéance proche", "")</f>
        <v/>
      </c>
    </row>
    <row r="180">
      <c r="A180">
        <f>IF(B180="","", "R-" &amp; TEXT(ROW()-3,"0000"))</f>
        <v/>
      </c>
      <c r="C180">
        <f>IFERROR(INDEX(Registre_Actifs!B:B, MATCH(B180, Registre_Actifs!A:A, 0)),"")</f>
        <v/>
      </c>
      <c r="H180">
        <f>IFERROR(F180*G180,"")</f>
        <v/>
      </c>
      <c r="I180">
        <f>IF(H180="","",IF(H180&gt;=20,"Critique",IF(H180&gt;=12,"Élevé",IF(H180&gt;=6,"Moyen","Faible"))))</f>
        <v/>
      </c>
      <c r="S180">
        <f>IFERROR(Q180*R180,"")</f>
        <v/>
      </c>
      <c r="T180">
        <f>IF(S180="","",IF(S180&gt;=20,"Critique",IF(S180&gt;=12,"Élevé",IF(S180&gt;=6,"Moyen","Faible"))))</f>
        <v/>
      </c>
      <c r="U180">
        <f>IFERROR(INDEX(Déclaration_Applicabilité_SoA!E:E, MATCH(M180, Déclaration_Applicabilité_SoA!A:A, 0)),"")</f>
        <v/>
      </c>
      <c r="V180">
        <f>IF(AND(P180&lt;&gt;"", P180&lt;&gt;"Clôturé", P180&lt;&gt;"", P180&lt;&gt;"Clôturé", O180&lt;=TODAY()+15), "Échéance proche", "")</f>
        <v/>
      </c>
    </row>
    <row r="181">
      <c r="A181">
        <f>IF(B181="","", "R-" &amp; TEXT(ROW()-3,"0000"))</f>
        <v/>
      </c>
      <c r="C181">
        <f>IFERROR(INDEX(Registre_Actifs!B:B, MATCH(B181, Registre_Actifs!A:A, 0)),"")</f>
        <v/>
      </c>
      <c r="H181">
        <f>IFERROR(F181*G181,"")</f>
        <v/>
      </c>
      <c r="I181">
        <f>IF(H181="","",IF(H181&gt;=20,"Critique",IF(H181&gt;=12,"Élevé",IF(H181&gt;=6,"Moyen","Faible"))))</f>
        <v/>
      </c>
      <c r="S181">
        <f>IFERROR(Q181*R181,"")</f>
        <v/>
      </c>
      <c r="T181">
        <f>IF(S181="","",IF(S181&gt;=20,"Critique",IF(S181&gt;=12,"Élevé",IF(S181&gt;=6,"Moyen","Faible"))))</f>
        <v/>
      </c>
      <c r="U181">
        <f>IFERROR(INDEX(Déclaration_Applicabilité_SoA!E:E, MATCH(M181, Déclaration_Applicabilité_SoA!A:A, 0)),"")</f>
        <v/>
      </c>
      <c r="V181">
        <f>IF(AND(P181&lt;&gt;"", P181&lt;&gt;"Clôturé", P181&lt;&gt;"", P181&lt;&gt;"Clôturé", O181&lt;=TODAY()+15), "Échéance proche", "")</f>
        <v/>
      </c>
    </row>
    <row r="182">
      <c r="A182">
        <f>IF(B182="","", "R-" &amp; TEXT(ROW()-3,"0000"))</f>
        <v/>
      </c>
      <c r="C182">
        <f>IFERROR(INDEX(Registre_Actifs!B:B, MATCH(B182, Registre_Actifs!A:A, 0)),"")</f>
        <v/>
      </c>
      <c r="H182">
        <f>IFERROR(F182*G182,"")</f>
        <v/>
      </c>
      <c r="I182">
        <f>IF(H182="","",IF(H182&gt;=20,"Critique",IF(H182&gt;=12,"Élevé",IF(H182&gt;=6,"Moyen","Faible"))))</f>
        <v/>
      </c>
      <c r="S182">
        <f>IFERROR(Q182*R182,"")</f>
        <v/>
      </c>
      <c r="T182">
        <f>IF(S182="","",IF(S182&gt;=20,"Critique",IF(S182&gt;=12,"Élevé",IF(S182&gt;=6,"Moyen","Faible"))))</f>
        <v/>
      </c>
      <c r="U182">
        <f>IFERROR(INDEX(Déclaration_Applicabilité_SoA!E:E, MATCH(M182, Déclaration_Applicabilité_SoA!A:A, 0)),"")</f>
        <v/>
      </c>
      <c r="V182">
        <f>IF(AND(P182&lt;&gt;"", P182&lt;&gt;"Clôturé", P182&lt;&gt;"", P182&lt;&gt;"Clôturé", O182&lt;=TODAY()+15), "Échéance proche", "")</f>
        <v/>
      </c>
    </row>
    <row r="183">
      <c r="A183">
        <f>IF(B183="","", "R-" &amp; TEXT(ROW()-3,"0000"))</f>
        <v/>
      </c>
      <c r="C183">
        <f>IFERROR(INDEX(Registre_Actifs!B:B, MATCH(B183, Registre_Actifs!A:A, 0)),"")</f>
        <v/>
      </c>
      <c r="H183">
        <f>IFERROR(F183*G183,"")</f>
        <v/>
      </c>
      <c r="I183">
        <f>IF(H183="","",IF(H183&gt;=20,"Critique",IF(H183&gt;=12,"Élevé",IF(H183&gt;=6,"Moyen","Faible"))))</f>
        <v/>
      </c>
      <c r="S183">
        <f>IFERROR(Q183*R183,"")</f>
        <v/>
      </c>
      <c r="T183">
        <f>IF(S183="","",IF(S183&gt;=20,"Critique",IF(S183&gt;=12,"Élevé",IF(S183&gt;=6,"Moyen","Faible"))))</f>
        <v/>
      </c>
      <c r="U183">
        <f>IFERROR(INDEX(Déclaration_Applicabilité_SoA!E:E, MATCH(M183, Déclaration_Applicabilité_SoA!A:A, 0)),"")</f>
        <v/>
      </c>
      <c r="V183">
        <f>IF(AND(P183&lt;&gt;"", P183&lt;&gt;"Clôturé", P183&lt;&gt;"", P183&lt;&gt;"Clôturé", O183&lt;=TODAY()+15), "Échéance proche", "")</f>
        <v/>
      </c>
    </row>
    <row r="184">
      <c r="A184">
        <f>IF(B184="","", "R-" &amp; TEXT(ROW()-3,"0000"))</f>
        <v/>
      </c>
      <c r="C184">
        <f>IFERROR(INDEX(Registre_Actifs!B:B, MATCH(B184, Registre_Actifs!A:A, 0)),"")</f>
        <v/>
      </c>
      <c r="H184">
        <f>IFERROR(F184*G184,"")</f>
        <v/>
      </c>
      <c r="I184">
        <f>IF(H184="","",IF(H184&gt;=20,"Critique",IF(H184&gt;=12,"Élevé",IF(H184&gt;=6,"Moyen","Faible"))))</f>
        <v/>
      </c>
      <c r="S184">
        <f>IFERROR(Q184*R184,"")</f>
        <v/>
      </c>
      <c r="T184">
        <f>IF(S184="","",IF(S184&gt;=20,"Critique",IF(S184&gt;=12,"Élevé",IF(S184&gt;=6,"Moyen","Faible"))))</f>
        <v/>
      </c>
      <c r="U184">
        <f>IFERROR(INDEX(Déclaration_Applicabilité_SoA!E:E, MATCH(M184, Déclaration_Applicabilité_SoA!A:A, 0)),"")</f>
        <v/>
      </c>
      <c r="V184">
        <f>IF(AND(P184&lt;&gt;"", P184&lt;&gt;"Clôturé", P184&lt;&gt;"", P184&lt;&gt;"Clôturé", O184&lt;=TODAY()+15), "Échéance proche", "")</f>
        <v/>
      </c>
    </row>
    <row r="185">
      <c r="A185">
        <f>IF(B185="","", "R-" &amp; TEXT(ROW()-3,"0000"))</f>
        <v/>
      </c>
      <c r="C185">
        <f>IFERROR(INDEX(Registre_Actifs!B:B, MATCH(B185, Registre_Actifs!A:A, 0)),"")</f>
        <v/>
      </c>
      <c r="H185">
        <f>IFERROR(F185*G185,"")</f>
        <v/>
      </c>
      <c r="I185">
        <f>IF(H185="","",IF(H185&gt;=20,"Critique",IF(H185&gt;=12,"Élevé",IF(H185&gt;=6,"Moyen","Faible"))))</f>
        <v/>
      </c>
      <c r="S185">
        <f>IFERROR(Q185*R185,"")</f>
        <v/>
      </c>
      <c r="T185">
        <f>IF(S185="","",IF(S185&gt;=20,"Critique",IF(S185&gt;=12,"Élevé",IF(S185&gt;=6,"Moyen","Faible"))))</f>
        <v/>
      </c>
      <c r="U185">
        <f>IFERROR(INDEX(Déclaration_Applicabilité_SoA!E:E, MATCH(M185, Déclaration_Applicabilité_SoA!A:A, 0)),"")</f>
        <v/>
      </c>
      <c r="V185">
        <f>IF(AND(P185&lt;&gt;"", P185&lt;&gt;"Clôturé", P185&lt;&gt;"", P185&lt;&gt;"Clôturé", O185&lt;=TODAY()+15), "Échéance proche", "")</f>
        <v/>
      </c>
    </row>
    <row r="186">
      <c r="A186">
        <f>IF(B186="","", "R-" &amp; TEXT(ROW()-3,"0000"))</f>
        <v/>
      </c>
      <c r="C186">
        <f>IFERROR(INDEX(Registre_Actifs!B:B, MATCH(B186, Registre_Actifs!A:A, 0)),"")</f>
        <v/>
      </c>
      <c r="H186">
        <f>IFERROR(F186*G186,"")</f>
        <v/>
      </c>
      <c r="I186">
        <f>IF(H186="","",IF(H186&gt;=20,"Critique",IF(H186&gt;=12,"Élevé",IF(H186&gt;=6,"Moyen","Faible"))))</f>
        <v/>
      </c>
      <c r="S186">
        <f>IFERROR(Q186*R186,"")</f>
        <v/>
      </c>
      <c r="T186">
        <f>IF(S186="","",IF(S186&gt;=20,"Critique",IF(S186&gt;=12,"Élevé",IF(S186&gt;=6,"Moyen","Faible"))))</f>
        <v/>
      </c>
      <c r="U186">
        <f>IFERROR(INDEX(Déclaration_Applicabilité_SoA!E:E, MATCH(M186, Déclaration_Applicabilité_SoA!A:A, 0)),"")</f>
        <v/>
      </c>
      <c r="V186">
        <f>IF(AND(P186&lt;&gt;"", P186&lt;&gt;"Clôturé", P186&lt;&gt;"", P186&lt;&gt;"Clôturé", O186&lt;=TODAY()+15), "Échéance proche", "")</f>
        <v/>
      </c>
    </row>
    <row r="187">
      <c r="A187">
        <f>IF(B187="","", "R-" &amp; TEXT(ROW()-3,"0000"))</f>
        <v/>
      </c>
      <c r="C187">
        <f>IFERROR(INDEX(Registre_Actifs!B:B, MATCH(B187, Registre_Actifs!A:A, 0)),"")</f>
        <v/>
      </c>
      <c r="H187">
        <f>IFERROR(F187*G187,"")</f>
        <v/>
      </c>
      <c r="I187">
        <f>IF(H187="","",IF(H187&gt;=20,"Critique",IF(H187&gt;=12,"Élevé",IF(H187&gt;=6,"Moyen","Faible"))))</f>
        <v/>
      </c>
      <c r="S187">
        <f>IFERROR(Q187*R187,"")</f>
        <v/>
      </c>
      <c r="T187">
        <f>IF(S187="","",IF(S187&gt;=20,"Critique",IF(S187&gt;=12,"Élevé",IF(S187&gt;=6,"Moyen","Faible"))))</f>
        <v/>
      </c>
      <c r="U187">
        <f>IFERROR(INDEX(Déclaration_Applicabilité_SoA!E:E, MATCH(M187, Déclaration_Applicabilité_SoA!A:A, 0)),"")</f>
        <v/>
      </c>
      <c r="V187">
        <f>IF(AND(P187&lt;&gt;"", P187&lt;&gt;"Clôturé", P187&lt;&gt;"", P187&lt;&gt;"Clôturé", O187&lt;=TODAY()+15), "Échéance proche", "")</f>
        <v/>
      </c>
    </row>
    <row r="188">
      <c r="A188">
        <f>IF(B188="","", "R-" &amp; TEXT(ROW()-3,"0000"))</f>
        <v/>
      </c>
      <c r="C188">
        <f>IFERROR(INDEX(Registre_Actifs!B:B, MATCH(B188, Registre_Actifs!A:A, 0)),"")</f>
        <v/>
      </c>
      <c r="H188">
        <f>IFERROR(F188*G188,"")</f>
        <v/>
      </c>
      <c r="I188">
        <f>IF(H188="","",IF(H188&gt;=20,"Critique",IF(H188&gt;=12,"Élevé",IF(H188&gt;=6,"Moyen","Faible"))))</f>
        <v/>
      </c>
      <c r="S188">
        <f>IFERROR(Q188*R188,"")</f>
        <v/>
      </c>
      <c r="T188">
        <f>IF(S188="","",IF(S188&gt;=20,"Critique",IF(S188&gt;=12,"Élevé",IF(S188&gt;=6,"Moyen","Faible"))))</f>
        <v/>
      </c>
      <c r="U188">
        <f>IFERROR(INDEX(Déclaration_Applicabilité_SoA!E:E, MATCH(M188, Déclaration_Applicabilité_SoA!A:A, 0)),"")</f>
        <v/>
      </c>
      <c r="V188">
        <f>IF(AND(P188&lt;&gt;"", P188&lt;&gt;"Clôturé", P188&lt;&gt;"", P188&lt;&gt;"Clôturé", O188&lt;=TODAY()+15), "Échéance proche", "")</f>
        <v/>
      </c>
    </row>
    <row r="189">
      <c r="A189">
        <f>IF(B189="","", "R-" &amp; TEXT(ROW()-3,"0000"))</f>
        <v/>
      </c>
      <c r="C189">
        <f>IFERROR(INDEX(Registre_Actifs!B:B, MATCH(B189, Registre_Actifs!A:A, 0)),"")</f>
        <v/>
      </c>
      <c r="H189">
        <f>IFERROR(F189*G189,"")</f>
        <v/>
      </c>
      <c r="I189">
        <f>IF(H189="","",IF(H189&gt;=20,"Critique",IF(H189&gt;=12,"Élevé",IF(H189&gt;=6,"Moyen","Faible"))))</f>
        <v/>
      </c>
      <c r="S189">
        <f>IFERROR(Q189*R189,"")</f>
        <v/>
      </c>
      <c r="T189">
        <f>IF(S189="","",IF(S189&gt;=20,"Critique",IF(S189&gt;=12,"Élevé",IF(S189&gt;=6,"Moyen","Faible"))))</f>
        <v/>
      </c>
      <c r="U189">
        <f>IFERROR(INDEX(Déclaration_Applicabilité_SoA!E:E, MATCH(M189, Déclaration_Applicabilité_SoA!A:A, 0)),"")</f>
        <v/>
      </c>
      <c r="V189">
        <f>IF(AND(P189&lt;&gt;"", P189&lt;&gt;"Clôturé", P189&lt;&gt;"", P189&lt;&gt;"Clôturé", O189&lt;=TODAY()+15), "Échéance proche", "")</f>
        <v/>
      </c>
    </row>
    <row r="190">
      <c r="A190">
        <f>IF(B190="","", "R-" &amp; TEXT(ROW()-3,"0000"))</f>
        <v/>
      </c>
      <c r="C190">
        <f>IFERROR(INDEX(Registre_Actifs!B:B, MATCH(B190, Registre_Actifs!A:A, 0)),"")</f>
        <v/>
      </c>
      <c r="H190">
        <f>IFERROR(F190*G190,"")</f>
        <v/>
      </c>
      <c r="I190">
        <f>IF(H190="","",IF(H190&gt;=20,"Critique",IF(H190&gt;=12,"Élevé",IF(H190&gt;=6,"Moyen","Faible"))))</f>
        <v/>
      </c>
      <c r="S190">
        <f>IFERROR(Q190*R190,"")</f>
        <v/>
      </c>
      <c r="T190">
        <f>IF(S190="","",IF(S190&gt;=20,"Critique",IF(S190&gt;=12,"Élevé",IF(S190&gt;=6,"Moyen","Faible"))))</f>
        <v/>
      </c>
      <c r="U190">
        <f>IFERROR(INDEX(Déclaration_Applicabilité_SoA!E:E, MATCH(M190, Déclaration_Applicabilité_SoA!A:A, 0)),"")</f>
        <v/>
      </c>
      <c r="V190">
        <f>IF(AND(P190&lt;&gt;"", P190&lt;&gt;"Clôturé", P190&lt;&gt;"", P190&lt;&gt;"Clôturé", O190&lt;=TODAY()+15), "Échéance proche", "")</f>
        <v/>
      </c>
    </row>
    <row r="191">
      <c r="A191">
        <f>IF(B191="","", "R-" &amp; TEXT(ROW()-3,"0000"))</f>
        <v/>
      </c>
      <c r="C191">
        <f>IFERROR(INDEX(Registre_Actifs!B:B, MATCH(B191, Registre_Actifs!A:A, 0)),"")</f>
        <v/>
      </c>
      <c r="H191">
        <f>IFERROR(F191*G191,"")</f>
        <v/>
      </c>
      <c r="I191">
        <f>IF(H191="","",IF(H191&gt;=20,"Critique",IF(H191&gt;=12,"Élevé",IF(H191&gt;=6,"Moyen","Faible"))))</f>
        <v/>
      </c>
      <c r="S191">
        <f>IFERROR(Q191*R191,"")</f>
        <v/>
      </c>
      <c r="T191">
        <f>IF(S191="","",IF(S191&gt;=20,"Critique",IF(S191&gt;=12,"Élevé",IF(S191&gt;=6,"Moyen","Faible"))))</f>
        <v/>
      </c>
      <c r="U191">
        <f>IFERROR(INDEX(Déclaration_Applicabilité_SoA!E:E, MATCH(M191, Déclaration_Applicabilité_SoA!A:A, 0)),"")</f>
        <v/>
      </c>
      <c r="V191">
        <f>IF(AND(P191&lt;&gt;"", P191&lt;&gt;"Clôturé", P191&lt;&gt;"", P191&lt;&gt;"Clôturé", O191&lt;=TODAY()+15), "Échéance proche", "")</f>
        <v/>
      </c>
    </row>
    <row r="192">
      <c r="A192">
        <f>IF(B192="","", "R-" &amp; TEXT(ROW()-3,"0000"))</f>
        <v/>
      </c>
      <c r="C192">
        <f>IFERROR(INDEX(Registre_Actifs!B:B, MATCH(B192, Registre_Actifs!A:A, 0)),"")</f>
        <v/>
      </c>
      <c r="H192">
        <f>IFERROR(F192*G192,"")</f>
        <v/>
      </c>
      <c r="I192">
        <f>IF(H192="","",IF(H192&gt;=20,"Critique",IF(H192&gt;=12,"Élevé",IF(H192&gt;=6,"Moyen","Faible"))))</f>
        <v/>
      </c>
      <c r="S192">
        <f>IFERROR(Q192*R192,"")</f>
        <v/>
      </c>
      <c r="T192">
        <f>IF(S192="","",IF(S192&gt;=20,"Critique",IF(S192&gt;=12,"Élevé",IF(S192&gt;=6,"Moyen","Faible"))))</f>
        <v/>
      </c>
      <c r="U192">
        <f>IFERROR(INDEX(Déclaration_Applicabilité_SoA!E:E, MATCH(M192, Déclaration_Applicabilité_SoA!A:A, 0)),"")</f>
        <v/>
      </c>
      <c r="V192">
        <f>IF(AND(P192&lt;&gt;"", P192&lt;&gt;"Clôturé", P192&lt;&gt;"", P192&lt;&gt;"Clôturé", O192&lt;=TODAY()+15), "Échéance proche", "")</f>
        <v/>
      </c>
    </row>
    <row r="193">
      <c r="A193">
        <f>IF(B193="","", "R-" &amp; TEXT(ROW()-3,"0000"))</f>
        <v/>
      </c>
      <c r="C193">
        <f>IFERROR(INDEX(Registre_Actifs!B:B, MATCH(B193, Registre_Actifs!A:A, 0)),"")</f>
        <v/>
      </c>
      <c r="H193">
        <f>IFERROR(F193*G193,"")</f>
        <v/>
      </c>
      <c r="I193">
        <f>IF(H193="","",IF(H193&gt;=20,"Critique",IF(H193&gt;=12,"Élevé",IF(H193&gt;=6,"Moyen","Faible"))))</f>
        <v/>
      </c>
      <c r="S193">
        <f>IFERROR(Q193*R193,"")</f>
        <v/>
      </c>
      <c r="T193">
        <f>IF(S193="","",IF(S193&gt;=20,"Critique",IF(S193&gt;=12,"Élevé",IF(S193&gt;=6,"Moyen","Faible"))))</f>
        <v/>
      </c>
      <c r="U193">
        <f>IFERROR(INDEX(Déclaration_Applicabilité_SoA!E:E, MATCH(M193, Déclaration_Applicabilité_SoA!A:A, 0)),"")</f>
        <v/>
      </c>
      <c r="V193">
        <f>IF(AND(P193&lt;&gt;"", P193&lt;&gt;"Clôturé", P193&lt;&gt;"", P193&lt;&gt;"Clôturé", O193&lt;=TODAY()+15), "Échéance proche", "")</f>
        <v/>
      </c>
    </row>
    <row r="194">
      <c r="A194">
        <f>IF(B194="","", "R-" &amp; TEXT(ROW()-3,"0000"))</f>
        <v/>
      </c>
      <c r="C194">
        <f>IFERROR(INDEX(Registre_Actifs!B:B, MATCH(B194, Registre_Actifs!A:A, 0)),"")</f>
        <v/>
      </c>
      <c r="H194">
        <f>IFERROR(F194*G194,"")</f>
        <v/>
      </c>
      <c r="I194">
        <f>IF(H194="","",IF(H194&gt;=20,"Critique",IF(H194&gt;=12,"Élevé",IF(H194&gt;=6,"Moyen","Faible"))))</f>
        <v/>
      </c>
      <c r="S194">
        <f>IFERROR(Q194*R194,"")</f>
        <v/>
      </c>
      <c r="T194">
        <f>IF(S194="","",IF(S194&gt;=20,"Critique",IF(S194&gt;=12,"Élevé",IF(S194&gt;=6,"Moyen","Faible"))))</f>
        <v/>
      </c>
      <c r="U194">
        <f>IFERROR(INDEX(Déclaration_Applicabilité_SoA!E:E, MATCH(M194, Déclaration_Applicabilité_SoA!A:A, 0)),"")</f>
        <v/>
      </c>
      <c r="V194">
        <f>IF(AND(P194&lt;&gt;"", P194&lt;&gt;"Clôturé", P194&lt;&gt;"", P194&lt;&gt;"Clôturé", O194&lt;=TODAY()+15), "Échéance proche", "")</f>
        <v/>
      </c>
    </row>
    <row r="195">
      <c r="A195">
        <f>IF(B195="","", "R-" &amp; TEXT(ROW()-3,"0000"))</f>
        <v/>
      </c>
      <c r="C195">
        <f>IFERROR(INDEX(Registre_Actifs!B:B, MATCH(B195, Registre_Actifs!A:A, 0)),"")</f>
        <v/>
      </c>
      <c r="H195">
        <f>IFERROR(F195*G195,"")</f>
        <v/>
      </c>
      <c r="I195">
        <f>IF(H195="","",IF(H195&gt;=20,"Critique",IF(H195&gt;=12,"Élevé",IF(H195&gt;=6,"Moyen","Faible"))))</f>
        <v/>
      </c>
      <c r="S195">
        <f>IFERROR(Q195*R195,"")</f>
        <v/>
      </c>
      <c r="T195">
        <f>IF(S195="","",IF(S195&gt;=20,"Critique",IF(S195&gt;=12,"Élevé",IF(S195&gt;=6,"Moyen","Faible"))))</f>
        <v/>
      </c>
      <c r="U195">
        <f>IFERROR(INDEX(Déclaration_Applicabilité_SoA!E:E, MATCH(M195, Déclaration_Applicabilité_SoA!A:A, 0)),"")</f>
        <v/>
      </c>
      <c r="V195">
        <f>IF(AND(P195&lt;&gt;"", P195&lt;&gt;"Clôturé", P195&lt;&gt;"", P195&lt;&gt;"Clôturé", O195&lt;=TODAY()+15), "Échéance proche", "")</f>
        <v/>
      </c>
    </row>
    <row r="196">
      <c r="A196">
        <f>IF(B196="","", "R-" &amp; TEXT(ROW()-3,"0000"))</f>
        <v/>
      </c>
      <c r="C196">
        <f>IFERROR(INDEX(Registre_Actifs!B:B, MATCH(B196, Registre_Actifs!A:A, 0)),"")</f>
        <v/>
      </c>
      <c r="H196">
        <f>IFERROR(F196*G196,"")</f>
        <v/>
      </c>
      <c r="I196">
        <f>IF(H196="","",IF(H196&gt;=20,"Critique",IF(H196&gt;=12,"Élevé",IF(H196&gt;=6,"Moyen","Faible"))))</f>
        <v/>
      </c>
      <c r="S196">
        <f>IFERROR(Q196*R196,"")</f>
        <v/>
      </c>
      <c r="T196">
        <f>IF(S196="","",IF(S196&gt;=20,"Critique",IF(S196&gt;=12,"Élevé",IF(S196&gt;=6,"Moyen","Faible"))))</f>
        <v/>
      </c>
      <c r="U196">
        <f>IFERROR(INDEX(Déclaration_Applicabilité_SoA!E:E, MATCH(M196, Déclaration_Applicabilité_SoA!A:A, 0)),"")</f>
        <v/>
      </c>
      <c r="V196">
        <f>IF(AND(P196&lt;&gt;"", P196&lt;&gt;"Clôturé", P196&lt;&gt;"", P196&lt;&gt;"Clôturé", O196&lt;=TODAY()+15), "Échéance proche", "")</f>
        <v/>
      </c>
    </row>
    <row r="197">
      <c r="A197">
        <f>IF(B197="","", "R-" &amp; TEXT(ROW()-3,"0000"))</f>
        <v/>
      </c>
      <c r="C197">
        <f>IFERROR(INDEX(Registre_Actifs!B:B, MATCH(B197, Registre_Actifs!A:A, 0)),"")</f>
        <v/>
      </c>
      <c r="H197">
        <f>IFERROR(F197*G197,"")</f>
        <v/>
      </c>
      <c r="I197">
        <f>IF(H197="","",IF(H197&gt;=20,"Critique",IF(H197&gt;=12,"Élevé",IF(H197&gt;=6,"Moyen","Faible"))))</f>
        <v/>
      </c>
      <c r="S197">
        <f>IFERROR(Q197*R197,"")</f>
        <v/>
      </c>
      <c r="T197">
        <f>IF(S197="","",IF(S197&gt;=20,"Critique",IF(S197&gt;=12,"Élevé",IF(S197&gt;=6,"Moyen","Faible"))))</f>
        <v/>
      </c>
      <c r="U197">
        <f>IFERROR(INDEX(Déclaration_Applicabilité_SoA!E:E, MATCH(M197, Déclaration_Applicabilité_SoA!A:A, 0)),"")</f>
        <v/>
      </c>
      <c r="V197">
        <f>IF(AND(P197&lt;&gt;"", P197&lt;&gt;"Clôturé", P197&lt;&gt;"", P197&lt;&gt;"Clôturé", O197&lt;=TODAY()+15), "Échéance proche", "")</f>
        <v/>
      </c>
    </row>
    <row r="198">
      <c r="A198">
        <f>IF(B198="","", "R-" &amp; TEXT(ROW()-3,"0000"))</f>
        <v/>
      </c>
      <c r="C198">
        <f>IFERROR(INDEX(Registre_Actifs!B:B, MATCH(B198, Registre_Actifs!A:A, 0)),"")</f>
        <v/>
      </c>
      <c r="H198">
        <f>IFERROR(F198*G198,"")</f>
        <v/>
      </c>
      <c r="I198">
        <f>IF(H198="","",IF(H198&gt;=20,"Critique",IF(H198&gt;=12,"Élevé",IF(H198&gt;=6,"Moyen","Faible"))))</f>
        <v/>
      </c>
      <c r="S198">
        <f>IFERROR(Q198*R198,"")</f>
        <v/>
      </c>
      <c r="T198">
        <f>IF(S198="","",IF(S198&gt;=20,"Critique",IF(S198&gt;=12,"Élevé",IF(S198&gt;=6,"Moyen","Faible"))))</f>
        <v/>
      </c>
      <c r="U198">
        <f>IFERROR(INDEX(Déclaration_Applicabilité_SoA!E:E, MATCH(M198, Déclaration_Applicabilité_SoA!A:A, 0)),"")</f>
        <v/>
      </c>
      <c r="V198">
        <f>IF(AND(P198&lt;&gt;"", P198&lt;&gt;"Clôturé", P198&lt;&gt;"", P198&lt;&gt;"Clôturé", O198&lt;=TODAY()+15), "Échéance proche", "")</f>
        <v/>
      </c>
    </row>
    <row r="199">
      <c r="A199">
        <f>IF(B199="","", "R-" &amp; TEXT(ROW()-3,"0000"))</f>
        <v/>
      </c>
      <c r="C199">
        <f>IFERROR(INDEX(Registre_Actifs!B:B, MATCH(B199, Registre_Actifs!A:A, 0)),"")</f>
        <v/>
      </c>
      <c r="H199">
        <f>IFERROR(F199*G199,"")</f>
        <v/>
      </c>
      <c r="I199">
        <f>IF(H199="","",IF(H199&gt;=20,"Critique",IF(H199&gt;=12,"Élevé",IF(H199&gt;=6,"Moyen","Faible"))))</f>
        <v/>
      </c>
      <c r="S199">
        <f>IFERROR(Q199*R199,"")</f>
        <v/>
      </c>
      <c r="T199">
        <f>IF(S199="","",IF(S199&gt;=20,"Critique",IF(S199&gt;=12,"Élevé",IF(S199&gt;=6,"Moyen","Faible"))))</f>
        <v/>
      </c>
      <c r="U199">
        <f>IFERROR(INDEX(Déclaration_Applicabilité_SoA!E:E, MATCH(M199, Déclaration_Applicabilité_SoA!A:A, 0)),"")</f>
        <v/>
      </c>
      <c r="V199">
        <f>IF(AND(P199&lt;&gt;"", P199&lt;&gt;"Clôturé", P199&lt;&gt;"", P199&lt;&gt;"Clôturé", O199&lt;=TODAY()+15), "Échéance proche", "")</f>
        <v/>
      </c>
    </row>
    <row r="200">
      <c r="A200">
        <f>IF(B200="","", "R-" &amp; TEXT(ROW()-3,"0000"))</f>
        <v/>
      </c>
      <c r="C200">
        <f>IFERROR(INDEX(Registre_Actifs!B:B, MATCH(B200, Registre_Actifs!A:A, 0)),"")</f>
        <v/>
      </c>
      <c r="H200">
        <f>IFERROR(F200*G200,"")</f>
        <v/>
      </c>
      <c r="I200">
        <f>IF(H200="","",IF(H200&gt;=20,"Critique",IF(H200&gt;=12,"Élevé",IF(H200&gt;=6,"Moyen","Faible"))))</f>
        <v/>
      </c>
      <c r="S200">
        <f>IFERROR(Q200*R200,"")</f>
        <v/>
      </c>
      <c r="T200">
        <f>IF(S200="","",IF(S200&gt;=20,"Critique",IF(S200&gt;=12,"Élevé",IF(S200&gt;=6,"Moyen","Faible"))))</f>
        <v/>
      </c>
      <c r="U200">
        <f>IFERROR(INDEX(Déclaration_Applicabilité_SoA!E:E, MATCH(M200, Déclaration_Applicabilité_SoA!A:A, 0)),"")</f>
        <v/>
      </c>
      <c r="V200">
        <f>IF(AND(P200&lt;&gt;"", P200&lt;&gt;"Clôturé", P200&lt;&gt;"", P200&lt;&gt;"Clôturé", O200&lt;=TODAY()+15), "Échéance proche", "")</f>
        <v/>
      </c>
    </row>
    <row r="201">
      <c r="A201">
        <f>IF(B201="","", "R-" &amp; TEXT(ROW()-3,"0000"))</f>
        <v/>
      </c>
      <c r="C201">
        <f>IFERROR(INDEX(Registre_Actifs!B:B, MATCH(B201, Registre_Actifs!A:A, 0)),"")</f>
        <v/>
      </c>
      <c r="H201">
        <f>IFERROR(F201*G201,"")</f>
        <v/>
      </c>
      <c r="I201">
        <f>IF(H201="","",IF(H201&gt;=20,"Critique",IF(H201&gt;=12,"Élevé",IF(H201&gt;=6,"Moyen","Faible"))))</f>
        <v/>
      </c>
      <c r="S201">
        <f>IFERROR(Q201*R201,"")</f>
        <v/>
      </c>
      <c r="T201">
        <f>IF(S201="","",IF(S201&gt;=20,"Critique",IF(S201&gt;=12,"Élevé",IF(S201&gt;=6,"Moyen","Faible"))))</f>
        <v/>
      </c>
      <c r="U201">
        <f>IFERROR(INDEX(Déclaration_Applicabilité_SoA!E:E, MATCH(M201, Déclaration_Applicabilité_SoA!A:A, 0)),"")</f>
        <v/>
      </c>
      <c r="V201">
        <f>IF(AND(P201&lt;&gt;"", P201&lt;&gt;"Clôturé", P201&lt;&gt;"", P201&lt;&gt;"Clôturé", O201&lt;=TODAY()+15), "Échéance proche", "")</f>
        <v/>
      </c>
    </row>
    <row r="202">
      <c r="A202">
        <f>IF(B202="","", "R-" &amp; TEXT(ROW()-3,"0000"))</f>
        <v/>
      </c>
      <c r="C202">
        <f>IFERROR(INDEX(Registre_Actifs!B:B, MATCH(B202, Registre_Actifs!A:A, 0)),"")</f>
        <v/>
      </c>
      <c r="H202">
        <f>IFERROR(F202*G202,"")</f>
        <v/>
      </c>
      <c r="I202">
        <f>IF(H202="","",IF(H202&gt;=20,"Critique",IF(H202&gt;=12,"Élevé",IF(H202&gt;=6,"Moyen","Faible"))))</f>
        <v/>
      </c>
      <c r="S202">
        <f>IFERROR(Q202*R202,"")</f>
        <v/>
      </c>
      <c r="T202">
        <f>IF(S202="","",IF(S202&gt;=20,"Critique",IF(S202&gt;=12,"Élevé",IF(S202&gt;=6,"Moyen","Faible"))))</f>
        <v/>
      </c>
      <c r="U202">
        <f>IFERROR(INDEX(Déclaration_Applicabilité_SoA!E:E, MATCH(M202, Déclaration_Applicabilité_SoA!A:A, 0)),"")</f>
        <v/>
      </c>
      <c r="V202">
        <f>IF(AND(P202&lt;&gt;"", P202&lt;&gt;"Clôturé", P202&lt;&gt;"", P202&lt;&gt;"Clôturé", O202&lt;=TODAY()+15), "Échéance proche", "")</f>
        <v/>
      </c>
    </row>
    <row r="203">
      <c r="A203">
        <f>IF(B203="","", "R-" &amp; TEXT(ROW()-3,"0000"))</f>
        <v/>
      </c>
      <c r="C203">
        <f>IFERROR(INDEX(Registre_Actifs!B:B, MATCH(B203, Registre_Actifs!A:A, 0)),"")</f>
        <v/>
      </c>
      <c r="H203">
        <f>IFERROR(F203*G203,"")</f>
        <v/>
      </c>
      <c r="I203">
        <f>IF(H203="","",IF(H203&gt;=20,"Critique",IF(H203&gt;=12,"Élevé",IF(H203&gt;=6,"Moyen","Faible"))))</f>
        <v/>
      </c>
      <c r="S203">
        <f>IFERROR(Q203*R203,"")</f>
        <v/>
      </c>
      <c r="T203">
        <f>IF(S203="","",IF(S203&gt;=20,"Critique",IF(S203&gt;=12,"Élevé",IF(S203&gt;=6,"Moyen","Faible"))))</f>
        <v/>
      </c>
      <c r="U203">
        <f>IFERROR(INDEX(Déclaration_Applicabilité_SoA!E:E, MATCH(M203, Déclaration_Applicabilité_SoA!A:A, 0)),"")</f>
        <v/>
      </c>
      <c r="V203">
        <f>IF(AND(P203&lt;&gt;"", P203&lt;&gt;"Clôturé", P203&lt;&gt;"", P203&lt;&gt;"Clôturé", O203&lt;=TODAY()+15), "Échéance proche", "")</f>
        <v/>
      </c>
    </row>
  </sheetData>
  <mergeCells count="2">
    <mergeCell ref="A1:W1"/>
    <mergeCell ref="A2:W2"/>
  </mergeCells>
  <conditionalFormatting sqref="I4:I203">
    <cfRule type="expression" priority="1" dxfId="0">
      <formula>I4="Critique"</formula>
    </cfRule>
    <cfRule type="expression" priority="2" dxfId="1">
      <formula>I4="Élevé"</formula>
    </cfRule>
    <cfRule type="expression" priority="3" dxfId="2">
      <formula>I4="Moyen"</formula>
    </cfRule>
    <cfRule type="expression" priority="4" dxfId="3">
      <formula>I4="Faible"</formula>
    </cfRule>
  </conditionalFormatting>
  <conditionalFormatting sqref="T4:T203">
    <cfRule type="expression" priority="5" dxfId="0">
      <formula>T4="Critique"</formula>
    </cfRule>
    <cfRule type="expression" priority="6" dxfId="1">
      <formula>T4="Élevé"</formula>
    </cfRule>
    <cfRule type="expression" priority="7" dxfId="2">
      <formula>T4="Moyen"</formula>
    </cfRule>
    <cfRule type="expression" priority="8" dxfId="3">
      <formula>T4="Faible"</formula>
    </cfRule>
  </conditionalFormatting>
  <dataValidations count="6">
    <dataValidation sqref="F4:F203" showErrorMessage="1" showInputMessage="1" allowBlank="1" type="list">
      <formula1>=Listes!$L$4:$L$8</formula1>
    </dataValidation>
    <dataValidation sqref="G4:G203" showErrorMessage="1" showInputMessage="1" allowBlank="1" type="list">
      <formula1>=Listes!$M$4:$M$8</formula1>
    </dataValidation>
    <dataValidation sqref="K4:K203" showErrorMessage="1" showInputMessage="1" allowBlank="1" type="list">
      <formula1>=Listes!$E$4:$E$7</formula1>
    </dataValidation>
    <dataValidation sqref="P4:P203" showErrorMessage="1" showInputMessage="1" allowBlank="1" type="list">
      <formula1>=Listes!$A$4:$A$6</formula1>
    </dataValidation>
    <dataValidation sqref="Q4:Q203" showErrorMessage="1" showInputMessage="1" allowBlank="1" type="list">
      <formula1>=Listes!$L$4:$L$8</formula1>
    </dataValidation>
    <dataValidation sqref="R4:R203" showErrorMessage="1" showInputMessage="1" allowBlank="1" type="list">
      <formula1>=Listes!$M$4:$M$8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9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14" customWidth="1" min="2" max="2"/>
    <col width="60" customWidth="1" min="3" max="3"/>
  </cols>
  <sheetData>
    <row r="1">
      <c r="A1" s="1" t="inlineStr">
        <is>
          <t>ISO/IEC 27001:2022 — Annexe A (liste des contrôles)</t>
        </is>
      </c>
      <c r="B1" s="2" t="n"/>
      <c r="C1" s="2" t="n"/>
    </row>
    <row r="2">
      <c r="A2" s="3" t="inlineStr">
        <is>
          <t>93 contrôles préchargés par groupe A.5 à A.8.</t>
        </is>
      </c>
      <c r="B2" s="2" t="n"/>
      <c r="C2" s="2" t="n"/>
    </row>
    <row r="3">
      <c r="A3" s="5" t="inlineStr">
        <is>
          <t>Groupe</t>
        </is>
      </c>
      <c r="B3" s="5" t="inlineStr">
        <is>
          <t>ID_Contrôle</t>
        </is>
      </c>
      <c r="C3" s="5" t="inlineStr">
        <is>
          <t>Titre_du_contrôle (à compléter)</t>
        </is>
      </c>
    </row>
    <row r="4">
      <c r="A4" t="inlineStr">
        <is>
          <t>Organisationnel (A.5)</t>
        </is>
      </c>
      <c r="B4" t="inlineStr">
        <is>
          <t>A.5.1</t>
        </is>
      </c>
      <c r="C4" t="inlineStr"/>
    </row>
    <row r="5">
      <c r="A5" t="inlineStr">
        <is>
          <t>Organisationnel (A.5)</t>
        </is>
      </c>
      <c r="B5" t="inlineStr">
        <is>
          <t>A.5.2</t>
        </is>
      </c>
      <c r="C5" t="inlineStr"/>
    </row>
    <row r="6">
      <c r="A6" t="inlineStr">
        <is>
          <t>Organisationnel (A.5)</t>
        </is>
      </c>
      <c r="B6" t="inlineStr">
        <is>
          <t>A.5.3</t>
        </is>
      </c>
      <c r="C6" t="inlineStr"/>
    </row>
    <row r="7">
      <c r="A7" t="inlineStr">
        <is>
          <t>Organisationnel (A.5)</t>
        </is>
      </c>
      <c r="B7" t="inlineStr">
        <is>
          <t>A.5.4</t>
        </is>
      </c>
      <c r="C7" t="inlineStr"/>
    </row>
    <row r="8">
      <c r="A8" t="inlineStr">
        <is>
          <t>Organisationnel (A.5)</t>
        </is>
      </c>
      <c r="B8" t="inlineStr">
        <is>
          <t>A.5.5</t>
        </is>
      </c>
      <c r="C8" t="inlineStr"/>
    </row>
    <row r="9">
      <c r="A9" t="inlineStr">
        <is>
          <t>Organisationnel (A.5)</t>
        </is>
      </c>
      <c r="B9" t="inlineStr">
        <is>
          <t>A.5.6</t>
        </is>
      </c>
      <c r="C9" t="inlineStr"/>
    </row>
    <row r="10">
      <c r="A10" t="inlineStr">
        <is>
          <t>Organisationnel (A.5)</t>
        </is>
      </c>
      <c r="B10" t="inlineStr">
        <is>
          <t>A.5.7</t>
        </is>
      </c>
      <c r="C10" t="inlineStr"/>
    </row>
    <row r="11">
      <c r="A11" t="inlineStr">
        <is>
          <t>Organisationnel (A.5)</t>
        </is>
      </c>
      <c r="B11" t="inlineStr">
        <is>
          <t>A.5.8</t>
        </is>
      </c>
      <c r="C11" t="inlineStr"/>
    </row>
    <row r="12">
      <c r="A12" t="inlineStr">
        <is>
          <t>Organisationnel (A.5)</t>
        </is>
      </c>
      <c r="B12" t="inlineStr">
        <is>
          <t>A.5.9</t>
        </is>
      </c>
      <c r="C12" t="inlineStr"/>
    </row>
    <row r="13">
      <c r="A13" t="inlineStr">
        <is>
          <t>Organisationnel (A.5)</t>
        </is>
      </c>
      <c r="B13" t="inlineStr">
        <is>
          <t>A.5.10</t>
        </is>
      </c>
      <c r="C13" t="inlineStr"/>
    </row>
    <row r="14">
      <c r="A14" t="inlineStr">
        <is>
          <t>Organisationnel (A.5)</t>
        </is>
      </c>
      <c r="B14" t="inlineStr">
        <is>
          <t>A.5.11</t>
        </is>
      </c>
      <c r="C14" t="inlineStr"/>
    </row>
    <row r="15">
      <c r="A15" t="inlineStr">
        <is>
          <t>Organisationnel (A.5)</t>
        </is>
      </c>
      <c r="B15" t="inlineStr">
        <is>
          <t>A.5.12</t>
        </is>
      </c>
      <c r="C15" t="inlineStr"/>
    </row>
    <row r="16">
      <c r="A16" t="inlineStr">
        <is>
          <t>Organisationnel (A.5)</t>
        </is>
      </c>
      <c r="B16" t="inlineStr">
        <is>
          <t>A.5.13</t>
        </is>
      </c>
      <c r="C16" t="inlineStr"/>
    </row>
    <row r="17">
      <c r="A17" t="inlineStr">
        <is>
          <t>Organisationnel (A.5)</t>
        </is>
      </c>
      <c r="B17" t="inlineStr">
        <is>
          <t>A.5.14</t>
        </is>
      </c>
      <c r="C17" t="inlineStr"/>
    </row>
    <row r="18">
      <c r="A18" t="inlineStr">
        <is>
          <t>Organisationnel (A.5)</t>
        </is>
      </c>
      <c r="B18" t="inlineStr">
        <is>
          <t>A.5.15</t>
        </is>
      </c>
      <c r="C18" t="inlineStr"/>
    </row>
    <row r="19">
      <c r="A19" t="inlineStr">
        <is>
          <t>Organisationnel (A.5)</t>
        </is>
      </c>
      <c r="B19" t="inlineStr">
        <is>
          <t>A.5.16</t>
        </is>
      </c>
      <c r="C19" t="inlineStr"/>
    </row>
    <row r="20">
      <c r="A20" t="inlineStr">
        <is>
          <t>Organisationnel (A.5)</t>
        </is>
      </c>
      <c r="B20" t="inlineStr">
        <is>
          <t>A.5.17</t>
        </is>
      </c>
      <c r="C20" t="inlineStr"/>
    </row>
    <row r="21">
      <c r="A21" t="inlineStr">
        <is>
          <t>Organisationnel (A.5)</t>
        </is>
      </c>
      <c r="B21" t="inlineStr">
        <is>
          <t>A.5.18</t>
        </is>
      </c>
      <c r="C21" t="inlineStr"/>
    </row>
    <row r="22">
      <c r="A22" t="inlineStr">
        <is>
          <t>Organisationnel (A.5)</t>
        </is>
      </c>
      <c r="B22" t="inlineStr">
        <is>
          <t>A.5.19</t>
        </is>
      </c>
      <c r="C22" t="inlineStr"/>
    </row>
    <row r="23">
      <c r="A23" t="inlineStr">
        <is>
          <t>Organisationnel (A.5)</t>
        </is>
      </c>
      <c r="B23" t="inlineStr">
        <is>
          <t>A.5.20</t>
        </is>
      </c>
      <c r="C23" t="inlineStr"/>
    </row>
    <row r="24">
      <c r="A24" t="inlineStr">
        <is>
          <t>Organisationnel (A.5)</t>
        </is>
      </c>
      <c r="B24" t="inlineStr">
        <is>
          <t>A.5.21</t>
        </is>
      </c>
      <c r="C24" t="inlineStr"/>
    </row>
    <row r="25">
      <c r="A25" t="inlineStr">
        <is>
          <t>Organisationnel (A.5)</t>
        </is>
      </c>
      <c r="B25" t="inlineStr">
        <is>
          <t>A.5.22</t>
        </is>
      </c>
      <c r="C25" t="inlineStr"/>
    </row>
    <row r="26">
      <c r="A26" t="inlineStr">
        <is>
          <t>Organisationnel (A.5)</t>
        </is>
      </c>
      <c r="B26" t="inlineStr">
        <is>
          <t>A.5.23</t>
        </is>
      </c>
      <c r="C26" t="inlineStr"/>
    </row>
    <row r="27">
      <c r="A27" t="inlineStr">
        <is>
          <t>Organisationnel (A.5)</t>
        </is>
      </c>
      <c r="B27" t="inlineStr">
        <is>
          <t>A.5.24</t>
        </is>
      </c>
      <c r="C27" t="inlineStr"/>
    </row>
    <row r="28">
      <c r="A28" t="inlineStr">
        <is>
          <t>Organisationnel (A.5)</t>
        </is>
      </c>
      <c r="B28" t="inlineStr">
        <is>
          <t>A.5.25</t>
        </is>
      </c>
      <c r="C28" t="inlineStr"/>
    </row>
    <row r="29">
      <c r="A29" t="inlineStr">
        <is>
          <t>Organisationnel (A.5)</t>
        </is>
      </c>
      <c r="B29" t="inlineStr">
        <is>
          <t>A.5.26</t>
        </is>
      </c>
      <c r="C29" t="inlineStr"/>
    </row>
    <row r="30">
      <c r="A30" t="inlineStr">
        <is>
          <t>Organisationnel (A.5)</t>
        </is>
      </c>
      <c r="B30" t="inlineStr">
        <is>
          <t>A.5.27</t>
        </is>
      </c>
      <c r="C30" t="inlineStr"/>
    </row>
    <row r="31">
      <c r="A31" t="inlineStr">
        <is>
          <t>Organisationnel (A.5)</t>
        </is>
      </c>
      <c r="B31" t="inlineStr">
        <is>
          <t>A.5.28</t>
        </is>
      </c>
      <c r="C31" t="inlineStr"/>
    </row>
    <row r="32">
      <c r="A32" t="inlineStr">
        <is>
          <t>Organisationnel (A.5)</t>
        </is>
      </c>
      <c r="B32" t="inlineStr">
        <is>
          <t>A.5.29</t>
        </is>
      </c>
      <c r="C32" t="inlineStr"/>
    </row>
    <row r="33">
      <c r="A33" t="inlineStr">
        <is>
          <t>Organisationnel (A.5)</t>
        </is>
      </c>
      <c r="B33" t="inlineStr">
        <is>
          <t>A.5.30</t>
        </is>
      </c>
      <c r="C33" t="inlineStr"/>
    </row>
    <row r="34">
      <c r="A34" t="inlineStr">
        <is>
          <t>Organisationnel (A.5)</t>
        </is>
      </c>
      <c r="B34" t="inlineStr">
        <is>
          <t>A.5.31</t>
        </is>
      </c>
      <c r="C34" t="inlineStr"/>
    </row>
    <row r="35">
      <c r="A35" t="inlineStr">
        <is>
          <t>Organisationnel (A.5)</t>
        </is>
      </c>
      <c r="B35" t="inlineStr">
        <is>
          <t>A.5.32</t>
        </is>
      </c>
      <c r="C35" t="inlineStr"/>
    </row>
    <row r="36">
      <c r="A36" t="inlineStr">
        <is>
          <t>Organisationnel (A.5)</t>
        </is>
      </c>
      <c r="B36" t="inlineStr">
        <is>
          <t>A.5.33</t>
        </is>
      </c>
      <c r="C36" t="inlineStr"/>
    </row>
    <row r="37">
      <c r="A37" t="inlineStr">
        <is>
          <t>Organisationnel (A.5)</t>
        </is>
      </c>
      <c r="B37" t="inlineStr">
        <is>
          <t>A.5.34</t>
        </is>
      </c>
      <c r="C37" t="inlineStr"/>
    </row>
    <row r="38">
      <c r="A38" t="inlineStr">
        <is>
          <t>Organisationnel (A.5)</t>
        </is>
      </c>
      <c r="B38" t="inlineStr">
        <is>
          <t>A.5.35</t>
        </is>
      </c>
      <c r="C38" t="inlineStr"/>
    </row>
    <row r="39">
      <c r="A39" t="inlineStr">
        <is>
          <t>Organisationnel (A.5)</t>
        </is>
      </c>
      <c r="B39" t="inlineStr">
        <is>
          <t>A.5.36</t>
        </is>
      </c>
      <c r="C39" t="inlineStr"/>
    </row>
    <row r="40">
      <c r="A40" t="inlineStr">
        <is>
          <t>Organisationnel (A.5)</t>
        </is>
      </c>
      <c r="B40" t="inlineStr">
        <is>
          <t>A.5.37</t>
        </is>
      </c>
      <c r="C40" t="inlineStr"/>
    </row>
    <row r="41">
      <c r="A41" t="inlineStr">
        <is>
          <t>Humain (A.6)</t>
        </is>
      </c>
      <c r="B41" t="inlineStr">
        <is>
          <t>A.6.1</t>
        </is>
      </c>
      <c r="C41" t="inlineStr"/>
    </row>
    <row r="42">
      <c r="A42" t="inlineStr">
        <is>
          <t>Humain (A.6)</t>
        </is>
      </c>
      <c r="B42" t="inlineStr">
        <is>
          <t>A.6.2</t>
        </is>
      </c>
      <c r="C42" t="inlineStr"/>
    </row>
    <row r="43">
      <c r="A43" t="inlineStr">
        <is>
          <t>Humain (A.6)</t>
        </is>
      </c>
      <c r="B43" t="inlineStr">
        <is>
          <t>A.6.3</t>
        </is>
      </c>
      <c r="C43" t="inlineStr"/>
    </row>
    <row r="44">
      <c r="A44" t="inlineStr">
        <is>
          <t>Humain (A.6)</t>
        </is>
      </c>
      <c r="B44" t="inlineStr">
        <is>
          <t>A.6.4</t>
        </is>
      </c>
      <c r="C44" t="inlineStr"/>
    </row>
    <row r="45">
      <c r="A45" t="inlineStr">
        <is>
          <t>Humain (A.6)</t>
        </is>
      </c>
      <c r="B45" t="inlineStr">
        <is>
          <t>A.6.5</t>
        </is>
      </c>
      <c r="C45" t="inlineStr"/>
    </row>
    <row r="46">
      <c r="A46" t="inlineStr">
        <is>
          <t>Humain (A.6)</t>
        </is>
      </c>
      <c r="B46" t="inlineStr">
        <is>
          <t>A.6.6</t>
        </is>
      </c>
      <c r="C46" t="inlineStr"/>
    </row>
    <row r="47">
      <c r="A47" t="inlineStr">
        <is>
          <t>Humain (A.6)</t>
        </is>
      </c>
      <c r="B47" t="inlineStr">
        <is>
          <t>A.6.7</t>
        </is>
      </c>
      <c r="C47" t="inlineStr"/>
    </row>
    <row r="48">
      <c r="A48" t="inlineStr">
        <is>
          <t>Humain (A.6)</t>
        </is>
      </c>
      <c r="B48" t="inlineStr">
        <is>
          <t>A.6.8</t>
        </is>
      </c>
      <c r="C48" t="inlineStr"/>
    </row>
    <row r="49">
      <c r="A49" t="inlineStr">
        <is>
          <t>Physique (A.7)</t>
        </is>
      </c>
      <c r="B49" t="inlineStr">
        <is>
          <t>A.7.1</t>
        </is>
      </c>
      <c r="C49" t="inlineStr"/>
    </row>
    <row r="50">
      <c r="A50" t="inlineStr">
        <is>
          <t>Physique (A.7)</t>
        </is>
      </c>
      <c r="B50" t="inlineStr">
        <is>
          <t>A.7.2</t>
        </is>
      </c>
      <c r="C50" t="inlineStr"/>
    </row>
    <row r="51">
      <c r="A51" t="inlineStr">
        <is>
          <t>Physique (A.7)</t>
        </is>
      </c>
      <c r="B51" t="inlineStr">
        <is>
          <t>A.7.3</t>
        </is>
      </c>
      <c r="C51" t="inlineStr"/>
    </row>
    <row r="52">
      <c r="A52" t="inlineStr">
        <is>
          <t>Physique (A.7)</t>
        </is>
      </c>
      <c r="B52" t="inlineStr">
        <is>
          <t>A.7.4</t>
        </is>
      </c>
      <c r="C52" t="inlineStr"/>
    </row>
    <row r="53">
      <c r="A53" t="inlineStr">
        <is>
          <t>Physique (A.7)</t>
        </is>
      </c>
      <c r="B53" t="inlineStr">
        <is>
          <t>A.7.5</t>
        </is>
      </c>
      <c r="C53" t="inlineStr"/>
    </row>
    <row r="54">
      <c r="A54" t="inlineStr">
        <is>
          <t>Physique (A.7)</t>
        </is>
      </c>
      <c r="B54" t="inlineStr">
        <is>
          <t>A.7.6</t>
        </is>
      </c>
      <c r="C54" t="inlineStr"/>
    </row>
    <row r="55">
      <c r="A55" t="inlineStr">
        <is>
          <t>Physique (A.7)</t>
        </is>
      </c>
      <c r="B55" t="inlineStr">
        <is>
          <t>A.7.7</t>
        </is>
      </c>
      <c r="C55" t="inlineStr"/>
    </row>
    <row r="56">
      <c r="A56" t="inlineStr">
        <is>
          <t>Physique (A.7)</t>
        </is>
      </c>
      <c r="B56" t="inlineStr">
        <is>
          <t>A.7.8</t>
        </is>
      </c>
      <c r="C56" t="inlineStr"/>
    </row>
    <row r="57">
      <c r="A57" t="inlineStr">
        <is>
          <t>Physique (A.7)</t>
        </is>
      </c>
      <c r="B57" t="inlineStr">
        <is>
          <t>A.7.9</t>
        </is>
      </c>
      <c r="C57" t="inlineStr"/>
    </row>
    <row r="58">
      <c r="A58" t="inlineStr">
        <is>
          <t>Physique (A.7)</t>
        </is>
      </c>
      <c r="B58" t="inlineStr">
        <is>
          <t>A.7.10</t>
        </is>
      </c>
      <c r="C58" t="inlineStr"/>
    </row>
    <row r="59">
      <c r="A59" t="inlineStr">
        <is>
          <t>Physique (A.7)</t>
        </is>
      </c>
      <c r="B59" t="inlineStr">
        <is>
          <t>A.7.11</t>
        </is>
      </c>
      <c r="C59" t="inlineStr"/>
    </row>
    <row r="60">
      <c r="A60" t="inlineStr">
        <is>
          <t>Physique (A.7)</t>
        </is>
      </c>
      <c r="B60" t="inlineStr">
        <is>
          <t>A.7.12</t>
        </is>
      </c>
      <c r="C60" t="inlineStr"/>
    </row>
    <row r="61">
      <c r="A61" t="inlineStr">
        <is>
          <t>Physique (A.7)</t>
        </is>
      </c>
      <c r="B61" t="inlineStr">
        <is>
          <t>A.7.13</t>
        </is>
      </c>
      <c r="C61" t="inlineStr"/>
    </row>
    <row r="62">
      <c r="A62" t="inlineStr">
        <is>
          <t>Physique (A.7)</t>
        </is>
      </c>
      <c r="B62" t="inlineStr">
        <is>
          <t>A.7.14</t>
        </is>
      </c>
      <c r="C62" t="inlineStr"/>
    </row>
    <row r="63">
      <c r="A63" t="inlineStr">
        <is>
          <t>Technologique (A.8)</t>
        </is>
      </c>
      <c r="B63" t="inlineStr">
        <is>
          <t>A.8.1</t>
        </is>
      </c>
      <c r="C63" t="inlineStr"/>
    </row>
    <row r="64">
      <c r="A64" t="inlineStr">
        <is>
          <t>Technologique (A.8)</t>
        </is>
      </c>
      <c r="B64" t="inlineStr">
        <is>
          <t>A.8.2</t>
        </is>
      </c>
      <c r="C64" t="inlineStr"/>
    </row>
    <row r="65">
      <c r="A65" t="inlineStr">
        <is>
          <t>Technologique (A.8)</t>
        </is>
      </c>
      <c r="B65" t="inlineStr">
        <is>
          <t>A.8.3</t>
        </is>
      </c>
      <c r="C65" t="inlineStr"/>
    </row>
    <row r="66">
      <c r="A66" t="inlineStr">
        <is>
          <t>Technologique (A.8)</t>
        </is>
      </c>
      <c r="B66" t="inlineStr">
        <is>
          <t>A.8.4</t>
        </is>
      </c>
      <c r="C66" t="inlineStr"/>
    </row>
    <row r="67">
      <c r="A67" t="inlineStr">
        <is>
          <t>Technologique (A.8)</t>
        </is>
      </c>
      <c r="B67" t="inlineStr">
        <is>
          <t>A.8.5</t>
        </is>
      </c>
      <c r="C67" t="inlineStr"/>
    </row>
    <row r="68">
      <c r="A68" t="inlineStr">
        <is>
          <t>Technologique (A.8)</t>
        </is>
      </c>
      <c r="B68" t="inlineStr">
        <is>
          <t>A.8.6</t>
        </is>
      </c>
      <c r="C68" t="inlineStr"/>
    </row>
    <row r="69">
      <c r="A69" t="inlineStr">
        <is>
          <t>Technologique (A.8)</t>
        </is>
      </c>
      <c r="B69" t="inlineStr">
        <is>
          <t>A.8.7</t>
        </is>
      </c>
      <c r="C69" t="inlineStr"/>
    </row>
    <row r="70">
      <c r="A70" t="inlineStr">
        <is>
          <t>Technologique (A.8)</t>
        </is>
      </c>
      <c r="B70" t="inlineStr">
        <is>
          <t>A.8.8</t>
        </is>
      </c>
      <c r="C70" t="inlineStr"/>
    </row>
    <row r="71">
      <c r="A71" t="inlineStr">
        <is>
          <t>Technologique (A.8)</t>
        </is>
      </c>
      <c r="B71" t="inlineStr">
        <is>
          <t>A.8.9</t>
        </is>
      </c>
      <c r="C71" t="inlineStr"/>
    </row>
    <row r="72">
      <c r="A72" t="inlineStr">
        <is>
          <t>Technologique (A.8)</t>
        </is>
      </c>
      <c r="B72" t="inlineStr">
        <is>
          <t>A.8.10</t>
        </is>
      </c>
      <c r="C72" t="inlineStr"/>
    </row>
    <row r="73">
      <c r="A73" t="inlineStr">
        <is>
          <t>Technologique (A.8)</t>
        </is>
      </c>
      <c r="B73" t="inlineStr">
        <is>
          <t>A.8.11</t>
        </is>
      </c>
      <c r="C73" t="inlineStr"/>
    </row>
    <row r="74">
      <c r="A74" t="inlineStr">
        <is>
          <t>Technologique (A.8)</t>
        </is>
      </c>
      <c r="B74" t="inlineStr">
        <is>
          <t>A.8.12</t>
        </is>
      </c>
      <c r="C74" t="inlineStr"/>
    </row>
    <row r="75">
      <c r="A75" t="inlineStr">
        <is>
          <t>Technologique (A.8)</t>
        </is>
      </c>
      <c r="B75" t="inlineStr">
        <is>
          <t>A.8.13</t>
        </is>
      </c>
      <c r="C75" t="inlineStr"/>
    </row>
    <row r="76">
      <c r="A76" t="inlineStr">
        <is>
          <t>Technologique (A.8)</t>
        </is>
      </c>
      <c r="B76" t="inlineStr">
        <is>
          <t>A.8.14</t>
        </is>
      </c>
      <c r="C76" t="inlineStr"/>
    </row>
    <row r="77">
      <c r="A77" t="inlineStr">
        <is>
          <t>Technologique (A.8)</t>
        </is>
      </c>
      <c r="B77" t="inlineStr">
        <is>
          <t>A.8.15</t>
        </is>
      </c>
      <c r="C77" t="inlineStr"/>
    </row>
    <row r="78">
      <c r="A78" t="inlineStr">
        <is>
          <t>Technologique (A.8)</t>
        </is>
      </c>
      <c r="B78" t="inlineStr">
        <is>
          <t>A.8.16</t>
        </is>
      </c>
      <c r="C78" t="inlineStr"/>
    </row>
    <row r="79">
      <c r="A79" t="inlineStr">
        <is>
          <t>Technologique (A.8)</t>
        </is>
      </c>
      <c r="B79" t="inlineStr">
        <is>
          <t>A.8.17</t>
        </is>
      </c>
      <c r="C79" t="inlineStr"/>
    </row>
    <row r="80">
      <c r="A80" t="inlineStr">
        <is>
          <t>Technologique (A.8)</t>
        </is>
      </c>
      <c r="B80" t="inlineStr">
        <is>
          <t>A.8.18</t>
        </is>
      </c>
      <c r="C80" t="inlineStr"/>
    </row>
    <row r="81">
      <c r="A81" t="inlineStr">
        <is>
          <t>Technologique (A.8)</t>
        </is>
      </c>
      <c r="B81" t="inlineStr">
        <is>
          <t>A.8.19</t>
        </is>
      </c>
      <c r="C81" t="inlineStr"/>
    </row>
    <row r="82">
      <c r="A82" t="inlineStr">
        <is>
          <t>Technologique (A.8)</t>
        </is>
      </c>
      <c r="B82" t="inlineStr">
        <is>
          <t>A.8.20</t>
        </is>
      </c>
      <c r="C82" t="inlineStr"/>
    </row>
    <row r="83">
      <c r="A83" t="inlineStr">
        <is>
          <t>Technologique (A.8)</t>
        </is>
      </c>
      <c r="B83" t="inlineStr">
        <is>
          <t>A.8.21</t>
        </is>
      </c>
      <c r="C83" t="inlineStr"/>
    </row>
    <row r="84">
      <c r="A84" t="inlineStr">
        <is>
          <t>Technologique (A.8)</t>
        </is>
      </c>
      <c r="B84" t="inlineStr">
        <is>
          <t>A.8.22</t>
        </is>
      </c>
      <c r="C84" t="inlineStr"/>
    </row>
    <row r="85">
      <c r="A85" t="inlineStr">
        <is>
          <t>Technologique (A.8)</t>
        </is>
      </c>
      <c r="B85" t="inlineStr">
        <is>
          <t>A.8.23</t>
        </is>
      </c>
      <c r="C85" t="inlineStr"/>
    </row>
    <row r="86">
      <c r="A86" t="inlineStr">
        <is>
          <t>Technologique (A.8)</t>
        </is>
      </c>
      <c r="B86" t="inlineStr">
        <is>
          <t>A.8.24</t>
        </is>
      </c>
      <c r="C86" t="inlineStr"/>
    </row>
    <row r="87">
      <c r="A87" t="inlineStr">
        <is>
          <t>Technologique (A.8)</t>
        </is>
      </c>
      <c r="B87" t="inlineStr">
        <is>
          <t>A.8.25</t>
        </is>
      </c>
      <c r="C87" t="inlineStr"/>
    </row>
    <row r="88">
      <c r="A88" t="inlineStr">
        <is>
          <t>Technologique (A.8)</t>
        </is>
      </c>
      <c r="B88" t="inlineStr">
        <is>
          <t>A.8.26</t>
        </is>
      </c>
      <c r="C88" t="inlineStr"/>
    </row>
    <row r="89">
      <c r="A89" t="inlineStr">
        <is>
          <t>Technologique (A.8)</t>
        </is>
      </c>
      <c r="B89" t="inlineStr">
        <is>
          <t>A.8.27</t>
        </is>
      </c>
      <c r="C89" t="inlineStr"/>
    </row>
    <row r="90">
      <c r="A90" t="inlineStr">
        <is>
          <t>Technologique (A.8)</t>
        </is>
      </c>
      <c r="B90" t="inlineStr">
        <is>
          <t>A.8.28</t>
        </is>
      </c>
      <c r="C90" t="inlineStr"/>
    </row>
    <row r="91">
      <c r="A91" t="inlineStr">
        <is>
          <t>Technologique (A.8)</t>
        </is>
      </c>
      <c r="B91" t="inlineStr">
        <is>
          <t>A.8.29</t>
        </is>
      </c>
      <c r="C91" t="inlineStr"/>
    </row>
    <row r="92">
      <c r="A92" t="inlineStr">
        <is>
          <t>Technologique (A.8)</t>
        </is>
      </c>
      <c r="B92" t="inlineStr">
        <is>
          <t>A.8.30</t>
        </is>
      </c>
      <c r="C92" t="inlineStr"/>
    </row>
    <row r="93">
      <c r="A93" t="inlineStr">
        <is>
          <t>Technologique (A.8)</t>
        </is>
      </c>
      <c r="B93" t="inlineStr">
        <is>
          <t>A.8.31</t>
        </is>
      </c>
      <c r="C93" t="inlineStr"/>
    </row>
    <row r="94">
      <c r="A94" t="inlineStr">
        <is>
          <t>Technologique (A.8)</t>
        </is>
      </c>
      <c r="B94" t="inlineStr">
        <is>
          <t>A.8.32</t>
        </is>
      </c>
      <c r="C94" t="inlineStr"/>
    </row>
    <row r="95">
      <c r="A95" t="inlineStr">
        <is>
          <t>Technologique (A.8)</t>
        </is>
      </c>
      <c r="B95" t="inlineStr">
        <is>
          <t>A.8.33</t>
        </is>
      </c>
      <c r="C95" t="inlineStr"/>
    </row>
    <row r="96">
      <c r="A96" t="inlineStr">
        <is>
          <t>Technologique (A.8)</t>
        </is>
      </c>
      <c r="B96" t="inlineStr">
        <is>
          <t>A.8.34</t>
        </is>
      </c>
      <c r="C96" t="inlineStr"/>
    </row>
  </sheetData>
  <mergeCells count="2">
    <mergeCell ref="A1:C1"/>
    <mergeCell ref="A2:C2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12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56" customWidth="1" min="2" max="2"/>
    <col width="16" customWidth="1" min="3" max="3"/>
    <col width="36" customWidth="1" min="4" max="4"/>
    <col width="28" customWidth="1" min="5" max="5"/>
    <col width="34" customWidth="1" min="6" max="6"/>
    <col width="18" customWidth="1" min="7" max="7"/>
    <col width="18" customWidth="1" min="8" max="8"/>
    <col width="16" customWidth="1" min="9" max="9"/>
  </cols>
  <sheetData>
    <row r="1">
      <c r="A1" s="1" t="inlineStr">
        <is>
          <t>Déclaration d’applicabilité (SoA)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>
      <c r="A2" s="3" t="inlineStr">
        <is>
          <t>Décidez de l’applicabilité, justifiez et suivez l’implémentation des contrôles.</t>
        </is>
      </c>
      <c r="B2" s="2" t="n"/>
      <c r="C2" s="2" t="n"/>
      <c r="D2" s="2" t="n"/>
      <c r="E2" s="2" t="n"/>
      <c r="F2" s="2" t="n"/>
      <c r="G2" s="2" t="n"/>
      <c r="H2" s="2" t="n"/>
      <c r="I2" s="2" t="n"/>
    </row>
    <row r="3">
      <c r="A3" s="5" t="inlineStr">
        <is>
          <t>ID_Contrôle</t>
        </is>
      </c>
      <c r="B3" s="5" t="inlineStr">
        <is>
          <t>Titre</t>
        </is>
      </c>
      <c r="C3" s="5" t="inlineStr">
        <is>
          <t>Applicable</t>
        </is>
      </c>
      <c r="D3" s="5" t="inlineStr">
        <is>
          <t>Justification</t>
        </is>
      </c>
      <c r="E3" s="5" t="inlineStr">
        <is>
          <t>Statut_Implémentation</t>
        </is>
      </c>
      <c r="F3" s="5" t="inlineStr">
        <is>
          <t>Preuves/Références</t>
        </is>
      </c>
      <c r="G3" s="5" t="inlineStr">
        <is>
          <t>Propriétaire</t>
        </is>
      </c>
      <c r="H3" s="5" t="inlineStr">
        <is>
          <t>Fréquence_Revue</t>
        </is>
      </c>
      <c r="I3" s="5" t="inlineStr">
        <is>
          <t>Lien_Risque_ID</t>
        </is>
      </c>
    </row>
    <row r="4">
      <c r="B4">
        <f>IFERROR(INDEX(AnnexeA_2022!$C:$C, MATCH(A4, AnnexeA_2022!$B:$B, 0)),"")</f>
        <v/>
      </c>
    </row>
    <row r="5">
      <c r="B5">
        <f>IFERROR(INDEX(AnnexeA_2022!$C:$C, MATCH(A5, AnnexeA_2022!$B:$B, 0)),"")</f>
        <v/>
      </c>
    </row>
    <row r="6">
      <c r="B6">
        <f>IFERROR(INDEX(AnnexeA_2022!$C:$C, MATCH(A6, AnnexeA_2022!$B:$B, 0)),"")</f>
        <v/>
      </c>
    </row>
    <row r="7">
      <c r="B7">
        <f>IFERROR(INDEX(AnnexeA_2022!$C:$C, MATCH(A7, AnnexeA_2022!$B:$B, 0)),"")</f>
        <v/>
      </c>
    </row>
    <row r="8">
      <c r="B8">
        <f>IFERROR(INDEX(AnnexeA_2022!$C:$C, MATCH(A8, AnnexeA_2022!$B:$B, 0)),"")</f>
        <v/>
      </c>
    </row>
    <row r="9">
      <c r="B9">
        <f>IFERROR(INDEX(AnnexeA_2022!$C:$C, MATCH(A9, AnnexeA_2022!$B:$B, 0)),"")</f>
        <v/>
      </c>
    </row>
    <row r="10">
      <c r="B10">
        <f>IFERROR(INDEX(AnnexeA_2022!$C:$C, MATCH(A10, AnnexeA_2022!$B:$B, 0)),"")</f>
        <v/>
      </c>
    </row>
    <row r="11">
      <c r="B11">
        <f>IFERROR(INDEX(AnnexeA_2022!$C:$C, MATCH(A11, AnnexeA_2022!$B:$B, 0)),"")</f>
        <v/>
      </c>
    </row>
    <row r="12">
      <c r="B12">
        <f>IFERROR(INDEX(AnnexeA_2022!$C:$C, MATCH(A12, AnnexeA_2022!$B:$B, 0)),"")</f>
        <v/>
      </c>
    </row>
    <row r="13">
      <c r="B13">
        <f>IFERROR(INDEX(AnnexeA_2022!$C:$C, MATCH(A13, AnnexeA_2022!$B:$B, 0)),"")</f>
        <v/>
      </c>
    </row>
    <row r="14">
      <c r="B14">
        <f>IFERROR(INDEX(AnnexeA_2022!$C:$C, MATCH(A14, AnnexeA_2022!$B:$B, 0)),"")</f>
        <v/>
      </c>
    </row>
    <row r="15">
      <c r="B15">
        <f>IFERROR(INDEX(AnnexeA_2022!$C:$C, MATCH(A15, AnnexeA_2022!$B:$B, 0)),"")</f>
        <v/>
      </c>
    </row>
    <row r="16">
      <c r="B16">
        <f>IFERROR(INDEX(AnnexeA_2022!$C:$C, MATCH(A16, AnnexeA_2022!$B:$B, 0)),"")</f>
        <v/>
      </c>
    </row>
    <row r="17">
      <c r="B17">
        <f>IFERROR(INDEX(AnnexeA_2022!$C:$C, MATCH(A17, AnnexeA_2022!$B:$B, 0)),"")</f>
        <v/>
      </c>
    </row>
    <row r="18">
      <c r="B18">
        <f>IFERROR(INDEX(AnnexeA_2022!$C:$C, MATCH(A18, AnnexeA_2022!$B:$B, 0)),"")</f>
        <v/>
      </c>
    </row>
    <row r="19">
      <c r="B19">
        <f>IFERROR(INDEX(AnnexeA_2022!$C:$C, MATCH(A19, AnnexeA_2022!$B:$B, 0)),"")</f>
        <v/>
      </c>
    </row>
    <row r="20">
      <c r="B20">
        <f>IFERROR(INDEX(AnnexeA_2022!$C:$C, MATCH(A20, AnnexeA_2022!$B:$B, 0)),"")</f>
        <v/>
      </c>
    </row>
    <row r="21">
      <c r="B21">
        <f>IFERROR(INDEX(AnnexeA_2022!$C:$C, MATCH(A21, AnnexeA_2022!$B:$B, 0)),"")</f>
        <v/>
      </c>
    </row>
    <row r="22">
      <c r="B22">
        <f>IFERROR(INDEX(AnnexeA_2022!$C:$C, MATCH(A22, AnnexeA_2022!$B:$B, 0)),"")</f>
        <v/>
      </c>
    </row>
    <row r="23">
      <c r="B23">
        <f>IFERROR(INDEX(AnnexeA_2022!$C:$C, MATCH(A23, AnnexeA_2022!$B:$B, 0)),"")</f>
        <v/>
      </c>
    </row>
    <row r="24">
      <c r="B24">
        <f>IFERROR(INDEX(AnnexeA_2022!$C:$C, MATCH(A24, AnnexeA_2022!$B:$B, 0)),"")</f>
        <v/>
      </c>
    </row>
    <row r="25">
      <c r="B25">
        <f>IFERROR(INDEX(AnnexeA_2022!$C:$C, MATCH(A25, AnnexeA_2022!$B:$B, 0)),"")</f>
        <v/>
      </c>
    </row>
    <row r="26">
      <c r="B26">
        <f>IFERROR(INDEX(AnnexeA_2022!$C:$C, MATCH(A26, AnnexeA_2022!$B:$B, 0)),"")</f>
        <v/>
      </c>
    </row>
    <row r="27">
      <c r="B27">
        <f>IFERROR(INDEX(AnnexeA_2022!$C:$C, MATCH(A27, AnnexeA_2022!$B:$B, 0)),"")</f>
        <v/>
      </c>
    </row>
    <row r="28">
      <c r="B28">
        <f>IFERROR(INDEX(AnnexeA_2022!$C:$C, MATCH(A28, AnnexeA_2022!$B:$B, 0)),"")</f>
        <v/>
      </c>
    </row>
    <row r="29">
      <c r="B29">
        <f>IFERROR(INDEX(AnnexeA_2022!$C:$C, MATCH(A29, AnnexeA_2022!$B:$B, 0)),"")</f>
        <v/>
      </c>
    </row>
    <row r="30">
      <c r="B30">
        <f>IFERROR(INDEX(AnnexeA_2022!$C:$C, MATCH(A30, AnnexeA_2022!$B:$B, 0)),"")</f>
        <v/>
      </c>
    </row>
    <row r="31">
      <c r="B31">
        <f>IFERROR(INDEX(AnnexeA_2022!$C:$C, MATCH(A31, AnnexeA_2022!$B:$B, 0)),"")</f>
        <v/>
      </c>
    </row>
    <row r="32">
      <c r="B32">
        <f>IFERROR(INDEX(AnnexeA_2022!$C:$C, MATCH(A32, AnnexeA_2022!$B:$B, 0)),"")</f>
        <v/>
      </c>
    </row>
    <row r="33">
      <c r="B33">
        <f>IFERROR(INDEX(AnnexeA_2022!$C:$C, MATCH(A33, AnnexeA_2022!$B:$B, 0)),"")</f>
        <v/>
      </c>
    </row>
    <row r="34">
      <c r="B34">
        <f>IFERROR(INDEX(AnnexeA_2022!$C:$C, MATCH(A34, AnnexeA_2022!$B:$B, 0)),"")</f>
        <v/>
      </c>
    </row>
    <row r="35">
      <c r="B35">
        <f>IFERROR(INDEX(AnnexeA_2022!$C:$C, MATCH(A35, AnnexeA_2022!$B:$B, 0)),"")</f>
        <v/>
      </c>
    </row>
    <row r="36">
      <c r="B36">
        <f>IFERROR(INDEX(AnnexeA_2022!$C:$C, MATCH(A36, AnnexeA_2022!$B:$B, 0)),"")</f>
        <v/>
      </c>
    </row>
    <row r="37">
      <c r="B37">
        <f>IFERROR(INDEX(AnnexeA_2022!$C:$C, MATCH(A37, AnnexeA_2022!$B:$B, 0)),"")</f>
        <v/>
      </c>
    </row>
    <row r="38">
      <c r="B38">
        <f>IFERROR(INDEX(AnnexeA_2022!$C:$C, MATCH(A38, AnnexeA_2022!$B:$B, 0)),"")</f>
        <v/>
      </c>
    </row>
    <row r="39">
      <c r="B39">
        <f>IFERROR(INDEX(AnnexeA_2022!$C:$C, MATCH(A39, AnnexeA_2022!$B:$B, 0)),"")</f>
        <v/>
      </c>
    </row>
    <row r="40">
      <c r="B40">
        <f>IFERROR(INDEX(AnnexeA_2022!$C:$C, MATCH(A40, AnnexeA_2022!$B:$B, 0)),"")</f>
        <v/>
      </c>
    </row>
    <row r="41">
      <c r="B41">
        <f>IFERROR(INDEX(AnnexeA_2022!$C:$C, MATCH(A41, AnnexeA_2022!$B:$B, 0)),"")</f>
        <v/>
      </c>
    </row>
    <row r="42">
      <c r="B42">
        <f>IFERROR(INDEX(AnnexeA_2022!$C:$C, MATCH(A42, AnnexeA_2022!$B:$B, 0)),"")</f>
        <v/>
      </c>
    </row>
    <row r="43">
      <c r="B43">
        <f>IFERROR(INDEX(AnnexeA_2022!$C:$C, MATCH(A43, AnnexeA_2022!$B:$B, 0)),"")</f>
        <v/>
      </c>
    </row>
    <row r="44">
      <c r="B44">
        <f>IFERROR(INDEX(AnnexeA_2022!$C:$C, MATCH(A44, AnnexeA_2022!$B:$B, 0)),"")</f>
        <v/>
      </c>
    </row>
    <row r="45">
      <c r="B45">
        <f>IFERROR(INDEX(AnnexeA_2022!$C:$C, MATCH(A45, AnnexeA_2022!$B:$B, 0)),"")</f>
        <v/>
      </c>
    </row>
    <row r="46">
      <c r="B46">
        <f>IFERROR(INDEX(AnnexeA_2022!$C:$C, MATCH(A46, AnnexeA_2022!$B:$B, 0)),"")</f>
        <v/>
      </c>
    </row>
    <row r="47">
      <c r="B47">
        <f>IFERROR(INDEX(AnnexeA_2022!$C:$C, MATCH(A47, AnnexeA_2022!$B:$B, 0)),"")</f>
        <v/>
      </c>
    </row>
    <row r="48">
      <c r="B48">
        <f>IFERROR(INDEX(AnnexeA_2022!$C:$C, MATCH(A48, AnnexeA_2022!$B:$B, 0)),"")</f>
        <v/>
      </c>
    </row>
    <row r="49">
      <c r="B49">
        <f>IFERROR(INDEX(AnnexeA_2022!$C:$C, MATCH(A49, AnnexeA_2022!$B:$B, 0)),"")</f>
        <v/>
      </c>
    </row>
    <row r="50">
      <c r="B50">
        <f>IFERROR(INDEX(AnnexeA_2022!$C:$C, MATCH(A50, AnnexeA_2022!$B:$B, 0)),"")</f>
        <v/>
      </c>
    </row>
    <row r="51">
      <c r="B51">
        <f>IFERROR(INDEX(AnnexeA_2022!$C:$C, MATCH(A51, AnnexeA_2022!$B:$B, 0)),"")</f>
        <v/>
      </c>
    </row>
    <row r="52">
      <c r="B52">
        <f>IFERROR(INDEX(AnnexeA_2022!$C:$C, MATCH(A52, AnnexeA_2022!$B:$B, 0)),"")</f>
        <v/>
      </c>
    </row>
    <row r="53">
      <c r="B53">
        <f>IFERROR(INDEX(AnnexeA_2022!$C:$C, MATCH(A53, AnnexeA_2022!$B:$B, 0)),"")</f>
        <v/>
      </c>
    </row>
    <row r="54">
      <c r="B54">
        <f>IFERROR(INDEX(AnnexeA_2022!$C:$C, MATCH(A54, AnnexeA_2022!$B:$B, 0)),"")</f>
        <v/>
      </c>
    </row>
    <row r="55">
      <c r="B55">
        <f>IFERROR(INDEX(AnnexeA_2022!$C:$C, MATCH(A55, AnnexeA_2022!$B:$B, 0)),"")</f>
        <v/>
      </c>
    </row>
    <row r="56">
      <c r="B56">
        <f>IFERROR(INDEX(AnnexeA_2022!$C:$C, MATCH(A56, AnnexeA_2022!$B:$B, 0)),"")</f>
        <v/>
      </c>
    </row>
    <row r="57">
      <c r="B57">
        <f>IFERROR(INDEX(AnnexeA_2022!$C:$C, MATCH(A57, AnnexeA_2022!$B:$B, 0)),"")</f>
        <v/>
      </c>
    </row>
    <row r="58">
      <c r="B58">
        <f>IFERROR(INDEX(AnnexeA_2022!$C:$C, MATCH(A58, AnnexeA_2022!$B:$B, 0)),"")</f>
        <v/>
      </c>
    </row>
    <row r="59">
      <c r="B59">
        <f>IFERROR(INDEX(AnnexeA_2022!$C:$C, MATCH(A59, AnnexeA_2022!$B:$B, 0)),"")</f>
        <v/>
      </c>
    </row>
    <row r="60">
      <c r="B60">
        <f>IFERROR(INDEX(AnnexeA_2022!$C:$C, MATCH(A60, AnnexeA_2022!$B:$B, 0)),"")</f>
        <v/>
      </c>
    </row>
    <row r="61">
      <c r="B61">
        <f>IFERROR(INDEX(AnnexeA_2022!$C:$C, MATCH(A61, AnnexeA_2022!$B:$B, 0)),"")</f>
        <v/>
      </c>
    </row>
    <row r="62">
      <c r="B62">
        <f>IFERROR(INDEX(AnnexeA_2022!$C:$C, MATCH(A62, AnnexeA_2022!$B:$B, 0)),"")</f>
        <v/>
      </c>
    </row>
    <row r="63">
      <c r="B63">
        <f>IFERROR(INDEX(AnnexeA_2022!$C:$C, MATCH(A63, AnnexeA_2022!$B:$B, 0)),"")</f>
        <v/>
      </c>
    </row>
    <row r="64">
      <c r="B64">
        <f>IFERROR(INDEX(AnnexeA_2022!$C:$C, MATCH(A64, AnnexeA_2022!$B:$B, 0)),"")</f>
        <v/>
      </c>
    </row>
    <row r="65">
      <c r="B65">
        <f>IFERROR(INDEX(AnnexeA_2022!$C:$C, MATCH(A65, AnnexeA_2022!$B:$B, 0)),"")</f>
        <v/>
      </c>
    </row>
    <row r="66">
      <c r="B66">
        <f>IFERROR(INDEX(AnnexeA_2022!$C:$C, MATCH(A66, AnnexeA_2022!$B:$B, 0)),"")</f>
        <v/>
      </c>
    </row>
    <row r="67">
      <c r="B67">
        <f>IFERROR(INDEX(AnnexeA_2022!$C:$C, MATCH(A67, AnnexeA_2022!$B:$B, 0)),"")</f>
        <v/>
      </c>
    </row>
    <row r="68">
      <c r="B68">
        <f>IFERROR(INDEX(AnnexeA_2022!$C:$C, MATCH(A68, AnnexeA_2022!$B:$B, 0)),"")</f>
        <v/>
      </c>
    </row>
    <row r="69">
      <c r="B69">
        <f>IFERROR(INDEX(AnnexeA_2022!$C:$C, MATCH(A69, AnnexeA_2022!$B:$B, 0)),"")</f>
        <v/>
      </c>
    </row>
    <row r="70">
      <c r="B70">
        <f>IFERROR(INDEX(AnnexeA_2022!$C:$C, MATCH(A70, AnnexeA_2022!$B:$B, 0)),"")</f>
        <v/>
      </c>
    </row>
    <row r="71">
      <c r="B71">
        <f>IFERROR(INDEX(AnnexeA_2022!$C:$C, MATCH(A71, AnnexeA_2022!$B:$B, 0)),"")</f>
        <v/>
      </c>
    </row>
    <row r="72">
      <c r="B72">
        <f>IFERROR(INDEX(AnnexeA_2022!$C:$C, MATCH(A72, AnnexeA_2022!$B:$B, 0)),"")</f>
        <v/>
      </c>
    </row>
    <row r="73">
      <c r="B73">
        <f>IFERROR(INDEX(AnnexeA_2022!$C:$C, MATCH(A73, AnnexeA_2022!$B:$B, 0)),"")</f>
        <v/>
      </c>
    </row>
    <row r="74">
      <c r="B74">
        <f>IFERROR(INDEX(AnnexeA_2022!$C:$C, MATCH(A74, AnnexeA_2022!$B:$B, 0)),"")</f>
        <v/>
      </c>
    </row>
    <row r="75">
      <c r="B75">
        <f>IFERROR(INDEX(AnnexeA_2022!$C:$C, MATCH(A75, AnnexeA_2022!$B:$B, 0)),"")</f>
        <v/>
      </c>
    </row>
    <row r="76">
      <c r="B76">
        <f>IFERROR(INDEX(AnnexeA_2022!$C:$C, MATCH(A76, AnnexeA_2022!$B:$B, 0)),"")</f>
        <v/>
      </c>
    </row>
    <row r="77">
      <c r="B77">
        <f>IFERROR(INDEX(AnnexeA_2022!$C:$C, MATCH(A77, AnnexeA_2022!$B:$B, 0)),"")</f>
        <v/>
      </c>
    </row>
    <row r="78">
      <c r="B78">
        <f>IFERROR(INDEX(AnnexeA_2022!$C:$C, MATCH(A78, AnnexeA_2022!$B:$B, 0)),"")</f>
        <v/>
      </c>
    </row>
    <row r="79">
      <c r="B79">
        <f>IFERROR(INDEX(AnnexeA_2022!$C:$C, MATCH(A79, AnnexeA_2022!$B:$B, 0)),"")</f>
        <v/>
      </c>
    </row>
    <row r="80">
      <c r="B80">
        <f>IFERROR(INDEX(AnnexeA_2022!$C:$C, MATCH(A80, AnnexeA_2022!$B:$B, 0)),"")</f>
        <v/>
      </c>
    </row>
    <row r="81">
      <c r="B81">
        <f>IFERROR(INDEX(AnnexeA_2022!$C:$C, MATCH(A81, AnnexeA_2022!$B:$B, 0)),"")</f>
        <v/>
      </c>
    </row>
    <row r="82">
      <c r="B82">
        <f>IFERROR(INDEX(AnnexeA_2022!$C:$C, MATCH(A82, AnnexeA_2022!$B:$B, 0)),"")</f>
        <v/>
      </c>
    </row>
    <row r="83">
      <c r="B83">
        <f>IFERROR(INDEX(AnnexeA_2022!$C:$C, MATCH(A83, AnnexeA_2022!$B:$B, 0)),"")</f>
        <v/>
      </c>
    </row>
    <row r="84">
      <c r="B84">
        <f>IFERROR(INDEX(AnnexeA_2022!$C:$C, MATCH(A84, AnnexeA_2022!$B:$B, 0)),"")</f>
        <v/>
      </c>
    </row>
    <row r="85">
      <c r="B85">
        <f>IFERROR(INDEX(AnnexeA_2022!$C:$C, MATCH(A85, AnnexeA_2022!$B:$B, 0)),"")</f>
        <v/>
      </c>
    </row>
    <row r="86">
      <c r="B86">
        <f>IFERROR(INDEX(AnnexeA_2022!$C:$C, MATCH(A86, AnnexeA_2022!$B:$B, 0)),"")</f>
        <v/>
      </c>
    </row>
    <row r="87">
      <c r="B87">
        <f>IFERROR(INDEX(AnnexeA_2022!$C:$C, MATCH(A87, AnnexeA_2022!$B:$B, 0)),"")</f>
        <v/>
      </c>
    </row>
    <row r="88">
      <c r="B88">
        <f>IFERROR(INDEX(AnnexeA_2022!$C:$C, MATCH(A88, AnnexeA_2022!$B:$B, 0)),"")</f>
        <v/>
      </c>
    </row>
    <row r="89">
      <c r="B89">
        <f>IFERROR(INDEX(AnnexeA_2022!$C:$C, MATCH(A89, AnnexeA_2022!$B:$B, 0)),"")</f>
        <v/>
      </c>
    </row>
    <row r="90">
      <c r="B90">
        <f>IFERROR(INDEX(AnnexeA_2022!$C:$C, MATCH(A90, AnnexeA_2022!$B:$B, 0)),"")</f>
        <v/>
      </c>
    </row>
    <row r="91">
      <c r="B91">
        <f>IFERROR(INDEX(AnnexeA_2022!$C:$C, MATCH(A91, AnnexeA_2022!$B:$B, 0)),"")</f>
        <v/>
      </c>
    </row>
    <row r="92">
      <c r="B92">
        <f>IFERROR(INDEX(AnnexeA_2022!$C:$C, MATCH(A92, AnnexeA_2022!$B:$B, 0)),"")</f>
        <v/>
      </c>
    </row>
    <row r="93">
      <c r="B93">
        <f>IFERROR(INDEX(AnnexeA_2022!$C:$C, MATCH(A93, AnnexeA_2022!$B:$B, 0)),"")</f>
        <v/>
      </c>
    </row>
    <row r="94">
      <c r="B94">
        <f>IFERROR(INDEX(AnnexeA_2022!$C:$C, MATCH(A94, AnnexeA_2022!$B:$B, 0)),"")</f>
        <v/>
      </c>
    </row>
    <row r="95">
      <c r="B95">
        <f>IFERROR(INDEX(AnnexeA_2022!$C:$C, MATCH(A95, AnnexeA_2022!$B:$B, 0)),"")</f>
        <v/>
      </c>
    </row>
    <row r="96">
      <c r="B96">
        <f>IFERROR(INDEX(AnnexeA_2022!$C:$C, MATCH(A96, AnnexeA_2022!$B:$B, 0)),"")</f>
        <v/>
      </c>
    </row>
    <row r="97">
      <c r="B97">
        <f>IFERROR(INDEX(AnnexeA_2022!$C:$C, MATCH(A97, AnnexeA_2022!$B:$B, 0)),"")</f>
        <v/>
      </c>
    </row>
    <row r="98">
      <c r="B98">
        <f>IFERROR(INDEX(AnnexeA_2022!$C:$C, MATCH(A98, AnnexeA_2022!$B:$B, 0)),"")</f>
        <v/>
      </c>
    </row>
    <row r="99">
      <c r="B99">
        <f>IFERROR(INDEX(AnnexeA_2022!$C:$C, MATCH(A99, AnnexeA_2022!$B:$B, 0)),"")</f>
        <v/>
      </c>
    </row>
    <row r="100">
      <c r="B100">
        <f>IFERROR(INDEX(AnnexeA_2022!$C:$C, MATCH(A100, AnnexeA_2022!$B:$B, 0)),"")</f>
        <v/>
      </c>
    </row>
    <row r="101">
      <c r="B101">
        <f>IFERROR(INDEX(AnnexeA_2022!$C:$C, MATCH(A101, AnnexeA_2022!$B:$B, 0)),"")</f>
        <v/>
      </c>
    </row>
    <row r="102">
      <c r="B102">
        <f>IFERROR(INDEX(AnnexeA_2022!$C:$C, MATCH(A102, AnnexeA_2022!$B:$B, 0)),"")</f>
        <v/>
      </c>
    </row>
    <row r="103">
      <c r="B103">
        <f>IFERROR(INDEX(AnnexeA_2022!$C:$C, MATCH(A103, AnnexeA_2022!$B:$B, 0)),"")</f>
        <v/>
      </c>
    </row>
    <row r="104">
      <c r="B104">
        <f>IFERROR(INDEX(AnnexeA_2022!$C:$C, MATCH(A104, AnnexeA_2022!$B:$B, 0)),"")</f>
        <v/>
      </c>
    </row>
    <row r="105">
      <c r="B105">
        <f>IFERROR(INDEX(AnnexeA_2022!$C:$C, MATCH(A105, AnnexeA_2022!$B:$B, 0)),"")</f>
        <v/>
      </c>
    </row>
    <row r="106">
      <c r="B106">
        <f>IFERROR(INDEX(AnnexeA_2022!$C:$C, MATCH(A106, AnnexeA_2022!$B:$B, 0)),"")</f>
        <v/>
      </c>
    </row>
    <row r="107">
      <c r="B107">
        <f>IFERROR(INDEX(AnnexeA_2022!$C:$C, MATCH(A107, AnnexeA_2022!$B:$B, 0)),"")</f>
        <v/>
      </c>
    </row>
    <row r="108">
      <c r="B108">
        <f>IFERROR(INDEX(AnnexeA_2022!$C:$C, MATCH(A108, AnnexeA_2022!$B:$B, 0)),"")</f>
        <v/>
      </c>
    </row>
    <row r="109">
      <c r="B109">
        <f>IFERROR(INDEX(AnnexeA_2022!$C:$C, MATCH(A109, AnnexeA_2022!$B:$B, 0)),"")</f>
        <v/>
      </c>
    </row>
    <row r="110">
      <c r="B110">
        <f>IFERROR(INDEX(AnnexeA_2022!$C:$C, MATCH(A110, AnnexeA_2022!$B:$B, 0)),"")</f>
        <v/>
      </c>
    </row>
    <row r="111">
      <c r="B111">
        <f>IFERROR(INDEX(AnnexeA_2022!$C:$C, MATCH(A111, AnnexeA_2022!$B:$B, 0)),"")</f>
        <v/>
      </c>
    </row>
    <row r="112">
      <c r="B112">
        <f>IFERROR(INDEX(AnnexeA_2022!$C:$C, MATCH(A112, AnnexeA_2022!$B:$B, 0)),"")</f>
        <v/>
      </c>
    </row>
    <row r="113">
      <c r="B113">
        <f>IFERROR(INDEX(AnnexeA_2022!$C:$C, MATCH(A113, AnnexeA_2022!$B:$B, 0)),"")</f>
        <v/>
      </c>
    </row>
    <row r="114">
      <c r="B114">
        <f>IFERROR(INDEX(AnnexeA_2022!$C:$C, MATCH(A114, AnnexeA_2022!$B:$B, 0)),"")</f>
        <v/>
      </c>
    </row>
    <row r="115">
      <c r="B115">
        <f>IFERROR(INDEX(AnnexeA_2022!$C:$C, MATCH(A115, AnnexeA_2022!$B:$B, 0)),"")</f>
        <v/>
      </c>
    </row>
    <row r="116">
      <c r="B116">
        <f>IFERROR(INDEX(AnnexeA_2022!$C:$C, MATCH(A116, AnnexeA_2022!$B:$B, 0)),"")</f>
        <v/>
      </c>
    </row>
    <row r="117">
      <c r="B117">
        <f>IFERROR(INDEX(AnnexeA_2022!$C:$C, MATCH(A117, AnnexeA_2022!$B:$B, 0)),"")</f>
        <v/>
      </c>
    </row>
    <row r="118">
      <c r="B118">
        <f>IFERROR(INDEX(AnnexeA_2022!$C:$C, MATCH(A118, AnnexeA_2022!$B:$B, 0)),"")</f>
        <v/>
      </c>
    </row>
    <row r="119">
      <c r="B119">
        <f>IFERROR(INDEX(AnnexeA_2022!$C:$C, MATCH(A119, AnnexeA_2022!$B:$B, 0)),"")</f>
        <v/>
      </c>
    </row>
    <row r="120">
      <c r="B120">
        <f>IFERROR(INDEX(AnnexeA_2022!$C:$C, MATCH(A120, AnnexeA_2022!$B:$B, 0)),"")</f>
        <v/>
      </c>
    </row>
    <row r="121">
      <c r="B121">
        <f>IFERROR(INDEX(AnnexeA_2022!$C:$C, MATCH(A121, AnnexeA_2022!$B:$B, 0)),"")</f>
        <v/>
      </c>
    </row>
    <row r="122">
      <c r="B122">
        <f>IFERROR(INDEX(AnnexeA_2022!$C:$C, MATCH(A122, AnnexeA_2022!$B:$B, 0)),"")</f>
        <v/>
      </c>
    </row>
    <row r="123">
      <c r="B123">
        <f>IFERROR(INDEX(AnnexeA_2022!$C:$C, MATCH(A123, AnnexeA_2022!$B:$B, 0)),"")</f>
        <v/>
      </c>
    </row>
  </sheetData>
  <mergeCells count="2">
    <mergeCell ref="A1:I1"/>
    <mergeCell ref="A2:I2"/>
  </mergeCells>
  <conditionalFormatting sqref="A4:I123">
    <cfRule type="expression" priority="1" dxfId="4">
      <formula>$C4="Non applicable"</formula>
    </cfRule>
  </conditionalFormatting>
  <dataValidations count="4">
    <dataValidation sqref="C4:C123" showErrorMessage="1" showInputMessage="1" allowBlank="1" type="list">
      <formula1>=Listes!$C$4:$C$5</formula1>
    </dataValidation>
    <dataValidation sqref="E4:E123" showErrorMessage="1" showInputMessage="1" allowBlank="1" type="list">
      <formula1>=Listes!$D$4:$D$7</formula1>
    </dataValidation>
    <dataValidation sqref="H4:H123" showErrorMessage="1" showInputMessage="1" allowBlank="1" type="list">
      <formula1>=Listes!$K$4:$K$7</formula1>
    </dataValidation>
    <dataValidation sqref="A4:A123" showErrorMessage="1" showInputMessage="1" allowBlank="1" type="list">
      <formula1>=AnnexeA_2022!$B$4:$B$96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L3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18" customWidth="1" min="3" max="3"/>
    <col width="22" customWidth="1" min="4" max="4"/>
    <col width="40" customWidth="1" min="5" max="5"/>
    <col width="14" customWidth="1" min="6" max="6"/>
    <col width="12" customWidth="1" min="7" max="7"/>
    <col width="22" customWidth="1" min="8" max="8"/>
    <col width="28" customWidth="1" min="9" max="9"/>
    <col width="12" customWidth="1" min="10" max="10"/>
    <col width="16" customWidth="1" min="11" max="11"/>
    <col width="12" customWidth="1" min="12" max="12"/>
  </cols>
  <sheetData>
    <row r="1">
      <c r="A1" s="1" t="inlineStr">
        <is>
          <t>Journal des incidents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>
      <c r="A2" s="3" t="inlineStr">
        <is>
          <t>Suivez détection → cause → actions → clôture. L’âge se calcule automatiquement.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>
      <c r="A3" s="5" t="inlineStr">
        <is>
          <t>Incident_ID</t>
        </is>
      </c>
      <c r="B3" s="5" t="inlineStr">
        <is>
          <t>Date_Détection</t>
        </is>
      </c>
      <c r="C3" s="5" t="inlineStr">
        <is>
          <t>Déclarant</t>
        </is>
      </c>
      <c r="D3" s="5" t="inlineStr">
        <is>
          <t>Actif/Service</t>
        </is>
      </c>
      <c r="E3" s="5" t="inlineStr">
        <is>
          <t>Description</t>
        </is>
      </c>
      <c r="F3" s="5" t="inlineStr">
        <is>
          <t>Sévérité</t>
        </is>
      </c>
      <c r="G3" s="5" t="inlineStr">
        <is>
          <t>Statut</t>
        </is>
      </c>
      <c r="H3" s="5" t="inlineStr">
        <is>
          <t>Cause_Racine</t>
        </is>
      </c>
      <c r="I3" s="5" t="inlineStr">
        <is>
          <t>Actions_Correctives</t>
        </is>
      </c>
      <c r="J3" s="5" t="inlineStr">
        <is>
          <t>Lien_NC</t>
        </is>
      </c>
      <c r="K3" s="5" t="inlineStr">
        <is>
          <t>Clôture_Date</t>
        </is>
      </c>
      <c r="L3" s="5" t="inlineStr">
        <is>
          <t>Âge (jours)</t>
        </is>
      </c>
    </row>
    <row r="4">
      <c r="L4">
        <f>IF(G4="Clôturé", IF(K4&lt;&gt;"", K4-B4, TODAY()-B4), TODAY()-B4)</f>
        <v/>
      </c>
    </row>
    <row r="5">
      <c r="L5">
        <f>IF(G5="Clôturé", IF(K5&lt;&gt;"", K5-B5, TODAY()-B5), TODAY()-B5)</f>
        <v/>
      </c>
    </row>
    <row r="6">
      <c r="L6">
        <f>IF(G6="Clôturé", IF(K6&lt;&gt;"", K6-B6, TODAY()-B6), TODAY()-B6)</f>
        <v/>
      </c>
    </row>
    <row r="7">
      <c r="L7">
        <f>IF(G7="Clôturé", IF(K7&lt;&gt;"", K7-B7, TODAY()-B7), TODAY()-B7)</f>
        <v/>
      </c>
    </row>
    <row r="8">
      <c r="L8">
        <f>IF(G8="Clôturé", IF(K8&lt;&gt;"", K8-B8, TODAY()-B8), TODAY()-B8)</f>
        <v/>
      </c>
    </row>
    <row r="9">
      <c r="L9">
        <f>IF(G9="Clôturé", IF(K9&lt;&gt;"", K9-B9, TODAY()-B9), TODAY()-B9)</f>
        <v/>
      </c>
    </row>
    <row r="10">
      <c r="L10">
        <f>IF(G10="Clôturé", IF(K10&lt;&gt;"", K10-B10, TODAY()-B10), TODAY()-B10)</f>
        <v/>
      </c>
    </row>
    <row r="11">
      <c r="L11">
        <f>IF(G11="Clôturé", IF(K11&lt;&gt;"", K11-B11, TODAY()-B11), TODAY()-B11)</f>
        <v/>
      </c>
    </row>
    <row r="12">
      <c r="L12">
        <f>IF(G12="Clôturé", IF(K12&lt;&gt;"", K12-B12, TODAY()-B12), TODAY()-B12)</f>
        <v/>
      </c>
    </row>
    <row r="13">
      <c r="L13">
        <f>IF(G13="Clôturé", IF(K13&lt;&gt;"", K13-B13, TODAY()-B13), TODAY()-B13)</f>
        <v/>
      </c>
    </row>
    <row r="14">
      <c r="L14">
        <f>IF(G14="Clôturé", IF(K14&lt;&gt;"", K14-B14, TODAY()-B14), TODAY()-B14)</f>
        <v/>
      </c>
    </row>
    <row r="15">
      <c r="L15">
        <f>IF(G15="Clôturé", IF(K15&lt;&gt;"", K15-B15, TODAY()-B15), TODAY()-B15)</f>
        <v/>
      </c>
    </row>
    <row r="16">
      <c r="L16">
        <f>IF(G16="Clôturé", IF(K16&lt;&gt;"", K16-B16, TODAY()-B16), TODAY()-B16)</f>
        <v/>
      </c>
    </row>
    <row r="17">
      <c r="L17">
        <f>IF(G17="Clôturé", IF(K17&lt;&gt;"", K17-B17, TODAY()-B17), TODAY()-B17)</f>
        <v/>
      </c>
    </row>
    <row r="18">
      <c r="L18">
        <f>IF(G18="Clôturé", IF(K18&lt;&gt;"", K18-B18, TODAY()-B18), TODAY()-B18)</f>
        <v/>
      </c>
    </row>
    <row r="19">
      <c r="L19">
        <f>IF(G19="Clôturé", IF(K19&lt;&gt;"", K19-B19, TODAY()-B19), TODAY()-B19)</f>
        <v/>
      </c>
    </row>
    <row r="20">
      <c r="L20">
        <f>IF(G20="Clôturé", IF(K20&lt;&gt;"", K20-B20, TODAY()-B20), TODAY()-B20)</f>
        <v/>
      </c>
    </row>
    <row r="21">
      <c r="L21">
        <f>IF(G21="Clôturé", IF(K21&lt;&gt;"", K21-B21, TODAY()-B21), TODAY()-B21)</f>
        <v/>
      </c>
    </row>
    <row r="22">
      <c r="L22">
        <f>IF(G22="Clôturé", IF(K22&lt;&gt;"", K22-B22, TODAY()-B22), TODAY()-B22)</f>
        <v/>
      </c>
    </row>
    <row r="23">
      <c r="L23">
        <f>IF(G23="Clôturé", IF(K23&lt;&gt;"", K23-B23, TODAY()-B23), TODAY()-B23)</f>
        <v/>
      </c>
    </row>
    <row r="24">
      <c r="L24">
        <f>IF(G24="Clôturé", IF(K24&lt;&gt;"", K24-B24, TODAY()-B24), TODAY()-B24)</f>
        <v/>
      </c>
    </row>
    <row r="25">
      <c r="L25">
        <f>IF(G25="Clôturé", IF(K25&lt;&gt;"", K25-B25, TODAY()-B25), TODAY()-B25)</f>
        <v/>
      </c>
    </row>
    <row r="26">
      <c r="L26">
        <f>IF(G26="Clôturé", IF(K26&lt;&gt;"", K26-B26, TODAY()-B26), TODAY()-B26)</f>
        <v/>
      </c>
    </row>
    <row r="27">
      <c r="L27">
        <f>IF(G27="Clôturé", IF(K27&lt;&gt;"", K27-B27, TODAY()-B27), TODAY()-B27)</f>
        <v/>
      </c>
    </row>
    <row r="28">
      <c r="L28">
        <f>IF(G28="Clôturé", IF(K28&lt;&gt;"", K28-B28, TODAY()-B28), TODAY()-B28)</f>
        <v/>
      </c>
    </row>
    <row r="29">
      <c r="L29">
        <f>IF(G29="Clôturé", IF(K29&lt;&gt;"", K29-B29, TODAY()-B29), TODAY()-B29)</f>
        <v/>
      </c>
    </row>
    <row r="30">
      <c r="L30">
        <f>IF(G30="Clôturé", IF(K30&lt;&gt;"", K30-B30, TODAY()-B30), TODAY()-B30)</f>
        <v/>
      </c>
    </row>
    <row r="31">
      <c r="L31">
        <f>IF(G31="Clôturé", IF(K31&lt;&gt;"", K31-B31, TODAY()-B31), TODAY()-B31)</f>
        <v/>
      </c>
    </row>
    <row r="32">
      <c r="L32">
        <f>IF(G32="Clôturé", IF(K32&lt;&gt;"", K32-B32, TODAY()-B32), TODAY()-B32)</f>
        <v/>
      </c>
    </row>
    <row r="33">
      <c r="L33">
        <f>IF(G33="Clôturé", IF(K33&lt;&gt;"", K33-B33, TODAY()-B33), TODAY()-B33)</f>
        <v/>
      </c>
    </row>
    <row r="34">
      <c r="L34">
        <f>IF(G34="Clôturé", IF(K34&lt;&gt;"", K34-B34, TODAY()-B34), TODAY()-B34)</f>
        <v/>
      </c>
    </row>
    <row r="35">
      <c r="L35">
        <f>IF(G35="Clôturé", IF(K35&lt;&gt;"", K35-B35, TODAY()-B35), TODAY()-B35)</f>
        <v/>
      </c>
    </row>
    <row r="36">
      <c r="L36">
        <f>IF(G36="Clôturé", IF(K36&lt;&gt;"", K36-B36, TODAY()-B36), TODAY()-B36)</f>
        <v/>
      </c>
    </row>
    <row r="37">
      <c r="L37">
        <f>IF(G37="Clôturé", IF(K37&lt;&gt;"", K37-B37, TODAY()-B37), TODAY()-B37)</f>
        <v/>
      </c>
    </row>
    <row r="38">
      <c r="L38">
        <f>IF(G38="Clôturé", IF(K38&lt;&gt;"", K38-B38, TODAY()-B38), TODAY()-B38)</f>
        <v/>
      </c>
    </row>
    <row r="39">
      <c r="L39">
        <f>IF(G39="Clôturé", IF(K39&lt;&gt;"", K39-B39, TODAY()-B39), TODAY()-B39)</f>
        <v/>
      </c>
    </row>
    <row r="40">
      <c r="L40">
        <f>IF(G40="Clôturé", IF(K40&lt;&gt;"", K40-B40, TODAY()-B40), TODAY()-B40)</f>
        <v/>
      </c>
    </row>
    <row r="41">
      <c r="L41">
        <f>IF(G41="Clôturé", IF(K41&lt;&gt;"", K41-B41, TODAY()-B41), TODAY()-B41)</f>
        <v/>
      </c>
    </row>
    <row r="42">
      <c r="L42">
        <f>IF(G42="Clôturé", IF(K42&lt;&gt;"", K42-B42, TODAY()-B42), TODAY()-B42)</f>
        <v/>
      </c>
    </row>
    <row r="43">
      <c r="L43">
        <f>IF(G43="Clôturé", IF(K43&lt;&gt;"", K43-B43, TODAY()-B43), TODAY()-B43)</f>
        <v/>
      </c>
    </row>
    <row r="44">
      <c r="L44">
        <f>IF(G44="Clôturé", IF(K44&lt;&gt;"", K44-B44, TODAY()-B44), TODAY()-B44)</f>
        <v/>
      </c>
    </row>
    <row r="45">
      <c r="L45">
        <f>IF(G45="Clôturé", IF(K45&lt;&gt;"", K45-B45, TODAY()-B45), TODAY()-B45)</f>
        <v/>
      </c>
    </row>
    <row r="46">
      <c r="L46">
        <f>IF(G46="Clôturé", IF(K46&lt;&gt;"", K46-B46, TODAY()-B46), TODAY()-B46)</f>
        <v/>
      </c>
    </row>
    <row r="47">
      <c r="L47">
        <f>IF(G47="Clôturé", IF(K47&lt;&gt;"", K47-B47, TODAY()-B47), TODAY()-B47)</f>
        <v/>
      </c>
    </row>
    <row r="48">
      <c r="L48">
        <f>IF(G48="Clôturé", IF(K48&lt;&gt;"", K48-B48, TODAY()-B48), TODAY()-B48)</f>
        <v/>
      </c>
    </row>
    <row r="49">
      <c r="L49">
        <f>IF(G49="Clôturé", IF(K49&lt;&gt;"", K49-B49, TODAY()-B49), TODAY()-B49)</f>
        <v/>
      </c>
    </row>
    <row r="50">
      <c r="L50">
        <f>IF(G50="Clôturé", IF(K50&lt;&gt;"", K50-B50, TODAY()-B50), TODAY()-B50)</f>
        <v/>
      </c>
    </row>
    <row r="51">
      <c r="L51">
        <f>IF(G51="Clôturé", IF(K51&lt;&gt;"", K51-B51, TODAY()-B51), TODAY()-B51)</f>
        <v/>
      </c>
    </row>
    <row r="52">
      <c r="L52">
        <f>IF(G52="Clôturé", IF(K52&lt;&gt;"", K52-B52, TODAY()-B52), TODAY()-B52)</f>
        <v/>
      </c>
    </row>
    <row r="53">
      <c r="L53">
        <f>IF(G53="Clôturé", IF(K53&lt;&gt;"", K53-B53, TODAY()-B53), TODAY()-B53)</f>
        <v/>
      </c>
    </row>
    <row r="54">
      <c r="L54">
        <f>IF(G54="Clôturé", IF(K54&lt;&gt;"", K54-B54, TODAY()-B54), TODAY()-B54)</f>
        <v/>
      </c>
    </row>
    <row r="55">
      <c r="L55">
        <f>IF(G55="Clôturé", IF(K55&lt;&gt;"", K55-B55, TODAY()-B55), TODAY()-B55)</f>
        <v/>
      </c>
    </row>
    <row r="56">
      <c r="L56">
        <f>IF(G56="Clôturé", IF(K56&lt;&gt;"", K56-B56, TODAY()-B56), TODAY()-B56)</f>
        <v/>
      </c>
    </row>
    <row r="57">
      <c r="L57">
        <f>IF(G57="Clôturé", IF(K57&lt;&gt;"", K57-B57, TODAY()-B57), TODAY()-B57)</f>
        <v/>
      </c>
    </row>
    <row r="58">
      <c r="L58">
        <f>IF(G58="Clôturé", IF(K58&lt;&gt;"", K58-B58, TODAY()-B58), TODAY()-B58)</f>
        <v/>
      </c>
    </row>
    <row r="59">
      <c r="L59">
        <f>IF(G59="Clôturé", IF(K59&lt;&gt;"", K59-B59, TODAY()-B59), TODAY()-B59)</f>
        <v/>
      </c>
    </row>
    <row r="60">
      <c r="L60">
        <f>IF(G60="Clôturé", IF(K60&lt;&gt;"", K60-B60, TODAY()-B60), TODAY()-B60)</f>
        <v/>
      </c>
    </row>
    <row r="61">
      <c r="L61">
        <f>IF(G61="Clôturé", IF(K61&lt;&gt;"", K61-B61, TODAY()-B61), TODAY()-B61)</f>
        <v/>
      </c>
    </row>
    <row r="62">
      <c r="L62">
        <f>IF(G62="Clôturé", IF(K62&lt;&gt;"", K62-B62, TODAY()-B62), TODAY()-B62)</f>
        <v/>
      </c>
    </row>
    <row r="63">
      <c r="L63">
        <f>IF(G63="Clôturé", IF(K63&lt;&gt;"", K63-B63, TODAY()-B63), TODAY()-B63)</f>
        <v/>
      </c>
    </row>
    <row r="64">
      <c r="L64">
        <f>IF(G64="Clôturé", IF(K64&lt;&gt;"", K64-B64, TODAY()-B64), TODAY()-B64)</f>
        <v/>
      </c>
    </row>
    <row r="65">
      <c r="L65">
        <f>IF(G65="Clôturé", IF(K65&lt;&gt;"", K65-B65, TODAY()-B65), TODAY()-B65)</f>
        <v/>
      </c>
    </row>
    <row r="66">
      <c r="L66">
        <f>IF(G66="Clôturé", IF(K66&lt;&gt;"", K66-B66, TODAY()-B66), TODAY()-B66)</f>
        <v/>
      </c>
    </row>
    <row r="67">
      <c r="L67">
        <f>IF(G67="Clôturé", IF(K67&lt;&gt;"", K67-B67, TODAY()-B67), TODAY()-B67)</f>
        <v/>
      </c>
    </row>
    <row r="68">
      <c r="L68">
        <f>IF(G68="Clôturé", IF(K68&lt;&gt;"", K68-B68, TODAY()-B68), TODAY()-B68)</f>
        <v/>
      </c>
    </row>
    <row r="69">
      <c r="L69">
        <f>IF(G69="Clôturé", IF(K69&lt;&gt;"", K69-B69, TODAY()-B69), TODAY()-B69)</f>
        <v/>
      </c>
    </row>
    <row r="70">
      <c r="L70">
        <f>IF(G70="Clôturé", IF(K70&lt;&gt;"", K70-B70, TODAY()-B70), TODAY()-B70)</f>
        <v/>
      </c>
    </row>
    <row r="71">
      <c r="L71">
        <f>IF(G71="Clôturé", IF(K71&lt;&gt;"", K71-B71, TODAY()-B71), TODAY()-B71)</f>
        <v/>
      </c>
    </row>
    <row r="72">
      <c r="L72">
        <f>IF(G72="Clôturé", IF(K72&lt;&gt;"", K72-B72, TODAY()-B72), TODAY()-B72)</f>
        <v/>
      </c>
    </row>
    <row r="73">
      <c r="L73">
        <f>IF(G73="Clôturé", IF(K73&lt;&gt;"", K73-B73, TODAY()-B73), TODAY()-B73)</f>
        <v/>
      </c>
    </row>
    <row r="74">
      <c r="L74">
        <f>IF(G74="Clôturé", IF(K74&lt;&gt;"", K74-B74, TODAY()-B74), TODAY()-B74)</f>
        <v/>
      </c>
    </row>
    <row r="75">
      <c r="L75">
        <f>IF(G75="Clôturé", IF(K75&lt;&gt;"", K75-B75, TODAY()-B75), TODAY()-B75)</f>
        <v/>
      </c>
    </row>
    <row r="76">
      <c r="L76">
        <f>IF(G76="Clôturé", IF(K76&lt;&gt;"", K76-B76, TODAY()-B76), TODAY()-B76)</f>
        <v/>
      </c>
    </row>
    <row r="77">
      <c r="L77">
        <f>IF(G77="Clôturé", IF(K77&lt;&gt;"", K77-B77, TODAY()-B77), TODAY()-B77)</f>
        <v/>
      </c>
    </row>
    <row r="78">
      <c r="L78">
        <f>IF(G78="Clôturé", IF(K78&lt;&gt;"", K78-B78, TODAY()-B78), TODAY()-B78)</f>
        <v/>
      </c>
    </row>
    <row r="79">
      <c r="L79">
        <f>IF(G79="Clôturé", IF(K79&lt;&gt;"", K79-B79, TODAY()-B79), TODAY()-B79)</f>
        <v/>
      </c>
    </row>
    <row r="80">
      <c r="L80">
        <f>IF(G80="Clôturé", IF(K80&lt;&gt;"", K80-B80, TODAY()-B80), TODAY()-B80)</f>
        <v/>
      </c>
    </row>
    <row r="81">
      <c r="L81">
        <f>IF(G81="Clôturé", IF(K81&lt;&gt;"", K81-B81, TODAY()-B81), TODAY()-B81)</f>
        <v/>
      </c>
    </row>
    <row r="82">
      <c r="L82">
        <f>IF(G82="Clôturé", IF(K82&lt;&gt;"", K82-B82, TODAY()-B82), TODAY()-B82)</f>
        <v/>
      </c>
    </row>
    <row r="83">
      <c r="L83">
        <f>IF(G83="Clôturé", IF(K83&lt;&gt;"", K83-B83, TODAY()-B83), TODAY()-B83)</f>
        <v/>
      </c>
    </row>
    <row r="84">
      <c r="L84">
        <f>IF(G84="Clôturé", IF(K84&lt;&gt;"", K84-B84, TODAY()-B84), TODAY()-B84)</f>
        <v/>
      </c>
    </row>
    <row r="85">
      <c r="L85">
        <f>IF(G85="Clôturé", IF(K85&lt;&gt;"", K85-B85, TODAY()-B85), TODAY()-B85)</f>
        <v/>
      </c>
    </row>
    <row r="86">
      <c r="L86">
        <f>IF(G86="Clôturé", IF(K86&lt;&gt;"", K86-B86, TODAY()-B86), TODAY()-B86)</f>
        <v/>
      </c>
    </row>
    <row r="87">
      <c r="L87">
        <f>IF(G87="Clôturé", IF(K87&lt;&gt;"", K87-B87, TODAY()-B87), TODAY()-B87)</f>
        <v/>
      </c>
    </row>
    <row r="88">
      <c r="L88">
        <f>IF(G88="Clôturé", IF(K88&lt;&gt;"", K88-B88, TODAY()-B88), TODAY()-B88)</f>
        <v/>
      </c>
    </row>
    <row r="89">
      <c r="L89">
        <f>IF(G89="Clôturé", IF(K89&lt;&gt;"", K89-B89, TODAY()-B89), TODAY()-B89)</f>
        <v/>
      </c>
    </row>
    <row r="90">
      <c r="L90">
        <f>IF(G90="Clôturé", IF(K90&lt;&gt;"", K90-B90, TODAY()-B90), TODAY()-B90)</f>
        <v/>
      </c>
    </row>
    <row r="91">
      <c r="L91">
        <f>IF(G91="Clôturé", IF(K91&lt;&gt;"", K91-B91, TODAY()-B91), TODAY()-B91)</f>
        <v/>
      </c>
    </row>
    <row r="92">
      <c r="L92">
        <f>IF(G92="Clôturé", IF(K92&lt;&gt;"", K92-B92, TODAY()-B92), TODAY()-B92)</f>
        <v/>
      </c>
    </row>
    <row r="93">
      <c r="L93">
        <f>IF(G93="Clôturé", IF(K93&lt;&gt;"", K93-B93, TODAY()-B93), TODAY()-B93)</f>
        <v/>
      </c>
    </row>
    <row r="94">
      <c r="L94">
        <f>IF(G94="Clôturé", IF(K94&lt;&gt;"", K94-B94, TODAY()-B94), TODAY()-B94)</f>
        <v/>
      </c>
    </row>
    <row r="95">
      <c r="L95">
        <f>IF(G95="Clôturé", IF(K95&lt;&gt;"", K95-B95, TODAY()-B95), TODAY()-B95)</f>
        <v/>
      </c>
    </row>
    <row r="96">
      <c r="L96">
        <f>IF(G96="Clôturé", IF(K96&lt;&gt;"", K96-B96, TODAY()-B96), TODAY()-B96)</f>
        <v/>
      </c>
    </row>
    <row r="97">
      <c r="L97">
        <f>IF(G97="Clôturé", IF(K97&lt;&gt;"", K97-B97, TODAY()-B97), TODAY()-B97)</f>
        <v/>
      </c>
    </row>
    <row r="98">
      <c r="L98">
        <f>IF(G98="Clôturé", IF(K98&lt;&gt;"", K98-B98, TODAY()-B98), TODAY()-B98)</f>
        <v/>
      </c>
    </row>
    <row r="99">
      <c r="L99">
        <f>IF(G99="Clôturé", IF(K99&lt;&gt;"", K99-B99, TODAY()-B99), TODAY()-B99)</f>
        <v/>
      </c>
    </row>
    <row r="100">
      <c r="L100">
        <f>IF(G100="Clôturé", IF(K100&lt;&gt;"", K100-B100, TODAY()-B100), TODAY()-B100)</f>
        <v/>
      </c>
    </row>
    <row r="101">
      <c r="L101">
        <f>IF(G101="Clôturé", IF(K101&lt;&gt;"", K101-B101, TODAY()-B101), TODAY()-B101)</f>
        <v/>
      </c>
    </row>
    <row r="102">
      <c r="L102">
        <f>IF(G102="Clôturé", IF(K102&lt;&gt;"", K102-B102, TODAY()-B102), TODAY()-B102)</f>
        <v/>
      </c>
    </row>
    <row r="103">
      <c r="L103">
        <f>IF(G103="Clôturé", IF(K103&lt;&gt;"", K103-B103, TODAY()-B103), TODAY()-B103)</f>
        <v/>
      </c>
    </row>
    <row r="104">
      <c r="L104">
        <f>IF(G104="Clôturé", IF(K104&lt;&gt;"", K104-B104, TODAY()-B104), TODAY()-B104)</f>
        <v/>
      </c>
    </row>
    <row r="105">
      <c r="L105">
        <f>IF(G105="Clôturé", IF(K105&lt;&gt;"", K105-B105, TODAY()-B105), TODAY()-B105)</f>
        <v/>
      </c>
    </row>
    <row r="106">
      <c r="L106">
        <f>IF(G106="Clôturé", IF(K106&lt;&gt;"", K106-B106, TODAY()-B106), TODAY()-B106)</f>
        <v/>
      </c>
    </row>
    <row r="107">
      <c r="L107">
        <f>IF(G107="Clôturé", IF(K107&lt;&gt;"", K107-B107, TODAY()-B107), TODAY()-B107)</f>
        <v/>
      </c>
    </row>
    <row r="108">
      <c r="L108">
        <f>IF(G108="Clôturé", IF(K108&lt;&gt;"", K108-B108, TODAY()-B108), TODAY()-B108)</f>
        <v/>
      </c>
    </row>
    <row r="109">
      <c r="L109">
        <f>IF(G109="Clôturé", IF(K109&lt;&gt;"", K109-B109, TODAY()-B109), TODAY()-B109)</f>
        <v/>
      </c>
    </row>
    <row r="110">
      <c r="L110">
        <f>IF(G110="Clôturé", IF(K110&lt;&gt;"", K110-B110, TODAY()-B110), TODAY()-B110)</f>
        <v/>
      </c>
    </row>
    <row r="111">
      <c r="L111">
        <f>IF(G111="Clôturé", IF(K111&lt;&gt;"", K111-B111, TODAY()-B111), TODAY()-B111)</f>
        <v/>
      </c>
    </row>
    <row r="112">
      <c r="L112">
        <f>IF(G112="Clôturé", IF(K112&lt;&gt;"", K112-B112, TODAY()-B112), TODAY()-B112)</f>
        <v/>
      </c>
    </row>
    <row r="113">
      <c r="L113">
        <f>IF(G113="Clôturé", IF(K113&lt;&gt;"", K113-B113, TODAY()-B113), TODAY()-B113)</f>
        <v/>
      </c>
    </row>
    <row r="114">
      <c r="L114">
        <f>IF(G114="Clôturé", IF(K114&lt;&gt;"", K114-B114, TODAY()-B114), TODAY()-B114)</f>
        <v/>
      </c>
    </row>
    <row r="115">
      <c r="L115">
        <f>IF(G115="Clôturé", IF(K115&lt;&gt;"", K115-B115, TODAY()-B115), TODAY()-B115)</f>
        <v/>
      </c>
    </row>
    <row r="116">
      <c r="L116">
        <f>IF(G116="Clôturé", IF(K116&lt;&gt;"", K116-B116, TODAY()-B116), TODAY()-B116)</f>
        <v/>
      </c>
    </row>
    <row r="117">
      <c r="L117">
        <f>IF(G117="Clôturé", IF(K117&lt;&gt;"", K117-B117, TODAY()-B117), TODAY()-B117)</f>
        <v/>
      </c>
    </row>
    <row r="118">
      <c r="L118">
        <f>IF(G118="Clôturé", IF(K118&lt;&gt;"", K118-B118, TODAY()-B118), TODAY()-B118)</f>
        <v/>
      </c>
    </row>
    <row r="119">
      <c r="L119">
        <f>IF(G119="Clôturé", IF(K119&lt;&gt;"", K119-B119, TODAY()-B119), TODAY()-B119)</f>
        <v/>
      </c>
    </row>
    <row r="120">
      <c r="L120">
        <f>IF(G120="Clôturé", IF(K120&lt;&gt;"", K120-B120, TODAY()-B120), TODAY()-B120)</f>
        <v/>
      </c>
    </row>
    <row r="121">
      <c r="L121">
        <f>IF(G121="Clôturé", IF(K121&lt;&gt;"", K121-B121, TODAY()-B121), TODAY()-B121)</f>
        <v/>
      </c>
    </row>
    <row r="122">
      <c r="L122">
        <f>IF(G122="Clôturé", IF(K122&lt;&gt;"", K122-B122, TODAY()-B122), TODAY()-B122)</f>
        <v/>
      </c>
    </row>
    <row r="123">
      <c r="L123">
        <f>IF(G123="Clôturé", IF(K123&lt;&gt;"", K123-B123, TODAY()-B123), TODAY()-B123)</f>
        <v/>
      </c>
    </row>
    <row r="124">
      <c r="L124">
        <f>IF(G124="Clôturé", IF(K124&lt;&gt;"", K124-B124, TODAY()-B124), TODAY()-B124)</f>
        <v/>
      </c>
    </row>
    <row r="125">
      <c r="L125">
        <f>IF(G125="Clôturé", IF(K125&lt;&gt;"", K125-B125, TODAY()-B125), TODAY()-B125)</f>
        <v/>
      </c>
    </row>
    <row r="126">
      <c r="L126">
        <f>IF(G126="Clôturé", IF(K126&lt;&gt;"", K126-B126, TODAY()-B126), TODAY()-B126)</f>
        <v/>
      </c>
    </row>
    <row r="127">
      <c r="L127">
        <f>IF(G127="Clôturé", IF(K127&lt;&gt;"", K127-B127, TODAY()-B127), TODAY()-B127)</f>
        <v/>
      </c>
    </row>
    <row r="128">
      <c r="L128">
        <f>IF(G128="Clôturé", IF(K128&lt;&gt;"", K128-B128, TODAY()-B128), TODAY()-B128)</f>
        <v/>
      </c>
    </row>
    <row r="129">
      <c r="L129">
        <f>IF(G129="Clôturé", IF(K129&lt;&gt;"", K129-B129, TODAY()-B129), TODAY()-B129)</f>
        <v/>
      </c>
    </row>
    <row r="130">
      <c r="L130">
        <f>IF(G130="Clôturé", IF(K130&lt;&gt;"", K130-B130, TODAY()-B130), TODAY()-B130)</f>
        <v/>
      </c>
    </row>
    <row r="131">
      <c r="L131">
        <f>IF(G131="Clôturé", IF(K131&lt;&gt;"", K131-B131, TODAY()-B131), TODAY()-B131)</f>
        <v/>
      </c>
    </row>
    <row r="132">
      <c r="L132">
        <f>IF(G132="Clôturé", IF(K132&lt;&gt;"", K132-B132, TODAY()-B132), TODAY()-B132)</f>
        <v/>
      </c>
    </row>
    <row r="133">
      <c r="L133">
        <f>IF(G133="Clôturé", IF(K133&lt;&gt;"", K133-B133, TODAY()-B133), TODAY()-B133)</f>
        <v/>
      </c>
    </row>
    <row r="134">
      <c r="L134">
        <f>IF(G134="Clôturé", IF(K134&lt;&gt;"", K134-B134, TODAY()-B134), TODAY()-B134)</f>
        <v/>
      </c>
    </row>
    <row r="135">
      <c r="L135">
        <f>IF(G135="Clôturé", IF(K135&lt;&gt;"", K135-B135, TODAY()-B135), TODAY()-B135)</f>
        <v/>
      </c>
    </row>
    <row r="136">
      <c r="L136">
        <f>IF(G136="Clôturé", IF(K136&lt;&gt;"", K136-B136, TODAY()-B136), TODAY()-B136)</f>
        <v/>
      </c>
    </row>
    <row r="137">
      <c r="L137">
        <f>IF(G137="Clôturé", IF(K137&lt;&gt;"", K137-B137, TODAY()-B137), TODAY()-B137)</f>
        <v/>
      </c>
    </row>
    <row r="138">
      <c r="L138">
        <f>IF(G138="Clôturé", IF(K138&lt;&gt;"", K138-B138, TODAY()-B138), TODAY()-B138)</f>
        <v/>
      </c>
    </row>
    <row r="139">
      <c r="L139">
        <f>IF(G139="Clôturé", IF(K139&lt;&gt;"", K139-B139, TODAY()-B139), TODAY()-B139)</f>
        <v/>
      </c>
    </row>
    <row r="140">
      <c r="L140">
        <f>IF(G140="Clôturé", IF(K140&lt;&gt;"", K140-B140, TODAY()-B140), TODAY()-B140)</f>
        <v/>
      </c>
    </row>
    <row r="141">
      <c r="L141">
        <f>IF(G141="Clôturé", IF(K141&lt;&gt;"", K141-B141, TODAY()-B141), TODAY()-B141)</f>
        <v/>
      </c>
    </row>
    <row r="142">
      <c r="L142">
        <f>IF(G142="Clôturé", IF(K142&lt;&gt;"", K142-B142, TODAY()-B142), TODAY()-B142)</f>
        <v/>
      </c>
    </row>
    <row r="143">
      <c r="L143">
        <f>IF(G143="Clôturé", IF(K143&lt;&gt;"", K143-B143, TODAY()-B143), TODAY()-B143)</f>
        <v/>
      </c>
    </row>
    <row r="144">
      <c r="L144">
        <f>IF(G144="Clôturé", IF(K144&lt;&gt;"", K144-B144, TODAY()-B144), TODAY()-B144)</f>
        <v/>
      </c>
    </row>
    <row r="145">
      <c r="L145">
        <f>IF(G145="Clôturé", IF(K145&lt;&gt;"", K145-B145, TODAY()-B145), TODAY()-B145)</f>
        <v/>
      </c>
    </row>
    <row r="146">
      <c r="L146">
        <f>IF(G146="Clôturé", IF(K146&lt;&gt;"", K146-B146, TODAY()-B146), TODAY()-B146)</f>
        <v/>
      </c>
    </row>
    <row r="147">
      <c r="L147">
        <f>IF(G147="Clôturé", IF(K147&lt;&gt;"", K147-B147, TODAY()-B147), TODAY()-B147)</f>
        <v/>
      </c>
    </row>
    <row r="148">
      <c r="L148">
        <f>IF(G148="Clôturé", IF(K148&lt;&gt;"", K148-B148, TODAY()-B148), TODAY()-B148)</f>
        <v/>
      </c>
    </row>
    <row r="149">
      <c r="L149">
        <f>IF(G149="Clôturé", IF(K149&lt;&gt;"", K149-B149, TODAY()-B149), TODAY()-B149)</f>
        <v/>
      </c>
    </row>
    <row r="150">
      <c r="L150">
        <f>IF(G150="Clôturé", IF(K150&lt;&gt;"", K150-B150, TODAY()-B150), TODAY()-B150)</f>
        <v/>
      </c>
    </row>
    <row r="151">
      <c r="L151">
        <f>IF(G151="Clôturé", IF(K151&lt;&gt;"", K151-B151, TODAY()-B151), TODAY()-B151)</f>
        <v/>
      </c>
    </row>
    <row r="152">
      <c r="L152">
        <f>IF(G152="Clôturé", IF(K152&lt;&gt;"", K152-B152, TODAY()-B152), TODAY()-B152)</f>
        <v/>
      </c>
    </row>
    <row r="153">
      <c r="L153">
        <f>IF(G153="Clôturé", IF(K153&lt;&gt;"", K153-B153, TODAY()-B153), TODAY()-B153)</f>
        <v/>
      </c>
    </row>
    <row r="154">
      <c r="L154">
        <f>IF(G154="Clôturé", IF(K154&lt;&gt;"", K154-B154, TODAY()-B154), TODAY()-B154)</f>
        <v/>
      </c>
    </row>
    <row r="155">
      <c r="L155">
        <f>IF(G155="Clôturé", IF(K155&lt;&gt;"", K155-B155, TODAY()-B155), TODAY()-B155)</f>
        <v/>
      </c>
    </row>
    <row r="156">
      <c r="L156">
        <f>IF(G156="Clôturé", IF(K156&lt;&gt;"", K156-B156, TODAY()-B156), TODAY()-B156)</f>
        <v/>
      </c>
    </row>
    <row r="157">
      <c r="L157">
        <f>IF(G157="Clôturé", IF(K157&lt;&gt;"", K157-B157, TODAY()-B157), TODAY()-B157)</f>
        <v/>
      </c>
    </row>
    <row r="158">
      <c r="L158">
        <f>IF(G158="Clôturé", IF(K158&lt;&gt;"", K158-B158, TODAY()-B158), TODAY()-B158)</f>
        <v/>
      </c>
    </row>
    <row r="159">
      <c r="L159">
        <f>IF(G159="Clôturé", IF(K159&lt;&gt;"", K159-B159, TODAY()-B159), TODAY()-B159)</f>
        <v/>
      </c>
    </row>
    <row r="160">
      <c r="L160">
        <f>IF(G160="Clôturé", IF(K160&lt;&gt;"", K160-B160, TODAY()-B160), TODAY()-B160)</f>
        <v/>
      </c>
    </row>
    <row r="161">
      <c r="L161">
        <f>IF(G161="Clôturé", IF(K161&lt;&gt;"", K161-B161, TODAY()-B161), TODAY()-B161)</f>
        <v/>
      </c>
    </row>
    <row r="162">
      <c r="L162">
        <f>IF(G162="Clôturé", IF(K162&lt;&gt;"", K162-B162, TODAY()-B162), TODAY()-B162)</f>
        <v/>
      </c>
    </row>
    <row r="163">
      <c r="L163">
        <f>IF(G163="Clôturé", IF(K163&lt;&gt;"", K163-B163, TODAY()-B163), TODAY()-B163)</f>
        <v/>
      </c>
    </row>
    <row r="164">
      <c r="L164">
        <f>IF(G164="Clôturé", IF(K164&lt;&gt;"", K164-B164, TODAY()-B164), TODAY()-B164)</f>
        <v/>
      </c>
    </row>
    <row r="165">
      <c r="L165">
        <f>IF(G165="Clôturé", IF(K165&lt;&gt;"", K165-B165, TODAY()-B165), TODAY()-B165)</f>
        <v/>
      </c>
    </row>
    <row r="166">
      <c r="L166">
        <f>IF(G166="Clôturé", IF(K166&lt;&gt;"", K166-B166, TODAY()-B166), TODAY()-B166)</f>
        <v/>
      </c>
    </row>
    <row r="167">
      <c r="L167">
        <f>IF(G167="Clôturé", IF(K167&lt;&gt;"", K167-B167, TODAY()-B167), TODAY()-B167)</f>
        <v/>
      </c>
    </row>
    <row r="168">
      <c r="L168">
        <f>IF(G168="Clôturé", IF(K168&lt;&gt;"", K168-B168, TODAY()-B168), TODAY()-B168)</f>
        <v/>
      </c>
    </row>
    <row r="169">
      <c r="L169">
        <f>IF(G169="Clôturé", IF(K169&lt;&gt;"", K169-B169, TODAY()-B169), TODAY()-B169)</f>
        <v/>
      </c>
    </row>
    <row r="170">
      <c r="L170">
        <f>IF(G170="Clôturé", IF(K170&lt;&gt;"", K170-B170, TODAY()-B170), TODAY()-B170)</f>
        <v/>
      </c>
    </row>
    <row r="171">
      <c r="L171">
        <f>IF(G171="Clôturé", IF(K171&lt;&gt;"", K171-B171, TODAY()-B171), TODAY()-B171)</f>
        <v/>
      </c>
    </row>
    <row r="172">
      <c r="L172">
        <f>IF(G172="Clôturé", IF(K172&lt;&gt;"", K172-B172, TODAY()-B172), TODAY()-B172)</f>
        <v/>
      </c>
    </row>
    <row r="173">
      <c r="L173">
        <f>IF(G173="Clôturé", IF(K173&lt;&gt;"", K173-B173, TODAY()-B173), TODAY()-B173)</f>
        <v/>
      </c>
    </row>
    <row r="174">
      <c r="L174">
        <f>IF(G174="Clôturé", IF(K174&lt;&gt;"", K174-B174, TODAY()-B174), TODAY()-B174)</f>
        <v/>
      </c>
    </row>
    <row r="175">
      <c r="L175">
        <f>IF(G175="Clôturé", IF(K175&lt;&gt;"", K175-B175, TODAY()-B175), TODAY()-B175)</f>
        <v/>
      </c>
    </row>
    <row r="176">
      <c r="L176">
        <f>IF(G176="Clôturé", IF(K176&lt;&gt;"", K176-B176, TODAY()-B176), TODAY()-B176)</f>
        <v/>
      </c>
    </row>
    <row r="177">
      <c r="L177">
        <f>IF(G177="Clôturé", IF(K177&lt;&gt;"", K177-B177, TODAY()-B177), TODAY()-B177)</f>
        <v/>
      </c>
    </row>
    <row r="178">
      <c r="L178">
        <f>IF(G178="Clôturé", IF(K178&lt;&gt;"", K178-B178, TODAY()-B178), TODAY()-B178)</f>
        <v/>
      </c>
    </row>
    <row r="179">
      <c r="L179">
        <f>IF(G179="Clôturé", IF(K179&lt;&gt;"", K179-B179, TODAY()-B179), TODAY()-B179)</f>
        <v/>
      </c>
    </row>
    <row r="180">
      <c r="L180">
        <f>IF(G180="Clôturé", IF(K180&lt;&gt;"", K180-B180, TODAY()-B180), TODAY()-B180)</f>
        <v/>
      </c>
    </row>
    <row r="181">
      <c r="L181">
        <f>IF(G181="Clôturé", IF(K181&lt;&gt;"", K181-B181, TODAY()-B181), TODAY()-B181)</f>
        <v/>
      </c>
    </row>
    <row r="182">
      <c r="L182">
        <f>IF(G182="Clôturé", IF(K182&lt;&gt;"", K182-B182, TODAY()-B182), TODAY()-B182)</f>
        <v/>
      </c>
    </row>
    <row r="183">
      <c r="L183">
        <f>IF(G183="Clôturé", IF(K183&lt;&gt;"", K183-B183, TODAY()-B183), TODAY()-B183)</f>
        <v/>
      </c>
    </row>
    <row r="184">
      <c r="L184">
        <f>IF(G184="Clôturé", IF(K184&lt;&gt;"", K184-B184, TODAY()-B184), TODAY()-B184)</f>
        <v/>
      </c>
    </row>
    <row r="185">
      <c r="L185">
        <f>IF(G185="Clôturé", IF(K185&lt;&gt;"", K185-B185, TODAY()-B185), TODAY()-B185)</f>
        <v/>
      </c>
    </row>
    <row r="186">
      <c r="L186">
        <f>IF(G186="Clôturé", IF(K186&lt;&gt;"", K186-B186, TODAY()-B186), TODAY()-B186)</f>
        <v/>
      </c>
    </row>
    <row r="187">
      <c r="L187">
        <f>IF(G187="Clôturé", IF(K187&lt;&gt;"", K187-B187, TODAY()-B187), TODAY()-B187)</f>
        <v/>
      </c>
    </row>
    <row r="188">
      <c r="L188">
        <f>IF(G188="Clôturé", IF(K188&lt;&gt;"", K188-B188, TODAY()-B188), TODAY()-B188)</f>
        <v/>
      </c>
    </row>
    <row r="189">
      <c r="L189">
        <f>IF(G189="Clôturé", IF(K189&lt;&gt;"", K189-B189, TODAY()-B189), TODAY()-B189)</f>
        <v/>
      </c>
    </row>
    <row r="190">
      <c r="L190">
        <f>IF(G190="Clôturé", IF(K190&lt;&gt;"", K190-B190, TODAY()-B190), TODAY()-B190)</f>
        <v/>
      </c>
    </row>
    <row r="191">
      <c r="L191">
        <f>IF(G191="Clôturé", IF(K191&lt;&gt;"", K191-B191, TODAY()-B191), TODAY()-B191)</f>
        <v/>
      </c>
    </row>
    <row r="192">
      <c r="L192">
        <f>IF(G192="Clôturé", IF(K192&lt;&gt;"", K192-B192, TODAY()-B192), TODAY()-B192)</f>
        <v/>
      </c>
    </row>
    <row r="193">
      <c r="L193">
        <f>IF(G193="Clôturé", IF(K193&lt;&gt;"", K193-B193, TODAY()-B193), TODAY()-B193)</f>
        <v/>
      </c>
    </row>
    <row r="194">
      <c r="L194">
        <f>IF(G194="Clôturé", IF(K194&lt;&gt;"", K194-B194, TODAY()-B194), TODAY()-B194)</f>
        <v/>
      </c>
    </row>
    <row r="195">
      <c r="L195">
        <f>IF(G195="Clôturé", IF(K195&lt;&gt;"", K195-B195, TODAY()-B195), TODAY()-B195)</f>
        <v/>
      </c>
    </row>
    <row r="196">
      <c r="L196">
        <f>IF(G196="Clôturé", IF(K196&lt;&gt;"", K196-B196, TODAY()-B196), TODAY()-B196)</f>
        <v/>
      </c>
    </row>
    <row r="197">
      <c r="L197">
        <f>IF(G197="Clôturé", IF(K197&lt;&gt;"", K197-B197, TODAY()-B197), TODAY()-B197)</f>
        <v/>
      </c>
    </row>
    <row r="198">
      <c r="L198">
        <f>IF(G198="Clôturé", IF(K198&lt;&gt;"", K198-B198, TODAY()-B198), TODAY()-B198)</f>
        <v/>
      </c>
    </row>
    <row r="199">
      <c r="L199">
        <f>IF(G199="Clôturé", IF(K199&lt;&gt;"", K199-B199, TODAY()-B199), TODAY()-B199)</f>
        <v/>
      </c>
    </row>
    <row r="200">
      <c r="L200">
        <f>IF(G200="Clôturé", IF(K200&lt;&gt;"", K200-B200, TODAY()-B200), TODAY()-B200)</f>
        <v/>
      </c>
    </row>
    <row r="201">
      <c r="L201">
        <f>IF(G201="Clôturé", IF(K201&lt;&gt;"", K201-B201, TODAY()-B201), TODAY()-B201)</f>
        <v/>
      </c>
    </row>
    <row r="202">
      <c r="L202">
        <f>IF(G202="Clôturé", IF(K202&lt;&gt;"", K202-B202, TODAY()-B202), TODAY()-B202)</f>
        <v/>
      </c>
    </row>
    <row r="203">
      <c r="L203">
        <f>IF(G203="Clôturé", IF(K203&lt;&gt;"", K203-B203, TODAY()-B203), TODAY()-B203)</f>
        <v/>
      </c>
    </row>
    <row r="204">
      <c r="L204">
        <f>IF(G204="Clôturé", IF(K204&lt;&gt;"", K204-B204, TODAY()-B204), TODAY()-B204)</f>
        <v/>
      </c>
    </row>
    <row r="205">
      <c r="L205">
        <f>IF(G205="Clôturé", IF(K205&lt;&gt;"", K205-B205, TODAY()-B205), TODAY()-B205)</f>
        <v/>
      </c>
    </row>
    <row r="206">
      <c r="L206">
        <f>IF(G206="Clôturé", IF(K206&lt;&gt;"", K206-B206, TODAY()-B206), TODAY()-B206)</f>
        <v/>
      </c>
    </row>
    <row r="207">
      <c r="L207">
        <f>IF(G207="Clôturé", IF(K207&lt;&gt;"", K207-B207, TODAY()-B207), TODAY()-B207)</f>
        <v/>
      </c>
    </row>
    <row r="208">
      <c r="L208">
        <f>IF(G208="Clôturé", IF(K208&lt;&gt;"", K208-B208, TODAY()-B208), TODAY()-B208)</f>
        <v/>
      </c>
    </row>
    <row r="209">
      <c r="L209">
        <f>IF(G209="Clôturé", IF(K209&lt;&gt;"", K209-B209, TODAY()-B209), TODAY()-B209)</f>
        <v/>
      </c>
    </row>
    <row r="210">
      <c r="L210">
        <f>IF(G210="Clôturé", IF(K210&lt;&gt;"", K210-B210, TODAY()-B210), TODAY()-B210)</f>
        <v/>
      </c>
    </row>
    <row r="211">
      <c r="L211">
        <f>IF(G211="Clôturé", IF(K211&lt;&gt;"", K211-B211, TODAY()-B211), TODAY()-B211)</f>
        <v/>
      </c>
    </row>
    <row r="212">
      <c r="L212">
        <f>IF(G212="Clôturé", IF(K212&lt;&gt;"", K212-B212, TODAY()-B212), TODAY()-B212)</f>
        <v/>
      </c>
    </row>
    <row r="213">
      <c r="L213">
        <f>IF(G213="Clôturé", IF(K213&lt;&gt;"", K213-B213, TODAY()-B213), TODAY()-B213)</f>
        <v/>
      </c>
    </row>
    <row r="214">
      <c r="L214">
        <f>IF(G214="Clôturé", IF(K214&lt;&gt;"", K214-B214, TODAY()-B214), TODAY()-B214)</f>
        <v/>
      </c>
    </row>
    <row r="215">
      <c r="L215">
        <f>IF(G215="Clôturé", IF(K215&lt;&gt;"", K215-B215, TODAY()-B215), TODAY()-B215)</f>
        <v/>
      </c>
    </row>
    <row r="216">
      <c r="L216">
        <f>IF(G216="Clôturé", IF(K216&lt;&gt;"", K216-B216, TODAY()-B216), TODAY()-B216)</f>
        <v/>
      </c>
    </row>
    <row r="217">
      <c r="L217">
        <f>IF(G217="Clôturé", IF(K217&lt;&gt;"", K217-B217, TODAY()-B217), TODAY()-B217)</f>
        <v/>
      </c>
    </row>
    <row r="218">
      <c r="L218">
        <f>IF(G218="Clôturé", IF(K218&lt;&gt;"", K218-B218, TODAY()-B218), TODAY()-B218)</f>
        <v/>
      </c>
    </row>
    <row r="219">
      <c r="L219">
        <f>IF(G219="Clôturé", IF(K219&lt;&gt;"", K219-B219, TODAY()-B219), TODAY()-B219)</f>
        <v/>
      </c>
    </row>
    <row r="220">
      <c r="L220">
        <f>IF(G220="Clôturé", IF(K220&lt;&gt;"", K220-B220, TODAY()-B220), TODAY()-B220)</f>
        <v/>
      </c>
    </row>
    <row r="221">
      <c r="L221">
        <f>IF(G221="Clôturé", IF(K221&lt;&gt;"", K221-B221, TODAY()-B221), TODAY()-B221)</f>
        <v/>
      </c>
    </row>
    <row r="222">
      <c r="L222">
        <f>IF(G222="Clôturé", IF(K222&lt;&gt;"", K222-B222, TODAY()-B222), TODAY()-B222)</f>
        <v/>
      </c>
    </row>
    <row r="223">
      <c r="L223">
        <f>IF(G223="Clôturé", IF(K223&lt;&gt;"", K223-B223, TODAY()-B223), TODAY()-B223)</f>
        <v/>
      </c>
    </row>
    <row r="224">
      <c r="L224">
        <f>IF(G224="Clôturé", IF(K224&lt;&gt;"", K224-B224, TODAY()-B224), TODAY()-B224)</f>
        <v/>
      </c>
    </row>
    <row r="225">
      <c r="L225">
        <f>IF(G225="Clôturé", IF(K225&lt;&gt;"", K225-B225, TODAY()-B225), TODAY()-B225)</f>
        <v/>
      </c>
    </row>
    <row r="226">
      <c r="L226">
        <f>IF(G226="Clôturé", IF(K226&lt;&gt;"", K226-B226, TODAY()-B226), TODAY()-B226)</f>
        <v/>
      </c>
    </row>
    <row r="227">
      <c r="L227">
        <f>IF(G227="Clôturé", IF(K227&lt;&gt;"", K227-B227, TODAY()-B227), TODAY()-B227)</f>
        <v/>
      </c>
    </row>
    <row r="228">
      <c r="L228">
        <f>IF(G228="Clôturé", IF(K228&lt;&gt;"", K228-B228, TODAY()-B228), TODAY()-B228)</f>
        <v/>
      </c>
    </row>
    <row r="229">
      <c r="L229">
        <f>IF(G229="Clôturé", IF(K229&lt;&gt;"", K229-B229, TODAY()-B229), TODAY()-B229)</f>
        <v/>
      </c>
    </row>
    <row r="230">
      <c r="L230">
        <f>IF(G230="Clôturé", IF(K230&lt;&gt;"", K230-B230, TODAY()-B230), TODAY()-B230)</f>
        <v/>
      </c>
    </row>
    <row r="231">
      <c r="L231">
        <f>IF(G231="Clôturé", IF(K231&lt;&gt;"", K231-B231, TODAY()-B231), TODAY()-B231)</f>
        <v/>
      </c>
    </row>
    <row r="232">
      <c r="L232">
        <f>IF(G232="Clôturé", IF(K232&lt;&gt;"", K232-B232, TODAY()-B232), TODAY()-B232)</f>
        <v/>
      </c>
    </row>
    <row r="233">
      <c r="L233">
        <f>IF(G233="Clôturé", IF(K233&lt;&gt;"", K233-B233, TODAY()-B233), TODAY()-B233)</f>
        <v/>
      </c>
    </row>
    <row r="234">
      <c r="L234">
        <f>IF(G234="Clôturé", IF(K234&lt;&gt;"", K234-B234, TODAY()-B234), TODAY()-B234)</f>
        <v/>
      </c>
    </row>
    <row r="235">
      <c r="L235">
        <f>IF(G235="Clôturé", IF(K235&lt;&gt;"", K235-B235, TODAY()-B235), TODAY()-B235)</f>
        <v/>
      </c>
    </row>
    <row r="236">
      <c r="L236">
        <f>IF(G236="Clôturé", IF(K236&lt;&gt;"", K236-B236, TODAY()-B236), TODAY()-B236)</f>
        <v/>
      </c>
    </row>
    <row r="237">
      <c r="L237">
        <f>IF(G237="Clôturé", IF(K237&lt;&gt;"", K237-B237, TODAY()-B237), TODAY()-B237)</f>
        <v/>
      </c>
    </row>
    <row r="238">
      <c r="L238">
        <f>IF(G238="Clôturé", IF(K238&lt;&gt;"", K238-B238, TODAY()-B238), TODAY()-B238)</f>
        <v/>
      </c>
    </row>
    <row r="239">
      <c r="L239">
        <f>IF(G239="Clôturé", IF(K239&lt;&gt;"", K239-B239, TODAY()-B239), TODAY()-B239)</f>
        <v/>
      </c>
    </row>
    <row r="240">
      <c r="L240">
        <f>IF(G240="Clôturé", IF(K240&lt;&gt;"", K240-B240, TODAY()-B240), TODAY()-B240)</f>
        <v/>
      </c>
    </row>
    <row r="241">
      <c r="L241">
        <f>IF(G241="Clôturé", IF(K241&lt;&gt;"", K241-B241, TODAY()-B241), TODAY()-B241)</f>
        <v/>
      </c>
    </row>
    <row r="242">
      <c r="L242">
        <f>IF(G242="Clôturé", IF(K242&lt;&gt;"", K242-B242, TODAY()-B242), TODAY()-B242)</f>
        <v/>
      </c>
    </row>
    <row r="243">
      <c r="L243">
        <f>IF(G243="Clôturé", IF(K243&lt;&gt;"", K243-B243, TODAY()-B243), TODAY()-B243)</f>
        <v/>
      </c>
    </row>
    <row r="244">
      <c r="L244">
        <f>IF(G244="Clôturé", IF(K244&lt;&gt;"", K244-B244, TODAY()-B244), TODAY()-B244)</f>
        <v/>
      </c>
    </row>
    <row r="245">
      <c r="L245">
        <f>IF(G245="Clôturé", IF(K245&lt;&gt;"", K245-B245, TODAY()-B245), TODAY()-B245)</f>
        <v/>
      </c>
    </row>
    <row r="246">
      <c r="L246">
        <f>IF(G246="Clôturé", IF(K246&lt;&gt;"", K246-B246, TODAY()-B246), TODAY()-B246)</f>
        <v/>
      </c>
    </row>
    <row r="247">
      <c r="L247">
        <f>IF(G247="Clôturé", IF(K247&lt;&gt;"", K247-B247, TODAY()-B247), TODAY()-B247)</f>
        <v/>
      </c>
    </row>
    <row r="248">
      <c r="L248">
        <f>IF(G248="Clôturé", IF(K248&lt;&gt;"", K248-B248, TODAY()-B248), TODAY()-B248)</f>
        <v/>
      </c>
    </row>
    <row r="249">
      <c r="L249">
        <f>IF(G249="Clôturé", IF(K249&lt;&gt;"", K249-B249, TODAY()-B249), TODAY()-B249)</f>
        <v/>
      </c>
    </row>
    <row r="250">
      <c r="L250">
        <f>IF(G250="Clôturé", IF(K250&lt;&gt;"", K250-B250, TODAY()-B250), TODAY()-B250)</f>
        <v/>
      </c>
    </row>
    <row r="251">
      <c r="L251">
        <f>IF(G251="Clôturé", IF(K251&lt;&gt;"", K251-B251, TODAY()-B251), TODAY()-B251)</f>
        <v/>
      </c>
    </row>
    <row r="252">
      <c r="L252">
        <f>IF(G252="Clôturé", IF(K252&lt;&gt;"", K252-B252, TODAY()-B252), TODAY()-B252)</f>
        <v/>
      </c>
    </row>
    <row r="253">
      <c r="L253">
        <f>IF(G253="Clôturé", IF(K253&lt;&gt;"", K253-B253, TODAY()-B253), TODAY()-B253)</f>
        <v/>
      </c>
    </row>
    <row r="254">
      <c r="L254">
        <f>IF(G254="Clôturé", IF(K254&lt;&gt;"", K254-B254, TODAY()-B254), TODAY()-B254)</f>
        <v/>
      </c>
    </row>
    <row r="255">
      <c r="L255">
        <f>IF(G255="Clôturé", IF(K255&lt;&gt;"", K255-B255, TODAY()-B255), TODAY()-B255)</f>
        <v/>
      </c>
    </row>
    <row r="256">
      <c r="L256">
        <f>IF(G256="Clôturé", IF(K256&lt;&gt;"", K256-B256, TODAY()-B256), TODAY()-B256)</f>
        <v/>
      </c>
    </row>
    <row r="257">
      <c r="L257">
        <f>IF(G257="Clôturé", IF(K257&lt;&gt;"", K257-B257, TODAY()-B257), TODAY()-B257)</f>
        <v/>
      </c>
    </row>
    <row r="258">
      <c r="L258">
        <f>IF(G258="Clôturé", IF(K258&lt;&gt;"", K258-B258, TODAY()-B258), TODAY()-B258)</f>
        <v/>
      </c>
    </row>
    <row r="259">
      <c r="L259">
        <f>IF(G259="Clôturé", IF(K259&lt;&gt;"", K259-B259, TODAY()-B259), TODAY()-B259)</f>
        <v/>
      </c>
    </row>
    <row r="260">
      <c r="L260">
        <f>IF(G260="Clôturé", IF(K260&lt;&gt;"", K260-B260, TODAY()-B260), TODAY()-B260)</f>
        <v/>
      </c>
    </row>
    <row r="261">
      <c r="L261">
        <f>IF(G261="Clôturé", IF(K261&lt;&gt;"", K261-B261, TODAY()-B261), TODAY()-B261)</f>
        <v/>
      </c>
    </row>
    <row r="262">
      <c r="L262">
        <f>IF(G262="Clôturé", IF(K262&lt;&gt;"", K262-B262, TODAY()-B262), TODAY()-B262)</f>
        <v/>
      </c>
    </row>
    <row r="263">
      <c r="L263">
        <f>IF(G263="Clôturé", IF(K263&lt;&gt;"", K263-B263, TODAY()-B263), TODAY()-B263)</f>
        <v/>
      </c>
    </row>
    <row r="264">
      <c r="L264">
        <f>IF(G264="Clôturé", IF(K264&lt;&gt;"", K264-B264, TODAY()-B264), TODAY()-B264)</f>
        <v/>
      </c>
    </row>
    <row r="265">
      <c r="L265">
        <f>IF(G265="Clôturé", IF(K265&lt;&gt;"", K265-B265, TODAY()-B265), TODAY()-B265)</f>
        <v/>
      </c>
    </row>
    <row r="266">
      <c r="L266">
        <f>IF(G266="Clôturé", IF(K266&lt;&gt;"", K266-B266, TODAY()-B266), TODAY()-B266)</f>
        <v/>
      </c>
    </row>
    <row r="267">
      <c r="L267">
        <f>IF(G267="Clôturé", IF(K267&lt;&gt;"", K267-B267, TODAY()-B267), TODAY()-B267)</f>
        <v/>
      </c>
    </row>
    <row r="268">
      <c r="L268">
        <f>IF(G268="Clôturé", IF(K268&lt;&gt;"", K268-B268, TODAY()-B268), TODAY()-B268)</f>
        <v/>
      </c>
    </row>
    <row r="269">
      <c r="L269">
        <f>IF(G269="Clôturé", IF(K269&lt;&gt;"", K269-B269, TODAY()-B269), TODAY()-B269)</f>
        <v/>
      </c>
    </row>
    <row r="270">
      <c r="L270">
        <f>IF(G270="Clôturé", IF(K270&lt;&gt;"", K270-B270, TODAY()-B270), TODAY()-B270)</f>
        <v/>
      </c>
    </row>
    <row r="271">
      <c r="L271">
        <f>IF(G271="Clôturé", IF(K271&lt;&gt;"", K271-B271, TODAY()-B271), TODAY()-B271)</f>
        <v/>
      </c>
    </row>
    <row r="272">
      <c r="L272">
        <f>IF(G272="Clôturé", IF(K272&lt;&gt;"", K272-B272, TODAY()-B272), TODAY()-B272)</f>
        <v/>
      </c>
    </row>
    <row r="273">
      <c r="L273">
        <f>IF(G273="Clôturé", IF(K273&lt;&gt;"", K273-B273, TODAY()-B273), TODAY()-B273)</f>
        <v/>
      </c>
    </row>
    <row r="274">
      <c r="L274">
        <f>IF(G274="Clôturé", IF(K274&lt;&gt;"", K274-B274, TODAY()-B274), TODAY()-B274)</f>
        <v/>
      </c>
    </row>
    <row r="275">
      <c r="L275">
        <f>IF(G275="Clôturé", IF(K275&lt;&gt;"", K275-B275, TODAY()-B275), TODAY()-B275)</f>
        <v/>
      </c>
    </row>
    <row r="276">
      <c r="L276">
        <f>IF(G276="Clôturé", IF(K276&lt;&gt;"", K276-B276, TODAY()-B276), TODAY()-B276)</f>
        <v/>
      </c>
    </row>
    <row r="277">
      <c r="L277">
        <f>IF(G277="Clôturé", IF(K277&lt;&gt;"", K277-B277, TODAY()-B277), TODAY()-B277)</f>
        <v/>
      </c>
    </row>
    <row r="278">
      <c r="L278">
        <f>IF(G278="Clôturé", IF(K278&lt;&gt;"", K278-B278, TODAY()-B278), TODAY()-B278)</f>
        <v/>
      </c>
    </row>
    <row r="279">
      <c r="L279">
        <f>IF(G279="Clôturé", IF(K279&lt;&gt;"", K279-B279, TODAY()-B279), TODAY()-B279)</f>
        <v/>
      </c>
    </row>
    <row r="280">
      <c r="L280">
        <f>IF(G280="Clôturé", IF(K280&lt;&gt;"", K280-B280, TODAY()-B280), TODAY()-B280)</f>
        <v/>
      </c>
    </row>
    <row r="281">
      <c r="L281">
        <f>IF(G281="Clôturé", IF(K281&lt;&gt;"", K281-B281, TODAY()-B281), TODAY()-B281)</f>
        <v/>
      </c>
    </row>
    <row r="282">
      <c r="L282">
        <f>IF(G282="Clôturé", IF(K282&lt;&gt;"", K282-B282, TODAY()-B282), TODAY()-B282)</f>
        <v/>
      </c>
    </row>
    <row r="283">
      <c r="L283">
        <f>IF(G283="Clôturé", IF(K283&lt;&gt;"", K283-B283, TODAY()-B283), TODAY()-B283)</f>
        <v/>
      </c>
    </row>
    <row r="284">
      <c r="L284">
        <f>IF(G284="Clôturé", IF(K284&lt;&gt;"", K284-B284, TODAY()-B284), TODAY()-B284)</f>
        <v/>
      </c>
    </row>
    <row r="285">
      <c r="L285">
        <f>IF(G285="Clôturé", IF(K285&lt;&gt;"", K285-B285, TODAY()-B285), TODAY()-B285)</f>
        <v/>
      </c>
    </row>
    <row r="286">
      <c r="L286">
        <f>IF(G286="Clôturé", IF(K286&lt;&gt;"", K286-B286, TODAY()-B286), TODAY()-B286)</f>
        <v/>
      </c>
    </row>
    <row r="287">
      <c r="L287">
        <f>IF(G287="Clôturé", IF(K287&lt;&gt;"", K287-B287, TODAY()-B287), TODAY()-B287)</f>
        <v/>
      </c>
    </row>
    <row r="288">
      <c r="L288">
        <f>IF(G288="Clôturé", IF(K288&lt;&gt;"", K288-B288, TODAY()-B288), TODAY()-B288)</f>
        <v/>
      </c>
    </row>
    <row r="289">
      <c r="L289">
        <f>IF(G289="Clôturé", IF(K289&lt;&gt;"", K289-B289, TODAY()-B289), TODAY()-B289)</f>
        <v/>
      </c>
    </row>
    <row r="290">
      <c r="L290">
        <f>IF(G290="Clôturé", IF(K290&lt;&gt;"", K290-B290, TODAY()-B290), TODAY()-B290)</f>
        <v/>
      </c>
    </row>
    <row r="291">
      <c r="L291">
        <f>IF(G291="Clôturé", IF(K291&lt;&gt;"", K291-B291, TODAY()-B291), TODAY()-B291)</f>
        <v/>
      </c>
    </row>
    <row r="292">
      <c r="L292">
        <f>IF(G292="Clôturé", IF(K292&lt;&gt;"", K292-B292, TODAY()-B292), TODAY()-B292)</f>
        <v/>
      </c>
    </row>
    <row r="293">
      <c r="L293">
        <f>IF(G293="Clôturé", IF(K293&lt;&gt;"", K293-B293, TODAY()-B293), TODAY()-B293)</f>
        <v/>
      </c>
    </row>
    <row r="294">
      <c r="L294">
        <f>IF(G294="Clôturé", IF(K294&lt;&gt;"", K294-B294, TODAY()-B294), TODAY()-B294)</f>
        <v/>
      </c>
    </row>
    <row r="295">
      <c r="L295">
        <f>IF(G295="Clôturé", IF(K295&lt;&gt;"", K295-B295, TODAY()-B295), TODAY()-B295)</f>
        <v/>
      </c>
    </row>
    <row r="296">
      <c r="L296">
        <f>IF(G296="Clôturé", IF(K296&lt;&gt;"", K296-B296, TODAY()-B296), TODAY()-B296)</f>
        <v/>
      </c>
    </row>
    <row r="297">
      <c r="L297">
        <f>IF(G297="Clôturé", IF(K297&lt;&gt;"", K297-B297, TODAY()-B297), TODAY()-B297)</f>
        <v/>
      </c>
    </row>
    <row r="298">
      <c r="L298">
        <f>IF(G298="Clôturé", IF(K298&lt;&gt;"", K298-B298, TODAY()-B298), TODAY()-B298)</f>
        <v/>
      </c>
    </row>
    <row r="299">
      <c r="L299">
        <f>IF(G299="Clôturé", IF(K299&lt;&gt;"", K299-B299, TODAY()-B299), TODAY()-B299)</f>
        <v/>
      </c>
    </row>
    <row r="300">
      <c r="L300">
        <f>IF(G300="Clôturé", IF(K300&lt;&gt;"", K300-B300, TODAY()-B300), TODAY()-B300)</f>
        <v/>
      </c>
    </row>
    <row r="301">
      <c r="L301">
        <f>IF(G301="Clôturé", IF(K301&lt;&gt;"", K301-B301, TODAY()-B301), TODAY()-B301)</f>
        <v/>
      </c>
    </row>
    <row r="302">
      <c r="L302">
        <f>IF(G302="Clôturé", IF(K302&lt;&gt;"", K302-B302, TODAY()-B302), TODAY()-B302)</f>
        <v/>
      </c>
    </row>
    <row r="303">
      <c r="L303">
        <f>IF(G303="Clôturé", IF(K303&lt;&gt;"", K303-B303, TODAY()-B303), TODAY()-B303)</f>
        <v/>
      </c>
    </row>
  </sheetData>
  <mergeCells count="2">
    <mergeCell ref="A1:L1"/>
    <mergeCell ref="A2:L2"/>
  </mergeCells>
  <conditionalFormatting sqref="L4:L303">
    <cfRule type="cellIs" priority="1" operator="greaterThan" dxfId="5">
      <formula>15</formula>
    </cfRule>
  </conditionalFormatting>
  <dataValidations count="2">
    <dataValidation sqref="F4:F303" showErrorMessage="1" showInputMessage="1" allowBlank="1" type="list">
      <formula1>=Listes!$F$4:$F$6</formula1>
    </dataValidation>
    <dataValidation sqref="G4:G3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L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26" customWidth="1" min="2" max="2"/>
    <col width="36" customWidth="1" min="3" max="3"/>
    <col width="26" customWidth="1" min="4" max="4"/>
    <col width="22" customWidth="1" min="5" max="5"/>
    <col width="28" customWidth="1" min="6" max="6"/>
    <col width="18" customWidth="1" min="7" max="7"/>
    <col width="14" customWidth="1" min="8" max="8"/>
    <col width="12" customWidth="1" min="9" max="9"/>
    <col width="18" customWidth="1" min="10" max="10"/>
    <col width="18" customWidth="1" min="11" max="11"/>
    <col width="14" customWidth="1" min="12" max="12"/>
  </cols>
  <sheetData>
    <row r="1">
      <c r="A1" s="1" t="inlineStr">
        <is>
          <t>Non-conformités &amp; actions (CAPA)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>
      <c r="A2" s="3" t="inlineStr">
        <is>
          <t>Suivez les corrections, actions correctives et la vérification d’efficacité.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>
      <c r="A3" s="5" t="inlineStr">
        <is>
          <t>NC_ID</t>
        </is>
      </c>
      <c r="B3" s="5" t="inlineStr">
        <is>
          <t>Source (Audit/Incident/Surveillance)</t>
        </is>
      </c>
      <c r="C3" s="5" t="inlineStr">
        <is>
          <t>Description</t>
        </is>
      </c>
      <c r="D3" s="5" t="inlineStr">
        <is>
          <t>Analyse_Causes</t>
        </is>
      </c>
      <c r="E3" s="5" t="inlineStr">
        <is>
          <t>Correction</t>
        </is>
      </c>
      <c r="F3" s="5" t="inlineStr">
        <is>
          <t>Action_Corrective</t>
        </is>
      </c>
      <c r="G3" s="5" t="inlineStr">
        <is>
          <t>Propriétaire</t>
        </is>
      </c>
      <c r="H3" s="5" t="inlineStr">
        <is>
          <t>Échéance</t>
        </is>
      </c>
      <c r="I3" s="5" t="inlineStr">
        <is>
          <t>Statut</t>
        </is>
      </c>
      <c r="J3" s="5" t="inlineStr">
        <is>
          <t>Vérif_Efficacité_Date</t>
        </is>
      </c>
      <c r="K3" s="5" t="inlineStr">
        <is>
          <t>Résultat</t>
        </is>
      </c>
      <c r="L3" s="5" t="inlineStr">
        <is>
          <t>Retard (jours)</t>
        </is>
      </c>
    </row>
    <row r="4">
      <c r="L4">
        <f>IF(AND(I4&lt;&gt;"Clôturé", H4&lt;&gt;""), TODAY()-H4, 0)</f>
        <v/>
      </c>
    </row>
    <row r="5">
      <c r="L5">
        <f>IF(AND(I5&lt;&gt;"Clôturé", H5&lt;&gt;""), TODAY()-H5, 0)</f>
        <v/>
      </c>
    </row>
    <row r="6">
      <c r="L6">
        <f>IF(AND(I6&lt;&gt;"Clôturé", H6&lt;&gt;""), TODAY()-H6, 0)</f>
        <v/>
      </c>
    </row>
    <row r="7">
      <c r="L7">
        <f>IF(AND(I7&lt;&gt;"Clôturé", H7&lt;&gt;""), TODAY()-H7, 0)</f>
        <v/>
      </c>
    </row>
    <row r="8">
      <c r="L8">
        <f>IF(AND(I8&lt;&gt;"Clôturé", H8&lt;&gt;""), TODAY()-H8, 0)</f>
        <v/>
      </c>
    </row>
    <row r="9">
      <c r="L9">
        <f>IF(AND(I9&lt;&gt;"Clôturé", H9&lt;&gt;""), TODAY()-H9, 0)</f>
        <v/>
      </c>
    </row>
    <row r="10">
      <c r="L10">
        <f>IF(AND(I10&lt;&gt;"Clôturé", H10&lt;&gt;""), TODAY()-H10, 0)</f>
        <v/>
      </c>
    </row>
    <row r="11">
      <c r="L11">
        <f>IF(AND(I11&lt;&gt;"Clôturé", H11&lt;&gt;""), TODAY()-H11, 0)</f>
        <v/>
      </c>
    </row>
    <row r="12">
      <c r="L12">
        <f>IF(AND(I12&lt;&gt;"Clôturé", H12&lt;&gt;""), TODAY()-H12, 0)</f>
        <v/>
      </c>
    </row>
    <row r="13">
      <c r="L13">
        <f>IF(AND(I13&lt;&gt;"Clôturé", H13&lt;&gt;""), TODAY()-H13, 0)</f>
        <v/>
      </c>
    </row>
    <row r="14">
      <c r="L14">
        <f>IF(AND(I14&lt;&gt;"Clôturé", H14&lt;&gt;""), TODAY()-H14, 0)</f>
        <v/>
      </c>
    </row>
    <row r="15">
      <c r="L15">
        <f>IF(AND(I15&lt;&gt;"Clôturé", H15&lt;&gt;""), TODAY()-H15, 0)</f>
        <v/>
      </c>
    </row>
    <row r="16">
      <c r="L16">
        <f>IF(AND(I16&lt;&gt;"Clôturé", H16&lt;&gt;""), TODAY()-H16, 0)</f>
        <v/>
      </c>
    </row>
    <row r="17">
      <c r="L17">
        <f>IF(AND(I17&lt;&gt;"Clôturé", H17&lt;&gt;""), TODAY()-H17, 0)</f>
        <v/>
      </c>
    </row>
    <row r="18">
      <c r="L18">
        <f>IF(AND(I18&lt;&gt;"Clôturé", H18&lt;&gt;""), TODAY()-H18, 0)</f>
        <v/>
      </c>
    </row>
    <row r="19">
      <c r="L19">
        <f>IF(AND(I19&lt;&gt;"Clôturé", H19&lt;&gt;""), TODAY()-H19, 0)</f>
        <v/>
      </c>
    </row>
    <row r="20">
      <c r="L20">
        <f>IF(AND(I20&lt;&gt;"Clôturé", H20&lt;&gt;""), TODAY()-H20, 0)</f>
        <v/>
      </c>
    </row>
    <row r="21">
      <c r="L21">
        <f>IF(AND(I21&lt;&gt;"Clôturé", H21&lt;&gt;""), TODAY()-H21, 0)</f>
        <v/>
      </c>
    </row>
    <row r="22">
      <c r="L22">
        <f>IF(AND(I22&lt;&gt;"Clôturé", H22&lt;&gt;""), TODAY()-H22, 0)</f>
        <v/>
      </c>
    </row>
    <row r="23">
      <c r="L23">
        <f>IF(AND(I23&lt;&gt;"Clôturé", H23&lt;&gt;""), TODAY()-H23, 0)</f>
        <v/>
      </c>
    </row>
    <row r="24">
      <c r="L24">
        <f>IF(AND(I24&lt;&gt;"Clôturé", H24&lt;&gt;""), TODAY()-H24, 0)</f>
        <v/>
      </c>
    </row>
    <row r="25">
      <c r="L25">
        <f>IF(AND(I25&lt;&gt;"Clôturé", H25&lt;&gt;""), TODAY()-H25, 0)</f>
        <v/>
      </c>
    </row>
    <row r="26">
      <c r="L26">
        <f>IF(AND(I26&lt;&gt;"Clôturé", H26&lt;&gt;""), TODAY()-H26, 0)</f>
        <v/>
      </c>
    </row>
    <row r="27">
      <c r="L27">
        <f>IF(AND(I27&lt;&gt;"Clôturé", H27&lt;&gt;""), TODAY()-H27, 0)</f>
        <v/>
      </c>
    </row>
    <row r="28">
      <c r="L28">
        <f>IF(AND(I28&lt;&gt;"Clôturé", H28&lt;&gt;""), TODAY()-H28, 0)</f>
        <v/>
      </c>
    </row>
    <row r="29">
      <c r="L29">
        <f>IF(AND(I29&lt;&gt;"Clôturé", H29&lt;&gt;""), TODAY()-H29, 0)</f>
        <v/>
      </c>
    </row>
    <row r="30">
      <c r="L30">
        <f>IF(AND(I30&lt;&gt;"Clôturé", H30&lt;&gt;""), TODAY()-H30, 0)</f>
        <v/>
      </c>
    </row>
    <row r="31">
      <c r="L31">
        <f>IF(AND(I31&lt;&gt;"Clôturé", H31&lt;&gt;""), TODAY()-H31, 0)</f>
        <v/>
      </c>
    </row>
    <row r="32">
      <c r="L32">
        <f>IF(AND(I32&lt;&gt;"Clôturé", H32&lt;&gt;""), TODAY()-H32, 0)</f>
        <v/>
      </c>
    </row>
    <row r="33">
      <c r="L33">
        <f>IF(AND(I33&lt;&gt;"Clôturé", H33&lt;&gt;""), TODAY()-H33, 0)</f>
        <v/>
      </c>
    </row>
    <row r="34">
      <c r="L34">
        <f>IF(AND(I34&lt;&gt;"Clôturé", H34&lt;&gt;""), TODAY()-H34, 0)</f>
        <v/>
      </c>
    </row>
    <row r="35">
      <c r="L35">
        <f>IF(AND(I35&lt;&gt;"Clôturé", H35&lt;&gt;""), TODAY()-H35, 0)</f>
        <v/>
      </c>
    </row>
    <row r="36">
      <c r="L36">
        <f>IF(AND(I36&lt;&gt;"Clôturé", H36&lt;&gt;""), TODAY()-H36, 0)</f>
        <v/>
      </c>
    </row>
    <row r="37">
      <c r="L37">
        <f>IF(AND(I37&lt;&gt;"Clôturé", H37&lt;&gt;""), TODAY()-H37, 0)</f>
        <v/>
      </c>
    </row>
    <row r="38">
      <c r="L38">
        <f>IF(AND(I38&lt;&gt;"Clôturé", H38&lt;&gt;""), TODAY()-H38, 0)</f>
        <v/>
      </c>
    </row>
    <row r="39">
      <c r="L39">
        <f>IF(AND(I39&lt;&gt;"Clôturé", H39&lt;&gt;""), TODAY()-H39, 0)</f>
        <v/>
      </c>
    </row>
    <row r="40">
      <c r="L40">
        <f>IF(AND(I40&lt;&gt;"Clôturé", H40&lt;&gt;""), TODAY()-H40, 0)</f>
        <v/>
      </c>
    </row>
    <row r="41">
      <c r="L41">
        <f>IF(AND(I41&lt;&gt;"Clôturé", H41&lt;&gt;""), TODAY()-H41, 0)</f>
        <v/>
      </c>
    </row>
    <row r="42">
      <c r="L42">
        <f>IF(AND(I42&lt;&gt;"Clôturé", H42&lt;&gt;""), TODAY()-H42, 0)</f>
        <v/>
      </c>
    </row>
    <row r="43">
      <c r="L43">
        <f>IF(AND(I43&lt;&gt;"Clôturé", H43&lt;&gt;""), TODAY()-H43, 0)</f>
        <v/>
      </c>
    </row>
    <row r="44">
      <c r="L44">
        <f>IF(AND(I44&lt;&gt;"Clôturé", H44&lt;&gt;""), TODAY()-H44, 0)</f>
        <v/>
      </c>
    </row>
    <row r="45">
      <c r="L45">
        <f>IF(AND(I45&lt;&gt;"Clôturé", H45&lt;&gt;""), TODAY()-H45, 0)</f>
        <v/>
      </c>
    </row>
    <row r="46">
      <c r="L46">
        <f>IF(AND(I46&lt;&gt;"Clôturé", H46&lt;&gt;""), TODAY()-H46, 0)</f>
        <v/>
      </c>
    </row>
    <row r="47">
      <c r="L47">
        <f>IF(AND(I47&lt;&gt;"Clôturé", H47&lt;&gt;""), TODAY()-H47, 0)</f>
        <v/>
      </c>
    </row>
    <row r="48">
      <c r="L48">
        <f>IF(AND(I48&lt;&gt;"Clôturé", H48&lt;&gt;""), TODAY()-H48, 0)</f>
        <v/>
      </c>
    </row>
    <row r="49">
      <c r="L49">
        <f>IF(AND(I49&lt;&gt;"Clôturé", H49&lt;&gt;""), TODAY()-H49, 0)</f>
        <v/>
      </c>
    </row>
    <row r="50">
      <c r="L50">
        <f>IF(AND(I50&lt;&gt;"Clôturé", H50&lt;&gt;""), TODAY()-H50, 0)</f>
        <v/>
      </c>
    </row>
    <row r="51">
      <c r="L51">
        <f>IF(AND(I51&lt;&gt;"Clôturé", H51&lt;&gt;""), TODAY()-H51, 0)</f>
        <v/>
      </c>
    </row>
    <row r="52">
      <c r="L52">
        <f>IF(AND(I52&lt;&gt;"Clôturé", H52&lt;&gt;""), TODAY()-H52, 0)</f>
        <v/>
      </c>
    </row>
    <row r="53">
      <c r="L53">
        <f>IF(AND(I53&lt;&gt;"Clôturé", H53&lt;&gt;""), TODAY()-H53, 0)</f>
        <v/>
      </c>
    </row>
    <row r="54">
      <c r="L54">
        <f>IF(AND(I54&lt;&gt;"Clôturé", H54&lt;&gt;""), TODAY()-H54, 0)</f>
        <v/>
      </c>
    </row>
    <row r="55">
      <c r="L55">
        <f>IF(AND(I55&lt;&gt;"Clôturé", H55&lt;&gt;""), TODAY()-H55, 0)</f>
        <v/>
      </c>
    </row>
    <row r="56">
      <c r="L56">
        <f>IF(AND(I56&lt;&gt;"Clôturé", H56&lt;&gt;""), TODAY()-H56, 0)</f>
        <v/>
      </c>
    </row>
    <row r="57">
      <c r="L57">
        <f>IF(AND(I57&lt;&gt;"Clôturé", H57&lt;&gt;""), TODAY()-H57, 0)</f>
        <v/>
      </c>
    </row>
    <row r="58">
      <c r="L58">
        <f>IF(AND(I58&lt;&gt;"Clôturé", H58&lt;&gt;""), TODAY()-H58, 0)</f>
        <v/>
      </c>
    </row>
    <row r="59">
      <c r="L59">
        <f>IF(AND(I59&lt;&gt;"Clôturé", H59&lt;&gt;""), TODAY()-H59, 0)</f>
        <v/>
      </c>
    </row>
    <row r="60">
      <c r="L60">
        <f>IF(AND(I60&lt;&gt;"Clôturé", H60&lt;&gt;""), TODAY()-H60, 0)</f>
        <v/>
      </c>
    </row>
    <row r="61">
      <c r="L61">
        <f>IF(AND(I61&lt;&gt;"Clôturé", H61&lt;&gt;""), TODAY()-H61, 0)</f>
        <v/>
      </c>
    </row>
    <row r="62">
      <c r="L62">
        <f>IF(AND(I62&lt;&gt;"Clôturé", H62&lt;&gt;""), TODAY()-H62, 0)</f>
        <v/>
      </c>
    </row>
    <row r="63">
      <c r="L63">
        <f>IF(AND(I63&lt;&gt;"Clôturé", H63&lt;&gt;""), TODAY()-H63, 0)</f>
        <v/>
      </c>
    </row>
    <row r="64">
      <c r="L64">
        <f>IF(AND(I64&lt;&gt;"Clôturé", H64&lt;&gt;""), TODAY()-H64, 0)</f>
        <v/>
      </c>
    </row>
    <row r="65">
      <c r="L65">
        <f>IF(AND(I65&lt;&gt;"Clôturé", H65&lt;&gt;""), TODAY()-H65, 0)</f>
        <v/>
      </c>
    </row>
    <row r="66">
      <c r="L66">
        <f>IF(AND(I66&lt;&gt;"Clôturé", H66&lt;&gt;""), TODAY()-H66, 0)</f>
        <v/>
      </c>
    </row>
    <row r="67">
      <c r="L67">
        <f>IF(AND(I67&lt;&gt;"Clôturé", H67&lt;&gt;""), TODAY()-H67, 0)</f>
        <v/>
      </c>
    </row>
    <row r="68">
      <c r="L68">
        <f>IF(AND(I68&lt;&gt;"Clôturé", H68&lt;&gt;""), TODAY()-H68, 0)</f>
        <v/>
      </c>
    </row>
    <row r="69">
      <c r="L69">
        <f>IF(AND(I69&lt;&gt;"Clôturé", H69&lt;&gt;""), TODAY()-H69, 0)</f>
        <v/>
      </c>
    </row>
    <row r="70">
      <c r="L70">
        <f>IF(AND(I70&lt;&gt;"Clôturé", H70&lt;&gt;""), TODAY()-H70, 0)</f>
        <v/>
      </c>
    </row>
    <row r="71">
      <c r="L71">
        <f>IF(AND(I71&lt;&gt;"Clôturé", H71&lt;&gt;""), TODAY()-H71, 0)</f>
        <v/>
      </c>
    </row>
    <row r="72">
      <c r="L72">
        <f>IF(AND(I72&lt;&gt;"Clôturé", H72&lt;&gt;""), TODAY()-H72, 0)</f>
        <v/>
      </c>
    </row>
    <row r="73">
      <c r="L73">
        <f>IF(AND(I73&lt;&gt;"Clôturé", H73&lt;&gt;""), TODAY()-H73, 0)</f>
        <v/>
      </c>
    </row>
    <row r="74">
      <c r="L74">
        <f>IF(AND(I74&lt;&gt;"Clôturé", H74&lt;&gt;""), TODAY()-H74, 0)</f>
        <v/>
      </c>
    </row>
    <row r="75">
      <c r="L75">
        <f>IF(AND(I75&lt;&gt;"Clôturé", H75&lt;&gt;""), TODAY()-H75, 0)</f>
        <v/>
      </c>
    </row>
    <row r="76">
      <c r="L76">
        <f>IF(AND(I76&lt;&gt;"Clôturé", H76&lt;&gt;""), TODAY()-H76, 0)</f>
        <v/>
      </c>
    </row>
    <row r="77">
      <c r="L77">
        <f>IF(AND(I77&lt;&gt;"Clôturé", H77&lt;&gt;""), TODAY()-H77, 0)</f>
        <v/>
      </c>
    </row>
    <row r="78">
      <c r="L78">
        <f>IF(AND(I78&lt;&gt;"Clôturé", H78&lt;&gt;""), TODAY()-H78, 0)</f>
        <v/>
      </c>
    </row>
    <row r="79">
      <c r="L79">
        <f>IF(AND(I79&lt;&gt;"Clôturé", H79&lt;&gt;""), TODAY()-H79, 0)</f>
        <v/>
      </c>
    </row>
    <row r="80">
      <c r="L80">
        <f>IF(AND(I80&lt;&gt;"Clôturé", H80&lt;&gt;""), TODAY()-H80, 0)</f>
        <v/>
      </c>
    </row>
    <row r="81">
      <c r="L81">
        <f>IF(AND(I81&lt;&gt;"Clôturé", H81&lt;&gt;""), TODAY()-H81, 0)</f>
        <v/>
      </c>
    </row>
    <row r="82">
      <c r="L82">
        <f>IF(AND(I82&lt;&gt;"Clôturé", H82&lt;&gt;""), TODAY()-H82, 0)</f>
        <v/>
      </c>
    </row>
    <row r="83">
      <c r="L83">
        <f>IF(AND(I83&lt;&gt;"Clôturé", H83&lt;&gt;""), TODAY()-H83, 0)</f>
        <v/>
      </c>
    </row>
    <row r="84">
      <c r="L84">
        <f>IF(AND(I84&lt;&gt;"Clôturé", H84&lt;&gt;""), TODAY()-H84, 0)</f>
        <v/>
      </c>
    </row>
    <row r="85">
      <c r="L85">
        <f>IF(AND(I85&lt;&gt;"Clôturé", H85&lt;&gt;""), TODAY()-H85, 0)</f>
        <v/>
      </c>
    </row>
    <row r="86">
      <c r="L86">
        <f>IF(AND(I86&lt;&gt;"Clôturé", H86&lt;&gt;""), TODAY()-H86, 0)</f>
        <v/>
      </c>
    </row>
    <row r="87">
      <c r="L87">
        <f>IF(AND(I87&lt;&gt;"Clôturé", H87&lt;&gt;""), TODAY()-H87, 0)</f>
        <v/>
      </c>
    </row>
    <row r="88">
      <c r="L88">
        <f>IF(AND(I88&lt;&gt;"Clôturé", H88&lt;&gt;""), TODAY()-H88, 0)</f>
        <v/>
      </c>
    </row>
    <row r="89">
      <c r="L89">
        <f>IF(AND(I89&lt;&gt;"Clôturé", H89&lt;&gt;""), TODAY()-H89, 0)</f>
        <v/>
      </c>
    </row>
    <row r="90">
      <c r="L90">
        <f>IF(AND(I90&lt;&gt;"Clôturé", H90&lt;&gt;""), TODAY()-H90, 0)</f>
        <v/>
      </c>
    </row>
    <row r="91">
      <c r="L91">
        <f>IF(AND(I91&lt;&gt;"Clôturé", H91&lt;&gt;""), TODAY()-H91, 0)</f>
        <v/>
      </c>
    </row>
    <row r="92">
      <c r="L92">
        <f>IF(AND(I92&lt;&gt;"Clôturé", H92&lt;&gt;""), TODAY()-H92, 0)</f>
        <v/>
      </c>
    </row>
    <row r="93">
      <c r="L93">
        <f>IF(AND(I93&lt;&gt;"Clôturé", H93&lt;&gt;""), TODAY()-H93, 0)</f>
        <v/>
      </c>
    </row>
    <row r="94">
      <c r="L94">
        <f>IF(AND(I94&lt;&gt;"Clôturé", H94&lt;&gt;""), TODAY()-H94, 0)</f>
        <v/>
      </c>
    </row>
    <row r="95">
      <c r="L95">
        <f>IF(AND(I95&lt;&gt;"Clôturé", H95&lt;&gt;""), TODAY()-H95, 0)</f>
        <v/>
      </c>
    </row>
    <row r="96">
      <c r="L96">
        <f>IF(AND(I96&lt;&gt;"Clôturé", H96&lt;&gt;""), TODAY()-H96, 0)</f>
        <v/>
      </c>
    </row>
    <row r="97">
      <c r="L97">
        <f>IF(AND(I97&lt;&gt;"Clôturé", H97&lt;&gt;""), TODAY()-H97, 0)</f>
        <v/>
      </c>
    </row>
    <row r="98">
      <c r="L98">
        <f>IF(AND(I98&lt;&gt;"Clôturé", H98&lt;&gt;""), TODAY()-H98, 0)</f>
        <v/>
      </c>
    </row>
    <row r="99">
      <c r="L99">
        <f>IF(AND(I99&lt;&gt;"Clôturé", H99&lt;&gt;""), TODAY()-H99, 0)</f>
        <v/>
      </c>
    </row>
    <row r="100">
      <c r="L100">
        <f>IF(AND(I100&lt;&gt;"Clôturé", H100&lt;&gt;""), TODAY()-H100, 0)</f>
        <v/>
      </c>
    </row>
    <row r="101">
      <c r="L101">
        <f>IF(AND(I101&lt;&gt;"Clôturé", H101&lt;&gt;""), TODAY()-H101, 0)</f>
        <v/>
      </c>
    </row>
    <row r="102">
      <c r="L102">
        <f>IF(AND(I102&lt;&gt;"Clôturé", H102&lt;&gt;""), TODAY()-H102, 0)</f>
        <v/>
      </c>
    </row>
    <row r="103">
      <c r="L103">
        <f>IF(AND(I103&lt;&gt;"Clôturé", H103&lt;&gt;""), TODAY()-H103, 0)</f>
        <v/>
      </c>
    </row>
    <row r="104">
      <c r="L104">
        <f>IF(AND(I104&lt;&gt;"Clôturé", H104&lt;&gt;""), TODAY()-H104, 0)</f>
        <v/>
      </c>
    </row>
    <row r="105">
      <c r="L105">
        <f>IF(AND(I105&lt;&gt;"Clôturé", H105&lt;&gt;""), TODAY()-H105, 0)</f>
        <v/>
      </c>
    </row>
    <row r="106">
      <c r="L106">
        <f>IF(AND(I106&lt;&gt;"Clôturé", H106&lt;&gt;""), TODAY()-H106, 0)</f>
        <v/>
      </c>
    </row>
    <row r="107">
      <c r="L107">
        <f>IF(AND(I107&lt;&gt;"Clôturé", H107&lt;&gt;""), TODAY()-H107, 0)</f>
        <v/>
      </c>
    </row>
    <row r="108">
      <c r="L108">
        <f>IF(AND(I108&lt;&gt;"Clôturé", H108&lt;&gt;""), TODAY()-H108, 0)</f>
        <v/>
      </c>
    </row>
    <row r="109">
      <c r="L109">
        <f>IF(AND(I109&lt;&gt;"Clôturé", H109&lt;&gt;""), TODAY()-H109, 0)</f>
        <v/>
      </c>
    </row>
    <row r="110">
      <c r="L110">
        <f>IF(AND(I110&lt;&gt;"Clôturé", H110&lt;&gt;""), TODAY()-H110, 0)</f>
        <v/>
      </c>
    </row>
    <row r="111">
      <c r="L111">
        <f>IF(AND(I111&lt;&gt;"Clôturé", H111&lt;&gt;""), TODAY()-H111, 0)</f>
        <v/>
      </c>
    </row>
    <row r="112">
      <c r="L112">
        <f>IF(AND(I112&lt;&gt;"Clôturé", H112&lt;&gt;""), TODAY()-H112, 0)</f>
        <v/>
      </c>
    </row>
    <row r="113">
      <c r="L113">
        <f>IF(AND(I113&lt;&gt;"Clôturé", H113&lt;&gt;""), TODAY()-H113, 0)</f>
        <v/>
      </c>
    </row>
    <row r="114">
      <c r="L114">
        <f>IF(AND(I114&lt;&gt;"Clôturé", H114&lt;&gt;""), TODAY()-H114, 0)</f>
        <v/>
      </c>
    </row>
    <row r="115">
      <c r="L115">
        <f>IF(AND(I115&lt;&gt;"Clôturé", H115&lt;&gt;""), TODAY()-H115, 0)</f>
        <v/>
      </c>
    </row>
    <row r="116">
      <c r="L116">
        <f>IF(AND(I116&lt;&gt;"Clôturé", H116&lt;&gt;""), TODAY()-H116, 0)</f>
        <v/>
      </c>
    </row>
    <row r="117">
      <c r="L117">
        <f>IF(AND(I117&lt;&gt;"Clôturé", H117&lt;&gt;""), TODAY()-H117, 0)</f>
        <v/>
      </c>
    </row>
    <row r="118">
      <c r="L118">
        <f>IF(AND(I118&lt;&gt;"Clôturé", H118&lt;&gt;""), TODAY()-H118, 0)</f>
        <v/>
      </c>
    </row>
    <row r="119">
      <c r="L119">
        <f>IF(AND(I119&lt;&gt;"Clôturé", H119&lt;&gt;""), TODAY()-H119, 0)</f>
        <v/>
      </c>
    </row>
    <row r="120">
      <c r="L120">
        <f>IF(AND(I120&lt;&gt;"Clôturé", H120&lt;&gt;""), TODAY()-H120, 0)</f>
        <v/>
      </c>
    </row>
    <row r="121">
      <c r="L121">
        <f>IF(AND(I121&lt;&gt;"Clôturé", H121&lt;&gt;""), TODAY()-H121, 0)</f>
        <v/>
      </c>
    </row>
    <row r="122">
      <c r="L122">
        <f>IF(AND(I122&lt;&gt;"Clôturé", H122&lt;&gt;""), TODAY()-H122, 0)</f>
        <v/>
      </c>
    </row>
    <row r="123">
      <c r="L123">
        <f>IF(AND(I123&lt;&gt;"Clôturé", H123&lt;&gt;""), TODAY()-H123, 0)</f>
        <v/>
      </c>
    </row>
    <row r="124">
      <c r="L124">
        <f>IF(AND(I124&lt;&gt;"Clôturé", H124&lt;&gt;""), TODAY()-H124, 0)</f>
        <v/>
      </c>
    </row>
    <row r="125">
      <c r="L125">
        <f>IF(AND(I125&lt;&gt;"Clôturé", H125&lt;&gt;""), TODAY()-H125, 0)</f>
        <v/>
      </c>
    </row>
    <row r="126">
      <c r="L126">
        <f>IF(AND(I126&lt;&gt;"Clôturé", H126&lt;&gt;""), TODAY()-H126, 0)</f>
        <v/>
      </c>
    </row>
    <row r="127">
      <c r="L127">
        <f>IF(AND(I127&lt;&gt;"Clôturé", H127&lt;&gt;""), TODAY()-H127, 0)</f>
        <v/>
      </c>
    </row>
    <row r="128">
      <c r="L128">
        <f>IF(AND(I128&lt;&gt;"Clôturé", H128&lt;&gt;""), TODAY()-H128, 0)</f>
        <v/>
      </c>
    </row>
    <row r="129">
      <c r="L129">
        <f>IF(AND(I129&lt;&gt;"Clôturé", H129&lt;&gt;""), TODAY()-H129, 0)</f>
        <v/>
      </c>
    </row>
    <row r="130">
      <c r="L130">
        <f>IF(AND(I130&lt;&gt;"Clôturé", H130&lt;&gt;""), TODAY()-H130, 0)</f>
        <v/>
      </c>
    </row>
    <row r="131">
      <c r="L131">
        <f>IF(AND(I131&lt;&gt;"Clôturé", H131&lt;&gt;""), TODAY()-H131, 0)</f>
        <v/>
      </c>
    </row>
    <row r="132">
      <c r="L132">
        <f>IF(AND(I132&lt;&gt;"Clôturé", H132&lt;&gt;""), TODAY()-H132, 0)</f>
        <v/>
      </c>
    </row>
    <row r="133">
      <c r="L133">
        <f>IF(AND(I133&lt;&gt;"Clôturé", H133&lt;&gt;""), TODAY()-H133, 0)</f>
        <v/>
      </c>
    </row>
    <row r="134">
      <c r="L134">
        <f>IF(AND(I134&lt;&gt;"Clôturé", H134&lt;&gt;""), TODAY()-H134, 0)</f>
        <v/>
      </c>
    </row>
    <row r="135">
      <c r="L135">
        <f>IF(AND(I135&lt;&gt;"Clôturé", H135&lt;&gt;""), TODAY()-H135, 0)</f>
        <v/>
      </c>
    </row>
    <row r="136">
      <c r="L136">
        <f>IF(AND(I136&lt;&gt;"Clôturé", H136&lt;&gt;""), TODAY()-H136, 0)</f>
        <v/>
      </c>
    </row>
    <row r="137">
      <c r="L137">
        <f>IF(AND(I137&lt;&gt;"Clôturé", H137&lt;&gt;""), TODAY()-H137, 0)</f>
        <v/>
      </c>
    </row>
    <row r="138">
      <c r="L138">
        <f>IF(AND(I138&lt;&gt;"Clôturé", H138&lt;&gt;""), TODAY()-H138, 0)</f>
        <v/>
      </c>
    </row>
    <row r="139">
      <c r="L139">
        <f>IF(AND(I139&lt;&gt;"Clôturé", H139&lt;&gt;""), TODAY()-H139, 0)</f>
        <v/>
      </c>
    </row>
    <row r="140">
      <c r="L140">
        <f>IF(AND(I140&lt;&gt;"Clôturé", H140&lt;&gt;""), TODAY()-H140, 0)</f>
        <v/>
      </c>
    </row>
    <row r="141">
      <c r="L141">
        <f>IF(AND(I141&lt;&gt;"Clôturé", H141&lt;&gt;""), TODAY()-H141, 0)</f>
        <v/>
      </c>
    </row>
    <row r="142">
      <c r="L142">
        <f>IF(AND(I142&lt;&gt;"Clôturé", H142&lt;&gt;""), TODAY()-H142, 0)</f>
        <v/>
      </c>
    </row>
    <row r="143">
      <c r="L143">
        <f>IF(AND(I143&lt;&gt;"Clôturé", H143&lt;&gt;""), TODAY()-H143, 0)</f>
        <v/>
      </c>
    </row>
    <row r="144">
      <c r="L144">
        <f>IF(AND(I144&lt;&gt;"Clôturé", H144&lt;&gt;""), TODAY()-H144, 0)</f>
        <v/>
      </c>
    </row>
    <row r="145">
      <c r="L145">
        <f>IF(AND(I145&lt;&gt;"Clôturé", H145&lt;&gt;""), TODAY()-H145, 0)</f>
        <v/>
      </c>
    </row>
    <row r="146">
      <c r="L146">
        <f>IF(AND(I146&lt;&gt;"Clôturé", H146&lt;&gt;""), TODAY()-H146, 0)</f>
        <v/>
      </c>
    </row>
    <row r="147">
      <c r="L147">
        <f>IF(AND(I147&lt;&gt;"Clôturé", H147&lt;&gt;""), TODAY()-H147, 0)</f>
        <v/>
      </c>
    </row>
    <row r="148">
      <c r="L148">
        <f>IF(AND(I148&lt;&gt;"Clôturé", H148&lt;&gt;""), TODAY()-H148, 0)</f>
        <v/>
      </c>
    </row>
    <row r="149">
      <c r="L149">
        <f>IF(AND(I149&lt;&gt;"Clôturé", H149&lt;&gt;""), TODAY()-H149, 0)</f>
        <v/>
      </c>
    </row>
    <row r="150">
      <c r="L150">
        <f>IF(AND(I150&lt;&gt;"Clôturé", H150&lt;&gt;""), TODAY()-H150, 0)</f>
        <v/>
      </c>
    </row>
    <row r="151">
      <c r="L151">
        <f>IF(AND(I151&lt;&gt;"Clôturé", H151&lt;&gt;""), TODAY()-H151, 0)</f>
        <v/>
      </c>
    </row>
    <row r="152">
      <c r="L152">
        <f>IF(AND(I152&lt;&gt;"Clôturé", H152&lt;&gt;""), TODAY()-H152, 0)</f>
        <v/>
      </c>
    </row>
    <row r="153">
      <c r="L153">
        <f>IF(AND(I153&lt;&gt;"Clôturé", H153&lt;&gt;""), TODAY()-H153, 0)</f>
        <v/>
      </c>
    </row>
    <row r="154">
      <c r="L154">
        <f>IF(AND(I154&lt;&gt;"Clôturé", H154&lt;&gt;""), TODAY()-H154, 0)</f>
        <v/>
      </c>
    </row>
    <row r="155">
      <c r="L155">
        <f>IF(AND(I155&lt;&gt;"Clôturé", H155&lt;&gt;""), TODAY()-H155, 0)</f>
        <v/>
      </c>
    </row>
    <row r="156">
      <c r="L156">
        <f>IF(AND(I156&lt;&gt;"Clôturé", H156&lt;&gt;""), TODAY()-H156, 0)</f>
        <v/>
      </c>
    </row>
    <row r="157">
      <c r="L157">
        <f>IF(AND(I157&lt;&gt;"Clôturé", H157&lt;&gt;""), TODAY()-H157, 0)</f>
        <v/>
      </c>
    </row>
    <row r="158">
      <c r="L158">
        <f>IF(AND(I158&lt;&gt;"Clôturé", H158&lt;&gt;""), TODAY()-H158, 0)</f>
        <v/>
      </c>
    </row>
    <row r="159">
      <c r="L159">
        <f>IF(AND(I159&lt;&gt;"Clôturé", H159&lt;&gt;""), TODAY()-H159, 0)</f>
        <v/>
      </c>
    </row>
    <row r="160">
      <c r="L160">
        <f>IF(AND(I160&lt;&gt;"Clôturé", H160&lt;&gt;""), TODAY()-H160, 0)</f>
        <v/>
      </c>
    </row>
    <row r="161">
      <c r="L161">
        <f>IF(AND(I161&lt;&gt;"Clôturé", H161&lt;&gt;""), TODAY()-H161, 0)</f>
        <v/>
      </c>
    </row>
    <row r="162">
      <c r="L162">
        <f>IF(AND(I162&lt;&gt;"Clôturé", H162&lt;&gt;""), TODAY()-H162, 0)</f>
        <v/>
      </c>
    </row>
    <row r="163">
      <c r="L163">
        <f>IF(AND(I163&lt;&gt;"Clôturé", H163&lt;&gt;""), TODAY()-H163, 0)</f>
        <v/>
      </c>
    </row>
    <row r="164">
      <c r="L164">
        <f>IF(AND(I164&lt;&gt;"Clôturé", H164&lt;&gt;""), TODAY()-H164, 0)</f>
        <v/>
      </c>
    </row>
    <row r="165">
      <c r="L165">
        <f>IF(AND(I165&lt;&gt;"Clôturé", H165&lt;&gt;""), TODAY()-H165, 0)</f>
        <v/>
      </c>
    </row>
    <row r="166">
      <c r="L166">
        <f>IF(AND(I166&lt;&gt;"Clôturé", H166&lt;&gt;""), TODAY()-H166, 0)</f>
        <v/>
      </c>
    </row>
    <row r="167">
      <c r="L167">
        <f>IF(AND(I167&lt;&gt;"Clôturé", H167&lt;&gt;""), TODAY()-H167, 0)</f>
        <v/>
      </c>
    </row>
    <row r="168">
      <c r="L168">
        <f>IF(AND(I168&lt;&gt;"Clôturé", H168&lt;&gt;""), TODAY()-H168, 0)</f>
        <v/>
      </c>
    </row>
    <row r="169">
      <c r="L169">
        <f>IF(AND(I169&lt;&gt;"Clôturé", H169&lt;&gt;""), TODAY()-H169, 0)</f>
        <v/>
      </c>
    </row>
    <row r="170">
      <c r="L170">
        <f>IF(AND(I170&lt;&gt;"Clôturé", H170&lt;&gt;""), TODAY()-H170, 0)</f>
        <v/>
      </c>
    </row>
    <row r="171">
      <c r="L171">
        <f>IF(AND(I171&lt;&gt;"Clôturé", H171&lt;&gt;""), TODAY()-H171, 0)</f>
        <v/>
      </c>
    </row>
    <row r="172">
      <c r="L172">
        <f>IF(AND(I172&lt;&gt;"Clôturé", H172&lt;&gt;""), TODAY()-H172, 0)</f>
        <v/>
      </c>
    </row>
    <row r="173">
      <c r="L173">
        <f>IF(AND(I173&lt;&gt;"Clôturé", H173&lt;&gt;""), TODAY()-H173, 0)</f>
        <v/>
      </c>
    </row>
    <row r="174">
      <c r="L174">
        <f>IF(AND(I174&lt;&gt;"Clôturé", H174&lt;&gt;""), TODAY()-H174, 0)</f>
        <v/>
      </c>
    </row>
    <row r="175">
      <c r="L175">
        <f>IF(AND(I175&lt;&gt;"Clôturé", H175&lt;&gt;""), TODAY()-H175, 0)</f>
        <v/>
      </c>
    </row>
    <row r="176">
      <c r="L176">
        <f>IF(AND(I176&lt;&gt;"Clôturé", H176&lt;&gt;""), TODAY()-H176, 0)</f>
        <v/>
      </c>
    </row>
    <row r="177">
      <c r="L177">
        <f>IF(AND(I177&lt;&gt;"Clôturé", H177&lt;&gt;""), TODAY()-H177, 0)</f>
        <v/>
      </c>
    </row>
    <row r="178">
      <c r="L178">
        <f>IF(AND(I178&lt;&gt;"Clôturé", H178&lt;&gt;""), TODAY()-H178, 0)</f>
        <v/>
      </c>
    </row>
    <row r="179">
      <c r="L179">
        <f>IF(AND(I179&lt;&gt;"Clôturé", H179&lt;&gt;""), TODAY()-H179, 0)</f>
        <v/>
      </c>
    </row>
    <row r="180">
      <c r="L180">
        <f>IF(AND(I180&lt;&gt;"Clôturé", H180&lt;&gt;""), TODAY()-H180, 0)</f>
        <v/>
      </c>
    </row>
    <row r="181">
      <c r="L181">
        <f>IF(AND(I181&lt;&gt;"Clôturé", H181&lt;&gt;""), TODAY()-H181, 0)</f>
        <v/>
      </c>
    </row>
    <row r="182">
      <c r="L182">
        <f>IF(AND(I182&lt;&gt;"Clôturé", H182&lt;&gt;""), TODAY()-H182, 0)</f>
        <v/>
      </c>
    </row>
    <row r="183">
      <c r="L183">
        <f>IF(AND(I183&lt;&gt;"Clôturé", H183&lt;&gt;""), TODAY()-H183, 0)</f>
        <v/>
      </c>
    </row>
    <row r="184">
      <c r="L184">
        <f>IF(AND(I184&lt;&gt;"Clôturé", H184&lt;&gt;""), TODAY()-H184, 0)</f>
        <v/>
      </c>
    </row>
    <row r="185">
      <c r="L185">
        <f>IF(AND(I185&lt;&gt;"Clôturé", H185&lt;&gt;""), TODAY()-H185, 0)</f>
        <v/>
      </c>
    </row>
    <row r="186">
      <c r="L186">
        <f>IF(AND(I186&lt;&gt;"Clôturé", H186&lt;&gt;""), TODAY()-H186, 0)</f>
        <v/>
      </c>
    </row>
    <row r="187">
      <c r="L187">
        <f>IF(AND(I187&lt;&gt;"Clôturé", H187&lt;&gt;""), TODAY()-H187, 0)</f>
        <v/>
      </c>
    </row>
    <row r="188">
      <c r="L188">
        <f>IF(AND(I188&lt;&gt;"Clôturé", H188&lt;&gt;""), TODAY()-H188, 0)</f>
        <v/>
      </c>
    </row>
    <row r="189">
      <c r="L189">
        <f>IF(AND(I189&lt;&gt;"Clôturé", H189&lt;&gt;""), TODAY()-H189, 0)</f>
        <v/>
      </c>
    </row>
    <row r="190">
      <c r="L190">
        <f>IF(AND(I190&lt;&gt;"Clôturé", H190&lt;&gt;""), TODAY()-H190, 0)</f>
        <v/>
      </c>
    </row>
    <row r="191">
      <c r="L191">
        <f>IF(AND(I191&lt;&gt;"Clôturé", H191&lt;&gt;""), TODAY()-H191, 0)</f>
        <v/>
      </c>
    </row>
    <row r="192">
      <c r="L192">
        <f>IF(AND(I192&lt;&gt;"Clôturé", H192&lt;&gt;""), TODAY()-H192, 0)</f>
        <v/>
      </c>
    </row>
    <row r="193">
      <c r="L193">
        <f>IF(AND(I193&lt;&gt;"Clôturé", H193&lt;&gt;""), TODAY()-H193, 0)</f>
        <v/>
      </c>
    </row>
    <row r="194">
      <c r="L194">
        <f>IF(AND(I194&lt;&gt;"Clôturé", H194&lt;&gt;""), TODAY()-H194, 0)</f>
        <v/>
      </c>
    </row>
    <row r="195">
      <c r="L195">
        <f>IF(AND(I195&lt;&gt;"Clôturé", H195&lt;&gt;""), TODAY()-H195, 0)</f>
        <v/>
      </c>
    </row>
    <row r="196">
      <c r="L196">
        <f>IF(AND(I196&lt;&gt;"Clôturé", H196&lt;&gt;""), TODAY()-H196, 0)</f>
        <v/>
      </c>
    </row>
    <row r="197">
      <c r="L197">
        <f>IF(AND(I197&lt;&gt;"Clôturé", H197&lt;&gt;""), TODAY()-H197, 0)</f>
        <v/>
      </c>
    </row>
    <row r="198">
      <c r="L198">
        <f>IF(AND(I198&lt;&gt;"Clôturé", H198&lt;&gt;""), TODAY()-H198, 0)</f>
        <v/>
      </c>
    </row>
    <row r="199">
      <c r="L199">
        <f>IF(AND(I199&lt;&gt;"Clôturé", H199&lt;&gt;""), TODAY()-H199, 0)</f>
        <v/>
      </c>
    </row>
    <row r="200">
      <c r="L200">
        <f>IF(AND(I200&lt;&gt;"Clôturé", H200&lt;&gt;""), TODAY()-H200, 0)</f>
        <v/>
      </c>
    </row>
    <row r="201">
      <c r="L201">
        <f>IF(AND(I201&lt;&gt;"Clôturé", H201&lt;&gt;""), TODAY()-H201, 0)</f>
        <v/>
      </c>
    </row>
    <row r="202">
      <c r="L202">
        <f>IF(AND(I202&lt;&gt;"Clôturé", H202&lt;&gt;""), TODAY()-H202, 0)</f>
        <v/>
      </c>
    </row>
    <row r="203">
      <c r="L203">
        <f>IF(AND(I203&lt;&gt;"Clôturé", H203&lt;&gt;""), TODAY()-H203, 0)</f>
        <v/>
      </c>
    </row>
  </sheetData>
  <mergeCells count="2">
    <mergeCell ref="A1:L1"/>
    <mergeCell ref="A2:L2"/>
  </mergeCells>
  <conditionalFormatting sqref="L4:L203">
    <cfRule type="cellIs" priority="1" operator="greaterThan" dxfId="5">
      <formula>0</formula>
    </cfRule>
  </conditionalFormatting>
  <dataValidations count="1">
    <dataValidation sqref="I4:I2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L15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12" customWidth="1" min="2" max="2"/>
    <col width="24" customWidth="1" min="3" max="3"/>
    <col width="28" customWidth="1" min="4" max="4"/>
    <col width="22" customWidth="1" min="5" max="5"/>
    <col width="14" customWidth="1" min="6" max="6"/>
    <col width="14" customWidth="1" min="7" max="7"/>
    <col width="28" customWidth="1" min="8" max="8"/>
    <col width="28" customWidth="1" min="9" max="9"/>
    <col width="14" customWidth="1" min="10" max="10"/>
    <col width="12" customWidth="1" min="11" max="11"/>
    <col width="14" customWidth="1" min="12" max="12"/>
  </cols>
  <sheetData>
    <row r="1">
      <c r="A1" s="1" t="inlineStr">
        <is>
          <t>Plan d’audit &amp; constats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>
      <c r="A2" s="3" t="inlineStr">
        <is>
          <t>Planifiez et suivez les audits internes/externes.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>
      <c r="A3" s="5" t="inlineStr">
        <is>
          <t>Audit_ID</t>
        </is>
      </c>
      <c r="B3" s="5" t="inlineStr">
        <is>
          <t>Type</t>
        </is>
      </c>
      <c r="C3" s="5" t="inlineStr">
        <is>
          <t>Périmètre/Processus</t>
        </is>
      </c>
      <c r="D3" s="5" t="inlineStr">
        <is>
          <t>Critères (ISO 27001/Autres)</t>
        </is>
      </c>
      <c r="E3" s="5" t="inlineStr">
        <is>
          <t>Auditeur(s)</t>
        </is>
      </c>
      <c r="F3" s="5" t="inlineStr">
        <is>
          <t>Date</t>
        </is>
      </c>
      <c r="G3" s="5" t="inlineStr">
        <is>
          <t>Résultat</t>
        </is>
      </c>
      <c r="H3" s="5" t="inlineStr">
        <is>
          <t>Constats/Risques</t>
        </is>
      </c>
      <c r="I3" s="5" t="inlineStr">
        <is>
          <t>Actions_Suivi</t>
        </is>
      </c>
      <c r="J3" s="5" t="inlineStr">
        <is>
          <t>Échéance</t>
        </is>
      </c>
      <c r="K3" s="5" t="inlineStr">
        <is>
          <t>Statut</t>
        </is>
      </c>
      <c r="L3" s="5" t="inlineStr">
        <is>
          <t>Retard (jours)</t>
        </is>
      </c>
    </row>
    <row r="4">
      <c r="L4">
        <f>IF(AND(K4&lt;&gt;"Clôturé", J4&lt;&gt;""), TODAY()-J4, 0)</f>
        <v/>
      </c>
    </row>
    <row r="5">
      <c r="L5">
        <f>IF(AND(K5&lt;&gt;"Clôturé", J5&lt;&gt;""), TODAY()-J5, 0)</f>
        <v/>
      </c>
    </row>
    <row r="6">
      <c r="L6">
        <f>IF(AND(K6&lt;&gt;"Clôturé", J6&lt;&gt;""), TODAY()-J6, 0)</f>
        <v/>
      </c>
    </row>
    <row r="7">
      <c r="L7">
        <f>IF(AND(K7&lt;&gt;"Clôturé", J7&lt;&gt;""), TODAY()-J7, 0)</f>
        <v/>
      </c>
    </row>
    <row r="8">
      <c r="L8">
        <f>IF(AND(K8&lt;&gt;"Clôturé", J8&lt;&gt;""), TODAY()-J8, 0)</f>
        <v/>
      </c>
    </row>
    <row r="9">
      <c r="L9">
        <f>IF(AND(K9&lt;&gt;"Clôturé", J9&lt;&gt;""), TODAY()-J9, 0)</f>
        <v/>
      </c>
    </row>
    <row r="10">
      <c r="L10">
        <f>IF(AND(K10&lt;&gt;"Clôturé", J10&lt;&gt;""), TODAY()-J10, 0)</f>
        <v/>
      </c>
    </row>
    <row r="11">
      <c r="L11">
        <f>IF(AND(K11&lt;&gt;"Clôturé", J11&lt;&gt;""), TODAY()-J11, 0)</f>
        <v/>
      </c>
    </row>
    <row r="12">
      <c r="L12">
        <f>IF(AND(K12&lt;&gt;"Clôturé", J12&lt;&gt;""), TODAY()-J12, 0)</f>
        <v/>
      </c>
    </row>
    <row r="13">
      <c r="L13">
        <f>IF(AND(K13&lt;&gt;"Clôturé", J13&lt;&gt;""), TODAY()-J13, 0)</f>
        <v/>
      </c>
    </row>
    <row r="14">
      <c r="L14">
        <f>IF(AND(K14&lt;&gt;"Clôturé", J14&lt;&gt;""), TODAY()-J14, 0)</f>
        <v/>
      </c>
    </row>
    <row r="15">
      <c r="L15">
        <f>IF(AND(K15&lt;&gt;"Clôturé", J15&lt;&gt;""), TODAY()-J15, 0)</f>
        <v/>
      </c>
    </row>
    <row r="16">
      <c r="L16">
        <f>IF(AND(K16&lt;&gt;"Clôturé", J16&lt;&gt;""), TODAY()-J16, 0)</f>
        <v/>
      </c>
    </row>
    <row r="17">
      <c r="L17">
        <f>IF(AND(K17&lt;&gt;"Clôturé", J17&lt;&gt;""), TODAY()-J17, 0)</f>
        <v/>
      </c>
    </row>
    <row r="18">
      <c r="L18">
        <f>IF(AND(K18&lt;&gt;"Clôturé", J18&lt;&gt;""), TODAY()-J18, 0)</f>
        <v/>
      </c>
    </row>
    <row r="19">
      <c r="L19">
        <f>IF(AND(K19&lt;&gt;"Clôturé", J19&lt;&gt;""), TODAY()-J19, 0)</f>
        <v/>
      </c>
    </row>
    <row r="20">
      <c r="L20">
        <f>IF(AND(K20&lt;&gt;"Clôturé", J20&lt;&gt;""), TODAY()-J20, 0)</f>
        <v/>
      </c>
    </row>
    <row r="21">
      <c r="L21">
        <f>IF(AND(K21&lt;&gt;"Clôturé", J21&lt;&gt;""), TODAY()-J21, 0)</f>
        <v/>
      </c>
    </row>
    <row r="22">
      <c r="L22">
        <f>IF(AND(K22&lt;&gt;"Clôturé", J22&lt;&gt;""), TODAY()-J22, 0)</f>
        <v/>
      </c>
    </row>
    <row r="23">
      <c r="L23">
        <f>IF(AND(K23&lt;&gt;"Clôturé", J23&lt;&gt;""), TODAY()-J23, 0)</f>
        <v/>
      </c>
    </row>
    <row r="24">
      <c r="L24">
        <f>IF(AND(K24&lt;&gt;"Clôturé", J24&lt;&gt;""), TODAY()-J24, 0)</f>
        <v/>
      </c>
    </row>
    <row r="25">
      <c r="L25">
        <f>IF(AND(K25&lt;&gt;"Clôturé", J25&lt;&gt;""), TODAY()-J25, 0)</f>
        <v/>
      </c>
    </row>
    <row r="26">
      <c r="L26">
        <f>IF(AND(K26&lt;&gt;"Clôturé", J26&lt;&gt;""), TODAY()-J26, 0)</f>
        <v/>
      </c>
    </row>
    <row r="27">
      <c r="L27">
        <f>IF(AND(K27&lt;&gt;"Clôturé", J27&lt;&gt;""), TODAY()-J27, 0)</f>
        <v/>
      </c>
    </row>
    <row r="28">
      <c r="L28">
        <f>IF(AND(K28&lt;&gt;"Clôturé", J28&lt;&gt;""), TODAY()-J28, 0)</f>
        <v/>
      </c>
    </row>
    <row r="29">
      <c r="L29">
        <f>IF(AND(K29&lt;&gt;"Clôturé", J29&lt;&gt;""), TODAY()-J29, 0)</f>
        <v/>
      </c>
    </row>
    <row r="30">
      <c r="L30">
        <f>IF(AND(K30&lt;&gt;"Clôturé", J30&lt;&gt;""), TODAY()-J30, 0)</f>
        <v/>
      </c>
    </row>
    <row r="31">
      <c r="L31">
        <f>IF(AND(K31&lt;&gt;"Clôturé", J31&lt;&gt;""), TODAY()-J31, 0)</f>
        <v/>
      </c>
    </row>
    <row r="32">
      <c r="L32">
        <f>IF(AND(K32&lt;&gt;"Clôturé", J32&lt;&gt;""), TODAY()-J32, 0)</f>
        <v/>
      </c>
    </row>
    <row r="33">
      <c r="L33">
        <f>IF(AND(K33&lt;&gt;"Clôturé", J33&lt;&gt;""), TODAY()-J33, 0)</f>
        <v/>
      </c>
    </row>
    <row r="34">
      <c r="L34">
        <f>IF(AND(K34&lt;&gt;"Clôturé", J34&lt;&gt;""), TODAY()-J34, 0)</f>
        <v/>
      </c>
    </row>
    <row r="35">
      <c r="L35">
        <f>IF(AND(K35&lt;&gt;"Clôturé", J35&lt;&gt;""), TODAY()-J35, 0)</f>
        <v/>
      </c>
    </row>
    <row r="36">
      <c r="L36">
        <f>IF(AND(K36&lt;&gt;"Clôturé", J36&lt;&gt;""), TODAY()-J36, 0)</f>
        <v/>
      </c>
    </row>
    <row r="37">
      <c r="L37">
        <f>IF(AND(K37&lt;&gt;"Clôturé", J37&lt;&gt;""), TODAY()-J37, 0)</f>
        <v/>
      </c>
    </row>
    <row r="38">
      <c r="L38">
        <f>IF(AND(K38&lt;&gt;"Clôturé", J38&lt;&gt;""), TODAY()-J38, 0)</f>
        <v/>
      </c>
    </row>
    <row r="39">
      <c r="L39">
        <f>IF(AND(K39&lt;&gt;"Clôturé", J39&lt;&gt;""), TODAY()-J39, 0)</f>
        <v/>
      </c>
    </row>
    <row r="40">
      <c r="L40">
        <f>IF(AND(K40&lt;&gt;"Clôturé", J40&lt;&gt;""), TODAY()-J40, 0)</f>
        <v/>
      </c>
    </row>
    <row r="41">
      <c r="L41">
        <f>IF(AND(K41&lt;&gt;"Clôturé", J41&lt;&gt;""), TODAY()-J41, 0)</f>
        <v/>
      </c>
    </row>
    <row r="42">
      <c r="L42">
        <f>IF(AND(K42&lt;&gt;"Clôturé", J42&lt;&gt;""), TODAY()-J42, 0)</f>
        <v/>
      </c>
    </row>
    <row r="43">
      <c r="L43">
        <f>IF(AND(K43&lt;&gt;"Clôturé", J43&lt;&gt;""), TODAY()-J43, 0)</f>
        <v/>
      </c>
    </row>
    <row r="44">
      <c r="L44">
        <f>IF(AND(K44&lt;&gt;"Clôturé", J44&lt;&gt;""), TODAY()-J44, 0)</f>
        <v/>
      </c>
    </row>
    <row r="45">
      <c r="L45">
        <f>IF(AND(K45&lt;&gt;"Clôturé", J45&lt;&gt;""), TODAY()-J45, 0)</f>
        <v/>
      </c>
    </row>
    <row r="46">
      <c r="L46">
        <f>IF(AND(K46&lt;&gt;"Clôturé", J46&lt;&gt;""), TODAY()-J46, 0)</f>
        <v/>
      </c>
    </row>
    <row r="47">
      <c r="L47">
        <f>IF(AND(K47&lt;&gt;"Clôturé", J47&lt;&gt;""), TODAY()-J47, 0)</f>
        <v/>
      </c>
    </row>
    <row r="48">
      <c r="L48">
        <f>IF(AND(K48&lt;&gt;"Clôturé", J48&lt;&gt;""), TODAY()-J48, 0)</f>
        <v/>
      </c>
    </row>
    <row r="49">
      <c r="L49">
        <f>IF(AND(K49&lt;&gt;"Clôturé", J49&lt;&gt;""), TODAY()-J49, 0)</f>
        <v/>
      </c>
    </row>
    <row r="50">
      <c r="L50">
        <f>IF(AND(K50&lt;&gt;"Clôturé", J50&lt;&gt;""), TODAY()-J50, 0)</f>
        <v/>
      </c>
    </row>
    <row r="51">
      <c r="L51">
        <f>IF(AND(K51&lt;&gt;"Clôturé", J51&lt;&gt;""), TODAY()-J51, 0)</f>
        <v/>
      </c>
    </row>
    <row r="52">
      <c r="L52">
        <f>IF(AND(K52&lt;&gt;"Clôturé", J52&lt;&gt;""), TODAY()-J52, 0)</f>
        <v/>
      </c>
    </row>
    <row r="53">
      <c r="L53">
        <f>IF(AND(K53&lt;&gt;"Clôturé", J53&lt;&gt;""), TODAY()-J53, 0)</f>
        <v/>
      </c>
    </row>
    <row r="54">
      <c r="L54">
        <f>IF(AND(K54&lt;&gt;"Clôturé", J54&lt;&gt;""), TODAY()-J54, 0)</f>
        <v/>
      </c>
    </row>
    <row r="55">
      <c r="L55">
        <f>IF(AND(K55&lt;&gt;"Clôturé", J55&lt;&gt;""), TODAY()-J55, 0)</f>
        <v/>
      </c>
    </row>
    <row r="56">
      <c r="L56">
        <f>IF(AND(K56&lt;&gt;"Clôturé", J56&lt;&gt;""), TODAY()-J56, 0)</f>
        <v/>
      </c>
    </row>
    <row r="57">
      <c r="L57">
        <f>IF(AND(K57&lt;&gt;"Clôturé", J57&lt;&gt;""), TODAY()-J57, 0)</f>
        <v/>
      </c>
    </row>
    <row r="58">
      <c r="L58">
        <f>IF(AND(K58&lt;&gt;"Clôturé", J58&lt;&gt;""), TODAY()-J58, 0)</f>
        <v/>
      </c>
    </row>
    <row r="59">
      <c r="L59">
        <f>IF(AND(K59&lt;&gt;"Clôturé", J59&lt;&gt;""), TODAY()-J59, 0)</f>
        <v/>
      </c>
    </row>
    <row r="60">
      <c r="L60">
        <f>IF(AND(K60&lt;&gt;"Clôturé", J60&lt;&gt;""), TODAY()-J60, 0)</f>
        <v/>
      </c>
    </row>
    <row r="61">
      <c r="L61">
        <f>IF(AND(K61&lt;&gt;"Clôturé", J61&lt;&gt;""), TODAY()-J61, 0)</f>
        <v/>
      </c>
    </row>
    <row r="62">
      <c r="L62">
        <f>IF(AND(K62&lt;&gt;"Clôturé", J62&lt;&gt;""), TODAY()-J62, 0)</f>
        <v/>
      </c>
    </row>
    <row r="63">
      <c r="L63">
        <f>IF(AND(K63&lt;&gt;"Clôturé", J63&lt;&gt;""), TODAY()-J63, 0)</f>
        <v/>
      </c>
    </row>
    <row r="64">
      <c r="L64">
        <f>IF(AND(K64&lt;&gt;"Clôturé", J64&lt;&gt;""), TODAY()-J64, 0)</f>
        <v/>
      </c>
    </row>
    <row r="65">
      <c r="L65">
        <f>IF(AND(K65&lt;&gt;"Clôturé", J65&lt;&gt;""), TODAY()-J65, 0)</f>
        <v/>
      </c>
    </row>
    <row r="66">
      <c r="L66">
        <f>IF(AND(K66&lt;&gt;"Clôturé", J66&lt;&gt;""), TODAY()-J66, 0)</f>
        <v/>
      </c>
    </row>
    <row r="67">
      <c r="L67">
        <f>IF(AND(K67&lt;&gt;"Clôturé", J67&lt;&gt;""), TODAY()-J67, 0)</f>
        <v/>
      </c>
    </row>
    <row r="68">
      <c r="L68">
        <f>IF(AND(K68&lt;&gt;"Clôturé", J68&lt;&gt;""), TODAY()-J68, 0)</f>
        <v/>
      </c>
    </row>
    <row r="69">
      <c r="L69">
        <f>IF(AND(K69&lt;&gt;"Clôturé", J69&lt;&gt;""), TODAY()-J69, 0)</f>
        <v/>
      </c>
    </row>
    <row r="70">
      <c r="L70">
        <f>IF(AND(K70&lt;&gt;"Clôturé", J70&lt;&gt;""), TODAY()-J70, 0)</f>
        <v/>
      </c>
    </row>
    <row r="71">
      <c r="L71">
        <f>IF(AND(K71&lt;&gt;"Clôturé", J71&lt;&gt;""), TODAY()-J71, 0)</f>
        <v/>
      </c>
    </row>
    <row r="72">
      <c r="L72">
        <f>IF(AND(K72&lt;&gt;"Clôturé", J72&lt;&gt;""), TODAY()-J72, 0)</f>
        <v/>
      </c>
    </row>
    <row r="73">
      <c r="L73">
        <f>IF(AND(K73&lt;&gt;"Clôturé", J73&lt;&gt;""), TODAY()-J73, 0)</f>
        <v/>
      </c>
    </row>
    <row r="74">
      <c r="L74">
        <f>IF(AND(K74&lt;&gt;"Clôturé", J74&lt;&gt;""), TODAY()-J74, 0)</f>
        <v/>
      </c>
    </row>
    <row r="75">
      <c r="L75">
        <f>IF(AND(K75&lt;&gt;"Clôturé", J75&lt;&gt;""), TODAY()-J75, 0)</f>
        <v/>
      </c>
    </row>
    <row r="76">
      <c r="L76">
        <f>IF(AND(K76&lt;&gt;"Clôturé", J76&lt;&gt;""), TODAY()-J76, 0)</f>
        <v/>
      </c>
    </row>
    <row r="77">
      <c r="L77">
        <f>IF(AND(K77&lt;&gt;"Clôturé", J77&lt;&gt;""), TODAY()-J77, 0)</f>
        <v/>
      </c>
    </row>
    <row r="78">
      <c r="L78">
        <f>IF(AND(K78&lt;&gt;"Clôturé", J78&lt;&gt;""), TODAY()-J78, 0)</f>
        <v/>
      </c>
    </row>
    <row r="79">
      <c r="L79">
        <f>IF(AND(K79&lt;&gt;"Clôturé", J79&lt;&gt;""), TODAY()-J79, 0)</f>
        <v/>
      </c>
    </row>
    <row r="80">
      <c r="L80">
        <f>IF(AND(K80&lt;&gt;"Clôturé", J80&lt;&gt;""), TODAY()-J80, 0)</f>
        <v/>
      </c>
    </row>
    <row r="81">
      <c r="L81">
        <f>IF(AND(K81&lt;&gt;"Clôturé", J81&lt;&gt;""), TODAY()-J81, 0)</f>
        <v/>
      </c>
    </row>
    <row r="82">
      <c r="L82">
        <f>IF(AND(K82&lt;&gt;"Clôturé", J82&lt;&gt;""), TODAY()-J82, 0)</f>
        <v/>
      </c>
    </row>
    <row r="83">
      <c r="L83">
        <f>IF(AND(K83&lt;&gt;"Clôturé", J83&lt;&gt;""), TODAY()-J83, 0)</f>
        <v/>
      </c>
    </row>
    <row r="84">
      <c r="L84">
        <f>IF(AND(K84&lt;&gt;"Clôturé", J84&lt;&gt;""), TODAY()-J84, 0)</f>
        <v/>
      </c>
    </row>
    <row r="85">
      <c r="L85">
        <f>IF(AND(K85&lt;&gt;"Clôturé", J85&lt;&gt;""), TODAY()-J85, 0)</f>
        <v/>
      </c>
    </row>
    <row r="86">
      <c r="L86">
        <f>IF(AND(K86&lt;&gt;"Clôturé", J86&lt;&gt;""), TODAY()-J86, 0)</f>
        <v/>
      </c>
    </row>
    <row r="87">
      <c r="L87">
        <f>IF(AND(K87&lt;&gt;"Clôturé", J87&lt;&gt;""), TODAY()-J87, 0)</f>
        <v/>
      </c>
    </row>
    <row r="88">
      <c r="L88">
        <f>IF(AND(K88&lt;&gt;"Clôturé", J88&lt;&gt;""), TODAY()-J88, 0)</f>
        <v/>
      </c>
    </row>
    <row r="89">
      <c r="L89">
        <f>IF(AND(K89&lt;&gt;"Clôturé", J89&lt;&gt;""), TODAY()-J89, 0)</f>
        <v/>
      </c>
    </row>
    <row r="90">
      <c r="L90">
        <f>IF(AND(K90&lt;&gt;"Clôturé", J90&lt;&gt;""), TODAY()-J90, 0)</f>
        <v/>
      </c>
    </row>
    <row r="91">
      <c r="L91">
        <f>IF(AND(K91&lt;&gt;"Clôturé", J91&lt;&gt;""), TODAY()-J91, 0)</f>
        <v/>
      </c>
    </row>
    <row r="92">
      <c r="L92">
        <f>IF(AND(K92&lt;&gt;"Clôturé", J92&lt;&gt;""), TODAY()-J92, 0)</f>
        <v/>
      </c>
    </row>
    <row r="93">
      <c r="L93">
        <f>IF(AND(K93&lt;&gt;"Clôturé", J93&lt;&gt;""), TODAY()-J93, 0)</f>
        <v/>
      </c>
    </row>
    <row r="94">
      <c r="L94">
        <f>IF(AND(K94&lt;&gt;"Clôturé", J94&lt;&gt;""), TODAY()-J94, 0)</f>
        <v/>
      </c>
    </row>
    <row r="95">
      <c r="L95">
        <f>IF(AND(K95&lt;&gt;"Clôturé", J95&lt;&gt;""), TODAY()-J95, 0)</f>
        <v/>
      </c>
    </row>
    <row r="96">
      <c r="L96">
        <f>IF(AND(K96&lt;&gt;"Clôturé", J96&lt;&gt;""), TODAY()-J96, 0)</f>
        <v/>
      </c>
    </row>
    <row r="97">
      <c r="L97">
        <f>IF(AND(K97&lt;&gt;"Clôturé", J97&lt;&gt;""), TODAY()-J97, 0)</f>
        <v/>
      </c>
    </row>
    <row r="98">
      <c r="L98">
        <f>IF(AND(K98&lt;&gt;"Clôturé", J98&lt;&gt;""), TODAY()-J98, 0)</f>
        <v/>
      </c>
    </row>
    <row r="99">
      <c r="L99">
        <f>IF(AND(K99&lt;&gt;"Clôturé", J99&lt;&gt;""), TODAY()-J99, 0)</f>
        <v/>
      </c>
    </row>
    <row r="100">
      <c r="L100">
        <f>IF(AND(K100&lt;&gt;"Clôturé", J100&lt;&gt;""), TODAY()-J100, 0)</f>
        <v/>
      </c>
    </row>
    <row r="101">
      <c r="L101">
        <f>IF(AND(K101&lt;&gt;"Clôturé", J101&lt;&gt;""), TODAY()-J101, 0)</f>
        <v/>
      </c>
    </row>
    <row r="102">
      <c r="L102">
        <f>IF(AND(K102&lt;&gt;"Clôturé", J102&lt;&gt;""), TODAY()-J102, 0)</f>
        <v/>
      </c>
    </row>
    <row r="103">
      <c r="L103">
        <f>IF(AND(K103&lt;&gt;"Clôturé", J103&lt;&gt;""), TODAY()-J103, 0)</f>
        <v/>
      </c>
    </row>
    <row r="104">
      <c r="L104">
        <f>IF(AND(K104&lt;&gt;"Clôturé", J104&lt;&gt;""), TODAY()-J104, 0)</f>
        <v/>
      </c>
    </row>
    <row r="105">
      <c r="L105">
        <f>IF(AND(K105&lt;&gt;"Clôturé", J105&lt;&gt;""), TODAY()-J105, 0)</f>
        <v/>
      </c>
    </row>
    <row r="106">
      <c r="L106">
        <f>IF(AND(K106&lt;&gt;"Clôturé", J106&lt;&gt;""), TODAY()-J106, 0)</f>
        <v/>
      </c>
    </row>
    <row r="107">
      <c r="L107">
        <f>IF(AND(K107&lt;&gt;"Clôturé", J107&lt;&gt;""), TODAY()-J107, 0)</f>
        <v/>
      </c>
    </row>
    <row r="108">
      <c r="L108">
        <f>IF(AND(K108&lt;&gt;"Clôturé", J108&lt;&gt;""), TODAY()-J108, 0)</f>
        <v/>
      </c>
    </row>
    <row r="109">
      <c r="L109">
        <f>IF(AND(K109&lt;&gt;"Clôturé", J109&lt;&gt;""), TODAY()-J109, 0)</f>
        <v/>
      </c>
    </row>
    <row r="110">
      <c r="L110">
        <f>IF(AND(K110&lt;&gt;"Clôturé", J110&lt;&gt;""), TODAY()-J110, 0)</f>
        <v/>
      </c>
    </row>
    <row r="111">
      <c r="L111">
        <f>IF(AND(K111&lt;&gt;"Clôturé", J111&lt;&gt;""), TODAY()-J111, 0)</f>
        <v/>
      </c>
    </row>
    <row r="112">
      <c r="L112">
        <f>IF(AND(K112&lt;&gt;"Clôturé", J112&lt;&gt;""), TODAY()-J112, 0)</f>
        <v/>
      </c>
    </row>
    <row r="113">
      <c r="L113">
        <f>IF(AND(K113&lt;&gt;"Clôturé", J113&lt;&gt;""), TODAY()-J113, 0)</f>
        <v/>
      </c>
    </row>
    <row r="114">
      <c r="L114">
        <f>IF(AND(K114&lt;&gt;"Clôturé", J114&lt;&gt;""), TODAY()-J114, 0)</f>
        <v/>
      </c>
    </row>
    <row r="115">
      <c r="L115">
        <f>IF(AND(K115&lt;&gt;"Clôturé", J115&lt;&gt;""), TODAY()-J115, 0)</f>
        <v/>
      </c>
    </row>
    <row r="116">
      <c r="L116">
        <f>IF(AND(K116&lt;&gt;"Clôturé", J116&lt;&gt;""), TODAY()-J116, 0)</f>
        <v/>
      </c>
    </row>
    <row r="117">
      <c r="L117">
        <f>IF(AND(K117&lt;&gt;"Clôturé", J117&lt;&gt;""), TODAY()-J117, 0)</f>
        <v/>
      </c>
    </row>
    <row r="118">
      <c r="L118">
        <f>IF(AND(K118&lt;&gt;"Clôturé", J118&lt;&gt;""), TODAY()-J118, 0)</f>
        <v/>
      </c>
    </row>
    <row r="119">
      <c r="L119">
        <f>IF(AND(K119&lt;&gt;"Clôturé", J119&lt;&gt;""), TODAY()-J119, 0)</f>
        <v/>
      </c>
    </row>
    <row r="120">
      <c r="L120">
        <f>IF(AND(K120&lt;&gt;"Clôturé", J120&lt;&gt;""), TODAY()-J120, 0)</f>
        <v/>
      </c>
    </row>
    <row r="121">
      <c r="L121">
        <f>IF(AND(K121&lt;&gt;"Clôturé", J121&lt;&gt;""), TODAY()-J121, 0)</f>
        <v/>
      </c>
    </row>
    <row r="122">
      <c r="L122">
        <f>IF(AND(K122&lt;&gt;"Clôturé", J122&lt;&gt;""), TODAY()-J122, 0)</f>
        <v/>
      </c>
    </row>
    <row r="123">
      <c r="L123">
        <f>IF(AND(K123&lt;&gt;"Clôturé", J123&lt;&gt;""), TODAY()-J123, 0)</f>
        <v/>
      </c>
    </row>
    <row r="124">
      <c r="L124">
        <f>IF(AND(K124&lt;&gt;"Clôturé", J124&lt;&gt;""), TODAY()-J124, 0)</f>
        <v/>
      </c>
    </row>
    <row r="125">
      <c r="L125">
        <f>IF(AND(K125&lt;&gt;"Clôturé", J125&lt;&gt;""), TODAY()-J125, 0)</f>
        <v/>
      </c>
    </row>
    <row r="126">
      <c r="L126">
        <f>IF(AND(K126&lt;&gt;"Clôturé", J126&lt;&gt;""), TODAY()-J126, 0)</f>
        <v/>
      </c>
    </row>
    <row r="127">
      <c r="L127">
        <f>IF(AND(K127&lt;&gt;"Clôturé", J127&lt;&gt;""), TODAY()-J127, 0)</f>
        <v/>
      </c>
    </row>
    <row r="128">
      <c r="L128">
        <f>IF(AND(K128&lt;&gt;"Clôturé", J128&lt;&gt;""), TODAY()-J128, 0)</f>
        <v/>
      </c>
    </row>
    <row r="129">
      <c r="L129">
        <f>IF(AND(K129&lt;&gt;"Clôturé", J129&lt;&gt;""), TODAY()-J129, 0)</f>
        <v/>
      </c>
    </row>
    <row r="130">
      <c r="L130">
        <f>IF(AND(K130&lt;&gt;"Clôturé", J130&lt;&gt;""), TODAY()-J130, 0)</f>
        <v/>
      </c>
    </row>
    <row r="131">
      <c r="L131">
        <f>IF(AND(K131&lt;&gt;"Clôturé", J131&lt;&gt;""), TODAY()-J131, 0)</f>
        <v/>
      </c>
    </row>
    <row r="132">
      <c r="L132">
        <f>IF(AND(K132&lt;&gt;"Clôturé", J132&lt;&gt;""), TODAY()-J132, 0)</f>
        <v/>
      </c>
    </row>
    <row r="133">
      <c r="L133">
        <f>IF(AND(K133&lt;&gt;"Clôturé", J133&lt;&gt;""), TODAY()-J133, 0)</f>
        <v/>
      </c>
    </row>
    <row r="134">
      <c r="L134">
        <f>IF(AND(K134&lt;&gt;"Clôturé", J134&lt;&gt;""), TODAY()-J134, 0)</f>
        <v/>
      </c>
    </row>
    <row r="135">
      <c r="L135">
        <f>IF(AND(K135&lt;&gt;"Clôturé", J135&lt;&gt;""), TODAY()-J135, 0)</f>
        <v/>
      </c>
    </row>
    <row r="136">
      <c r="L136">
        <f>IF(AND(K136&lt;&gt;"Clôturé", J136&lt;&gt;""), TODAY()-J136, 0)</f>
        <v/>
      </c>
    </row>
    <row r="137">
      <c r="L137">
        <f>IF(AND(K137&lt;&gt;"Clôturé", J137&lt;&gt;""), TODAY()-J137, 0)</f>
        <v/>
      </c>
    </row>
    <row r="138">
      <c r="L138">
        <f>IF(AND(K138&lt;&gt;"Clôturé", J138&lt;&gt;""), TODAY()-J138, 0)</f>
        <v/>
      </c>
    </row>
    <row r="139">
      <c r="L139">
        <f>IF(AND(K139&lt;&gt;"Clôturé", J139&lt;&gt;""), TODAY()-J139, 0)</f>
        <v/>
      </c>
    </row>
    <row r="140">
      <c r="L140">
        <f>IF(AND(K140&lt;&gt;"Clôturé", J140&lt;&gt;""), TODAY()-J140, 0)</f>
        <v/>
      </c>
    </row>
    <row r="141">
      <c r="L141">
        <f>IF(AND(K141&lt;&gt;"Clôturé", J141&lt;&gt;""), TODAY()-J141, 0)</f>
        <v/>
      </c>
    </row>
    <row r="142">
      <c r="L142">
        <f>IF(AND(K142&lt;&gt;"Clôturé", J142&lt;&gt;""), TODAY()-J142, 0)</f>
        <v/>
      </c>
    </row>
    <row r="143">
      <c r="L143">
        <f>IF(AND(K143&lt;&gt;"Clôturé", J143&lt;&gt;""), TODAY()-J143, 0)</f>
        <v/>
      </c>
    </row>
    <row r="144">
      <c r="L144">
        <f>IF(AND(K144&lt;&gt;"Clôturé", J144&lt;&gt;""), TODAY()-J144, 0)</f>
        <v/>
      </c>
    </row>
    <row r="145">
      <c r="L145">
        <f>IF(AND(K145&lt;&gt;"Clôturé", J145&lt;&gt;""), TODAY()-J145, 0)</f>
        <v/>
      </c>
    </row>
    <row r="146">
      <c r="L146">
        <f>IF(AND(K146&lt;&gt;"Clôturé", J146&lt;&gt;""), TODAY()-J146, 0)</f>
        <v/>
      </c>
    </row>
    <row r="147">
      <c r="L147">
        <f>IF(AND(K147&lt;&gt;"Clôturé", J147&lt;&gt;""), TODAY()-J147, 0)</f>
        <v/>
      </c>
    </row>
    <row r="148">
      <c r="L148">
        <f>IF(AND(K148&lt;&gt;"Clôturé", J148&lt;&gt;""), TODAY()-J148, 0)</f>
        <v/>
      </c>
    </row>
    <row r="149">
      <c r="L149">
        <f>IF(AND(K149&lt;&gt;"Clôturé", J149&lt;&gt;""), TODAY()-J149, 0)</f>
        <v/>
      </c>
    </row>
    <row r="150">
      <c r="L150">
        <f>IF(AND(K150&lt;&gt;"Clôturé", J150&lt;&gt;""), TODAY()-J150, 0)</f>
        <v/>
      </c>
    </row>
    <row r="151">
      <c r="L151">
        <f>IF(AND(K151&lt;&gt;"Clôturé", J151&lt;&gt;""), TODAY()-J151, 0)</f>
        <v/>
      </c>
    </row>
    <row r="152">
      <c r="L152">
        <f>IF(AND(K152&lt;&gt;"Clôturé", J152&lt;&gt;""), TODAY()-J152, 0)</f>
        <v/>
      </c>
    </row>
    <row r="153">
      <c r="L153">
        <f>IF(AND(K153&lt;&gt;"Clôturé", J153&lt;&gt;""), TODAY()-J153, 0)</f>
        <v/>
      </c>
    </row>
  </sheetData>
  <mergeCells count="2">
    <mergeCell ref="A1:L1"/>
    <mergeCell ref="A2:L2"/>
  </mergeCells>
  <conditionalFormatting sqref="L4:L153">
    <cfRule type="cellIs" priority="1" operator="greaterThan" dxfId="5">
      <formula>0</formula>
    </cfRule>
  </conditionalFormatting>
  <dataValidations count="3">
    <dataValidation sqref="B4:B153" showErrorMessage="1" showInputMessage="1" allowBlank="1" type="list">
      <formula1>=Listes!$G$4:$G$5</formula1>
    </dataValidation>
    <dataValidation sqref="G4:G153" showErrorMessage="1" showInputMessage="1" allowBlank="1" type="list">
      <formula1>=Listes!$H$4:$H$6</formula1>
    </dataValidation>
    <dataValidation sqref="K4:K15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6" customWidth="1" min="1" max="1"/>
    <col width="24" customWidth="1" min="2" max="2"/>
    <col width="26" customWidth="1" min="3" max="3"/>
    <col width="14" customWidth="1" min="4" max="4"/>
    <col width="16" customWidth="1" min="5" max="5"/>
    <col width="20" customWidth="1" min="6" max="6"/>
    <col width="16" customWidth="1" min="7" max="7"/>
    <col width="18" customWidth="1" min="8" max="8"/>
    <col width="24" customWidth="1" min="9" max="9"/>
    <col width="12" customWidth="1" min="10" max="10"/>
    <col width="12" customWidth="1" min="11" max="11"/>
  </cols>
  <sheetData>
    <row r="1">
      <c r="A1" s="1" t="inlineStr">
        <is>
          <t>Gestion des fournisseurs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</row>
    <row r="2">
      <c r="A2" s="3" t="inlineStr">
        <is>
          <t>Criticité, clauses sécurité, revues périodiques et suivi des actions.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</row>
    <row r="3">
      <c r="A3" s="5" t="inlineStr">
        <is>
          <t>Fournisseur</t>
        </is>
      </c>
      <c r="B3" s="5" t="inlineStr">
        <is>
          <t>Service/Produit</t>
        </is>
      </c>
      <c r="C3" s="5" t="inlineStr">
        <is>
          <t>Données_Traitée</t>
        </is>
      </c>
      <c r="D3" s="5" t="inlineStr">
        <is>
          <t>Criticité</t>
        </is>
      </c>
      <c r="E3" s="5" t="inlineStr">
        <is>
          <t>Due_Diligence</t>
        </is>
      </c>
      <c r="F3" s="5" t="inlineStr">
        <is>
          <t>Clauses_Sécurité</t>
        </is>
      </c>
      <c r="G3" s="5" t="inlineStr">
        <is>
          <t>Dernière_Revue</t>
        </is>
      </c>
      <c r="H3" s="5" t="inlineStr">
        <is>
          <t>Évaluation_Risque</t>
        </is>
      </c>
      <c r="I3" s="5" t="inlineStr">
        <is>
          <t>Actions</t>
        </is>
      </c>
      <c r="J3" s="5" t="inlineStr">
        <is>
          <t>Statut</t>
        </is>
      </c>
      <c r="K3" s="5" t="inlineStr">
        <is>
          <t>Revue_due</t>
        </is>
      </c>
    </row>
    <row r="4">
      <c r="K4">
        <f>IF(AND(G4&lt;&gt;"", TODAY()-G4 &gt; 365), "Oui", "")</f>
        <v/>
      </c>
    </row>
    <row r="5">
      <c r="K5">
        <f>IF(AND(G5&lt;&gt;"", TODAY()-G5 &gt; 365), "Oui", "")</f>
        <v/>
      </c>
    </row>
    <row r="6">
      <c r="K6">
        <f>IF(AND(G6&lt;&gt;"", TODAY()-G6 &gt; 365), "Oui", "")</f>
        <v/>
      </c>
    </row>
    <row r="7">
      <c r="K7">
        <f>IF(AND(G7&lt;&gt;"", TODAY()-G7 &gt; 365), "Oui", "")</f>
        <v/>
      </c>
    </row>
    <row r="8">
      <c r="K8">
        <f>IF(AND(G8&lt;&gt;"", TODAY()-G8 &gt; 365), "Oui", "")</f>
        <v/>
      </c>
    </row>
    <row r="9">
      <c r="K9">
        <f>IF(AND(G9&lt;&gt;"", TODAY()-G9 &gt; 365), "Oui", "")</f>
        <v/>
      </c>
    </row>
    <row r="10">
      <c r="K10">
        <f>IF(AND(G10&lt;&gt;"", TODAY()-G10 &gt; 365), "Oui", "")</f>
        <v/>
      </c>
    </row>
    <row r="11">
      <c r="K11">
        <f>IF(AND(G11&lt;&gt;"", TODAY()-G11 &gt; 365), "Oui", "")</f>
        <v/>
      </c>
    </row>
    <row r="12">
      <c r="K12">
        <f>IF(AND(G12&lt;&gt;"", TODAY()-G12 &gt; 365), "Oui", "")</f>
        <v/>
      </c>
    </row>
    <row r="13">
      <c r="K13">
        <f>IF(AND(G13&lt;&gt;"", TODAY()-G13 &gt; 365), "Oui", "")</f>
        <v/>
      </c>
    </row>
    <row r="14">
      <c r="K14">
        <f>IF(AND(G14&lt;&gt;"", TODAY()-G14 &gt; 365), "Oui", "")</f>
        <v/>
      </c>
    </row>
    <row r="15">
      <c r="K15">
        <f>IF(AND(G15&lt;&gt;"", TODAY()-G15 &gt; 365), "Oui", "")</f>
        <v/>
      </c>
    </row>
    <row r="16">
      <c r="K16">
        <f>IF(AND(G16&lt;&gt;"", TODAY()-G16 &gt; 365), "Oui", "")</f>
        <v/>
      </c>
    </row>
    <row r="17">
      <c r="K17">
        <f>IF(AND(G17&lt;&gt;"", TODAY()-G17 &gt; 365), "Oui", "")</f>
        <v/>
      </c>
    </row>
    <row r="18">
      <c r="K18">
        <f>IF(AND(G18&lt;&gt;"", TODAY()-G18 &gt; 365), "Oui", "")</f>
        <v/>
      </c>
    </row>
    <row r="19">
      <c r="K19">
        <f>IF(AND(G19&lt;&gt;"", TODAY()-G19 &gt; 365), "Oui", "")</f>
        <v/>
      </c>
    </row>
    <row r="20">
      <c r="K20">
        <f>IF(AND(G20&lt;&gt;"", TODAY()-G20 &gt; 365), "Oui", "")</f>
        <v/>
      </c>
    </row>
    <row r="21">
      <c r="K21">
        <f>IF(AND(G21&lt;&gt;"", TODAY()-G21 &gt; 365), "Oui", "")</f>
        <v/>
      </c>
    </row>
    <row r="22">
      <c r="K22">
        <f>IF(AND(G22&lt;&gt;"", TODAY()-G22 &gt; 365), "Oui", "")</f>
        <v/>
      </c>
    </row>
    <row r="23">
      <c r="K23">
        <f>IF(AND(G23&lt;&gt;"", TODAY()-G23 &gt; 365), "Oui", "")</f>
        <v/>
      </c>
    </row>
    <row r="24">
      <c r="K24">
        <f>IF(AND(G24&lt;&gt;"", TODAY()-G24 &gt; 365), "Oui", "")</f>
        <v/>
      </c>
    </row>
    <row r="25">
      <c r="K25">
        <f>IF(AND(G25&lt;&gt;"", TODAY()-G25 &gt; 365), "Oui", "")</f>
        <v/>
      </c>
    </row>
    <row r="26">
      <c r="K26">
        <f>IF(AND(G26&lt;&gt;"", TODAY()-G26 &gt; 365), "Oui", "")</f>
        <v/>
      </c>
    </row>
    <row r="27">
      <c r="K27">
        <f>IF(AND(G27&lt;&gt;"", TODAY()-G27 &gt; 365), "Oui", "")</f>
        <v/>
      </c>
    </row>
    <row r="28">
      <c r="K28">
        <f>IF(AND(G28&lt;&gt;"", TODAY()-G28 &gt; 365), "Oui", "")</f>
        <v/>
      </c>
    </row>
    <row r="29">
      <c r="K29">
        <f>IF(AND(G29&lt;&gt;"", TODAY()-G29 &gt; 365), "Oui", "")</f>
        <v/>
      </c>
    </row>
    <row r="30">
      <c r="K30">
        <f>IF(AND(G30&lt;&gt;"", TODAY()-G30 &gt; 365), "Oui", "")</f>
        <v/>
      </c>
    </row>
    <row r="31">
      <c r="K31">
        <f>IF(AND(G31&lt;&gt;"", TODAY()-G31 &gt; 365), "Oui", "")</f>
        <v/>
      </c>
    </row>
    <row r="32">
      <c r="K32">
        <f>IF(AND(G32&lt;&gt;"", TODAY()-G32 &gt; 365), "Oui", "")</f>
        <v/>
      </c>
    </row>
    <row r="33">
      <c r="K33">
        <f>IF(AND(G33&lt;&gt;"", TODAY()-G33 &gt; 365), "Oui", "")</f>
        <v/>
      </c>
    </row>
    <row r="34">
      <c r="K34">
        <f>IF(AND(G34&lt;&gt;"", TODAY()-G34 &gt; 365), "Oui", "")</f>
        <v/>
      </c>
    </row>
    <row r="35">
      <c r="K35">
        <f>IF(AND(G35&lt;&gt;"", TODAY()-G35 &gt; 365), "Oui", "")</f>
        <v/>
      </c>
    </row>
    <row r="36">
      <c r="K36">
        <f>IF(AND(G36&lt;&gt;"", TODAY()-G36 &gt; 365), "Oui", "")</f>
        <v/>
      </c>
    </row>
    <row r="37">
      <c r="K37">
        <f>IF(AND(G37&lt;&gt;"", TODAY()-G37 &gt; 365), "Oui", "")</f>
        <v/>
      </c>
    </row>
    <row r="38">
      <c r="K38">
        <f>IF(AND(G38&lt;&gt;"", TODAY()-G38 &gt; 365), "Oui", "")</f>
        <v/>
      </c>
    </row>
    <row r="39">
      <c r="K39">
        <f>IF(AND(G39&lt;&gt;"", TODAY()-G39 &gt; 365), "Oui", "")</f>
        <v/>
      </c>
    </row>
    <row r="40">
      <c r="K40">
        <f>IF(AND(G40&lt;&gt;"", TODAY()-G40 &gt; 365), "Oui", "")</f>
        <v/>
      </c>
    </row>
    <row r="41">
      <c r="K41">
        <f>IF(AND(G41&lt;&gt;"", TODAY()-G41 &gt; 365), "Oui", "")</f>
        <v/>
      </c>
    </row>
    <row r="42">
      <c r="K42">
        <f>IF(AND(G42&lt;&gt;"", TODAY()-G42 &gt; 365), "Oui", "")</f>
        <v/>
      </c>
    </row>
    <row r="43">
      <c r="K43">
        <f>IF(AND(G43&lt;&gt;"", TODAY()-G43 &gt; 365), "Oui", "")</f>
        <v/>
      </c>
    </row>
    <row r="44">
      <c r="K44">
        <f>IF(AND(G44&lt;&gt;"", TODAY()-G44 &gt; 365), "Oui", "")</f>
        <v/>
      </c>
    </row>
    <row r="45">
      <c r="K45">
        <f>IF(AND(G45&lt;&gt;"", TODAY()-G45 &gt; 365), "Oui", "")</f>
        <v/>
      </c>
    </row>
    <row r="46">
      <c r="K46">
        <f>IF(AND(G46&lt;&gt;"", TODAY()-G46 &gt; 365), "Oui", "")</f>
        <v/>
      </c>
    </row>
    <row r="47">
      <c r="K47">
        <f>IF(AND(G47&lt;&gt;"", TODAY()-G47 &gt; 365), "Oui", "")</f>
        <v/>
      </c>
    </row>
    <row r="48">
      <c r="K48">
        <f>IF(AND(G48&lt;&gt;"", TODAY()-G48 &gt; 365), "Oui", "")</f>
        <v/>
      </c>
    </row>
    <row r="49">
      <c r="K49">
        <f>IF(AND(G49&lt;&gt;"", TODAY()-G49 &gt; 365), "Oui", "")</f>
        <v/>
      </c>
    </row>
    <row r="50">
      <c r="K50">
        <f>IF(AND(G50&lt;&gt;"", TODAY()-G50 &gt; 365), "Oui", "")</f>
        <v/>
      </c>
    </row>
    <row r="51">
      <c r="K51">
        <f>IF(AND(G51&lt;&gt;"", TODAY()-G51 &gt; 365), "Oui", "")</f>
        <v/>
      </c>
    </row>
    <row r="52">
      <c r="K52">
        <f>IF(AND(G52&lt;&gt;"", TODAY()-G52 &gt; 365), "Oui", "")</f>
        <v/>
      </c>
    </row>
    <row r="53">
      <c r="K53">
        <f>IF(AND(G53&lt;&gt;"", TODAY()-G53 &gt; 365), "Oui", "")</f>
        <v/>
      </c>
    </row>
    <row r="54">
      <c r="K54">
        <f>IF(AND(G54&lt;&gt;"", TODAY()-G54 &gt; 365), "Oui", "")</f>
        <v/>
      </c>
    </row>
    <row r="55">
      <c r="K55">
        <f>IF(AND(G55&lt;&gt;"", TODAY()-G55 &gt; 365), "Oui", "")</f>
        <v/>
      </c>
    </row>
    <row r="56">
      <c r="K56">
        <f>IF(AND(G56&lt;&gt;"", TODAY()-G56 &gt; 365), "Oui", "")</f>
        <v/>
      </c>
    </row>
    <row r="57">
      <c r="K57">
        <f>IF(AND(G57&lt;&gt;"", TODAY()-G57 &gt; 365), "Oui", "")</f>
        <v/>
      </c>
    </row>
    <row r="58">
      <c r="K58">
        <f>IF(AND(G58&lt;&gt;"", TODAY()-G58 &gt; 365), "Oui", "")</f>
        <v/>
      </c>
    </row>
    <row r="59">
      <c r="K59">
        <f>IF(AND(G59&lt;&gt;"", TODAY()-G59 &gt; 365), "Oui", "")</f>
        <v/>
      </c>
    </row>
    <row r="60">
      <c r="K60">
        <f>IF(AND(G60&lt;&gt;"", TODAY()-G60 &gt; 365), "Oui", "")</f>
        <v/>
      </c>
    </row>
    <row r="61">
      <c r="K61">
        <f>IF(AND(G61&lt;&gt;"", TODAY()-G61 &gt; 365), "Oui", "")</f>
        <v/>
      </c>
    </row>
    <row r="62">
      <c r="K62">
        <f>IF(AND(G62&lt;&gt;"", TODAY()-G62 &gt; 365), "Oui", "")</f>
        <v/>
      </c>
    </row>
    <row r="63">
      <c r="K63">
        <f>IF(AND(G63&lt;&gt;"", TODAY()-G63 &gt; 365), "Oui", "")</f>
        <v/>
      </c>
    </row>
    <row r="64">
      <c r="K64">
        <f>IF(AND(G64&lt;&gt;"", TODAY()-G64 &gt; 365), "Oui", "")</f>
        <v/>
      </c>
    </row>
    <row r="65">
      <c r="K65">
        <f>IF(AND(G65&lt;&gt;"", TODAY()-G65 &gt; 365), "Oui", "")</f>
        <v/>
      </c>
    </row>
    <row r="66">
      <c r="K66">
        <f>IF(AND(G66&lt;&gt;"", TODAY()-G66 &gt; 365), "Oui", "")</f>
        <v/>
      </c>
    </row>
    <row r="67">
      <c r="K67">
        <f>IF(AND(G67&lt;&gt;"", TODAY()-G67 &gt; 365), "Oui", "")</f>
        <v/>
      </c>
    </row>
    <row r="68">
      <c r="K68">
        <f>IF(AND(G68&lt;&gt;"", TODAY()-G68 &gt; 365), "Oui", "")</f>
        <v/>
      </c>
    </row>
    <row r="69">
      <c r="K69">
        <f>IF(AND(G69&lt;&gt;"", TODAY()-G69 &gt; 365), "Oui", "")</f>
        <v/>
      </c>
    </row>
    <row r="70">
      <c r="K70">
        <f>IF(AND(G70&lt;&gt;"", TODAY()-G70 &gt; 365), "Oui", "")</f>
        <v/>
      </c>
    </row>
    <row r="71">
      <c r="K71">
        <f>IF(AND(G71&lt;&gt;"", TODAY()-G71 &gt; 365), "Oui", "")</f>
        <v/>
      </c>
    </row>
    <row r="72">
      <c r="K72">
        <f>IF(AND(G72&lt;&gt;"", TODAY()-G72 &gt; 365), "Oui", "")</f>
        <v/>
      </c>
    </row>
    <row r="73">
      <c r="K73">
        <f>IF(AND(G73&lt;&gt;"", TODAY()-G73 &gt; 365), "Oui", "")</f>
        <v/>
      </c>
    </row>
    <row r="74">
      <c r="K74">
        <f>IF(AND(G74&lt;&gt;"", TODAY()-G74 &gt; 365), "Oui", "")</f>
        <v/>
      </c>
    </row>
    <row r="75">
      <c r="K75">
        <f>IF(AND(G75&lt;&gt;"", TODAY()-G75 &gt; 365), "Oui", "")</f>
        <v/>
      </c>
    </row>
    <row r="76">
      <c r="K76">
        <f>IF(AND(G76&lt;&gt;"", TODAY()-G76 &gt; 365), "Oui", "")</f>
        <v/>
      </c>
    </row>
    <row r="77">
      <c r="K77">
        <f>IF(AND(G77&lt;&gt;"", TODAY()-G77 &gt; 365), "Oui", "")</f>
        <v/>
      </c>
    </row>
    <row r="78">
      <c r="K78">
        <f>IF(AND(G78&lt;&gt;"", TODAY()-G78 &gt; 365), "Oui", "")</f>
        <v/>
      </c>
    </row>
    <row r="79">
      <c r="K79">
        <f>IF(AND(G79&lt;&gt;"", TODAY()-G79 &gt; 365), "Oui", "")</f>
        <v/>
      </c>
    </row>
    <row r="80">
      <c r="K80">
        <f>IF(AND(G80&lt;&gt;"", TODAY()-G80 &gt; 365), "Oui", "")</f>
        <v/>
      </c>
    </row>
    <row r="81">
      <c r="K81">
        <f>IF(AND(G81&lt;&gt;"", TODAY()-G81 &gt; 365), "Oui", "")</f>
        <v/>
      </c>
    </row>
    <row r="82">
      <c r="K82">
        <f>IF(AND(G82&lt;&gt;"", TODAY()-G82 &gt; 365), "Oui", "")</f>
        <v/>
      </c>
    </row>
    <row r="83">
      <c r="K83">
        <f>IF(AND(G83&lt;&gt;"", TODAY()-G83 &gt; 365), "Oui", "")</f>
        <v/>
      </c>
    </row>
    <row r="84">
      <c r="K84">
        <f>IF(AND(G84&lt;&gt;"", TODAY()-G84 &gt; 365), "Oui", "")</f>
        <v/>
      </c>
    </row>
    <row r="85">
      <c r="K85">
        <f>IF(AND(G85&lt;&gt;"", TODAY()-G85 &gt; 365), "Oui", "")</f>
        <v/>
      </c>
    </row>
    <row r="86">
      <c r="K86">
        <f>IF(AND(G86&lt;&gt;"", TODAY()-G86 &gt; 365), "Oui", "")</f>
        <v/>
      </c>
    </row>
    <row r="87">
      <c r="K87">
        <f>IF(AND(G87&lt;&gt;"", TODAY()-G87 &gt; 365), "Oui", "")</f>
        <v/>
      </c>
    </row>
    <row r="88">
      <c r="K88">
        <f>IF(AND(G88&lt;&gt;"", TODAY()-G88 &gt; 365), "Oui", "")</f>
        <v/>
      </c>
    </row>
    <row r="89">
      <c r="K89">
        <f>IF(AND(G89&lt;&gt;"", TODAY()-G89 &gt; 365), "Oui", "")</f>
        <v/>
      </c>
    </row>
    <row r="90">
      <c r="K90">
        <f>IF(AND(G90&lt;&gt;"", TODAY()-G90 &gt; 365), "Oui", "")</f>
        <v/>
      </c>
    </row>
    <row r="91">
      <c r="K91">
        <f>IF(AND(G91&lt;&gt;"", TODAY()-G91 &gt; 365), "Oui", "")</f>
        <v/>
      </c>
    </row>
    <row r="92">
      <c r="K92">
        <f>IF(AND(G92&lt;&gt;"", TODAY()-G92 &gt; 365), "Oui", "")</f>
        <v/>
      </c>
    </row>
    <row r="93">
      <c r="K93">
        <f>IF(AND(G93&lt;&gt;"", TODAY()-G93 &gt; 365), "Oui", "")</f>
        <v/>
      </c>
    </row>
    <row r="94">
      <c r="K94">
        <f>IF(AND(G94&lt;&gt;"", TODAY()-G94 &gt; 365), "Oui", "")</f>
        <v/>
      </c>
    </row>
    <row r="95">
      <c r="K95">
        <f>IF(AND(G95&lt;&gt;"", TODAY()-G95 &gt; 365), "Oui", "")</f>
        <v/>
      </c>
    </row>
    <row r="96">
      <c r="K96">
        <f>IF(AND(G96&lt;&gt;"", TODAY()-G96 &gt; 365), "Oui", "")</f>
        <v/>
      </c>
    </row>
    <row r="97">
      <c r="K97">
        <f>IF(AND(G97&lt;&gt;"", TODAY()-G97 &gt; 365), "Oui", "")</f>
        <v/>
      </c>
    </row>
    <row r="98">
      <c r="K98">
        <f>IF(AND(G98&lt;&gt;"", TODAY()-G98 &gt; 365), "Oui", "")</f>
        <v/>
      </c>
    </row>
    <row r="99">
      <c r="K99">
        <f>IF(AND(G99&lt;&gt;"", TODAY()-G99 &gt; 365), "Oui", "")</f>
        <v/>
      </c>
    </row>
    <row r="100">
      <c r="K100">
        <f>IF(AND(G100&lt;&gt;"", TODAY()-G100 &gt; 365), "Oui", "")</f>
        <v/>
      </c>
    </row>
    <row r="101">
      <c r="K101">
        <f>IF(AND(G101&lt;&gt;"", TODAY()-G101 &gt; 365), "Oui", "")</f>
        <v/>
      </c>
    </row>
    <row r="102">
      <c r="K102">
        <f>IF(AND(G102&lt;&gt;"", TODAY()-G102 &gt; 365), "Oui", "")</f>
        <v/>
      </c>
    </row>
    <row r="103">
      <c r="K103">
        <f>IF(AND(G103&lt;&gt;"", TODAY()-G103 &gt; 365), "Oui", "")</f>
        <v/>
      </c>
    </row>
    <row r="104">
      <c r="K104">
        <f>IF(AND(G104&lt;&gt;"", TODAY()-G104 &gt; 365), "Oui", "")</f>
        <v/>
      </c>
    </row>
    <row r="105">
      <c r="K105">
        <f>IF(AND(G105&lt;&gt;"", TODAY()-G105 &gt; 365), "Oui", "")</f>
        <v/>
      </c>
    </row>
    <row r="106">
      <c r="K106">
        <f>IF(AND(G106&lt;&gt;"", TODAY()-G106 &gt; 365), "Oui", "")</f>
        <v/>
      </c>
    </row>
    <row r="107">
      <c r="K107">
        <f>IF(AND(G107&lt;&gt;"", TODAY()-G107 &gt; 365), "Oui", "")</f>
        <v/>
      </c>
    </row>
    <row r="108">
      <c r="K108">
        <f>IF(AND(G108&lt;&gt;"", TODAY()-G108 &gt; 365), "Oui", "")</f>
        <v/>
      </c>
    </row>
    <row r="109">
      <c r="K109">
        <f>IF(AND(G109&lt;&gt;"", TODAY()-G109 &gt; 365), "Oui", "")</f>
        <v/>
      </c>
    </row>
    <row r="110">
      <c r="K110">
        <f>IF(AND(G110&lt;&gt;"", TODAY()-G110 &gt; 365), "Oui", "")</f>
        <v/>
      </c>
    </row>
    <row r="111">
      <c r="K111">
        <f>IF(AND(G111&lt;&gt;"", TODAY()-G111 &gt; 365), "Oui", "")</f>
        <v/>
      </c>
    </row>
    <row r="112">
      <c r="K112">
        <f>IF(AND(G112&lt;&gt;"", TODAY()-G112 &gt; 365), "Oui", "")</f>
        <v/>
      </c>
    </row>
    <row r="113">
      <c r="K113">
        <f>IF(AND(G113&lt;&gt;"", TODAY()-G113 &gt; 365), "Oui", "")</f>
        <v/>
      </c>
    </row>
    <row r="114">
      <c r="K114">
        <f>IF(AND(G114&lt;&gt;"", TODAY()-G114 &gt; 365), "Oui", "")</f>
        <v/>
      </c>
    </row>
    <row r="115">
      <c r="K115">
        <f>IF(AND(G115&lt;&gt;"", TODAY()-G115 &gt; 365), "Oui", "")</f>
        <v/>
      </c>
    </row>
    <row r="116">
      <c r="K116">
        <f>IF(AND(G116&lt;&gt;"", TODAY()-G116 &gt; 365), "Oui", "")</f>
        <v/>
      </c>
    </row>
    <row r="117">
      <c r="K117">
        <f>IF(AND(G117&lt;&gt;"", TODAY()-G117 &gt; 365), "Oui", "")</f>
        <v/>
      </c>
    </row>
    <row r="118">
      <c r="K118">
        <f>IF(AND(G118&lt;&gt;"", TODAY()-G118 &gt; 365), "Oui", "")</f>
        <v/>
      </c>
    </row>
    <row r="119">
      <c r="K119">
        <f>IF(AND(G119&lt;&gt;"", TODAY()-G119 &gt; 365), "Oui", "")</f>
        <v/>
      </c>
    </row>
    <row r="120">
      <c r="K120">
        <f>IF(AND(G120&lt;&gt;"", TODAY()-G120 &gt; 365), "Oui", "")</f>
        <v/>
      </c>
    </row>
    <row r="121">
      <c r="K121">
        <f>IF(AND(G121&lt;&gt;"", TODAY()-G121 &gt; 365), "Oui", "")</f>
        <v/>
      </c>
    </row>
    <row r="122">
      <c r="K122">
        <f>IF(AND(G122&lt;&gt;"", TODAY()-G122 &gt; 365), "Oui", "")</f>
        <v/>
      </c>
    </row>
    <row r="123">
      <c r="K123">
        <f>IF(AND(G123&lt;&gt;"", TODAY()-G123 &gt; 365), "Oui", "")</f>
        <v/>
      </c>
    </row>
    <row r="124">
      <c r="K124">
        <f>IF(AND(G124&lt;&gt;"", TODAY()-G124 &gt; 365), "Oui", "")</f>
        <v/>
      </c>
    </row>
    <row r="125">
      <c r="K125">
        <f>IF(AND(G125&lt;&gt;"", TODAY()-G125 &gt; 365), "Oui", "")</f>
        <v/>
      </c>
    </row>
    <row r="126">
      <c r="K126">
        <f>IF(AND(G126&lt;&gt;"", TODAY()-G126 &gt; 365), "Oui", "")</f>
        <v/>
      </c>
    </row>
    <row r="127">
      <c r="K127">
        <f>IF(AND(G127&lt;&gt;"", TODAY()-G127 &gt; 365), "Oui", "")</f>
        <v/>
      </c>
    </row>
    <row r="128">
      <c r="K128">
        <f>IF(AND(G128&lt;&gt;"", TODAY()-G128 &gt; 365), "Oui", "")</f>
        <v/>
      </c>
    </row>
    <row r="129">
      <c r="K129">
        <f>IF(AND(G129&lt;&gt;"", TODAY()-G129 &gt; 365), "Oui", "")</f>
        <v/>
      </c>
    </row>
    <row r="130">
      <c r="K130">
        <f>IF(AND(G130&lt;&gt;"", TODAY()-G130 &gt; 365), "Oui", "")</f>
        <v/>
      </c>
    </row>
    <row r="131">
      <c r="K131">
        <f>IF(AND(G131&lt;&gt;"", TODAY()-G131 &gt; 365), "Oui", "")</f>
        <v/>
      </c>
    </row>
    <row r="132">
      <c r="K132">
        <f>IF(AND(G132&lt;&gt;"", TODAY()-G132 &gt; 365), "Oui", "")</f>
        <v/>
      </c>
    </row>
    <row r="133">
      <c r="K133">
        <f>IF(AND(G133&lt;&gt;"", TODAY()-G133 &gt; 365), "Oui", "")</f>
        <v/>
      </c>
    </row>
    <row r="134">
      <c r="K134">
        <f>IF(AND(G134&lt;&gt;"", TODAY()-G134 &gt; 365), "Oui", "")</f>
        <v/>
      </c>
    </row>
    <row r="135">
      <c r="K135">
        <f>IF(AND(G135&lt;&gt;"", TODAY()-G135 &gt; 365), "Oui", "")</f>
        <v/>
      </c>
    </row>
    <row r="136">
      <c r="K136">
        <f>IF(AND(G136&lt;&gt;"", TODAY()-G136 &gt; 365), "Oui", "")</f>
        <v/>
      </c>
    </row>
    <row r="137">
      <c r="K137">
        <f>IF(AND(G137&lt;&gt;"", TODAY()-G137 &gt; 365), "Oui", "")</f>
        <v/>
      </c>
    </row>
    <row r="138">
      <c r="K138">
        <f>IF(AND(G138&lt;&gt;"", TODAY()-G138 &gt; 365), "Oui", "")</f>
        <v/>
      </c>
    </row>
    <row r="139">
      <c r="K139">
        <f>IF(AND(G139&lt;&gt;"", TODAY()-G139 &gt; 365), "Oui", "")</f>
        <v/>
      </c>
    </row>
    <row r="140">
      <c r="K140">
        <f>IF(AND(G140&lt;&gt;"", TODAY()-G140 &gt; 365), "Oui", "")</f>
        <v/>
      </c>
    </row>
    <row r="141">
      <c r="K141">
        <f>IF(AND(G141&lt;&gt;"", TODAY()-G141 &gt; 365), "Oui", "")</f>
        <v/>
      </c>
    </row>
    <row r="142">
      <c r="K142">
        <f>IF(AND(G142&lt;&gt;"", TODAY()-G142 &gt; 365), "Oui", "")</f>
        <v/>
      </c>
    </row>
    <row r="143">
      <c r="K143">
        <f>IF(AND(G143&lt;&gt;"", TODAY()-G143 &gt; 365), "Oui", "")</f>
        <v/>
      </c>
    </row>
    <row r="144">
      <c r="K144">
        <f>IF(AND(G144&lt;&gt;"", TODAY()-G144 &gt; 365), "Oui", "")</f>
        <v/>
      </c>
    </row>
    <row r="145">
      <c r="K145">
        <f>IF(AND(G145&lt;&gt;"", TODAY()-G145 &gt; 365), "Oui", "")</f>
        <v/>
      </c>
    </row>
    <row r="146">
      <c r="K146">
        <f>IF(AND(G146&lt;&gt;"", TODAY()-G146 &gt; 365), "Oui", "")</f>
        <v/>
      </c>
    </row>
    <row r="147">
      <c r="K147">
        <f>IF(AND(G147&lt;&gt;"", TODAY()-G147 &gt; 365), "Oui", "")</f>
        <v/>
      </c>
    </row>
    <row r="148">
      <c r="K148">
        <f>IF(AND(G148&lt;&gt;"", TODAY()-G148 &gt; 365), "Oui", "")</f>
        <v/>
      </c>
    </row>
    <row r="149">
      <c r="K149">
        <f>IF(AND(G149&lt;&gt;"", TODAY()-G149 &gt; 365), "Oui", "")</f>
        <v/>
      </c>
    </row>
    <row r="150">
      <c r="K150">
        <f>IF(AND(G150&lt;&gt;"", TODAY()-G150 &gt; 365), "Oui", "")</f>
        <v/>
      </c>
    </row>
    <row r="151">
      <c r="K151">
        <f>IF(AND(G151&lt;&gt;"", TODAY()-G151 &gt; 365), "Oui", "")</f>
        <v/>
      </c>
    </row>
    <row r="152">
      <c r="K152">
        <f>IF(AND(G152&lt;&gt;"", TODAY()-G152 &gt; 365), "Oui", "")</f>
        <v/>
      </c>
    </row>
    <row r="153">
      <c r="K153">
        <f>IF(AND(G153&lt;&gt;"", TODAY()-G153 &gt; 365), "Oui", "")</f>
        <v/>
      </c>
    </row>
  </sheetData>
  <mergeCells count="2">
    <mergeCell ref="A1:K1"/>
    <mergeCell ref="A2:K2"/>
  </mergeCells>
  <conditionalFormatting sqref="K4:K153">
    <cfRule type="expression" priority="1" dxfId="5">
      <formula>K4="Oui"</formula>
    </cfRule>
  </conditionalFormatting>
  <dataValidations count="2">
    <dataValidation sqref="D4:D153" showErrorMessage="1" showInputMessage="1" allowBlank="1" type="list">
      <formula1>=Listes!$I$4:$I$6</formula1>
    </dataValidation>
    <dataValidation sqref="J4:J15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26" customWidth="1" min="3" max="3"/>
    <col width="26" customWidth="1" min="4" max="4"/>
    <col width="14" customWidth="1" min="5" max="5"/>
    <col width="18" customWidth="1" min="6" max="6"/>
    <col width="24" customWidth="1" min="7" max="7"/>
    <col width="12" customWidth="1" min="8" max="8"/>
    <col width="12" customWidth="1" min="9" max="9"/>
  </cols>
  <sheetData>
    <row r="1">
      <c r="A1" s="1" t="inlineStr">
        <is>
          <t>Formations &amp; sensibilisation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>
      <c r="A2" s="3" t="inlineStr">
        <is>
          <t>Suivez les exigences, réalisations et échéances de formation.</t>
        </is>
      </c>
      <c r="B2" s="2" t="n"/>
      <c r="C2" s="2" t="n"/>
      <c r="D2" s="2" t="n"/>
      <c r="E2" s="2" t="n"/>
      <c r="F2" s="2" t="n"/>
      <c r="G2" s="2" t="n"/>
      <c r="H2" s="2" t="n"/>
      <c r="I2" s="2" t="n"/>
    </row>
    <row r="3">
      <c r="A3" s="5" t="inlineStr">
        <is>
          <t>Personne</t>
        </is>
      </c>
      <c r="B3" s="5" t="inlineStr">
        <is>
          <t>Rôle</t>
        </is>
      </c>
      <c r="C3" s="5" t="inlineStr">
        <is>
          <t>Formation_Requise</t>
        </is>
      </c>
      <c r="D3" s="5" t="inlineStr">
        <is>
          <t>Formation_Réalisée</t>
        </is>
      </c>
      <c r="E3" s="5" t="inlineStr">
        <is>
          <t>Date</t>
        </is>
      </c>
      <c r="F3" s="5" t="inlineStr">
        <is>
          <t>Prochaine_Échéance</t>
        </is>
      </c>
      <c r="G3" s="5" t="inlineStr">
        <is>
          <t>Preuves</t>
        </is>
      </c>
      <c r="H3" s="5" t="inlineStr">
        <is>
          <t>Statut</t>
        </is>
      </c>
      <c r="I3" s="5" t="inlineStr">
        <is>
          <t>En_retard</t>
        </is>
      </c>
    </row>
    <row r="4">
      <c r="I4">
        <f>IF(AND(F4&lt;&gt;"", F4&lt;TODAY()), "Oui", "")</f>
        <v/>
      </c>
    </row>
    <row r="5">
      <c r="I5">
        <f>IF(AND(F5&lt;&gt;"", F5&lt;TODAY()), "Oui", "")</f>
        <v/>
      </c>
    </row>
    <row r="6">
      <c r="I6">
        <f>IF(AND(F6&lt;&gt;"", F6&lt;TODAY()), "Oui", "")</f>
        <v/>
      </c>
    </row>
    <row r="7">
      <c r="I7">
        <f>IF(AND(F7&lt;&gt;"", F7&lt;TODAY()), "Oui", "")</f>
        <v/>
      </c>
    </row>
    <row r="8">
      <c r="I8">
        <f>IF(AND(F8&lt;&gt;"", F8&lt;TODAY()), "Oui", "")</f>
        <v/>
      </c>
    </row>
    <row r="9">
      <c r="I9">
        <f>IF(AND(F9&lt;&gt;"", F9&lt;TODAY()), "Oui", "")</f>
        <v/>
      </c>
    </row>
    <row r="10">
      <c r="I10">
        <f>IF(AND(F10&lt;&gt;"", F10&lt;TODAY()), "Oui", "")</f>
        <v/>
      </c>
    </row>
    <row r="11">
      <c r="I11">
        <f>IF(AND(F11&lt;&gt;"", F11&lt;TODAY()), "Oui", "")</f>
        <v/>
      </c>
    </row>
    <row r="12">
      <c r="I12">
        <f>IF(AND(F12&lt;&gt;"", F12&lt;TODAY()), "Oui", "")</f>
        <v/>
      </c>
    </row>
    <row r="13">
      <c r="I13">
        <f>IF(AND(F13&lt;&gt;"", F13&lt;TODAY()), "Oui", "")</f>
        <v/>
      </c>
    </row>
    <row r="14">
      <c r="I14">
        <f>IF(AND(F14&lt;&gt;"", F14&lt;TODAY()), "Oui", "")</f>
        <v/>
      </c>
    </row>
    <row r="15">
      <c r="I15">
        <f>IF(AND(F15&lt;&gt;"", F15&lt;TODAY()), "Oui", "")</f>
        <v/>
      </c>
    </row>
    <row r="16">
      <c r="I16">
        <f>IF(AND(F16&lt;&gt;"", F16&lt;TODAY()), "Oui", "")</f>
        <v/>
      </c>
    </row>
    <row r="17">
      <c r="I17">
        <f>IF(AND(F17&lt;&gt;"", F17&lt;TODAY()), "Oui", "")</f>
        <v/>
      </c>
    </row>
    <row r="18">
      <c r="I18">
        <f>IF(AND(F18&lt;&gt;"", F18&lt;TODAY()), "Oui", "")</f>
        <v/>
      </c>
    </row>
    <row r="19">
      <c r="I19">
        <f>IF(AND(F19&lt;&gt;"", F19&lt;TODAY()), "Oui", "")</f>
        <v/>
      </c>
    </row>
    <row r="20">
      <c r="I20">
        <f>IF(AND(F20&lt;&gt;"", F20&lt;TODAY()), "Oui", "")</f>
        <v/>
      </c>
    </row>
    <row r="21">
      <c r="I21">
        <f>IF(AND(F21&lt;&gt;"", F21&lt;TODAY()), "Oui", "")</f>
        <v/>
      </c>
    </row>
    <row r="22">
      <c r="I22">
        <f>IF(AND(F22&lt;&gt;"", F22&lt;TODAY()), "Oui", "")</f>
        <v/>
      </c>
    </row>
    <row r="23">
      <c r="I23">
        <f>IF(AND(F23&lt;&gt;"", F23&lt;TODAY()), "Oui", "")</f>
        <v/>
      </c>
    </row>
    <row r="24">
      <c r="I24">
        <f>IF(AND(F24&lt;&gt;"", F24&lt;TODAY()), "Oui", "")</f>
        <v/>
      </c>
    </row>
    <row r="25">
      <c r="I25">
        <f>IF(AND(F25&lt;&gt;"", F25&lt;TODAY()), "Oui", "")</f>
        <v/>
      </c>
    </row>
    <row r="26">
      <c r="I26">
        <f>IF(AND(F26&lt;&gt;"", F26&lt;TODAY()), "Oui", "")</f>
        <v/>
      </c>
    </row>
    <row r="27">
      <c r="I27">
        <f>IF(AND(F27&lt;&gt;"", F27&lt;TODAY()), "Oui", "")</f>
        <v/>
      </c>
    </row>
    <row r="28">
      <c r="I28">
        <f>IF(AND(F28&lt;&gt;"", F28&lt;TODAY()), "Oui", "")</f>
        <v/>
      </c>
    </row>
    <row r="29">
      <c r="I29">
        <f>IF(AND(F29&lt;&gt;"", F29&lt;TODAY()), "Oui", "")</f>
        <v/>
      </c>
    </row>
    <row r="30">
      <c r="I30">
        <f>IF(AND(F30&lt;&gt;"", F30&lt;TODAY()), "Oui", "")</f>
        <v/>
      </c>
    </row>
    <row r="31">
      <c r="I31">
        <f>IF(AND(F31&lt;&gt;"", F31&lt;TODAY()), "Oui", "")</f>
        <v/>
      </c>
    </row>
    <row r="32">
      <c r="I32">
        <f>IF(AND(F32&lt;&gt;"", F32&lt;TODAY()), "Oui", "")</f>
        <v/>
      </c>
    </row>
    <row r="33">
      <c r="I33">
        <f>IF(AND(F33&lt;&gt;"", F33&lt;TODAY()), "Oui", "")</f>
        <v/>
      </c>
    </row>
    <row r="34">
      <c r="I34">
        <f>IF(AND(F34&lt;&gt;"", F34&lt;TODAY()), "Oui", "")</f>
        <v/>
      </c>
    </row>
    <row r="35">
      <c r="I35">
        <f>IF(AND(F35&lt;&gt;"", F35&lt;TODAY()), "Oui", "")</f>
        <v/>
      </c>
    </row>
    <row r="36">
      <c r="I36">
        <f>IF(AND(F36&lt;&gt;"", F36&lt;TODAY()), "Oui", "")</f>
        <v/>
      </c>
    </row>
    <row r="37">
      <c r="I37">
        <f>IF(AND(F37&lt;&gt;"", F37&lt;TODAY()), "Oui", "")</f>
        <v/>
      </c>
    </row>
    <row r="38">
      <c r="I38">
        <f>IF(AND(F38&lt;&gt;"", F38&lt;TODAY()), "Oui", "")</f>
        <v/>
      </c>
    </row>
    <row r="39">
      <c r="I39">
        <f>IF(AND(F39&lt;&gt;"", F39&lt;TODAY()), "Oui", "")</f>
        <v/>
      </c>
    </row>
    <row r="40">
      <c r="I40">
        <f>IF(AND(F40&lt;&gt;"", F40&lt;TODAY()), "Oui", "")</f>
        <v/>
      </c>
    </row>
    <row r="41">
      <c r="I41">
        <f>IF(AND(F41&lt;&gt;"", F41&lt;TODAY()), "Oui", "")</f>
        <v/>
      </c>
    </row>
    <row r="42">
      <c r="I42">
        <f>IF(AND(F42&lt;&gt;"", F42&lt;TODAY()), "Oui", "")</f>
        <v/>
      </c>
    </row>
    <row r="43">
      <c r="I43">
        <f>IF(AND(F43&lt;&gt;"", F43&lt;TODAY()), "Oui", "")</f>
        <v/>
      </c>
    </row>
    <row r="44">
      <c r="I44">
        <f>IF(AND(F44&lt;&gt;"", F44&lt;TODAY()), "Oui", "")</f>
        <v/>
      </c>
    </row>
    <row r="45">
      <c r="I45">
        <f>IF(AND(F45&lt;&gt;"", F45&lt;TODAY()), "Oui", "")</f>
        <v/>
      </c>
    </row>
    <row r="46">
      <c r="I46">
        <f>IF(AND(F46&lt;&gt;"", F46&lt;TODAY()), "Oui", "")</f>
        <v/>
      </c>
    </row>
    <row r="47">
      <c r="I47">
        <f>IF(AND(F47&lt;&gt;"", F47&lt;TODAY()), "Oui", "")</f>
        <v/>
      </c>
    </row>
    <row r="48">
      <c r="I48">
        <f>IF(AND(F48&lt;&gt;"", F48&lt;TODAY()), "Oui", "")</f>
        <v/>
      </c>
    </row>
    <row r="49">
      <c r="I49">
        <f>IF(AND(F49&lt;&gt;"", F49&lt;TODAY()), "Oui", "")</f>
        <v/>
      </c>
    </row>
    <row r="50">
      <c r="I50">
        <f>IF(AND(F50&lt;&gt;"", F50&lt;TODAY()), "Oui", "")</f>
        <v/>
      </c>
    </row>
    <row r="51">
      <c r="I51">
        <f>IF(AND(F51&lt;&gt;"", F51&lt;TODAY()), "Oui", "")</f>
        <v/>
      </c>
    </row>
    <row r="52">
      <c r="I52">
        <f>IF(AND(F52&lt;&gt;"", F52&lt;TODAY()), "Oui", "")</f>
        <v/>
      </c>
    </row>
    <row r="53">
      <c r="I53">
        <f>IF(AND(F53&lt;&gt;"", F53&lt;TODAY()), "Oui", "")</f>
        <v/>
      </c>
    </row>
    <row r="54">
      <c r="I54">
        <f>IF(AND(F54&lt;&gt;"", F54&lt;TODAY()), "Oui", "")</f>
        <v/>
      </c>
    </row>
    <row r="55">
      <c r="I55">
        <f>IF(AND(F55&lt;&gt;"", F55&lt;TODAY()), "Oui", "")</f>
        <v/>
      </c>
    </row>
    <row r="56">
      <c r="I56">
        <f>IF(AND(F56&lt;&gt;"", F56&lt;TODAY()), "Oui", "")</f>
        <v/>
      </c>
    </row>
    <row r="57">
      <c r="I57">
        <f>IF(AND(F57&lt;&gt;"", F57&lt;TODAY()), "Oui", "")</f>
        <v/>
      </c>
    </row>
    <row r="58">
      <c r="I58">
        <f>IF(AND(F58&lt;&gt;"", F58&lt;TODAY()), "Oui", "")</f>
        <v/>
      </c>
    </row>
    <row r="59">
      <c r="I59">
        <f>IF(AND(F59&lt;&gt;"", F59&lt;TODAY()), "Oui", "")</f>
        <v/>
      </c>
    </row>
    <row r="60">
      <c r="I60">
        <f>IF(AND(F60&lt;&gt;"", F60&lt;TODAY()), "Oui", "")</f>
        <v/>
      </c>
    </row>
    <row r="61">
      <c r="I61">
        <f>IF(AND(F61&lt;&gt;"", F61&lt;TODAY()), "Oui", "")</f>
        <v/>
      </c>
    </row>
    <row r="62">
      <c r="I62">
        <f>IF(AND(F62&lt;&gt;"", F62&lt;TODAY()), "Oui", "")</f>
        <v/>
      </c>
    </row>
    <row r="63">
      <c r="I63">
        <f>IF(AND(F63&lt;&gt;"", F63&lt;TODAY()), "Oui", "")</f>
        <v/>
      </c>
    </row>
    <row r="64">
      <c r="I64">
        <f>IF(AND(F64&lt;&gt;"", F64&lt;TODAY()), "Oui", "")</f>
        <v/>
      </c>
    </row>
    <row r="65">
      <c r="I65">
        <f>IF(AND(F65&lt;&gt;"", F65&lt;TODAY()), "Oui", "")</f>
        <v/>
      </c>
    </row>
    <row r="66">
      <c r="I66">
        <f>IF(AND(F66&lt;&gt;"", F66&lt;TODAY()), "Oui", "")</f>
        <v/>
      </c>
    </row>
    <row r="67">
      <c r="I67">
        <f>IF(AND(F67&lt;&gt;"", F67&lt;TODAY()), "Oui", "")</f>
        <v/>
      </c>
    </row>
    <row r="68">
      <c r="I68">
        <f>IF(AND(F68&lt;&gt;"", F68&lt;TODAY()), "Oui", "")</f>
        <v/>
      </c>
    </row>
    <row r="69">
      <c r="I69">
        <f>IF(AND(F69&lt;&gt;"", F69&lt;TODAY()), "Oui", "")</f>
        <v/>
      </c>
    </row>
    <row r="70">
      <c r="I70">
        <f>IF(AND(F70&lt;&gt;"", F70&lt;TODAY()), "Oui", "")</f>
        <v/>
      </c>
    </row>
    <row r="71">
      <c r="I71">
        <f>IF(AND(F71&lt;&gt;"", F71&lt;TODAY()), "Oui", "")</f>
        <v/>
      </c>
    </row>
    <row r="72">
      <c r="I72">
        <f>IF(AND(F72&lt;&gt;"", F72&lt;TODAY()), "Oui", "")</f>
        <v/>
      </c>
    </row>
    <row r="73">
      <c r="I73">
        <f>IF(AND(F73&lt;&gt;"", F73&lt;TODAY()), "Oui", "")</f>
        <v/>
      </c>
    </row>
    <row r="74">
      <c r="I74">
        <f>IF(AND(F74&lt;&gt;"", F74&lt;TODAY()), "Oui", "")</f>
        <v/>
      </c>
    </row>
    <row r="75">
      <c r="I75">
        <f>IF(AND(F75&lt;&gt;"", F75&lt;TODAY()), "Oui", "")</f>
        <v/>
      </c>
    </row>
    <row r="76">
      <c r="I76">
        <f>IF(AND(F76&lt;&gt;"", F76&lt;TODAY()), "Oui", "")</f>
        <v/>
      </c>
    </row>
    <row r="77">
      <c r="I77">
        <f>IF(AND(F77&lt;&gt;"", F77&lt;TODAY()), "Oui", "")</f>
        <v/>
      </c>
    </row>
    <row r="78">
      <c r="I78">
        <f>IF(AND(F78&lt;&gt;"", F78&lt;TODAY()), "Oui", "")</f>
        <v/>
      </c>
    </row>
    <row r="79">
      <c r="I79">
        <f>IF(AND(F79&lt;&gt;"", F79&lt;TODAY()), "Oui", "")</f>
        <v/>
      </c>
    </row>
    <row r="80">
      <c r="I80">
        <f>IF(AND(F80&lt;&gt;"", F80&lt;TODAY()), "Oui", "")</f>
        <v/>
      </c>
    </row>
    <row r="81">
      <c r="I81">
        <f>IF(AND(F81&lt;&gt;"", F81&lt;TODAY()), "Oui", "")</f>
        <v/>
      </c>
    </row>
    <row r="82">
      <c r="I82">
        <f>IF(AND(F82&lt;&gt;"", F82&lt;TODAY()), "Oui", "")</f>
        <v/>
      </c>
    </row>
    <row r="83">
      <c r="I83">
        <f>IF(AND(F83&lt;&gt;"", F83&lt;TODAY()), "Oui", "")</f>
        <v/>
      </c>
    </row>
    <row r="84">
      <c r="I84">
        <f>IF(AND(F84&lt;&gt;"", F84&lt;TODAY()), "Oui", "")</f>
        <v/>
      </c>
    </row>
    <row r="85">
      <c r="I85">
        <f>IF(AND(F85&lt;&gt;"", F85&lt;TODAY()), "Oui", "")</f>
        <v/>
      </c>
    </row>
    <row r="86">
      <c r="I86">
        <f>IF(AND(F86&lt;&gt;"", F86&lt;TODAY()), "Oui", "")</f>
        <v/>
      </c>
    </row>
    <row r="87">
      <c r="I87">
        <f>IF(AND(F87&lt;&gt;"", F87&lt;TODAY()), "Oui", "")</f>
        <v/>
      </c>
    </row>
    <row r="88">
      <c r="I88">
        <f>IF(AND(F88&lt;&gt;"", F88&lt;TODAY()), "Oui", "")</f>
        <v/>
      </c>
    </row>
    <row r="89">
      <c r="I89">
        <f>IF(AND(F89&lt;&gt;"", F89&lt;TODAY()), "Oui", "")</f>
        <v/>
      </c>
    </row>
    <row r="90">
      <c r="I90">
        <f>IF(AND(F90&lt;&gt;"", F90&lt;TODAY()), "Oui", "")</f>
        <v/>
      </c>
    </row>
    <row r="91">
      <c r="I91">
        <f>IF(AND(F91&lt;&gt;"", F91&lt;TODAY()), "Oui", "")</f>
        <v/>
      </c>
    </row>
    <row r="92">
      <c r="I92">
        <f>IF(AND(F92&lt;&gt;"", F92&lt;TODAY()), "Oui", "")</f>
        <v/>
      </c>
    </row>
    <row r="93">
      <c r="I93">
        <f>IF(AND(F93&lt;&gt;"", F93&lt;TODAY()), "Oui", "")</f>
        <v/>
      </c>
    </row>
    <row r="94">
      <c r="I94">
        <f>IF(AND(F94&lt;&gt;"", F94&lt;TODAY()), "Oui", "")</f>
        <v/>
      </c>
    </row>
    <row r="95">
      <c r="I95">
        <f>IF(AND(F95&lt;&gt;"", F95&lt;TODAY()), "Oui", "")</f>
        <v/>
      </c>
    </row>
    <row r="96">
      <c r="I96">
        <f>IF(AND(F96&lt;&gt;"", F96&lt;TODAY()), "Oui", "")</f>
        <v/>
      </c>
    </row>
    <row r="97">
      <c r="I97">
        <f>IF(AND(F97&lt;&gt;"", F97&lt;TODAY()), "Oui", "")</f>
        <v/>
      </c>
    </row>
    <row r="98">
      <c r="I98">
        <f>IF(AND(F98&lt;&gt;"", F98&lt;TODAY()), "Oui", "")</f>
        <v/>
      </c>
    </row>
    <row r="99">
      <c r="I99">
        <f>IF(AND(F99&lt;&gt;"", F99&lt;TODAY()), "Oui", "")</f>
        <v/>
      </c>
    </row>
    <row r="100">
      <c r="I100">
        <f>IF(AND(F100&lt;&gt;"", F100&lt;TODAY()), "Oui", "")</f>
        <v/>
      </c>
    </row>
    <row r="101">
      <c r="I101">
        <f>IF(AND(F101&lt;&gt;"", F101&lt;TODAY()), "Oui", "")</f>
        <v/>
      </c>
    </row>
    <row r="102">
      <c r="I102">
        <f>IF(AND(F102&lt;&gt;"", F102&lt;TODAY()), "Oui", "")</f>
        <v/>
      </c>
    </row>
    <row r="103">
      <c r="I103">
        <f>IF(AND(F103&lt;&gt;"", F103&lt;TODAY()), "Oui", "")</f>
        <v/>
      </c>
    </row>
    <row r="104">
      <c r="I104">
        <f>IF(AND(F104&lt;&gt;"", F104&lt;TODAY()), "Oui", "")</f>
        <v/>
      </c>
    </row>
    <row r="105">
      <c r="I105">
        <f>IF(AND(F105&lt;&gt;"", F105&lt;TODAY()), "Oui", "")</f>
        <v/>
      </c>
    </row>
    <row r="106">
      <c r="I106">
        <f>IF(AND(F106&lt;&gt;"", F106&lt;TODAY()), "Oui", "")</f>
        <v/>
      </c>
    </row>
    <row r="107">
      <c r="I107">
        <f>IF(AND(F107&lt;&gt;"", F107&lt;TODAY()), "Oui", "")</f>
        <v/>
      </c>
    </row>
    <row r="108">
      <c r="I108">
        <f>IF(AND(F108&lt;&gt;"", F108&lt;TODAY()), "Oui", "")</f>
        <v/>
      </c>
    </row>
    <row r="109">
      <c r="I109">
        <f>IF(AND(F109&lt;&gt;"", F109&lt;TODAY()), "Oui", "")</f>
        <v/>
      </c>
    </row>
    <row r="110">
      <c r="I110">
        <f>IF(AND(F110&lt;&gt;"", F110&lt;TODAY()), "Oui", "")</f>
        <v/>
      </c>
    </row>
    <row r="111">
      <c r="I111">
        <f>IF(AND(F111&lt;&gt;"", F111&lt;TODAY()), "Oui", "")</f>
        <v/>
      </c>
    </row>
    <row r="112">
      <c r="I112">
        <f>IF(AND(F112&lt;&gt;"", F112&lt;TODAY()), "Oui", "")</f>
        <v/>
      </c>
    </row>
    <row r="113">
      <c r="I113">
        <f>IF(AND(F113&lt;&gt;"", F113&lt;TODAY()), "Oui", "")</f>
        <v/>
      </c>
    </row>
    <row r="114">
      <c r="I114">
        <f>IF(AND(F114&lt;&gt;"", F114&lt;TODAY()), "Oui", "")</f>
        <v/>
      </c>
    </row>
    <row r="115">
      <c r="I115">
        <f>IF(AND(F115&lt;&gt;"", F115&lt;TODAY()), "Oui", "")</f>
        <v/>
      </c>
    </row>
    <row r="116">
      <c r="I116">
        <f>IF(AND(F116&lt;&gt;"", F116&lt;TODAY()), "Oui", "")</f>
        <v/>
      </c>
    </row>
    <row r="117">
      <c r="I117">
        <f>IF(AND(F117&lt;&gt;"", F117&lt;TODAY()), "Oui", "")</f>
        <v/>
      </c>
    </row>
    <row r="118">
      <c r="I118">
        <f>IF(AND(F118&lt;&gt;"", F118&lt;TODAY()), "Oui", "")</f>
        <v/>
      </c>
    </row>
    <row r="119">
      <c r="I119">
        <f>IF(AND(F119&lt;&gt;"", F119&lt;TODAY()), "Oui", "")</f>
        <v/>
      </c>
    </row>
    <row r="120">
      <c r="I120">
        <f>IF(AND(F120&lt;&gt;"", F120&lt;TODAY()), "Oui", "")</f>
        <v/>
      </c>
    </row>
    <row r="121">
      <c r="I121">
        <f>IF(AND(F121&lt;&gt;"", F121&lt;TODAY()), "Oui", "")</f>
        <v/>
      </c>
    </row>
    <row r="122">
      <c r="I122">
        <f>IF(AND(F122&lt;&gt;"", F122&lt;TODAY()), "Oui", "")</f>
        <v/>
      </c>
    </row>
    <row r="123">
      <c r="I123">
        <f>IF(AND(F123&lt;&gt;"", F123&lt;TODAY()), "Oui", "")</f>
        <v/>
      </c>
    </row>
    <row r="124">
      <c r="I124">
        <f>IF(AND(F124&lt;&gt;"", F124&lt;TODAY()), "Oui", "")</f>
        <v/>
      </c>
    </row>
    <row r="125">
      <c r="I125">
        <f>IF(AND(F125&lt;&gt;"", F125&lt;TODAY()), "Oui", "")</f>
        <v/>
      </c>
    </row>
    <row r="126">
      <c r="I126">
        <f>IF(AND(F126&lt;&gt;"", F126&lt;TODAY()), "Oui", "")</f>
        <v/>
      </c>
    </row>
    <row r="127">
      <c r="I127">
        <f>IF(AND(F127&lt;&gt;"", F127&lt;TODAY()), "Oui", "")</f>
        <v/>
      </c>
    </row>
    <row r="128">
      <c r="I128">
        <f>IF(AND(F128&lt;&gt;"", F128&lt;TODAY()), "Oui", "")</f>
        <v/>
      </c>
    </row>
    <row r="129">
      <c r="I129">
        <f>IF(AND(F129&lt;&gt;"", F129&lt;TODAY()), "Oui", "")</f>
        <v/>
      </c>
    </row>
    <row r="130">
      <c r="I130">
        <f>IF(AND(F130&lt;&gt;"", F130&lt;TODAY()), "Oui", "")</f>
        <v/>
      </c>
    </row>
    <row r="131">
      <c r="I131">
        <f>IF(AND(F131&lt;&gt;"", F131&lt;TODAY()), "Oui", "")</f>
        <v/>
      </c>
    </row>
    <row r="132">
      <c r="I132">
        <f>IF(AND(F132&lt;&gt;"", F132&lt;TODAY()), "Oui", "")</f>
        <v/>
      </c>
    </row>
    <row r="133">
      <c r="I133">
        <f>IF(AND(F133&lt;&gt;"", F133&lt;TODAY()), "Oui", "")</f>
        <v/>
      </c>
    </row>
    <row r="134">
      <c r="I134">
        <f>IF(AND(F134&lt;&gt;"", F134&lt;TODAY()), "Oui", "")</f>
        <v/>
      </c>
    </row>
    <row r="135">
      <c r="I135">
        <f>IF(AND(F135&lt;&gt;"", F135&lt;TODAY()), "Oui", "")</f>
        <v/>
      </c>
    </row>
    <row r="136">
      <c r="I136">
        <f>IF(AND(F136&lt;&gt;"", F136&lt;TODAY()), "Oui", "")</f>
        <v/>
      </c>
    </row>
    <row r="137">
      <c r="I137">
        <f>IF(AND(F137&lt;&gt;"", F137&lt;TODAY()), "Oui", "")</f>
        <v/>
      </c>
    </row>
    <row r="138">
      <c r="I138">
        <f>IF(AND(F138&lt;&gt;"", F138&lt;TODAY()), "Oui", "")</f>
        <v/>
      </c>
    </row>
    <row r="139">
      <c r="I139">
        <f>IF(AND(F139&lt;&gt;"", F139&lt;TODAY()), "Oui", "")</f>
        <v/>
      </c>
    </row>
    <row r="140">
      <c r="I140">
        <f>IF(AND(F140&lt;&gt;"", F140&lt;TODAY()), "Oui", "")</f>
        <v/>
      </c>
    </row>
    <row r="141">
      <c r="I141">
        <f>IF(AND(F141&lt;&gt;"", F141&lt;TODAY()), "Oui", "")</f>
        <v/>
      </c>
    </row>
    <row r="142">
      <c r="I142">
        <f>IF(AND(F142&lt;&gt;"", F142&lt;TODAY()), "Oui", "")</f>
        <v/>
      </c>
    </row>
    <row r="143">
      <c r="I143">
        <f>IF(AND(F143&lt;&gt;"", F143&lt;TODAY()), "Oui", "")</f>
        <v/>
      </c>
    </row>
    <row r="144">
      <c r="I144">
        <f>IF(AND(F144&lt;&gt;"", F144&lt;TODAY()), "Oui", "")</f>
        <v/>
      </c>
    </row>
    <row r="145">
      <c r="I145">
        <f>IF(AND(F145&lt;&gt;"", F145&lt;TODAY()), "Oui", "")</f>
        <v/>
      </c>
    </row>
    <row r="146">
      <c r="I146">
        <f>IF(AND(F146&lt;&gt;"", F146&lt;TODAY()), "Oui", "")</f>
        <v/>
      </c>
    </row>
    <row r="147">
      <c r="I147">
        <f>IF(AND(F147&lt;&gt;"", F147&lt;TODAY()), "Oui", "")</f>
        <v/>
      </c>
    </row>
    <row r="148">
      <c r="I148">
        <f>IF(AND(F148&lt;&gt;"", F148&lt;TODAY()), "Oui", "")</f>
        <v/>
      </c>
    </row>
    <row r="149">
      <c r="I149">
        <f>IF(AND(F149&lt;&gt;"", F149&lt;TODAY()), "Oui", "")</f>
        <v/>
      </c>
    </row>
    <row r="150">
      <c r="I150">
        <f>IF(AND(F150&lt;&gt;"", F150&lt;TODAY()), "Oui", "")</f>
        <v/>
      </c>
    </row>
    <row r="151">
      <c r="I151">
        <f>IF(AND(F151&lt;&gt;"", F151&lt;TODAY()), "Oui", "")</f>
        <v/>
      </c>
    </row>
    <row r="152">
      <c r="I152">
        <f>IF(AND(F152&lt;&gt;"", F152&lt;TODAY()), "Oui", "")</f>
        <v/>
      </c>
    </row>
    <row r="153">
      <c r="I153">
        <f>IF(AND(F153&lt;&gt;"", F153&lt;TODAY()), "Oui", "")</f>
        <v/>
      </c>
    </row>
    <row r="154">
      <c r="I154">
        <f>IF(AND(F154&lt;&gt;"", F154&lt;TODAY()), "Oui", "")</f>
        <v/>
      </c>
    </row>
    <row r="155">
      <c r="I155">
        <f>IF(AND(F155&lt;&gt;"", F155&lt;TODAY()), "Oui", "")</f>
        <v/>
      </c>
    </row>
    <row r="156">
      <c r="I156">
        <f>IF(AND(F156&lt;&gt;"", F156&lt;TODAY()), "Oui", "")</f>
        <v/>
      </c>
    </row>
    <row r="157">
      <c r="I157">
        <f>IF(AND(F157&lt;&gt;"", F157&lt;TODAY()), "Oui", "")</f>
        <v/>
      </c>
    </row>
    <row r="158">
      <c r="I158">
        <f>IF(AND(F158&lt;&gt;"", F158&lt;TODAY()), "Oui", "")</f>
        <v/>
      </c>
    </row>
    <row r="159">
      <c r="I159">
        <f>IF(AND(F159&lt;&gt;"", F159&lt;TODAY()), "Oui", "")</f>
        <v/>
      </c>
    </row>
    <row r="160">
      <c r="I160">
        <f>IF(AND(F160&lt;&gt;"", F160&lt;TODAY()), "Oui", "")</f>
        <v/>
      </c>
    </row>
    <row r="161">
      <c r="I161">
        <f>IF(AND(F161&lt;&gt;"", F161&lt;TODAY()), "Oui", "")</f>
        <v/>
      </c>
    </row>
    <row r="162">
      <c r="I162">
        <f>IF(AND(F162&lt;&gt;"", F162&lt;TODAY()), "Oui", "")</f>
        <v/>
      </c>
    </row>
    <row r="163">
      <c r="I163">
        <f>IF(AND(F163&lt;&gt;"", F163&lt;TODAY()), "Oui", "")</f>
        <v/>
      </c>
    </row>
    <row r="164">
      <c r="I164">
        <f>IF(AND(F164&lt;&gt;"", F164&lt;TODAY()), "Oui", "")</f>
        <v/>
      </c>
    </row>
    <row r="165">
      <c r="I165">
        <f>IF(AND(F165&lt;&gt;"", F165&lt;TODAY()), "Oui", "")</f>
        <v/>
      </c>
    </row>
    <row r="166">
      <c r="I166">
        <f>IF(AND(F166&lt;&gt;"", F166&lt;TODAY()), "Oui", "")</f>
        <v/>
      </c>
    </row>
    <row r="167">
      <c r="I167">
        <f>IF(AND(F167&lt;&gt;"", F167&lt;TODAY()), "Oui", "")</f>
        <v/>
      </c>
    </row>
    <row r="168">
      <c r="I168">
        <f>IF(AND(F168&lt;&gt;"", F168&lt;TODAY()), "Oui", "")</f>
        <v/>
      </c>
    </row>
    <row r="169">
      <c r="I169">
        <f>IF(AND(F169&lt;&gt;"", F169&lt;TODAY()), "Oui", "")</f>
        <v/>
      </c>
    </row>
    <row r="170">
      <c r="I170">
        <f>IF(AND(F170&lt;&gt;"", F170&lt;TODAY()), "Oui", "")</f>
        <v/>
      </c>
    </row>
    <row r="171">
      <c r="I171">
        <f>IF(AND(F171&lt;&gt;"", F171&lt;TODAY()), "Oui", "")</f>
        <v/>
      </c>
    </row>
    <row r="172">
      <c r="I172">
        <f>IF(AND(F172&lt;&gt;"", F172&lt;TODAY()), "Oui", "")</f>
        <v/>
      </c>
    </row>
    <row r="173">
      <c r="I173">
        <f>IF(AND(F173&lt;&gt;"", F173&lt;TODAY()), "Oui", "")</f>
        <v/>
      </c>
    </row>
    <row r="174">
      <c r="I174">
        <f>IF(AND(F174&lt;&gt;"", F174&lt;TODAY()), "Oui", "")</f>
        <v/>
      </c>
    </row>
    <row r="175">
      <c r="I175">
        <f>IF(AND(F175&lt;&gt;"", F175&lt;TODAY()), "Oui", "")</f>
        <v/>
      </c>
    </row>
    <row r="176">
      <c r="I176">
        <f>IF(AND(F176&lt;&gt;"", F176&lt;TODAY()), "Oui", "")</f>
        <v/>
      </c>
    </row>
    <row r="177">
      <c r="I177">
        <f>IF(AND(F177&lt;&gt;"", F177&lt;TODAY()), "Oui", "")</f>
        <v/>
      </c>
    </row>
    <row r="178">
      <c r="I178">
        <f>IF(AND(F178&lt;&gt;"", F178&lt;TODAY()), "Oui", "")</f>
        <v/>
      </c>
    </row>
    <row r="179">
      <c r="I179">
        <f>IF(AND(F179&lt;&gt;"", F179&lt;TODAY()), "Oui", "")</f>
        <v/>
      </c>
    </row>
    <row r="180">
      <c r="I180">
        <f>IF(AND(F180&lt;&gt;"", F180&lt;TODAY()), "Oui", "")</f>
        <v/>
      </c>
    </row>
    <row r="181">
      <c r="I181">
        <f>IF(AND(F181&lt;&gt;"", F181&lt;TODAY()), "Oui", "")</f>
        <v/>
      </c>
    </row>
    <row r="182">
      <c r="I182">
        <f>IF(AND(F182&lt;&gt;"", F182&lt;TODAY()), "Oui", "")</f>
        <v/>
      </c>
    </row>
    <row r="183">
      <c r="I183">
        <f>IF(AND(F183&lt;&gt;"", F183&lt;TODAY()), "Oui", "")</f>
        <v/>
      </c>
    </row>
    <row r="184">
      <c r="I184">
        <f>IF(AND(F184&lt;&gt;"", F184&lt;TODAY()), "Oui", "")</f>
        <v/>
      </c>
    </row>
    <row r="185">
      <c r="I185">
        <f>IF(AND(F185&lt;&gt;"", F185&lt;TODAY()), "Oui", "")</f>
        <v/>
      </c>
    </row>
    <row r="186">
      <c r="I186">
        <f>IF(AND(F186&lt;&gt;"", F186&lt;TODAY()), "Oui", "")</f>
        <v/>
      </c>
    </row>
    <row r="187">
      <c r="I187">
        <f>IF(AND(F187&lt;&gt;"", F187&lt;TODAY()), "Oui", "")</f>
        <v/>
      </c>
    </row>
    <row r="188">
      <c r="I188">
        <f>IF(AND(F188&lt;&gt;"", F188&lt;TODAY()), "Oui", "")</f>
        <v/>
      </c>
    </row>
    <row r="189">
      <c r="I189">
        <f>IF(AND(F189&lt;&gt;"", F189&lt;TODAY()), "Oui", "")</f>
        <v/>
      </c>
    </row>
    <row r="190">
      <c r="I190">
        <f>IF(AND(F190&lt;&gt;"", F190&lt;TODAY()), "Oui", "")</f>
        <v/>
      </c>
    </row>
    <row r="191">
      <c r="I191">
        <f>IF(AND(F191&lt;&gt;"", F191&lt;TODAY()), "Oui", "")</f>
        <v/>
      </c>
    </row>
    <row r="192">
      <c r="I192">
        <f>IF(AND(F192&lt;&gt;"", F192&lt;TODAY()), "Oui", "")</f>
        <v/>
      </c>
    </row>
    <row r="193">
      <c r="I193">
        <f>IF(AND(F193&lt;&gt;"", F193&lt;TODAY()), "Oui", "")</f>
        <v/>
      </c>
    </row>
    <row r="194">
      <c r="I194">
        <f>IF(AND(F194&lt;&gt;"", F194&lt;TODAY()), "Oui", "")</f>
        <v/>
      </c>
    </row>
    <row r="195">
      <c r="I195">
        <f>IF(AND(F195&lt;&gt;"", F195&lt;TODAY()), "Oui", "")</f>
        <v/>
      </c>
    </row>
    <row r="196">
      <c r="I196">
        <f>IF(AND(F196&lt;&gt;"", F196&lt;TODAY()), "Oui", "")</f>
        <v/>
      </c>
    </row>
    <row r="197">
      <c r="I197">
        <f>IF(AND(F197&lt;&gt;"", F197&lt;TODAY()), "Oui", "")</f>
        <v/>
      </c>
    </row>
    <row r="198">
      <c r="I198">
        <f>IF(AND(F198&lt;&gt;"", F198&lt;TODAY()), "Oui", "")</f>
        <v/>
      </c>
    </row>
    <row r="199">
      <c r="I199">
        <f>IF(AND(F199&lt;&gt;"", F199&lt;TODAY()), "Oui", "")</f>
        <v/>
      </c>
    </row>
    <row r="200">
      <c r="I200">
        <f>IF(AND(F200&lt;&gt;"", F200&lt;TODAY()), "Oui", "")</f>
        <v/>
      </c>
    </row>
    <row r="201">
      <c r="I201">
        <f>IF(AND(F201&lt;&gt;"", F201&lt;TODAY()), "Oui", "")</f>
        <v/>
      </c>
    </row>
    <row r="202">
      <c r="I202">
        <f>IF(AND(F202&lt;&gt;"", F202&lt;TODAY()), "Oui", "")</f>
        <v/>
      </c>
    </row>
    <row r="203">
      <c r="I203">
        <f>IF(AND(F203&lt;&gt;"", F203&lt;TODAY()), "Oui", "")</f>
        <v/>
      </c>
    </row>
  </sheetData>
  <mergeCells count="2">
    <mergeCell ref="A1:I1"/>
    <mergeCell ref="A2:I2"/>
  </mergeCells>
  <conditionalFormatting sqref="I4:I203">
    <cfRule type="expression" priority="1" dxfId="5">
      <formula>I4="Oui"</formula>
    </cfRule>
  </conditionalFormatting>
  <dataValidations count="1">
    <dataValidation sqref="H4:H2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J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36" customWidth="1" min="2" max="2"/>
    <col width="18" customWidth="1" min="3" max="3"/>
    <col width="18" customWidth="1" min="4" max="4"/>
    <col width="10" customWidth="1" min="5" max="5"/>
    <col width="16" customWidth="1" min="6" max="6"/>
    <col width="18" customWidth="1" min="7" max="7"/>
    <col width="12" customWidth="1" min="8" max="8"/>
    <col width="40" customWidth="1" min="9" max="9"/>
    <col width="16" customWidth="1" min="10" max="10"/>
  </cols>
  <sheetData>
    <row r="1">
      <c r="A1" s="1" t="inlineStr">
        <is>
          <t>Registre documentaire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>
      <c r="A2" s="3" t="inlineStr">
        <is>
          <t>Maîtrisez les versions, revues périodiques et statuts.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5" t="inlineStr">
        <is>
          <t>Doc_ID</t>
        </is>
      </c>
      <c r="B3" s="5" t="inlineStr">
        <is>
          <t>Titre</t>
        </is>
      </c>
      <c r="C3" s="5" t="inlineStr">
        <is>
          <t>Type</t>
        </is>
      </c>
      <c r="D3" s="5" t="inlineStr">
        <is>
          <t>Propriétaire</t>
        </is>
      </c>
      <c r="E3" s="5" t="inlineStr">
        <is>
          <t>Version</t>
        </is>
      </c>
      <c r="F3" s="5" t="inlineStr">
        <is>
          <t>Date_Approbation</t>
        </is>
      </c>
      <c r="G3" s="5" t="inlineStr">
        <is>
          <t>Prochaine_Revue</t>
        </is>
      </c>
      <c r="H3" s="5" t="inlineStr">
        <is>
          <t>Statut</t>
        </is>
      </c>
      <c r="I3" s="5" t="inlineStr">
        <is>
          <t>Emplacement/Lien</t>
        </is>
      </c>
      <c r="J3" s="5" t="inlineStr">
        <is>
          <t>En_retard_revue</t>
        </is>
      </c>
    </row>
    <row r="4">
      <c r="J4">
        <f>IF(AND(G4&lt;&gt;"", G4&lt;TODAY()), "Oui", "")</f>
        <v/>
      </c>
    </row>
    <row r="5">
      <c r="J5">
        <f>IF(AND(G5&lt;&gt;"", G5&lt;TODAY()), "Oui", "")</f>
        <v/>
      </c>
    </row>
    <row r="6">
      <c r="J6">
        <f>IF(AND(G6&lt;&gt;"", G6&lt;TODAY()), "Oui", "")</f>
        <v/>
      </c>
    </row>
    <row r="7">
      <c r="J7">
        <f>IF(AND(G7&lt;&gt;"", G7&lt;TODAY()), "Oui", "")</f>
        <v/>
      </c>
    </row>
    <row r="8">
      <c r="J8">
        <f>IF(AND(G8&lt;&gt;"", G8&lt;TODAY()), "Oui", "")</f>
        <v/>
      </c>
    </row>
    <row r="9">
      <c r="J9">
        <f>IF(AND(G9&lt;&gt;"", G9&lt;TODAY()), "Oui", "")</f>
        <v/>
      </c>
    </row>
    <row r="10">
      <c r="J10">
        <f>IF(AND(G10&lt;&gt;"", G10&lt;TODAY()), "Oui", "")</f>
        <v/>
      </c>
    </row>
    <row r="11">
      <c r="J11">
        <f>IF(AND(G11&lt;&gt;"", G11&lt;TODAY()), "Oui", "")</f>
        <v/>
      </c>
    </row>
    <row r="12">
      <c r="J12">
        <f>IF(AND(G12&lt;&gt;"", G12&lt;TODAY()), "Oui", "")</f>
        <v/>
      </c>
    </row>
    <row r="13">
      <c r="J13">
        <f>IF(AND(G13&lt;&gt;"", G13&lt;TODAY()), "Oui", "")</f>
        <v/>
      </c>
    </row>
    <row r="14">
      <c r="J14">
        <f>IF(AND(G14&lt;&gt;"", G14&lt;TODAY()), "Oui", "")</f>
        <v/>
      </c>
    </row>
    <row r="15">
      <c r="J15">
        <f>IF(AND(G15&lt;&gt;"", G15&lt;TODAY()), "Oui", "")</f>
        <v/>
      </c>
    </row>
    <row r="16">
      <c r="J16">
        <f>IF(AND(G16&lt;&gt;"", G16&lt;TODAY()), "Oui", "")</f>
        <v/>
      </c>
    </row>
    <row r="17">
      <c r="J17">
        <f>IF(AND(G17&lt;&gt;"", G17&lt;TODAY()), "Oui", "")</f>
        <v/>
      </c>
    </row>
    <row r="18">
      <c r="J18">
        <f>IF(AND(G18&lt;&gt;"", G18&lt;TODAY()), "Oui", "")</f>
        <v/>
      </c>
    </row>
    <row r="19">
      <c r="J19">
        <f>IF(AND(G19&lt;&gt;"", G19&lt;TODAY()), "Oui", "")</f>
        <v/>
      </c>
    </row>
    <row r="20">
      <c r="J20">
        <f>IF(AND(G20&lt;&gt;"", G20&lt;TODAY()), "Oui", "")</f>
        <v/>
      </c>
    </row>
    <row r="21">
      <c r="J21">
        <f>IF(AND(G21&lt;&gt;"", G21&lt;TODAY()), "Oui", "")</f>
        <v/>
      </c>
    </row>
    <row r="22">
      <c r="J22">
        <f>IF(AND(G22&lt;&gt;"", G22&lt;TODAY()), "Oui", "")</f>
        <v/>
      </c>
    </row>
    <row r="23">
      <c r="J23">
        <f>IF(AND(G23&lt;&gt;"", G23&lt;TODAY()), "Oui", "")</f>
        <v/>
      </c>
    </row>
    <row r="24">
      <c r="J24">
        <f>IF(AND(G24&lt;&gt;"", G24&lt;TODAY()), "Oui", "")</f>
        <v/>
      </c>
    </row>
    <row r="25">
      <c r="J25">
        <f>IF(AND(G25&lt;&gt;"", G25&lt;TODAY()), "Oui", "")</f>
        <v/>
      </c>
    </row>
    <row r="26">
      <c r="J26">
        <f>IF(AND(G26&lt;&gt;"", G26&lt;TODAY()), "Oui", "")</f>
        <v/>
      </c>
    </row>
    <row r="27">
      <c r="J27">
        <f>IF(AND(G27&lt;&gt;"", G27&lt;TODAY()), "Oui", "")</f>
        <v/>
      </c>
    </row>
    <row r="28">
      <c r="J28">
        <f>IF(AND(G28&lt;&gt;"", G28&lt;TODAY()), "Oui", "")</f>
        <v/>
      </c>
    </row>
    <row r="29">
      <c r="J29">
        <f>IF(AND(G29&lt;&gt;"", G29&lt;TODAY()), "Oui", "")</f>
        <v/>
      </c>
    </row>
    <row r="30">
      <c r="J30">
        <f>IF(AND(G30&lt;&gt;"", G30&lt;TODAY()), "Oui", "")</f>
        <v/>
      </c>
    </row>
    <row r="31">
      <c r="J31">
        <f>IF(AND(G31&lt;&gt;"", G31&lt;TODAY()), "Oui", "")</f>
        <v/>
      </c>
    </row>
    <row r="32">
      <c r="J32">
        <f>IF(AND(G32&lt;&gt;"", G32&lt;TODAY()), "Oui", "")</f>
        <v/>
      </c>
    </row>
    <row r="33">
      <c r="J33">
        <f>IF(AND(G33&lt;&gt;"", G33&lt;TODAY()), "Oui", "")</f>
        <v/>
      </c>
    </row>
    <row r="34">
      <c r="J34">
        <f>IF(AND(G34&lt;&gt;"", G34&lt;TODAY()), "Oui", "")</f>
        <v/>
      </c>
    </row>
    <row r="35">
      <c r="J35">
        <f>IF(AND(G35&lt;&gt;"", G35&lt;TODAY()), "Oui", "")</f>
        <v/>
      </c>
    </row>
    <row r="36">
      <c r="J36">
        <f>IF(AND(G36&lt;&gt;"", G36&lt;TODAY()), "Oui", "")</f>
        <v/>
      </c>
    </row>
    <row r="37">
      <c r="J37">
        <f>IF(AND(G37&lt;&gt;"", G37&lt;TODAY()), "Oui", "")</f>
        <v/>
      </c>
    </row>
    <row r="38">
      <c r="J38">
        <f>IF(AND(G38&lt;&gt;"", G38&lt;TODAY()), "Oui", "")</f>
        <v/>
      </c>
    </row>
    <row r="39">
      <c r="J39">
        <f>IF(AND(G39&lt;&gt;"", G39&lt;TODAY()), "Oui", "")</f>
        <v/>
      </c>
    </row>
    <row r="40">
      <c r="J40">
        <f>IF(AND(G40&lt;&gt;"", G40&lt;TODAY()), "Oui", "")</f>
        <v/>
      </c>
    </row>
    <row r="41">
      <c r="J41">
        <f>IF(AND(G41&lt;&gt;"", G41&lt;TODAY()), "Oui", "")</f>
        <v/>
      </c>
    </row>
    <row r="42">
      <c r="J42">
        <f>IF(AND(G42&lt;&gt;"", G42&lt;TODAY()), "Oui", "")</f>
        <v/>
      </c>
    </row>
    <row r="43">
      <c r="J43">
        <f>IF(AND(G43&lt;&gt;"", G43&lt;TODAY()), "Oui", "")</f>
        <v/>
      </c>
    </row>
    <row r="44">
      <c r="J44">
        <f>IF(AND(G44&lt;&gt;"", G44&lt;TODAY()), "Oui", "")</f>
        <v/>
      </c>
    </row>
    <row r="45">
      <c r="J45">
        <f>IF(AND(G45&lt;&gt;"", G45&lt;TODAY()), "Oui", "")</f>
        <v/>
      </c>
    </row>
    <row r="46">
      <c r="J46">
        <f>IF(AND(G46&lt;&gt;"", G46&lt;TODAY()), "Oui", "")</f>
        <v/>
      </c>
    </row>
    <row r="47">
      <c r="J47">
        <f>IF(AND(G47&lt;&gt;"", G47&lt;TODAY()), "Oui", "")</f>
        <v/>
      </c>
    </row>
    <row r="48">
      <c r="J48">
        <f>IF(AND(G48&lt;&gt;"", G48&lt;TODAY()), "Oui", "")</f>
        <v/>
      </c>
    </row>
    <row r="49">
      <c r="J49">
        <f>IF(AND(G49&lt;&gt;"", G49&lt;TODAY()), "Oui", "")</f>
        <v/>
      </c>
    </row>
    <row r="50">
      <c r="J50">
        <f>IF(AND(G50&lt;&gt;"", G50&lt;TODAY()), "Oui", "")</f>
        <v/>
      </c>
    </row>
    <row r="51">
      <c r="J51">
        <f>IF(AND(G51&lt;&gt;"", G51&lt;TODAY()), "Oui", "")</f>
        <v/>
      </c>
    </row>
    <row r="52">
      <c r="J52">
        <f>IF(AND(G52&lt;&gt;"", G52&lt;TODAY()), "Oui", "")</f>
        <v/>
      </c>
    </row>
    <row r="53">
      <c r="J53">
        <f>IF(AND(G53&lt;&gt;"", G53&lt;TODAY()), "Oui", "")</f>
        <v/>
      </c>
    </row>
    <row r="54">
      <c r="J54">
        <f>IF(AND(G54&lt;&gt;"", G54&lt;TODAY()), "Oui", "")</f>
        <v/>
      </c>
    </row>
    <row r="55">
      <c r="J55">
        <f>IF(AND(G55&lt;&gt;"", G55&lt;TODAY()), "Oui", "")</f>
        <v/>
      </c>
    </row>
    <row r="56">
      <c r="J56">
        <f>IF(AND(G56&lt;&gt;"", G56&lt;TODAY()), "Oui", "")</f>
        <v/>
      </c>
    </row>
    <row r="57">
      <c r="J57">
        <f>IF(AND(G57&lt;&gt;"", G57&lt;TODAY()), "Oui", "")</f>
        <v/>
      </c>
    </row>
    <row r="58">
      <c r="J58">
        <f>IF(AND(G58&lt;&gt;"", G58&lt;TODAY()), "Oui", "")</f>
        <v/>
      </c>
    </row>
    <row r="59">
      <c r="J59">
        <f>IF(AND(G59&lt;&gt;"", G59&lt;TODAY()), "Oui", "")</f>
        <v/>
      </c>
    </row>
    <row r="60">
      <c r="J60">
        <f>IF(AND(G60&lt;&gt;"", G60&lt;TODAY()), "Oui", "")</f>
        <v/>
      </c>
    </row>
    <row r="61">
      <c r="J61">
        <f>IF(AND(G61&lt;&gt;"", G61&lt;TODAY()), "Oui", "")</f>
        <v/>
      </c>
    </row>
    <row r="62">
      <c r="J62">
        <f>IF(AND(G62&lt;&gt;"", G62&lt;TODAY()), "Oui", "")</f>
        <v/>
      </c>
    </row>
    <row r="63">
      <c r="J63">
        <f>IF(AND(G63&lt;&gt;"", G63&lt;TODAY()), "Oui", "")</f>
        <v/>
      </c>
    </row>
    <row r="64">
      <c r="J64">
        <f>IF(AND(G64&lt;&gt;"", G64&lt;TODAY()), "Oui", "")</f>
        <v/>
      </c>
    </row>
    <row r="65">
      <c r="J65">
        <f>IF(AND(G65&lt;&gt;"", G65&lt;TODAY()), "Oui", "")</f>
        <v/>
      </c>
    </row>
    <row r="66">
      <c r="J66">
        <f>IF(AND(G66&lt;&gt;"", G66&lt;TODAY()), "Oui", "")</f>
        <v/>
      </c>
    </row>
    <row r="67">
      <c r="J67">
        <f>IF(AND(G67&lt;&gt;"", G67&lt;TODAY()), "Oui", "")</f>
        <v/>
      </c>
    </row>
    <row r="68">
      <c r="J68">
        <f>IF(AND(G68&lt;&gt;"", G68&lt;TODAY()), "Oui", "")</f>
        <v/>
      </c>
    </row>
    <row r="69">
      <c r="J69">
        <f>IF(AND(G69&lt;&gt;"", G69&lt;TODAY()), "Oui", "")</f>
        <v/>
      </c>
    </row>
    <row r="70">
      <c r="J70">
        <f>IF(AND(G70&lt;&gt;"", G70&lt;TODAY()), "Oui", "")</f>
        <v/>
      </c>
    </row>
    <row r="71">
      <c r="J71">
        <f>IF(AND(G71&lt;&gt;"", G71&lt;TODAY()), "Oui", "")</f>
        <v/>
      </c>
    </row>
    <row r="72">
      <c r="J72">
        <f>IF(AND(G72&lt;&gt;"", G72&lt;TODAY()), "Oui", "")</f>
        <v/>
      </c>
    </row>
    <row r="73">
      <c r="J73">
        <f>IF(AND(G73&lt;&gt;"", G73&lt;TODAY()), "Oui", "")</f>
        <v/>
      </c>
    </row>
    <row r="74">
      <c r="J74">
        <f>IF(AND(G74&lt;&gt;"", G74&lt;TODAY()), "Oui", "")</f>
        <v/>
      </c>
    </row>
    <row r="75">
      <c r="J75">
        <f>IF(AND(G75&lt;&gt;"", G75&lt;TODAY()), "Oui", "")</f>
        <v/>
      </c>
    </row>
    <row r="76">
      <c r="J76">
        <f>IF(AND(G76&lt;&gt;"", G76&lt;TODAY()), "Oui", "")</f>
        <v/>
      </c>
    </row>
    <row r="77">
      <c r="J77">
        <f>IF(AND(G77&lt;&gt;"", G77&lt;TODAY()), "Oui", "")</f>
        <v/>
      </c>
    </row>
    <row r="78">
      <c r="J78">
        <f>IF(AND(G78&lt;&gt;"", G78&lt;TODAY()), "Oui", "")</f>
        <v/>
      </c>
    </row>
    <row r="79">
      <c r="J79">
        <f>IF(AND(G79&lt;&gt;"", G79&lt;TODAY()), "Oui", "")</f>
        <v/>
      </c>
    </row>
    <row r="80">
      <c r="J80">
        <f>IF(AND(G80&lt;&gt;"", G80&lt;TODAY()), "Oui", "")</f>
        <v/>
      </c>
    </row>
    <row r="81">
      <c r="J81">
        <f>IF(AND(G81&lt;&gt;"", G81&lt;TODAY()), "Oui", "")</f>
        <v/>
      </c>
    </row>
    <row r="82">
      <c r="J82">
        <f>IF(AND(G82&lt;&gt;"", G82&lt;TODAY()), "Oui", "")</f>
        <v/>
      </c>
    </row>
    <row r="83">
      <c r="J83">
        <f>IF(AND(G83&lt;&gt;"", G83&lt;TODAY()), "Oui", "")</f>
        <v/>
      </c>
    </row>
    <row r="84">
      <c r="J84">
        <f>IF(AND(G84&lt;&gt;"", G84&lt;TODAY()), "Oui", "")</f>
        <v/>
      </c>
    </row>
    <row r="85">
      <c r="J85">
        <f>IF(AND(G85&lt;&gt;"", G85&lt;TODAY()), "Oui", "")</f>
        <v/>
      </c>
    </row>
    <row r="86">
      <c r="J86">
        <f>IF(AND(G86&lt;&gt;"", G86&lt;TODAY()), "Oui", "")</f>
        <v/>
      </c>
    </row>
    <row r="87">
      <c r="J87">
        <f>IF(AND(G87&lt;&gt;"", G87&lt;TODAY()), "Oui", "")</f>
        <v/>
      </c>
    </row>
    <row r="88">
      <c r="J88">
        <f>IF(AND(G88&lt;&gt;"", G88&lt;TODAY()), "Oui", "")</f>
        <v/>
      </c>
    </row>
    <row r="89">
      <c r="J89">
        <f>IF(AND(G89&lt;&gt;"", G89&lt;TODAY()), "Oui", "")</f>
        <v/>
      </c>
    </row>
    <row r="90">
      <c r="J90">
        <f>IF(AND(G90&lt;&gt;"", G90&lt;TODAY()), "Oui", "")</f>
        <v/>
      </c>
    </row>
    <row r="91">
      <c r="J91">
        <f>IF(AND(G91&lt;&gt;"", G91&lt;TODAY()), "Oui", "")</f>
        <v/>
      </c>
    </row>
    <row r="92">
      <c r="J92">
        <f>IF(AND(G92&lt;&gt;"", G92&lt;TODAY()), "Oui", "")</f>
        <v/>
      </c>
    </row>
    <row r="93">
      <c r="J93">
        <f>IF(AND(G93&lt;&gt;"", G93&lt;TODAY()), "Oui", "")</f>
        <v/>
      </c>
    </row>
    <row r="94">
      <c r="J94">
        <f>IF(AND(G94&lt;&gt;"", G94&lt;TODAY()), "Oui", "")</f>
        <v/>
      </c>
    </row>
    <row r="95">
      <c r="J95">
        <f>IF(AND(G95&lt;&gt;"", G95&lt;TODAY()), "Oui", "")</f>
        <v/>
      </c>
    </row>
    <row r="96">
      <c r="J96">
        <f>IF(AND(G96&lt;&gt;"", G96&lt;TODAY()), "Oui", "")</f>
        <v/>
      </c>
    </row>
    <row r="97">
      <c r="J97">
        <f>IF(AND(G97&lt;&gt;"", G97&lt;TODAY()), "Oui", "")</f>
        <v/>
      </c>
    </row>
    <row r="98">
      <c r="J98">
        <f>IF(AND(G98&lt;&gt;"", G98&lt;TODAY()), "Oui", "")</f>
        <v/>
      </c>
    </row>
    <row r="99">
      <c r="J99">
        <f>IF(AND(G99&lt;&gt;"", G99&lt;TODAY()), "Oui", "")</f>
        <v/>
      </c>
    </row>
    <row r="100">
      <c r="J100">
        <f>IF(AND(G100&lt;&gt;"", G100&lt;TODAY()), "Oui", "")</f>
        <v/>
      </c>
    </row>
    <row r="101">
      <c r="J101">
        <f>IF(AND(G101&lt;&gt;"", G101&lt;TODAY()), "Oui", "")</f>
        <v/>
      </c>
    </row>
    <row r="102">
      <c r="J102">
        <f>IF(AND(G102&lt;&gt;"", G102&lt;TODAY()), "Oui", "")</f>
        <v/>
      </c>
    </row>
    <row r="103">
      <c r="J103">
        <f>IF(AND(G103&lt;&gt;"", G103&lt;TODAY()), "Oui", "")</f>
        <v/>
      </c>
    </row>
    <row r="104">
      <c r="J104">
        <f>IF(AND(G104&lt;&gt;"", G104&lt;TODAY()), "Oui", "")</f>
        <v/>
      </c>
    </row>
    <row r="105">
      <c r="J105">
        <f>IF(AND(G105&lt;&gt;"", G105&lt;TODAY()), "Oui", "")</f>
        <v/>
      </c>
    </row>
    <row r="106">
      <c r="J106">
        <f>IF(AND(G106&lt;&gt;"", G106&lt;TODAY()), "Oui", "")</f>
        <v/>
      </c>
    </row>
    <row r="107">
      <c r="J107">
        <f>IF(AND(G107&lt;&gt;"", G107&lt;TODAY()), "Oui", "")</f>
        <v/>
      </c>
    </row>
    <row r="108">
      <c r="J108">
        <f>IF(AND(G108&lt;&gt;"", G108&lt;TODAY()), "Oui", "")</f>
        <v/>
      </c>
    </row>
    <row r="109">
      <c r="J109">
        <f>IF(AND(G109&lt;&gt;"", G109&lt;TODAY()), "Oui", "")</f>
        <v/>
      </c>
    </row>
    <row r="110">
      <c r="J110">
        <f>IF(AND(G110&lt;&gt;"", G110&lt;TODAY()), "Oui", "")</f>
        <v/>
      </c>
    </row>
    <row r="111">
      <c r="J111">
        <f>IF(AND(G111&lt;&gt;"", G111&lt;TODAY()), "Oui", "")</f>
        <v/>
      </c>
    </row>
    <row r="112">
      <c r="J112">
        <f>IF(AND(G112&lt;&gt;"", G112&lt;TODAY()), "Oui", "")</f>
        <v/>
      </c>
    </row>
    <row r="113">
      <c r="J113">
        <f>IF(AND(G113&lt;&gt;"", G113&lt;TODAY()), "Oui", "")</f>
        <v/>
      </c>
    </row>
    <row r="114">
      <c r="J114">
        <f>IF(AND(G114&lt;&gt;"", G114&lt;TODAY()), "Oui", "")</f>
        <v/>
      </c>
    </row>
    <row r="115">
      <c r="J115">
        <f>IF(AND(G115&lt;&gt;"", G115&lt;TODAY()), "Oui", "")</f>
        <v/>
      </c>
    </row>
    <row r="116">
      <c r="J116">
        <f>IF(AND(G116&lt;&gt;"", G116&lt;TODAY()), "Oui", "")</f>
        <v/>
      </c>
    </row>
    <row r="117">
      <c r="J117">
        <f>IF(AND(G117&lt;&gt;"", G117&lt;TODAY()), "Oui", "")</f>
        <v/>
      </c>
    </row>
    <row r="118">
      <c r="J118">
        <f>IF(AND(G118&lt;&gt;"", G118&lt;TODAY()), "Oui", "")</f>
        <v/>
      </c>
    </row>
    <row r="119">
      <c r="J119">
        <f>IF(AND(G119&lt;&gt;"", G119&lt;TODAY()), "Oui", "")</f>
        <v/>
      </c>
    </row>
    <row r="120">
      <c r="J120">
        <f>IF(AND(G120&lt;&gt;"", G120&lt;TODAY()), "Oui", "")</f>
        <v/>
      </c>
    </row>
    <row r="121">
      <c r="J121">
        <f>IF(AND(G121&lt;&gt;"", G121&lt;TODAY()), "Oui", "")</f>
        <v/>
      </c>
    </row>
    <row r="122">
      <c r="J122">
        <f>IF(AND(G122&lt;&gt;"", G122&lt;TODAY()), "Oui", "")</f>
        <v/>
      </c>
    </row>
    <row r="123">
      <c r="J123">
        <f>IF(AND(G123&lt;&gt;"", G123&lt;TODAY()), "Oui", "")</f>
        <v/>
      </c>
    </row>
    <row r="124">
      <c r="J124">
        <f>IF(AND(G124&lt;&gt;"", G124&lt;TODAY()), "Oui", "")</f>
        <v/>
      </c>
    </row>
    <row r="125">
      <c r="J125">
        <f>IF(AND(G125&lt;&gt;"", G125&lt;TODAY()), "Oui", "")</f>
        <v/>
      </c>
    </row>
    <row r="126">
      <c r="J126">
        <f>IF(AND(G126&lt;&gt;"", G126&lt;TODAY()), "Oui", "")</f>
        <v/>
      </c>
    </row>
    <row r="127">
      <c r="J127">
        <f>IF(AND(G127&lt;&gt;"", G127&lt;TODAY()), "Oui", "")</f>
        <v/>
      </c>
    </row>
    <row r="128">
      <c r="J128">
        <f>IF(AND(G128&lt;&gt;"", G128&lt;TODAY()), "Oui", "")</f>
        <v/>
      </c>
    </row>
    <row r="129">
      <c r="J129">
        <f>IF(AND(G129&lt;&gt;"", G129&lt;TODAY()), "Oui", "")</f>
        <v/>
      </c>
    </row>
    <row r="130">
      <c r="J130">
        <f>IF(AND(G130&lt;&gt;"", G130&lt;TODAY()), "Oui", "")</f>
        <v/>
      </c>
    </row>
    <row r="131">
      <c r="J131">
        <f>IF(AND(G131&lt;&gt;"", G131&lt;TODAY()), "Oui", "")</f>
        <v/>
      </c>
    </row>
    <row r="132">
      <c r="J132">
        <f>IF(AND(G132&lt;&gt;"", G132&lt;TODAY()), "Oui", "")</f>
        <v/>
      </c>
    </row>
    <row r="133">
      <c r="J133">
        <f>IF(AND(G133&lt;&gt;"", G133&lt;TODAY()), "Oui", "")</f>
        <v/>
      </c>
    </row>
    <row r="134">
      <c r="J134">
        <f>IF(AND(G134&lt;&gt;"", G134&lt;TODAY()), "Oui", "")</f>
        <v/>
      </c>
    </row>
    <row r="135">
      <c r="J135">
        <f>IF(AND(G135&lt;&gt;"", G135&lt;TODAY()), "Oui", "")</f>
        <v/>
      </c>
    </row>
    <row r="136">
      <c r="J136">
        <f>IF(AND(G136&lt;&gt;"", G136&lt;TODAY()), "Oui", "")</f>
        <v/>
      </c>
    </row>
    <row r="137">
      <c r="J137">
        <f>IF(AND(G137&lt;&gt;"", G137&lt;TODAY()), "Oui", "")</f>
        <v/>
      </c>
    </row>
    <row r="138">
      <c r="J138">
        <f>IF(AND(G138&lt;&gt;"", G138&lt;TODAY()), "Oui", "")</f>
        <v/>
      </c>
    </row>
    <row r="139">
      <c r="J139">
        <f>IF(AND(G139&lt;&gt;"", G139&lt;TODAY()), "Oui", "")</f>
        <v/>
      </c>
    </row>
    <row r="140">
      <c r="J140">
        <f>IF(AND(G140&lt;&gt;"", G140&lt;TODAY()), "Oui", "")</f>
        <v/>
      </c>
    </row>
    <row r="141">
      <c r="J141">
        <f>IF(AND(G141&lt;&gt;"", G141&lt;TODAY()), "Oui", "")</f>
        <v/>
      </c>
    </row>
    <row r="142">
      <c r="J142">
        <f>IF(AND(G142&lt;&gt;"", G142&lt;TODAY()), "Oui", "")</f>
        <v/>
      </c>
    </row>
    <row r="143">
      <c r="J143">
        <f>IF(AND(G143&lt;&gt;"", G143&lt;TODAY()), "Oui", "")</f>
        <v/>
      </c>
    </row>
    <row r="144">
      <c r="J144">
        <f>IF(AND(G144&lt;&gt;"", G144&lt;TODAY()), "Oui", "")</f>
        <v/>
      </c>
    </row>
    <row r="145">
      <c r="J145">
        <f>IF(AND(G145&lt;&gt;"", G145&lt;TODAY()), "Oui", "")</f>
        <v/>
      </c>
    </row>
    <row r="146">
      <c r="J146">
        <f>IF(AND(G146&lt;&gt;"", G146&lt;TODAY()), "Oui", "")</f>
        <v/>
      </c>
    </row>
    <row r="147">
      <c r="J147">
        <f>IF(AND(G147&lt;&gt;"", G147&lt;TODAY()), "Oui", "")</f>
        <v/>
      </c>
    </row>
    <row r="148">
      <c r="J148">
        <f>IF(AND(G148&lt;&gt;"", G148&lt;TODAY()), "Oui", "")</f>
        <v/>
      </c>
    </row>
    <row r="149">
      <c r="J149">
        <f>IF(AND(G149&lt;&gt;"", G149&lt;TODAY()), "Oui", "")</f>
        <v/>
      </c>
    </row>
    <row r="150">
      <c r="J150">
        <f>IF(AND(G150&lt;&gt;"", G150&lt;TODAY()), "Oui", "")</f>
        <v/>
      </c>
    </row>
    <row r="151">
      <c r="J151">
        <f>IF(AND(G151&lt;&gt;"", G151&lt;TODAY()), "Oui", "")</f>
        <v/>
      </c>
    </row>
    <row r="152">
      <c r="J152">
        <f>IF(AND(G152&lt;&gt;"", G152&lt;TODAY()), "Oui", "")</f>
        <v/>
      </c>
    </row>
    <row r="153">
      <c r="J153">
        <f>IF(AND(G153&lt;&gt;"", G153&lt;TODAY()), "Oui", "")</f>
        <v/>
      </c>
    </row>
    <row r="154">
      <c r="J154">
        <f>IF(AND(G154&lt;&gt;"", G154&lt;TODAY()), "Oui", "")</f>
        <v/>
      </c>
    </row>
    <row r="155">
      <c r="J155">
        <f>IF(AND(G155&lt;&gt;"", G155&lt;TODAY()), "Oui", "")</f>
        <v/>
      </c>
    </row>
    <row r="156">
      <c r="J156">
        <f>IF(AND(G156&lt;&gt;"", G156&lt;TODAY()), "Oui", "")</f>
        <v/>
      </c>
    </row>
    <row r="157">
      <c r="J157">
        <f>IF(AND(G157&lt;&gt;"", G157&lt;TODAY()), "Oui", "")</f>
        <v/>
      </c>
    </row>
    <row r="158">
      <c r="J158">
        <f>IF(AND(G158&lt;&gt;"", G158&lt;TODAY()), "Oui", "")</f>
        <v/>
      </c>
    </row>
    <row r="159">
      <c r="J159">
        <f>IF(AND(G159&lt;&gt;"", G159&lt;TODAY()), "Oui", "")</f>
        <v/>
      </c>
    </row>
    <row r="160">
      <c r="J160">
        <f>IF(AND(G160&lt;&gt;"", G160&lt;TODAY()), "Oui", "")</f>
        <v/>
      </c>
    </row>
    <row r="161">
      <c r="J161">
        <f>IF(AND(G161&lt;&gt;"", G161&lt;TODAY()), "Oui", "")</f>
        <v/>
      </c>
    </row>
    <row r="162">
      <c r="J162">
        <f>IF(AND(G162&lt;&gt;"", G162&lt;TODAY()), "Oui", "")</f>
        <v/>
      </c>
    </row>
    <row r="163">
      <c r="J163">
        <f>IF(AND(G163&lt;&gt;"", G163&lt;TODAY()), "Oui", "")</f>
        <v/>
      </c>
    </row>
    <row r="164">
      <c r="J164">
        <f>IF(AND(G164&lt;&gt;"", G164&lt;TODAY()), "Oui", "")</f>
        <v/>
      </c>
    </row>
    <row r="165">
      <c r="J165">
        <f>IF(AND(G165&lt;&gt;"", G165&lt;TODAY()), "Oui", "")</f>
        <v/>
      </c>
    </row>
    <row r="166">
      <c r="J166">
        <f>IF(AND(G166&lt;&gt;"", G166&lt;TODAY()), "Oui", "")</f>
        <v/>
      </c>
    </row>
    <row r="167">
      <c r="J167">
        <f>IF(AND(G167&lt;&gt;"", G167&lt;TODAY()), "Oui", "")</f>
        <v/>
      </c>
    </row>
    <row r="168">
      <c r="J168">
        <f>IF(AND(G168&lt;&gt;"", G168&lt;TODAY()), "Oui", "")</f>
        <v/>
      </c>
    </row>
    <row r="169">
      <c r="J169">
        <f>IF(AND(G169&lt;&gt;"", G169&lt;TODAY()), "Oui", "")</f>
        <v/>
      </c>
    </row>
    <row r="170">
      <c r="J170">
        <f>IF(AND(G170&lt;&gt;"", G170&lt;TODAY()), "Oui", "")</f>
        <v/>
      </c>
    </row>
    <row r="171">
      <c r="J171">
        <f>IF(AND(G171&lt;&gt;"", G171&lt;TODAY()), "Oui", "")</f>
        <v/>
      </c>
    </row>
    <row r="172">
      <c r="J172">
        <f>IF(AND(G172&lt;&gt;"", G172&lt;TODAY()), "Oui", "")</f>
        <v/>
      </c>
    </row>
    <row r="173">
      <c r="J173">
        <f>IF(AND(G173&lt;&gt;"", G173&lt;TODAY()), "Oui", "")</f>
        <v/>
      </c>
    </row>
    <row r="174">
      <c r="J174">
        <f>IF(AND(G174&lt;&gt;"", G174&lt;TODAY()), "Oui", "")</f>
        <v/>
      </c>
    </row>
    <row r="175">
      <c r="J175">
        <f>IF(AND(G175&lt;&gt;"", G175&lt;TODAY()), "Oui", "")</f>
        <v/>
      </c>
    </row>
    <row r="176">
      <c r="J176">
        <f>IF(AND(G176&lt;&gt;"", G176&lt;TODAY()), "Oui", "")</f>
        <v/>
      </c>
    </row>
    <row r="177">
      <c r="J177">
        <f>IF(AND(G177&lt;&gt;"", G177&lt;TODAY()), "Oui", "")</f>
        <v/>
      </c>
    </row>
    <row r="178">
      <c r="J178">
        <f>IF(AND(G178&lt;&gt;"", G178&lt;TODAY()), "Oui", "")</f>
        <v/>
      </c>
    </row>
    <row r="179">
      <c r="J179">
        <f>IF(AND(G179&lt;&gt;"", G179&lt;TODAY()), "Oui", "")</f>
        <v/>
      </c>
    </row>
    <row r="180">
      <c r="J180">
        <f>IF(AND(G180&lt;&gt;"", G180&lt;TODAY()), "Oui", "")</f>
        <v/>
      </c>
    </row>
    <row r="181">
      <c r="J181">
        <f>IF(AND(G181&lt;&gt;"", G181&lt;TODAY()), "Oui", "")</f>
        <v/>
      </c>
    </row>
    <row r="182">
      <c r="J182">
        <f>IF(AND(G182&lt;&gt;"", G182&lt;TODAY()), "Oui", "")</f>
        <v/>
      </c>
    </row>
    <row r="183">
      <c r="J183">
        <f>IF(AND(G183&lt;&gt;"", G183&lt;TODAY()), "Oui", "")</f>
        <v/>
      </c>
    </row>
    <row r="184">
      <c r="J184">
        <f>IF(AND(G184&lt;&gt;"", G184&lt;TODAY()), "Oui", "")</f>
        <v/>
      </c>
    </row>
    <row r="185">
      <c r="J185">
        <f>IF(AND(G185&lt;&gt;"", G185&lt;TODAY()), "Oui", "")</f>
        <v/>
      </c>
    </row>
    <row r="186">
      <c r="J186">
        <f>IF(AND(G186&lt;&gt;"", G186&lt;TODAY()), "Oui", "")</f>
        <v/>
      </c>
    </row>
    <row r="187">
      <c r="J187">
        <f>IF(AND(G187&lt;&gt;"", G187&lt;TODAY()), "Oui", "")</f>
        <v/>
      </c>
    </row>
    <row r="188">
      <c r="J188">
        <f>IF(AND(G188&lt;&gt;"", G188&lt;TODAY()), "Oui", "")</f>
        <v/>
      </c>
    </row>
    <row r="189">
      <c r="J189">
        <f>IF(AND(G189&lt;&gt;"", G189&lt;TODAY()), "Oui", "")</f>
        <v/>
      </c>
    </row>
    <row r="190">
      <c r="J190">
        <f>IF(AND(G190&lt;&gt;"", G190&lt;TODAY()), "Oui", "")</f>
        <v/>
      </c>
    </row>
    <row r="191">
      <c r="J191">
        <f>IF(AND(G191&lt;&gt;"", G191&lt;TODAY()), "Oui", "")</f>
        <v/>
      </c>
    </row>
    <row r="192">
      <c r="J192">
        <f>IF(AND(G192&lt;&gt;"", G192&lt;TODAY()), "Oui", "")</f>
        <v/>
      </c>
    </row>
    <row r="193">
      <c r="J193">
        <f>IF(AND(G193&lt;&gt;"", G193&lt;TODAY()), "Oui", "")</f>
        <v/>
      </c>
    </row>
    <row r="194">
      <c r="J194">
        <f>IF(AND(G194&lt;&gt;"", G194&lt;TODAY()), "Oui", "")</f>
        <v/>
      </c>
    </row>
    <row r="195">
      <c r="J195">
        <f>IF(AND(G195&lt;&gt;"", G195&lt;TODAY()), "Oui", "")</f>
        <v/>
      </c>
    </row>
    <row r="196">
      <c r="J196">
        <f>IF(AND(G196&lt;&gt;"", G196&lt;TODAY()), "Oui", "")</f>
        <v/>
      </c>
    </row>
    <row r="197">
      <c r="J197">
        <f>IF(AND(G197&lt;&gt;"", G197&lt;TODAY()), "Oui", "")</f>
        <v/>
      </c>
    </row>
    <row r="198">
      <c r="J198">
        <f>IF(AND(G198&lt;&gt;"", G198&lt;TODAY()), "Oui", "")</f>
        <v/>
      </c>
    </row>
    <row r="199">
      <c r="J199">
        <f>IF(AND(G199&lt;&gt;"", G199&lt;TODAY()), "Oui", "")</f>
        <v/>
      </c>
    </row>
    <row r="200">
      <c r="J200">
        <f>IF(AND(G200&lt;&gt;"", G200&lt;TODAY()), "Oui", "")</f>
        <v/>
      </c>
    </row>
    <row r="201">
      <c r="J201">
        <f>IF(AND(G201&lt;&gt;"", G201&lt;TODAY()), "Oui", "")</f>
        <v/>
      </c>
    </row>
    <row r="202">
      <c r="J202">
        <f>IF(AND(G202&lt;&gt;"", G202&lt;TODAY()), "Oui", "")</f>
        <v/>
      </c>
    </row>
    <row r="203">
      <c r="J203">
        <f>IF(AND(G203&lt;&gt;"", G203&lt;TODAY()), "Oui", "")</f>
        <v/>
      </c>
    </row>
  </sheetData>
  <mergeCells count="2">
    <mergeCell ref="A1:J1"/>
    <mergeCell ref="A2:J2"/>
  </mergeCells>
  <conditionalFormatting sqref="J4:J203">
    <cfRule type="expression" priority="1" dxfId="5">
      <formula>J4="Oui"</formula>
    </cfRule>
  </conditionalFormatting>
  <dataValidations count="1">
    <dataValidation sqref="H4:H2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1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4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ISO 27001 — Tableau de bord ISMS</t>
        </is>
      </c>
      <c r="B1" s="2" t="n"/>
      <c r="C1" s="2" t="n"/>
      <c r="D1" s="2" t="n"/>
    </row>
    <row r="2">
      <c r="A2" s="3" t="inlineStr">
        <is>
          <t>Indicateurs automatiques : risques, SoA, incidents, NC, audits, revues, formations, documents.</t>
        </is>
      </c>
      <c r="B2" s="2" t="n"/>
      <c r="C2" s="2" t="n"/>
      <c r="D2" s="2" t="n"/>
    </row>
    <row r="3">
      <c r="A3" s="6" t="inlineStr">
        <is>
          <t>KPI</t>
        </is>
      </c>
    </row>
    <row r="5">
      <c r="A5" s="7" t="inlineStr">
        <is>
          <t>Risques (total)</t>
        </is>
      </c>
      <c r="B5" s="8">
        <f>COUNTA(Registre_Risques!A4:A203)-COUNTBLANK(Registre_Risques!A4:A203)</f>
        <v/>
      </c>
    </row>
    <row r="6">
      <c r="A6" s="7" t="inlineStr">
        <is>
          <t>Risques Critiques</t>
        </is>
      </c>
      <c r="B6" s="8">
        <f>COUNTIF(Registre_Risques!I4:I203,"Critique")</f>
        <v/>
      </c>
    </row>
    <row r="7">
      <c r="A7" s="7" t="inlineStr">
        <is>
          <t>Risques Élevés</t>
        </is>
      </c>
      <c r="B7" s="8">
        <f>COUNTIF(Registre_Risques!I4:I203,"Élevé")</f>
        <v/>
      </c>
    </row>
    <row r="8">
      <c r="A8" s="7" t="inlineStr">
        <is>
          <t>Échéances risques ≤15j</t>
        </is>
      </c>
      <c r="B8" s="8">
        <f>COUNTIF(Registre_Risques!V4:V203,"Échéance proche")</f>
        <v/>
      </c>
    </row>
    <row r="9">
      <c r="A9" s="7" t="inlineStr">
        <is>
          <t>Incidents ouverts</t>
        </is>
      </c>
      <c r="B9" s="8">
        <f>COUNTIF(Incidents!G4:G303,"&lt;&gt;Clôturé")</f>
        <v/>
      </c>
    </row>
    <row r="10">
      <c r="A10" s="7" t="inlineStr">
        <is>
          <t>Incidents &gt;15 jours</t>
        </is>
      </c>
      <c r="B10" s="8">
        <f>COUNTIF(Incidents!L4:L303,"&gt;15")</f>
        <v/>
      </c>
    </row>
    <row r="11">
      <c r="A11" s="7" t="inlineStr">
        <is>
          <t>NC ouvertes</t>
        </is>
      </c>
      <c r="B11" s="8">
        <f>COUNTIF(NC_CAPA!I4:I203,"&lt;&gt;Clôturé")</f>
        <v/>
      </c>
    </row>
    <row r="12">
      <c r="A12" s="7" t="inlineStr">
        <is>
          <t>Audits en retard</t>
        </is>
      </c>
      <c r="B12" s="8">
        <f>COUNTIF(Plan_Audit!L4:L153,"&gt;0")</f>
        <v/>
      </c>
    </row>
    <row r="13">
      <c r="A13" s="7" t="inlineStr">
        <is>
          <t>Formations en retard</t>
        </is>
      </c>
      <c r="B13" s="8">
        <f>COUNTIF(Formations_Sensibilisation!I4:I203,"Oui")</f>
        <v/>
      </c>
    </row>
    <row r="14">
      <c r="A14" s="7" t="inlineStr">
        <is>
          <t>Docs en retard de revue</t>
        </is>
      </c>
      <c r="B14" s="8">
        <f>COUNTIF(Registre_Documents!J4:J203,"Oui")</f>
        <v/>
      </c>
    </row>
    <row r="15">
      <c r="A15" s="7" t="inlineStr">
        <is>
          <t>Fournisseurs – revue due</t>
        </is>
      </c>
      <c r="B15" s="8">
        <f>COUNTIF(Fournisseurs!K4:K153,"Oui")</f>
        <v/>
      </c>
    </row>
    <row r="16">
      <c r="A16" s="7" t="inlineStr">
        <is>
          <t>Contrôles Applicables (SoA)</t>
        </is>
      </c>
      <c r="B16" s="8">
        <f>COUNTIF(Déclaration_Applicabilité_SoA!C4:C123,"Applicable")</f>
        <v/>
      </c>
    </row>
    <row r="17">
      <c r="A17" s="7" t="inlineStr">
        <is>
          <t>Contrôles Implémentés/Efficaces</t>
        </is>
      </c>
      <c r="B17" s="8">
        <f>COUNTIF(Déclaration_Applicabilité_SoA!E4:E123,"Mis en œuvre")+COUNTIF(Déclaration_Applicabilité_SoA!E4:E123,"Efficacité confirmée")</f>
        <v/>
      </c>
    </row>
  </sheetData>
  <mergeCells count="2">
    <mergeCell ref="A1:D1"/>
    <mergeCell ref="A2:D2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Modèle ISMS ISO 27001 (FR) — Guide</t>
        </is>
      </c>
    </row>
    <row r="2">
      <c r="A2" s="3" t="inlineStr">
        <is>
          <t>Couleurs, titres et automatisations ont été enrichis.</t>
        </is>
      </c>
    </row>
    <row r="3">
      <c r="A3" t="inlineStr">
        <is>
          <t>Améliorations clés :
• Titres et sous-titres sur chaque feuille (figés), nouvelle palette teal.
• Automatisations : IDs risques auto, recherche nom d’actif, niveaux de risque colorés, alertes d’échéance,
  SoA lié à l’Annexe A, incidents/NC/audits avec délai, fournisseurs/formation/documents en retard, KPI élargis.
• Tables et validations pour une saisie rapide et uniforme.
Conseil : commencez par ‘Registre_Actifs’, puis ‘Registre_Risques’, ensuite renseignez la SoA.
Le Tableau_de_Bord se met à jour automatiquement.</t>
        </is>
      </c>
    </row>
  </sheetData>
  <mergeCells count="2">
    <mergeCell ref="A1"/>
    <mergeCell ref="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2025-08-21T02:52:23Z</dcterms:created>
  <dcterms:modified xmlns:dcterms="http://purl.org/dc/terms/" xmlns:xsi="http://www.w3.org/2001/XMLSchema-instance" xsi:type="dcterms:W3CDTF">2025-08-21T02:52:23Z</dcterms:modified>
</cp:coreProperties>
</file>