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sheets/sheet4.xml" ContentType="application/vnd.openxmlformats-officedocument.spreadsheetml.worksheet+xml"/>
  <Override PartName="/xl/tables/table4.xml" ContentType="application/vnd.openxmlformats-officedocument.spreadsheetml.table+xml"/>
  <Override PartName="/xl/worksheets/sheet5.xml" ContentType="application/vnd.openxmlformats-officedocument.spreadsheetml.worksheet+xml"/>
  <Override PartName="/xl/tables/table5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stes" sheetId="1" state="visible" r:id="rId1"/>
    <sheet xmlns:r="http://schemas.openxmlformats.org/officeDocument/2006/relationships" name="Checklist_Tri" sheetId="2" state="visible" r:id="rId2"/>
    <sheet xmlns:r="http://schemas.openxmlformats.org/officeDocument/2006/relationships" name="Checklist_Retention" sheetId="3" state="visible" r:id="rId3"/>
    <sheet xmlns:r="http://schemas.openxmlformats.org/officeDocument/2006/relationships" name="Suivi_Tracer" sheetId="4" state="visible" r:id="rId4"/>
    <sheet xmlns:r="http://schemas.openxmlformats.org/officeDocument/2006/relationships" name="Tableau_de_Bord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"/>
  </numFmts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8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5D6D7E"/>
        <bgColor rgb="005D6D7E"/>
      </patternFill>
    </fill>
    <fill>
      <patternFill patternType="solid">
        <fgColor rgb="001F618D"/>
        <bgColor rgb="001F618D"/>
      </patternFill>
    </fill>
    <fill>
      <patternFill patternType="solid">
        <fgColor rgb="00117A65"/>
        <bgColor rgb="00117A65"/>
      </patternFill>
    </fill>
    <fill>
      <patternFill patternType="solid">
        <fgColor rgb="007D3C98"/>
        <bgColor rgb="007D3C98"/>
      </patternFill>
    </fill>
    <fill>
      <patternFill patternType="solid">
        <fgColor rgb="002E86C1"/>
        <bgColor rgb="002E86C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 wrapText="1"/>
    </xf>
    <xf numFmtId="0" fontId="1" fillId="4" borderId="0" applyAlignment="1" pivotButton="0" quotePrefix="0" xfId="0">
      <alignment horizontal="center" vertical="center"/>
    </xf>
    <xf numFmtId="0" fontId="2" fillId="4" borderId="0" applyAlignment="1" pivotButton="0" quotePrefix="0" xfId="0">
      <alignment horizontal="center" vertical="center" wrapText="1"/>
    </xf>
    <xf numFmtId="164" fontId="0" fillId="0" borderId="0" pivotButton="0" quotePrefix="0" xfId="0"/>
    <xf numFmtId="165" fontId="0" fillId="0" borderId="0" pivotButton="0" quotePrefix="0" xfId="0"/>
    <xf numFmtId="0" fontId="1" fillId="5" borderId="0" applyAlignment="1" pivotButton="0" quotePrefix="0" xfId="0">
      <alignment horizontal="center" vertical="center"/>
    </xf>
    <xf numFmtId="0" fontId="2" fillId="5" borderId="0" applyAlignment="1" pivotButton="0" quotePrefix="0" xfId="0">
      <alignment horizontal="center" vertical="center" wrapText="1"/>
    </xf>
    <xf numFmtId="0" fontId="1" fillId="6" borderId="0" applyAlignment="1" pivotButton="0" quotePrefix="0" xfId="0">
      <alignment horizontal="center" vertical="center"/>
    </xf>
    <xf numFmtId="0" fontId="2" fillId="6" borderId="0" applyAlignment="1" pivotButton="0" quotePrefix="0" xfId="0">
      <alignment horizontal="center" vertical="center" wrapText="1"/>
    </xf>
    <xf numFmtId="0" fontId="1" fillId="7" borderId="0" applyAlignment="1" pivotButton="0" quotePrefix="0" xfId="0">
      <alignment horizontal="center" vertical="center"/>
    </xf>
    <xf numFmtId="0" fontId="2" fillId="7" borderId="0" applyAlignment="1" pivotButton="0" quotePrefix="0" xfId="0">
      <alignment horizontal="center" vertical="center" wrapText="1"/>
    </xf>
  </cellXfs>
  <cellStyles count="1">
    <cellStyle name="Normal" xfId="0" builtinId="0" hidden="0"/>
  </cellStyles>
  <dxfs count="2">
    <dxf>
      <fill>
        <patternFill patternType="solid">
          <fgColor rgb="00F5B7B1"/>
          <bgColor rgb="00F5B7B1"/>
        </patternFill>
      </fill>
    </dxf>
    <dxf>
      <fill>
        <patternFill patternType="solid">
          <fgColor rgb="00F9E79F"/>
          <bgColor rgb="00F9E79F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ables/table1.xml><?xml version="1.0" encoding="utf-8"?>
<table xmlns="http://schemas.openxmlformats.org/spreadsheetml/2006/main" id="1" name="Listes_Table" displayName="Listes_Table" ref="A2:B20" headerRowCount="1">
  <autoFilter ref="A2:B20"/>
  <tableColumns count="2">
    <tableColumn id="1" name="Nom Liste"/>
    <tableColumn id="2" name="Valeurs (séparées par virgules)"/>
  </tableColumns>
  <tableStyleInfo name="TableStyleMedium2" showRowStripes="1" showColumnStripes="0"/>
</table>
</file>

<file path=xl/tables/table2.xml><?xml version="1.0" encoding="utf-8"?>
<table xmlns="http://schemas.openxmlformats.org/spreadsheetml/2006/main" id="2" name="Checklist_Tri_Table" displayName="Checklist_Tri_Table" ref="A2:T60" headerRowCount="1">
  <autoFilter ref="A2:T60"/>
  <tableColumns count="20">
    <tableColumn id="1" name="Date"/>
    <tableColumn id="2" name="Zone"/>
    <tableColumn id="3" name="Flux"/>
    <tableColumn id="4" name="Conteneur"/>
    <tableColumn id="5" name="Étiquetage présent"/>
    <tableColumn id="6" name="Signalétique/couleur OK"/>
    <tableColumn id="7" name="Mélanges interdits respectés"/>
    <tableColumn id="8" name="Couvercle fermé"/>
    <tableColumn id="9" name="Taux de remplissage (%)"/>
    <tableColumn id="10" name="État conteneur"/>
    <tableColumn id="11" name="Propreté zone"/>
    <tableColumn id="12" name="EPI présents"/>
    <tableColumn id="13" name="Conformité"/>
    <tableColumn id="14" name="Anomalie"/>
    <tableColumn id="15" name="Action"/>
    <tableColumn id="16" name="Responsable"/>
    <tableColumn id="17" name="Échéance"/>
    <tableColumn id="18" name="Statut"/>
    <tableColumn id="19" name="Preuve/Lien"/>
    <tableColumn id="20" name="Commentaire"/>
  </tableColumns>
  <tableStyleInfo name="TableStyleMedium6" showRowStripes="1" showColumnStripes="0"/>
</table>
</file>

<file path=xl/tables/table3.xml><?xml version="1.0" encoding="utf-8"?>
<table xmlns="http://schemas.openxmlformats.org/spreadsheetml/2006/main" id="3" name="Checklist_Retention_Table" displayName="Checklist_Retention_Table" ref="A2:X50" headerRowCount="1">
  <autoFilter ref="A2:X50"/>
  <tableColumns count="24">
    <tableColumn id="1" name="Date"/>
    <tableColumn id="2" name="Zone"/>
    <tableColumn id="3" name="Produit/Flux"/>
    <tableColumn id="4" name="Conteneur (type)"/>
    <tableColumn id="5" name="Volume conteneur (L)"/>
    <tableColumn id="6" name="Nb conteneurs"/>
    <tableColumn id="7" name="Volume total (L)"/>
    <tableColumn id="8" name="Volume rétention utile (L)"/>
    <tableColumn id="9" name="Règle dimensionnement"/>
    <tableColumn id="10" name="Ratio dimensionnement (%)"/>
    <tableColumn id="11" name="Obturation OK"/>
    <tableColumn id="12" name="Sans fissures"/>
    <tableColumn id="13" name="Sans débordement"/>
    <tableColumn id="14" name="Protection pluie"/>
    <tableColumn id="15" name="Kit d'absorption présent"/>
    <tableColumn id="16" name="Drains protégés"/>
    <tableColumn id="17" name="Conformité (globale)"/>
    <tableColumn id="18" name="Anomalie"/>
    <tableColumn id="19" name="Action"/>
    <tableColumn id="20" name="Responsable"/>
    <tableColumn id="21" name="Échéance"/>
    <tableColumn id="22" name="Statut"/>
    <tableColumn id="23" name="Preuve/Lien"/>
    <tableColumn id="24" name="Commentaire"/>
  </tableColumns>
  <tableStyleInfo name="TableStyleMedium4" showRowStripes="1" showColumnStripes="0"/>
</table>
</file>

<file path=xl/tables/table4.xml><?xml version="1.0" encoding="utf-8"?>
<table xmlns="http://schemas.openxmlformats.org/spreadsheetml/2006/main" id="4" name="Suivi_Trace_Table" displayName="Suivi_Trace_Table" ref="A2:T60" headerRowCount="1">
  <autoFilter ref="A2:T60"/>
  <tableColumns count="20">
    <tableColumn id="1" name="Date enlèvement"/>
    <tableColumn id="2" name="Zone"/>
    <tableColumn id="3" name="Flux"/>
    <tableColumn id="4" name="Code déchet (EWC)"/>
    <tableColumn id="5" name="Dangerosité"/>
    <tableColumn id="6" name="Quantité"/>
    <tableColumn id="7" name="Unité"/>
    <tableColumn id="8" name="ID conteneur"/>
    <tableColumn id="9" name="Transporteur"/>
    <tableColumn id="10" name="N° agrément/ADR"/>
    <tableColumn id="11" name="Destination/Exutoire"/>
    <tableColumn id="12" name="BSD n° / Réf"/>
    <tableColumn id="13" name="Document/Lien"/>
    <tableColumn id="14" name="Prochaine collecte prévue"/>
    <tableColumn id="15" name="Observations"/>
    <tableColumn id="16" name="Statut dossier"/>
    <tableColumn id="17" name="None"/>
    <tableColumn id="18" name="None"/>
    <tableColumn id="19" name="None"/>
    <tableColumn id="20" name="None"/>
  </tableColumns>
  <tableStyleInfo name="TableStyleMedium7" showRowStripes="1" showColumnStripes="0"/>
</table>
</file>

<file path=xl/tables/table5.xml><?xml version="1.0" encoding="utf-8"?>
<table xmlns="http://schemas.openxmlformats.org/spreadsheetml/2006/main" id="5" name="Dashboard_Table" displayName="Dashboard_Table" ref="A2:C20" headerRowCount="1">
  <autoFilter ref="A2:C20"/>
  <tableColumns count="3">
    <tableColumn id="1" name="Indicateur"/>
    <tableColumn id="2" name="Valeur"/>
    <tableColumn id="3" name="Note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2"/>
  <sheetViews>
    <sheetView workbookViewId="0">
      <selection activeCell="A1" sqref="A1"/>
    </sheetView>
  </sheetViews>
  <sheetFormatPr baseColWidth="8" defaultRowHeight="15"/>
  <cols>
    <col width="22" customWidth="1" min="1" max="1"/>
    <col width="80" customWidth="1" min="2" max="2"/>
  </cols>
  <sheetData>
    <row r="1" ht="28" customHeight="1">
      <c r="A1" s="1" t="inlineStr">
        <is>
          <t>Listes — Gestion des déchets (validations)</t>
        </is>
      </c>
    </row>
    <row r="2">
      <c r="A2" s="2" t="inlineStr">
        <is>
          <t>Nom Liste</t>
        </is>
      </c>
      <c r="B2" s="2" t="inlineStr">
        <is>
          <t>Valeurs (séparées par virgules)</t>
        </is>
      </c>
      <c r="C2" s="2" t="n"/>
      <c r="D2" s="2" t="n"/>
      <c r="E2" s="2" t="n"/>
      <c r="F2" s="2" t="n"/>
      <c r="G2" s="2" t="n"/>
      <c r="H2" s="2" t="n"/>
    </row>
    <row r="3">
      <c r="A3" t="inlineStr">
        <is>
          <t>Flux</t>
        </is>
      </c>
      <c r="B3" t="inlineStr">
        <is>
          <t>Carton,Plastique,Plastique souple,Métal,Bois,Verre,Papier,DIB,Biodéchets,DEEE,Huile usagée (dang.),Solvant (dang.),Batterie (dang.),Aérosols (dang.),Autre</t>
        </is>
      </c>
    </row>
    <row r="4">
      <c r="A4" t="inlineStr">
        <is>
          <t>Conteneur</t>
        </is>
      </c>
      <c r="B4" t="inlineStr">
        <is>
          <t>Bac 240L,Bac 770L,Big bag,Fût 200L,IBC 1000L,Palette,Cage,Bac rétention 220L,Autre</t>
        </is>
      </c>
    </row>
    <row r="5">
      <c r="A5" t="inlineStr">
        <is>
          <t>Zones</t>
        </is>
      </c>
      <c r="B5" t="inlineStr">
        <is>
          <t>Zone 1,Zone 2,Zone 3,Quai,Extérieur,Magasin MP,Atelier A,Atelier B</t>
        </is>
      </c>
    </row>
    <row r="6">
      <c r="A6" t="inlineStr">
        <is>
          <t>Conformite</t>
        </is>
      </c>
      <c r="B6" t="inlineStr">
        <is>
          <t>Oui,Non,NA</t>
        </is>
      </c>
    </row>
    <row r="7">
      <c r="A7" t="inlineStr">
        <is>
          <t>Anomalie</t>
        </is>
      </c>
      <c r="B7" t="inlineStr">
        <is>
          <t>Non,Oui</t>
        </is>
      </c>
    </row>
    <row r="8">
      <c r="A8" t="inlineStr">
        <is>
          <t>Statut</t>
        </is>
      </c>
      <c r="B8" t="inlineStr">
        <is>
          <t>Ouverte,En cours,Clôturée</t>
        </is>
      </c>
    </row>
    <row r="9">
      <c r="A9" t="inlineStr">
        <is>
          <t>Unite</t>
        </is>
      </c>
      <c r="B9" t="inlineStr">
        <is>
          <t>kg,L</t>
        </is>
      </c>
    </row>
    <row r="10">
      <c r="A10" t="inlineStr">
        <is>
          <t>Dangerosite</t>
        </is>
      </c>
      <c r="B10" t="inlineStr">
        <is>
          <t>Non dangereux,Dangereux</t>
        </is>
      </c>
    </row>
    <row r="11">
      <c r="A11" t="inlineStr">
        <is>
          <t>RegleRet</t>
        </is>
      </c>
      <c r="B11" t="inlineStr">
        <is>
          <t>100% plus grand conteneur,50% du volume total (règle interne)</t>
        </is>
      </c>
    </row>
    <row r="12">
      <c r="A12" t="inlineStr">
        <is>
          <t>EWC</t>
        </is>
      </c>
      <c r="B12" t="inlineStr">
        <is>
          <t>150101,150110*,200101,200102,200121*,200133*,130205*,160601*,160214,200301</t>
        </is>
      </c>
    </row>
  </sheetData>
  <mergeCells count="1">
    <mergeCell ref="A1:H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8"/>
  <sheetViews>
    <sheetView workbookViewId="0">
      <selection activeCell="A1" sqref="A1"/>
    </sheetView>
  </sheetViews>
  <sheetFormatPr baseColWidth="8" defaultRowHeight="15"/>
  <cols>
    <col width="12" customWidth="1" min="1" max="1"/>
    <col width="14" customWidth="1" min="2" max="2"/>
    <col width="18" customWidth="1" min="3" max="3"/>
    <col width="16" customWidth="1" min="4" max="4"/>
    <col width="16" customWidth="1" min="5" max="5"/>
    <col width="18" customWidth="1" min="6" max="6"/>
    <col width="22" customWidth="1" min="7" max="7"/>
    <col width="16" customWidth="1" min="8" max="8"/>
    <col width="18" customWidth="1" min="9" max="9"/>
    <col width="16" customWidth="1" min="10" max="10"/>
    <col width="16" customWidth="1" min="11" max="11"/>
    <col width="14" customWidth="1" min="12" max="12"/>
    <col width="14" customWidth="1" min="13" max="13"/>
    <col width="12" customWidth="1" min="14" max="14"/>
    <col width="22" customWidth="1" min="15" max="15"/>
    <col width="16" customWidth="1" min="16" max="16"/>
    <col width="12" customWidth="1" min="17" max="17"/>
    <col width="14" customWidth="1" min="18" max="18"/>
    <col width="22" customWidth="1" min="19" max="19"/>
    <col width="26" customWidth="1" min="20" max="20"/>
  </cols>
  <sheetData>
    <row r="1" ht="28" customHeight="1">
      <c r="A1" s="3" t="inlineStr">
        <is>
          <t>Checklist — TRI (séparation des flux &amp; bonnes pratiques)</t>
        </is>
      </c>
    </row>
    <row r="2">
      <c r="A2" s="4" t="inlineStr">
        <is>
          <t>Date</t>
        </is>
      </c>
      <c r="B2" s="4" t="inlineStr">
        <is>
          <t>Zone</t>
        </is>
      </c>
      <c r="C2" s="4" t="inlineStr">
        <is>
          <t>Flux</t>
        </is>
      </c>
      <c r="D2" s="4" t="inlineStr">
        <is>
          <t>Conteneur</t>
        </is>
      </c>
      <c r="E2" s="4" t="inlineStr">
        <is>
          <t>Étiquetage présent</t>
        </is>
      </c>
      <c r="F2" s="4" t="inlineStr">
        <is>
          <t>Signalétique/couleur OK</t>
        </is>
      </c>
      <c r="G2" s="4" t="inlineStr">
        <is>
          <t>Mélanges interdits respectés</t>
        </is>
      </c>
      <c r="H2" s="4" t="inlineStr">
        <is>
          <t>Couvercle fermé</t>
        </is>
      </c>
      <c r="I2" s="4" t="inlineStr">
        <is>
          <t>Taux de remplissage (%)</t>
        </is>
      </c>
      <c r="J2" s="4" t="inlineStr">
        <is>
          <t>État conteneur</t>
        </is>
      </c>
      <c r="K2" s="4" t="inlineStr">
        <is>
          <t>Propreté zone</t>
        </is>
      </c>
      <c r="L2" s="4" t="inlineStr">
        <is>
          <t>EPI présents</t>
        </is>
      </c>
      <c r="M2" s="4" t="inlineStr">
        <is>
          <t>Conformité</t>
        </is>
      </c>
      <c r="N2" s="4" t="inlineStr">
        <is>
          <t>Anomalie</t>
        </is>
      </c>
      <c r="O2" s="4" t="inlineStr">
        <is>
          <t>Action</t>
        </is>
      </c>
      <c r="P2" s="4" t="inlineStr">
        <is>
          <t>Responsable</t>
        </is>
      </c>
      <c r="Q2" s="4" t="inlineStr">
        <is>
          <t>Échéance</t>
        </is>
      </c>
      <c r="R2" s="4" t="inlineStr">
        <is>
          <t>Statut</t>
        </is>
      </c>
      <c r="S2" s="4" t="inlineStr">
        <is>
          <t>Preuve/Lien</t>
        </is>
      </c>
      <c r="T2" s="4" t="inlineStr">
        <is>
          <t>Commentaire</t>
        </is>
      </c>
    </row>
    <row r="3">
      <c r="A3" s="5" t="n">
        <v>45888</v>
      </c>
      <c r="B3" t="inlineStr">
        <is>
          <t>Zone 1</t>
        </is>
      </c>
      <c r="C3" t="inlineStr">
        <is>
          <t>Carton</t>
        </is>
      </c>
      <c r="D3" t="inlineStr">
        <is>
          <t>Bac 770L</t>
        </is>
      </c>
      <c r="E3" t="inlineStr">
        <is>
          <t>Oui</t>
        </is>
      </c>
      <c r="F3" t="inlineStr">
        <is>
          <t>Oui</t>
        </is>
      </c>
      <c r="G3" t="inlineStr">
        <is>
          <t>Oui</t>
        </is>
      </c>
      <c r="H3" t="inlineStr">
        <is>
          <t>Oui</t>
        </is>
      </c>
      <c r="I3" t="n">
        <v>70</v>
      </c>
      <c r="J3" t="inlineStr">
        <is>
          <t>Bon</t>
        </is>
      </c>
      <c r="K3" t="inlineStr">
        <is>
          <t>Propre</t>
        </is>
      </c>
      <c r="L3" t="inlineStr">
        <is>
          <t>Oui</t>
        </is>
      </c>
      <c r="M3" t="inlineStr">
        <is>
          <t>Oui</t>
        </is>
      </c>
      <c r="N3" t="inlineStr">
        <is>
          <t>Non</t>
        </is>
      </c>
      <c r="O3" t="inlineStr"/>
      <c r="P3" t="inlineStr">
        <is>
          <t>Opérateur</t>
        </is>
      </c>
      <c r="Q3" t="inlineStr"/>
      <c r="R3" t="inlineStr">
        <is>
          <t>Ouverte</t>
        </is>
      </c>
      <c r="S3" t="inlineStr"/>
      <c r="T3" t="inlineStr"/>
    </row>
    <row r="4">
      <c r="A4" s="5" t="n">
        <v>45888</v>
      </c>
      <c r="B4" t="inlineStr">
        <is>
          <t>Zone 2</t>
        </is>
      </c>
      <c r="C4" t="inlineStr">
        <is>
          <t>Huile usagée (dang.)</t>
        </is>
      </c>
      <c r="D4" t="inlineStr">
        <is>
          <t>Fût 200L</t>
        </is>
      </c>
      <c r="E4" t="inlineStr">
        <is>
          <t>Oui</t>
        </is>
      </c>
      <c r="F4" t="inlineStr">
        <is>
          <t>Oui</t>
        </is>
      </c>
      <c r="G4" t="inlineStr">
        <is>
          <t>Oui</t>
        </is>
      </c>
      <c r="H4" t="inlineStr">
        <is>
          <t>Oui</t>
        </is>
      </c>
      <c r="I4" t="n">
        <v>30</v>
      </c>
      <c r="J4" t="inlineStr">
        <is>
          <t>Bon</t>
        </is>
      </c>
      <c r="K4" t="inlineStr">
        <is>
          <t>Propre</t>
        </is>
      </c>
      <c r="L4" t="inlineStr">
        <is>
          <t>Oui</t>
        </is>
      </c>
      <c r="M4" t="inlineStr">
        <is>
          <t>Oui</t>
        </is>
      </c>
      <c r="N4" t="inlineStr">
        <is>
          <t>Non</t>
        </is>
      </c>
      <c r="O4" t="inlineStr"/>
      <c r="P4" t="inlineStr">
        <is>
          <t>Maintenance</t>
        </is>
      </c>
      <c r="Q4" t="inlineStr"/>
      <c r="R4" t="inlineStr">
        <is>
          <t>Ouverte</t>
        </is>
      </c>
      <c r="S4" t="inlineStr"/>
      <c r="T4" t="inlineStr"/>
    </row>
    <row r="5">
      <c r="A5" s="5" t="n">
        <v>45888</v>
      </c>
      <c r="B5" t="inlineStr">
        <is>
          <t>Quai</t>
        </is>
      </c>
      <c r="C5" t="inlineStr">
        <is>
          <t>DEEE</t>
        </is>
      </c>
      <c r="D5" t="inlineStr">
        <is>
          <t>Cage</t>
        </is>
      </c>
      <c r="E5" t="inlineStr">
        <is>
          <t>Oui</t>
        </is>
      </c>
      <c r="F5" t="inlineStr">
        <is>
          <t>Oui</t>
        </is>
      </c>
      <c r="G5" t="inlineStr">
        <is>
          <t>Oui</t>
        </is>
      </c>
      <c r="H5" t="inlineStr">
        <is>
          <t>Oui</t>
        </is>
      </c>
      <c r="I5" t="n">
        <v>80</v>
      </c>
      <c r="J5" t="inlineStr">
        <is>
          <t>Bon</t>
        </is>
      </c>
      <c r="K5" t="inlineStr">
        <is>
          <t>Propre</t>
        </is>
      </c>
      <c r="L5" t="inlineStr">
        <is>
          <t>Oui</t>
        </is>
      </c>
      <c r="M5" t="inlineStr">
        <is>
          <t>Oui</t>
        </is>
      </c>
      <c r="N5" t="inlineStr">
        <is>
          <t>Non</t>
        </is>
      </c>
      <c r="O5" t="inlineStr"/>
      <c r="P5" t="inlineStr">
        <is>
          <t>Superviseur</t>
        </is>
      </c>
      <c r="Q5" t="inlineStr"/>
      <c r="R5" t="inlineStr">
        <is>
          <t>Ouverte</t>
        </is>
      </c>
      <c r="S5" t="inlineStr"/>
      <c r="T5" t="inlineStr"/>
    </row>
    <row r="6">
      <c r="A6" s="5" t="n">
        <v>45888</v>
      </c>
      <c r="B6" t="inlineStr">
        <is>
          <t>Atelier A</t>
        </is>
      </c>
      <c r="C6" t="inlineStr">
        <is>
          <t>Plastique souple</t>
        </is>
      </c>
      <c r="D6" t="inlineStr">
        <is>
          <t>Big bag</t>
        </is>
      </c>
      <c r="E6" t="inlineStr">
        <is>
          <t>Oui</t>
        </is>
      </c>
      <c r="F6" t="inlineStr">
        <is>
          <t>Oui</t>
        </is>
      </c>
      <c r="G6" t="inlineStr">
        <is>
          <t>Non</t>
        </is>
      </c>
      <c r="H6" t="inlineStr">
        <is>
          <t>Oui</t>
        </is>
      </c>
      <c r="I6" t="n">
        <v>90</v>
      </c>
      <c r="J6" t="inlineStr">
        <is>
          <t>Bon</t>
        </is>
      </c>
      <c r="K6" t="inlineStr">
        <is>
          <t>Moyen</t>
        </is>
      </c>
      <c r="L6" t="inlineStr">
        <is>
          <t>Oui</t>
        </is>
      </c>
      <c r="M6" t="inlineStr">
        <is>
          <t>Non</t>
        </is>
      </c>
      <c r="N6" t="inlineStr">
        <is>
          <t>Oui</t>
        </is>
      </c>
      <c r="O6" t="inlineStr">
        <is>
          <t>Changer sac contaminé</t>
        </is>
      </c>
      <c r="P6" t="inlineStr">
        <is>
          <t>Opérateur</t>
        </is>
      </c>
      <c r="Q6" s="6" t="n">
        <v>45890</v>
      </c>
      <c r="R6" t="inlineStr">
        <is>
          <t>En cours</t>
        </is>
      </c>
      <c r="S6" t="inlineStr"/>
      <c r="T6" t="inlineStr">
        <is>
          <t>Contamination</t>
        </is>
      </c>
    </row>
    <row r="7">
      <c r="A7" s="5" t="n">
        <v>45888</v>
      </c>
      <c r="B7" t="inlineStr">
        <is>
          <t>Atelier B</t>
        </is>
      </c>
      <c r="C7" t="inlineStr">
        <is>
          <t>Solvant (dang.)</t>
        </is>
      </c>
      <c r="D7" t="inlineStr">
        <is>
          <t>IBC 1000L</t>
        </is>
      </c>
      <c r="E7" t="inlineStr">
        <is>
          <t>Oui</t>
        </is>
      </c>
      <c r="F7" t="inlineStr">
        <is>
          <t>Oui</t>
        </is>
      </c>
      <c r="G7" t="inlineStr">
        <is>
          <t>Oui</t>
        </is>
      </c>
      <c r="H7" t="inlineStr">
        <is>
          <t>Oui</t>
        </is>
      </c>
      <c r="I7" t="n">
        <v>20</v>
      </c>
      <c r="J7" t="inlineStr">
        <is>
          <t>Bon</t>
        </is>
      </c>
      <c r="K7" t="inlineStr">
        <is>
          <t>Propre</t>
        </is>
      </c>
      <c r="L7" t="inlineStr">
        <is>
          <t>Oui</t>
        </is>
      </c>
      <c r="M7" t="inlineStr">
        <is>
          <t>Oui</t>
        </is>
      </c>
      <c r="N7" t="inlineStr">
        <is>
          <t>Non</t>
        </is>
      </c>
      <c r="O7" t="inlineStr"/>
      <c r="P7" t="inlineStr">
        <is>
          <t>Régleur</t>
        </is>
      </c>
      <c r="Q7" t="inlineStr"/>
      <c r="R7" t="inlineStr">
        <is>
          <t>Ouverte</t>
        </is>
      </c>
      <c r="S7" t="inlineStr"/>
      <c r="T7" t="inlineStr"/>
    </row>
    <row r="8">
      <c r="A8" s="5" t="n">
        <v>45888</v>
      </c>
      <c r="B8" t="inlineStr">
        <is>
          <t>Extérieur</t>
        </is>
      </c>
      <c r="C8" t="inlineStr">
        <is>
          <t>Bois</t>
        </is>
      </c>
      <c r="D8" t="inlineStr">
        <is>
          <t>Palette</t>
        </is>
      </c>
      <c r="E8" t="inlineStr">
        <is>
          <t>Oui</t>
        </is>
      </c>
      <c r="F8" t="inlineStr">
        <is>
          <t>Oui</t>
        </is>
      </c>
      <c r="G8" t="inlineStr">
        <is>
          <t>Oui</t>
        </is>
      </c>
      <c r="H8" t="inlineStr">
        <is>
          <t>NA</t>
        </is>
      </c>
      <c r="I8" t="n">
        <v>50</v>
      </c>
      <c r="J8" t="inlineStr">
        <is>
          <t>Bon</t>
        </is>
      </c>
      <c r="K8" t="inlineStr">
        <is>
          <t>Propre</t>
        </is>
      </c>
      <c r="L8" t="inlineStr">
        <is>
          <t>Oui</t>
        </is>
      </c>
      <c r="M8" t="inlineStr">
        <is>
          <t>Oui</t>
        </is>
      </c>
      <c r="N8" t="inlineStr">
        <is>
          <t>Non</t>
        </is>
      </c>
      <c r="O8" t="inlineStr"/>
      <c r="P8" t="inlineStr">
        <is>
          <t>Opérateur</t>
        </is>
      </c>
      <c r="Q8" t="inlineStr"/>
      <c r="R8" t="inlineStr">
        <is>
          <t>Ouverte</t>
        </is>
      </c>
      <c r="S8" t="inlineStr"/>
      <c r="T8" t="inlineStr"/>
    </row>
  </sheetData>
  <mergeCells count="1">
    <mergeCell ref="A1:T1"/>
  </mergeCells>
  <conditionalFormatting sqref="A3:T200">
    <cfRule type="expression" priority="1" dxfId="0">
      <formula>AND($R3&lt;&gt;"Clôturée",$Q3&lt;&gt;"",$Q3&lt;TODAY())</formula>
    </cfRule>
  </conditionalFormatting>
  <dataValidations count="6">
    <dataValidation sqref="C3 C4 C5 C6 C7 C8" showErrorMessage="1" showDropDown="1" showInputMessage="1" allowBlank="1" type="list">
      <formula1>"Carton,Plastique,Plastique souple,Métal,Bois,Verre,Papier,DIB,Biodéchets,DEEE,Huile usagée (dang.),Solvant (dang.),Batterie (dang.),Aérosols (dang.),Autre"</formula1>
    </dataValidation>
    <dataValidation sqref="D3 D4 D5 D6 D7 D8" showErrorMessage="1" showDropDown="1" showInputMessage="1" allowBlank="1" type="list">
      <formula1>"Bac 240L,Bac 770L,Big bag,Fût 200L,IBC 1000L,Palette,Cage,Bac rétention 220L,Autre"</formula1>
    </dataValidation>
    <dataValidation sqref="B3 B4 B5 B6 B7 B8" showErrorMessage="1" showDropDown="1" showInputMessage="1" allowBlank="1" type="list">
      <formula1>"Zone 1,Zone 2,Zone 3,Quai,Extérieur,Magasin MP,Atelier A,Atelier B"</formula1>
    </dataValidation>
    <dataValidation sqref="M3 M4 M5 M6 M7 M8 Q3 Q4 Q5 Q6" showErrorMessage="1" showDropDown="1" showInputMessage="1" allowBlank="1" type="list">
      <formula1>"Oui,Non,NA"</formula1>
    </dataValidation>
    <dataValidation sqref="N3 N4 N5 N6 N7 N8 R3 R4 R5 R6" showErrorMessage="1" showDropDown="1" showInputMessage="1" allowBlank="1" type="list">
      <formula1>"Non,Oui"</formula1>
    </dataValidation>
    <dataValidation sqref="R3 R4 R5 R6 R7 R8 U3 U4 U5 U6" showErrorMessage="1" showDropDown="1" showInputMessage="1" allowBlank="1" type="list">
      <formula1>"Ouverte,En cours,Clôturée"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X6"/>
  <sheetViews>
    <sheetView workbookViewId="0">
      <selection activeCell="A1" sqref="A1"/>
    </sheetView>
  </sheetViews>
  <sheetFormatPr baseColWidth="8" defaultRowHeight="15"/>
  <cols>
    <col width="12" customWidth="1" min="1" max="1"/>
    <col width="14" customWidth="1" min="2" max="2"/>
    <col width="18" customWidth="1" min="3" max="3"/>
    <col width="18" customWidth="1" min="4" max="4"/>
    <col width="18" customWidth="1" min="5" max="5"/>
    <col width="16" customWidth="1" min="6" max="6"/>
    <col width="16" customWidth="1" min="7" max="7"/>
    <col width="20" customWidth="1" min="8" max="8"/>
    <col width="26" customWidth="1" min="9" max="9"/>
    <col width="20" customWidth="1" min="10" max="10"/>
    <col width="16" customWidth="1" min="11" max="11"/>
    <col width="16" customWidth="1" min="12" max="12"/>
    <col width="18" customWidth="1" min="13" max="13"/>
    <col width="16" customWidth="1" min="14" max="14"/>
    <col width="22" customWidth="1" min="15" max="15"/>
    <col width="18" customWidth="1" min="16" max="16"/>
    <col width="18" customWidth="1" min="17" max="17"/>
    <col width="12" customWidth="1" min="18" max="18"/>
    <col width="22" customWidth="1" min="19" max="19"/>
    <col width="16" customWidth="1" min="20" max="20"/>
    <col width="12" customWidth="1" min="21" max="21"/>
    <col width="14" customWidth="1" min="22" max="22"/>
    <col width="22" customWidth="1" min="23" max="23"/>
    <col width="26" customWidth="1" min="24" max="24"/>
  </cols>
  <sheetData>
    <row r="1" ht="28" customHeight="1">
      <c r="A1" s="7" t="inlineStr">
        <is>
          <t>Checklist — RÉTENTION (bacs, volumes &amp; intégrité)</t>
        </is>
      </c>
    </row>
    <row r="2">
      <c r="A2" s="8" t="inlineStr">
        <is>
          <t>Date</t>
        </is>
      </c>
      <c r="B2" s="8" t="inlineStr">
        <is>
          <t>Zone</t>
        </is>
      </c>
      <c r="C2" s="8" t="inlineStr">
        <is>
          <t>Produit/Flux</t>
        </is>
      </c>
      <c r="D2" s="8" t="inlineStr">
        <is>
          <t>Conteneur (type)</t>
        </is>
      </c>
      <c r="E2" s="8" t="inlineStr">
        <is>
          <t>Volume conteneur (L)</t>
        </is>
      </c>
      <c r="F2" s="8" t="inlineStr">
        <is>
          <t>Nb conteneurs</t>
        </is>
      </c>
      <c r="G2" s="8" t="inlineStr">
        <is>
          <t>Volume total (L)</t>
        </is>
      </c>
      <c r="H2" s="8" t="inlineStr">
        <is>
          <t>Volume rétention utile (L)</t>
        </is>
      </c>
      <c r="I2" s="8" t="inlineStr">
        <is>
          <t>Règle dimensionnement</t>
        </is>
      </c>
      <c r="J2" s="8" t="inlineStr">
        <is>
          <t>Ratio dimensionnement (%)</t>
        </is>
      </c>
      <c r="K2" s="8" t="inlineStr">
        <is>
          <t>Obturation OK</t>
        </is>
      </c>
      <c r="L2" s="8" t="inlineStr">
        <is>
          <t>Sans fissures</t>
        </is>
      </c>
      <c r="M2" s="8" t="inlineStr">
        <is>
          <t>Sans débordement</t>
        </is>
      </c>
      <c r="N2" s="8" t="inlineStr">
        <is>
          <t>Protection pluie</t>
        </is>
      </c>
      <c r="O2" s="8" t="inlineStr">
        <is>
          <t>Kit d'absorption présent</t>
        </is>
      </c>
      <c r="P2" s="8" t="inlineStr">
        <is>
          <t>Drains protégés</t>
        </is>
      </c>
      <c r="Q2" s="8" t="inlineStr">
        <is>
          <t>Conformité (globale)</t>
        </is>
      </c>
      <c r="R2" s="8" t="inlineStr">
        <is>
          <t>Anomalie</t>
        </is>
      </c>
      <c r="S2" s="8" t="inlineStr">
        <is>
          <t>Action</t>
        </is>
      </c>
      <c r="T2" s="8" t="inlineStr">
        <is>
          <t>Responsable</t>
        </is>
      </c>
      <c r="U2" s="8" t="inlineStr">
        <is>
          <t>Échéance</t>
        </is>
      </c>
      <c r="V2" s="8" t="inlineStr">
        <is>
          <t>Statut</t>
        </is>
      </c>
      <c r="W2" s="8" t="inlineStr">
        <is>
          <t>Preuve/Lien</t>
        </is>
      </c>
      <c r="X2" s="8" t="inlineStr">
        <is>
          <t>Commentaire</t>
        </is>
      </c>
    </row>
    <row r="3">
      <c r="A3" s="5" t="n">
        <v>45888</v>
      </c>
      <c r="B3" t="inlineStr">
        <is>
          <t>Zone 1</t>
        </is>
      </c>
      <c r="C3" t="inlineStr">
        <is>
          <t>Solvant (dang.)</t>
        </is>
      </c>
      <c r="D3" t="inlineStr">
        <is>
          <t>IBC 1000L</t>
        </is>
      </c>
      <c r="E3" t="n">
        <v>1000</v>
      </c>
      <c r="F3" t="n">
        <v>1</v>
      </c>
      <c r="G3">
        <f>E3*F3</f>
        <v/>
      </c>
      <c r="H3" t="n">
        <v>1200</v>
      </c>
      <c r="I3" t="inlineStr">
        <is>
          <t>100% plus grand conteneur</t>
        </is>
      </c>
      <c r="J3">
        <f>IF(I3="100% plus grand conteneur",ROUND(100*H3/E3,1),IF(I3="50% du volume total (règle interne)",ROUND(100*H3/(0.5*G3),1),""))</f>
        <v/>
      </c>
      <c r="K3" t="inlineStr">
        <is>
          <t>Oui</t>
        </is>
      </c>
      <c r="L3" t="inlineStr">
        <is>
          <t>Oui</t>
        </is>
      </c>
      <c r="M3" t="inlineStr">
        <is>
          <t>Oui</t>
        </is>
      </c>
      <c r="N3" t="inlineStr">
        <is>
          <t>Oui</t>
        </is>
      </c>
      <c r="O3" t="inlineStr">
        <is>
          <t>Oui</t>
        </is>
      </c>
      <c r="P3" t="inlineStr">
        <is>
          <t>Oui</t>
        </is>
      </c>
      <c r="Q3" t="inlineStr">
        <is>
          <t>Oui</t>
        </is>
      </c>
      <c r="R3" t="inlineStr">
        <is>
          <t>Non</t>
        </is>
      </c>
      <c r="S3" t="inlineStr"/>
      <c r="T3" t="inlineStr">
        <is>
          <t>Maintenance</t>
        </is>
      </c>
      <c r="U3" s="6" t="n">
        <v>45889</v>
      </c>
      <c r="V3" t="inlineStr">
        <is>
          <t>Ouverte</t>
        </is>
      </c>
      <c r="W3" t="inlineStr"/>
      <c r="X3" t="inlineStr"/>
    </row>
    <row r="4">
      <c r="A4" s="5" t="n">
        <v>45888</v>
      </c>
      <c r="B4" t="inlineStr">
        <is>
          <t>Atelier A</t>
        </is>
      </c>
      <c r="C4" t="inlineStr">
        <is>
          <t>Huile usagée (dang.)</t>
        </is>
      </c>
      <c r="D4" t="inlineStr">
        <is>
          <t>Fût 200L</t>
        </is>
      </c>
      <c r="E4" t="n">
        <v>200</v>
      </c>
      <c r="F4" t="n">
        <v>3</v>
      </c>
      <c r="G4">
        <f>E4*F4</f>
        <v/>
      </c>
      <c r="H4" t="n">
        <v>300</v>
      </c>
      <c r="I4" t="inlineStr">
        <is>
          <t>50% du volume total (règle interne)</t>
        </is>
      </c>
      <c r="J4">
        <f>IF(I4="100% plus grand conteneur",ROUND(100*H4/E4,1),IF(I4="50% du volume total (règle interne)",ROUND(100*H4/(0.5*G4),1),""))</f>
        <v/>
      </c>
      <c r="K4" t="inlineStr">
        <is>
          <t>Oui</t>
        </is>
      </c>
      <c r="L4" t="inlineStr">
        <is>
          <t>Oui</t>
        </is>
      </c>
      <c r="M4" t="inlineStr">
        <is>
          <t>Oui</t>
        </is>
      </c>
      <c r="N4" t="inlineStr">
        <is>
          <t>Oui</t>
        </is>
      </c>
      <c r="O4" t="inlineStr">
        <is>
          <t>Oui</t>
        </is>
      </c>
      <c r="P4" t="inlineStr">
        <is>
          <t>Oui</t>
        </is>
      </c>
      <c r="Q4" t="inlineStr">
        <is>
          <t>Oui</t>
        </is>
      </c>
      <c r="R4" t="inlineStr">
        <is>
          <t>Non</t>
        </is>
      </c>
      <c r="S4" t="inlineStr"/>
      <c r="T4" t="inlineStr">
        <is>
          <t>Opérateur</t>
        </is>
      </c>
      <c r="U4" s="6" t="n">
        <v>45891</v>
      </c>
      <c r="V4" t="inlineStr">
        <is>
          <t>En cours</t>
        </is>
      </c>
      <c r="W4" t="inlineStr"/>
      <c r="X4" t="inlineStr"/>
    </row>
    <row r="5">
      <c r="A5" s="5" t="n">
        <v>45888</v>
      </c>
      <c r="B5" t="inlineStr">
        <is>
          <t>Extérieur</t>
        </is>
      </c>
      <c r="C5" t="inlineStr">
        <is>
          <t>Eaux souillées</t>
        </is>
      </c>
      <c r="D5" t="inlineStr">
        <is>
          <t>Bac rétention 220L</t>
        </is>
      </c>
      <c r="E5" t="n">
        <v>220</v>
      </c>
      <c r="F5" t="n">
        <v>2</v>
      </c>
      <c r="G5">
        <f>E5*F5</f>
        <v/>
      </c>
      <c r="H5" t="n">
        <v>150</v>
      </c>
      <c r="I5" t="inlineStr">
        <is>
          <t>100% plus grand conteneur</t>
        </is>
      </c>
      <c r="J5">
        <f>IF(I5="100% plus grand conteneur",ROUND(100*H5/E5,1),IF(I5="50% du volume total (règle interne)",ROUND(100*H5/(0.5*G5),1),""))</f>
        <v/>
      </c>
      <c r="K5" t="inlineStr">
        <is>
          <t>Oui</t>
        </is>
      </c>
      <c r="L5" t="inlineStr">
        <is>
          <t>Oui</t>
        </is>
      </c>
      <c r="M5" t="inlineStr">
        <is>
          <t>Oui</t>
        </is>
      </c>
      <c r="N5" t="inlineStr">
        <is>
          <t>Non</t>
        </is>
      </c>
      <c r="O5" t="inlineStr">
        <is>
          <t>Oui</t>
        </is>
      </c>
      <c r="P5" t="inlineStr">
        <is>
          <t>Oui</t>
        </is>
      </c>
      <c r="Q5" t="inlineStr">
        <is>
          <t>Non</t>
        </is>
      </c>
      <c r="R5" t="inlineStr">
        <is>
          <t>Oui</t>
        </is>
      </c>
      <c r="S5" t="inlineStr">
        <is>
          <t>Ajouter bâche</t>
        </is>
      </c>
      <c r="T5" t="inlineStr">
        <is>
          <t>Superviseur</t>
        </is>
      </c>
      <c r="U5" s="6" t="n">
        <v>45893</v>
      </c>
      <c r="V5" t="inlineStr">
        <is>
          <t>Ouverte</t>
        </is>
      </c>
      <c r="W5" t="inlineStr"/>
      <c r="X5" t="inlineStr">
        <is>
          <t>Besoin de protection pluie</t>
        </is>
      </c>
    </row>
    <row r="6">
      <c r="A6" s="5" t="n">
        <v>45888</v>
      </c>
      <c r="B6" t="inlineStr">
        <is>
          <t>Quai</t>
        </is>
      </c>
      <c r="C6" t="inlineStr">
        <is>
          <t>DEEE</t>
        </is>
      </c>
      <c r="D6" t="inlineStr">
        <is>
          <t>Cage</t>
        </is>
      </c>
      <c r="E6" t="n">
        <v>0</v>
      </c>
      <c r="F6" t="n">
        <v>0</v>
      </c>
      <c r="G6">
        <f>E6*F6</f>
        <v/>
      </c>
      <c r="H6" t="n">
        <v>0</v>
      </c>
      <c r="I6" t="inlineStr">
        <is>
          <t>100% plus grand conteneur</t>
        </is>
      </c>
      <c r="J6" t="inlineStr"/>
      <c r="K6" t="inlineStr">
        <is>
          <t>Oui</t>
        </is>
      </c>
      <c r="L6" t="inlineStr">
        <is>
          <t>Oui</t>
        </is>
      </c>
      <c r="M6" t="inlineStr">
        <is>
          <t>Oui</t>
        </is>
      </c>
      <c r="N6" t="inlineStr">
        <is>
          <t>Oui</t>
        </is>
      </c>
      <c r="O6" t="inlineStr">
        <is>
          <t>Oui</t>
        </is>
      </c>
      <c r="P6" t="inlineStr">
        <is>
          <t>Oui</t>
        </is>
      </c>
      <c r="Q6" t="inlineStr">
        <is>
          <t>Oui</t>
        </is>
      </c>
      <c r="R6" t="inlineStr">
        <is>
          <t>Non</t>
        </is>
      </c>
      <c r="S6" t="inlineStr"/>
      <c r="T6" t="inlineStr">
        <is>
          <t>Superviseur</t>
        </is>
      </c>
      <c r="U6" t="inlineStr"/>
      <c r="V6" t="inlineStr">
        <is>
          <t>Ouverte</t>
        </is>
      </c>
      <c r="W6" t="inlineStr"/>
      <c r="X6" t="inlineStr"/>
    </row>
  </sheetData>
  <mergeCells count="1">
    <mergeCell ref="A1:X1"/>
  </mergeCells>
  <conditionalFormatting sqref="A3:X200">
    <cfRule type="expression" priority="1" dxfId="0">
      <formula>AND($U3&lt;&gt;"Clôturée",$T3&lt;&gt;"",$T3&lt;TODAY())</formula>
    </cfRule>
  </conditionalFormatting>
  <dataValidations count="7">
    <dataValidation sqref="B3 B4 B5 B6 B7 B8" showErrorMessage="1" showDropDown="1" showInputMessage="1" allowBlank="1" type="list">
      <formula1>"Zone 1,Zone 2,Zone 3,Quai,Extérieur,Magasin MP,Atelier A,Atelier B"</formula1>
    </dataValidation>
    <dataValidation sqref="C3 C4 C5 C6 C7 C8" showErrorMessage="1" showDropDown="1" showInputMessage="1" allowBlank="1" type="list">
      <formula1>"Carton,Plastique,Plastique souple,Métal,Bois,Verre,Papier,DIB,Biodéchets,DEEE,Huile usagée (dang.),Solvant (dang.),Batterie (dang.),Aérosols (dang.),Autre"</formula1>
    </dataValidation>
    <dataValidation sqref="D3 D4 D5 D6 D7 D8" showErrorMessage="1" showDropDown="1" showInputMessage="1" allowBlank="1" type="list">
      <formula1>"Bac 240L,Bac 770L,Big bag,Fût 200L,IBC 1000L,Palette,Cage,Bac rétention 220L,Autre"</formula1>
    </dataValidation>
    <dataValidation sqref="M3 M4 M5 M6 M7 M8 Q3 Q4 Q5 Q6" showErrorMessage="1" showDropDown="1" showInputMessage="1" allowBlank="1" type="list">
      <formula1>"Oui,Non,NA"</formula1>
    </dataValidation>
    <dataValidation sqref="N3 N4 N5 N6 N7 N8 R3 R4 R5 R6" showErrorMessage="1" showDropDown="1" showInputMessage="1" allowBlank="1" type="list">
      <formula1>"Non,Oui"</formula1>
    </dataValidation>
    <dataValidation sqref="R3 R4 R5 R6 R7 R8 U3 U4 U5 U6" showErrorMessage="1" showDropDown="1" showInputMessage="1" allowBlank="1" type="list">
      <formula1>"Ouverte,En cours,Clôturée"</formula1>
    </dataValidation>
    <dataValidation sqref="I3 I4 I5 I6" showErrorMessage="1" showDropDown="1" showInputMessage="1" allowBlank="1" type="list">
      <formula1>"100% plus grand conteneur,50% du volume total (règle interne)"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T5"/>
  <sheetViews>
    <sheetView workbookViewId="0">
      <selection activeCell="A1" sqref="A1"/>
    </sheetView>
  </sheetViews>
  <sheetFormatPr baseColWidth="8" defaultRowHeight="15"/>
  <cols>
    <col width="16" customWidth="1" min="1" max="1"/>
    <col width="14" customWidth="1" min="2" max="2"/>
    <col width="18" customWidth="1" min="3" max="3"/>
    <col width="18" customWidth="1" min="4" max="4"/>
    <col width="16" customWidth="1" min="5" max="5"/>
    <col width="12" customWidth="1" min="6" max="6"/>
    <col width="10" customWidth="1" min="7" max="7"/>
    <col width="16" customWidth="1" min="8" max="8"/>
    <col width="18" customWidth="1" min="9" max="9"/>
    <col width="18" customWidth="1" min="10" max="10"/>
    <col width="22" customWidth="1" min="11" max="11"/>
    <col width="18" customWidth="1" min="12" max="12"/>
    <col width="22" customWidth="1" min="13" max="13"/>
    <col width="22" customWidth="1" min="14" max="14"/>
    <col width="24" customWidth="1" min="15" max="15"/>
    <col width="16" customWidth="1" min="16" max="16"/>
  </cols>
  <sheetData>
    <row r="1" ht="28" customHeight="1">
      <c r="A1" s="9" t="inlineStr">
        <is>
          <t>Suivi — TRAÇABILITÉ des déchets (mouvements &amp; documents)</t>
        </is>
      </c>
    </row>
    <row r="2">
      <c r="A2" s="10" t="inlineStr">
        <is>
          <t>Date enlèvement</t>
        </is>
      </c>
      <c r="B2" s="10" t="inlineStr">
        <is>
          <t>Zone</t>
        </is>
      </c>
      <c r="C2" s="10" t="inlineStr">
        <is>
          <t>Flux</t>
        </is>
      </c>
      <c r="D2" s="10" t="inlineStr">
        <is>
          <t>Code déchet (EWC)</t>
        </is>
      </c>
      <c r="E2" s="10" t="inlineStr">
        <is>
          <t>Dangerosité</t>
        </is>
      </c>
      <c r="F2" s="10" t="inlineStr">
        <is>
          <t>Quantité</t>
        </is>
      </c>
      <c r="G2" s="10" t="inlineStr">
        <is>
          <t>Unité</t>
        </is>
      </c>
      <c r="H2" s="10" t="inlineStr">
        <is>
          <t>ID conteneur</t>
        </is>
      </c>
      <c r="I2" s="10" t="inlineStr">
        <is>
          <t>Transporteur</t>
        </is>
      </c>
      <c r="J2" s="10" t="inlineStr">
        <is>
          <t>N° agrément/ADR</t>
        </is>
      </c>
      <c r="K2" s="10" t="inlineStr">
        <is>
          <t>Destination/Exutoire</t>
        </is>
      </c>
      <c r="L2" s="10" t="inlineStr">
        <is>
          <t>BSD n° / Réf</t>
        </is>
      </c>
      <c r="M2" s="10" t="inlineStr">
        <is>
          <t>Document/Lien</t>
        </is>
      </c>
      <c r="N2" s="10" t="inlineStr">
        <is>
          <t>Prochaine collecte prévue</t>
        </is>
      </c>
      <c r="O2" s="10" t="inlineStr">
        <is>
          <t>Observations</t>
        </is>
      </c>
      <c r="P2" s="10" t="inlineStr">
        <is>
          <t>Statut dossier</t>
        </is>
      </c>
      <c r="Q2" s="10" t="n"/>
      <c r="R2" s="10" t="n"/>
      <c r="S2" s="10" t="n"/>
      <c r="T2" s="10" t="n"/>
    </row>
    <row r="3">
      <c r="A3" s="5" t="n">
        <v>45888</v>
      </c>
      <c r="B3" t="inlineStr">
        <is>
          <t>Zone 1</t>
        </is>
      </c>
      <c r="C3" t="inlineStr">
        <is>
          <t>Carton</t>
        </is>
      </c>
      <c r="D3" t="inlineStr">
        <is>
          <t>150101</t>
        </is>
      </c>
      <c r="E3" t="inlineStr">
        <is>
          <t>Non dangereux</t>
        </is>
      </c>
      <c r="F3" t="n">
        <v>320</v>
      </c>
      <c r="G3" t="inlineStr">
        <is>
          <t>kg</t>
        </is>
      </c>
      <c r="H3" t="inlineStr"/>
      <c r="I3" t="inlineStr">
        <is>
          <t>Transporteur A</t>
        </is>
      </c>
      <c r="J3" t="inlineStr"/>
      <c r="K3" t="inlineStr">
        <is>
          <t>Centre Tri X</t>
        </is>
      </c>
      <c r="L3" t="inlineStr">
        <is>
          <t>BSD-2025-001</t>
        </is>
      </c>
      <c r="M3" t="inlineStr"/>
      <c r="N3" t="inlineStr"/>
      <c r="O3" s="6" t="n">
        <v>45902</v>
      </c>
      <c r="P3" t="inlineStr"/>
      <c r="Q3" t="inlineStr">
        <is>
          <t>Complet</t>
        </is>
      </c>
    </row>
    <row r="4">
      <c r="A4" s="5" t="n">
        <v>45888</v>
      </c>
      <c r="B4" t="inlineStr">
        <is>
          <t>Atelier A</t>
        </is>
      </c>
      <c r="C4" t="inlineStr">
        <is>
          <t>Huile usagée (dang.)</t>
        </is>
      </c>
      <c r="D4" t="inlineStr">
        <is>
          <t>130205*</t>
        </is>
      </c>
      <c r="E4" t="inlineStr">
        <is>
          <t>Dangereux</t>
        </is>
      </c>
      <c r="F4" t="n">
        <v>180</v>
      </c>
      <c r="G4" t="inlineStr">
        <is>
          <t>kg</t>
        </is>
      </c>
      <c r="H4" t="inlineStr">
        <is>
          <t>FUT-01</t>
        </is>
      </c>
      <c r="I4" t="inlineStr">
        <is>
          <t>Transporteur B</t>
        </is>
      </c>
      <c r="J4" t="inlineStr">
        <is>
          <t>ADR-AB123</t>
        </is>
      </c>
      <c r="K4" t="inlineStr">
        <is>
          <t>Traitement Y</t>
        </is>
      </c>
      <c r="L4" t="inlineStr">
        <is>
          <t>BSD-2025-045</t>
        </is>
      </c>
      <c r="M4" t="inlineStr"/>
      <c r="N4" t="inlineStr"/>
      <c r="O4" s="6" t="n">
        <v>45895</v>
      </c>
      <c r="P4" t="inlineStr">
        <is>
          <t>Attente attestation</t>
        </is>
      </c>
      <c r="Q4" t="inlineStr">
        <is>
          <t>À compléter</t>
        </is>
      </c>
    </row>
    <row r="5">
      <c r="A5" s="5" t="n">
        <v>45888</v>
      </c>
      <c r="B5" t="inlineStr">
        <is>
          <t>Quai</t>
        </is>
      </c>
      <c r="C5" t="inlineStr">
        <is>
          <t>DEEE</t>
        </is>
      </c>
      <c r="D5" t="inlineStr">
        <is>
          <t>200121*</t>
        </is>
      </c>
      <c r="E5" t="inlineStr">
        <is>
          <t>Dangereux</t>
        </is>
      </c>
      <c r="F5" t="n">
        <v>12</v>
      </c>
      <c r="G5" t="inlineStr">
        <is>
          <t>kg</t>
        </is>
      </c>
      <c r="H5" t="inlineStr">
        <is>
          <t>CAGE-07</t>
        </is>
      </c>
      <c r="I5" t="inlineStr">
        <is>
          <t>Transporteur C</t>
        </is>
      </c>
      <c r="J5" t="inlineStr"/>
      <c r="K5" t="inlineStr">
        <is>
          <t>Traitement Z</t>
        </is>
      </c>
      <c r="L5" t="inlineStr">
        <is>
          <t>BSD-2025-060</t>
        </is>
      </c>
      <c r="M5" t="inlineStr"/>
      <c r="N5" t="inlineStr"/>
      <c r="O5" s="6" t="n">
        <v>45918</v>
      </c>
      <c r="P5" t="inlineStr"/>
      <c r="Q5" t="inlineStr">
        <is>
          <t>Complet</t>
        </is>
      </c>
    </row>
  </sheetData>
  <mergeCells count="1">
    <mergeCell ref="A1:T1"/>
  </mergeCells>
  <conditionalFormatting sqref="A3:T200">
    <cfRule type="expression" priority="1" dxfId="1">
      <formula>AND($P3="À compléter",$N3&lt;&gt;"",$N3&lt;=TODAY()+7)</formula>
    </cfRule>
  </conditionalFormatting>
  <dataValidations count="6">
    <dataValidation sqref="B3 B4 B5 B6 B7 B8" showErrorMessage="1" showDropDown="1" showInputMessage="1" allowBlank="1" type="list">
      <formula1>"Zone 1,Zone 2,Zone 3,Quai,Extérieur,Magasin MP,Atelier A,Atelier B"</formula1>
    </dataValidation>
    <dataValidation sqref="C3 C4 C5 C6 C7 C8" showErrorMessage="1" showDropDown="1" showInputMessage="1" allowBlank="1" type="list">
      <formula1>"Carton,Plastique,Plastique souple,Métal,Bois,Verre,Papier,DIB,Biodéchets,DEEE,Huile usagée (dang.),Solvant (dang.),Batterie (dang.),Aérosols (dang.),Autre"</formula1>
    </dataValidation>
    <dataValidation sqref="D3 D4 D5" showErrorMessage="1" showDropDown="1" showInputMessage="1" allowBlank="1" type="list">
      <formula1>"150101,150110*,200101,200102,200121*,200133*,130205*,160601*,160214,200301"</formula1>
    </dataValidation>
    <dataValidation sqref="E3 E4 E5" showErrorMessage="1" showDropDown="1" showInputMessage="1" allowBlank="1" type="list">
      <formula1>"Non dangereux,Dangereux"</formula1>
    </dataValidation>
    <dataValidation sqref="G3 G4 G5" showErrorMessage="1" showDropDown="1" showInputMessage="1" allowBlank="1" type="list">
      <formula1>"kg,L"</formula1>
    </dataValidation>
    <dataValidation sqref="P3 P4 P5" showErrorMessage="1" showDropDown="1" showInputMessage="1" allowBlank="1" type="list">
      <formula1>"Complet,À compléter"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L10"/>
  <sheetViews>
    <sheetView workbookViewId="0">
      <selection activeCell="A1" sqref="A1"/>
    </sheetView>
  </sheetViews>
  <sheetFormatPr baseColWidth="8" defaultRowHeight="15"/>
  <cols>
    <col width="34" customWidth="1" min="1" max="1"/>
    <col width="24" customWidth="1" min="2" max="2"/>
    <col width="36" customWidth="1" min="3" max="3"/>
  </cols>
  <sheetData>
    <row r="1" ht="28" customHeight="1">
      <c r="A1" s="11" t="inlineStr">
        <is>
          <t>Tableau de Bord — Gestion des déchets</t>
        </is>
      </c>
    </row>
    <row r="2">
      <c r="A2" s="12" t="inlineStr">
        <is>
          <t>Indicateur</t>
        </is>
      </c>
      <c r="B2" s="12" t="inlineStr">
        <is>
          <t>Valeur</t>
        </is>
      </c>
      <c r="C2" s="12" t="inlineStr">
        <is>
          <t>Note</t>
        </is>
      </c>
      <c r="D2" s="12" t="n"/>
      <c r="E2" s="12" t="n"/>
      <c r="F2" s="12" t="n"/>
      <c r="G2" s="12" t="n"/>
      <c r="H2" s="12" t="n"/>
      <c r="I2" s="12" t="n"/>
      <c r="J2" s="12" t="n"/>
      <c r="K2" s="12" t="n"/>
      <c r="L2" s="12" t="n"/>
    </row>
    <row r="3">
      <c r="A3" t="inlineStr">
        <is>
          <t>Tonnage total (kg)</t>
        </is>
      </c>
      <c r="B3">
        <f>SUMIFS(Suivi_Tracer!F:F, Suivi_Tracer!G:G, "kg")</f>
        <v/>
      </c>
      <c r="C3" t="inlineStr">
        <is>
          <t>Sur la période visible</t>
        </is>
      </c>
    </row>
    <row r="4">
      <c r="A4" t="inlineStr">
        <is>
          <t>Volume total (L)</t>
        </is>
      </c>
      <c r="B4">
        <f>SUMIFS(Suivi_Tracer!F:F, Suivi_Tracer!G:G, "L")</f>
        <v/>
      </c>
      <c r="C4" t="inlineStr">
        <is>
          <t>Sur la période visible</t>
        </is>
      </c>
    </row>
    <row r="5">
      <c r="A5" t="inlineStr">
        <is>
          <t>% Dangereux (kg)</t>
        </is>
      </c>
      <c r="B5">
        <f>IF(SUMIFS(Suivi_Tracer!F:F, Suivi_Tracer!G:G, "kg")=0,"",ROUND(100*SUMIFS(Suivi_Tracer!F:F, Suivi_Tracer!E:E, "Dangereux", Suivi_Tracer!G:G, "kg")/SUMIFS(Suivi_Tracer!F:F, Suivi_Tracer!G:G, "kg"),1))</f>
        <v/>
      </c>
      <c r="C5" t="inlineStr">
        <is>
          <t>Tendance à suivre</t>
        </is>
      </c>
    </row>
    <row r="6">
      <c r="A6" t="inlineStr">
        <is>
          <t>Anomalies TRI ouvertes (nb)</t>
        </is>
      </c>
      <c r="B6">
        <f>COUNTIFS(Checklist_Tri!N:N, "Oui", Checklist_Tri!R:R, "&lt;&gt;Clôturée")</f>
        <v/>
      </c>
      <c r="C6" t="inlineStr">
        <is>
          <t>Traiter au plus tôt</t>
        </is>
      </c>
    </row>
    <row r="7">
      <c r="A7" t="inlineStr">
        <is>
          <t>Actions TRI en retard (nb)</t>
        </is>
      </c>
      <c r="B7">
        <f>COUNTIFS(Checklist_Tri!R:R,"&lt;&gt;Clôturée",Checklist_Tri!Q:Q,"&lt;"&amp;TODAY(),Checklist_Tri!Q:Q,"&lt;&gt;")</f>
        <v/>
      </c>
      <c r="C7" t="inlineStr">
        <is>
          <t>Échéance dépassée</t>
        </is>
      </c>
    </row>
    <row r="8">
      <c r="A8" t="inlineStr">
        <is>
          <t>Actions RÉTENTION en retard (nb)</t>
        </is>
      </c>
      <c r="B8">
        <f>COUNTIFS(Checklist_Retention!U:U,"&lt;&gt;Clôturée",Checklist_Retention!T:T,"&lt;"&amp;TODAY(),Checklist_Retention!T:T,"&lt;&gt;")</f>
        <v/>
      </c>
      <c r="C8" t="inlineStr">
        <is>
          <t>Échéance dépassée</t>
        </is>
      </c>
    </row>
    <row r="9">
      <c r="A9" t="inlineStr">
        <is>
          <t>Conformité rétention moyenne (%)</t>
        </is>
      </c>
      <c r="B9">
        <f>IFERROR(AVERAGE(Checklist_Retention!J3:J200),"")</f>
        <v/>
      </c>
      <c r="C9" t="inlineStr">
        <is>
          <t>Basé sur Ratio dimensionnement</t>
        </is>
      </c>
    </row>
    <row r="10">
      <c r="A10" t="inlineStr">
        <is>
          <t>Collectes à 7 jours (nb)</t>
        </is>
      </c>
      <c r="B10">
        <f>COUNTIFS(Suivi_Tracer!N:N, "&gt;="&amp;TODAY(), Suivi_Tracer!N:N, "&lt;="&amp;TODAY()+7)</f>
        <v/>
      </c>
      <c r="C10" t="inlineStr">
        <is>
          <t>Planifier les bennes</t>
        </is>
      </c>
    </row>
  </sheetData>
  <mergeCells count="1">
    <mergeCell ref="A1:L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2025-08-18T23:43:32Z</dcterms:created>
  <dcterms:modified xmlns:dcterms="http://purl.org/dc/terms/" xmlns:xsi="http://www.w3.org/2001/XMLSchema-instance" xsi:type="dcterms:W3CDTF">2025-08-18T23:43:32Z</dcterms:modified>
</cp:coreProperties>
</file>